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365-my.sharepoint.com/personal/fperez_hacienda_gov_do/Documents/Escritorio/2025/INGRESOS FISCALES PARA INTERNET 2025/"/>
    </mc:Choice>
  </mc:AlternateContent>
  <xr:revisionPtr revIDLastSave="1" documentId="8_{59120128-FD12-40AA-A8CE-AA4B19E1A3E4}" xr6:coauthVersionLast="47" xr6:coauthVersionMax="47" xr10:uidLastSave="{47361ECB-A0D1-4F1B-94C2-D385CB4EC746}"/>
  <bookViews>
    <workbookView xWindow="28680" yWindow="-120" windowWidth="29040" windowHeight="15720" activeTab="3" xr2:uid="{3AAD58A7-15EF-4462-8476-96118971F1AF}"/>
  </bookViews>
  <sheets>
    <sheet name="DGII" sheetId="1" r:id="rId1"/>
    <sheet name="DGA" sheetId="2" r:id="rId2"/>
    <sheet name="TESORERIA " sheetId="3" r:id="rId3"/>
    <sheet name="cut presupuestaria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0">#N/A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#N/A</definedName>
    <definedName name="\Ñ">#REF!</definedName>
    <definedName name="\O">#N/A</definedName>
    <definedName name="\P">#REF!</definedName>
    <definedName name="\q">#N/A</definedName>
    <definedName name="\R">#N/A</definedName>
    <definedName name="\S">#REF!</definedName>
    <definedName name="\T">#REF!</definedName>
    <definedName name="\T1">#REF!</definedName>
    <definedName name="\T2">[2]BOP!#REF!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__________ROS1">#N/A</definedName>
    <definedName name="______________________ROS2">#N/A</definedName>
    <definedName name="______________________ROS3">#N/A</definedName>
    <definedName name="______________________ROS4">#N/A</definedName>
    <definedName name="_____________________ROS1">#N/A</definedName>
    <definedName name="_____________________ROS2">#N/A</definedName>
    <definedName name="_____________________ROS3">#N/A</definedName>
    <definedName name="_____________________ROS4">#N/A</definedName>
    <definedName name="____________________ROS1">#N/A</definedName>
    <definedName name="____________________ROS2">#N/A</definedName>
    <definedName name="____________________ROS3">#N/A</definedName>
    <definedName name="____________________ROS4">#N/A</definedName>
    <definedName name="___________________ROS1">#N/A</definedName>
    <definedName name="___________________ROS2">#N/A</definedName>
    <definedName name="___________________ROS3">#N/A</definedName>
    <definedName name="___________________ROS4">#N/A</definedName>
    <definedName name="__________________ROS1">#N/A</definedName>
    <definedName name="__________________ROS2">#N/A</definedName>
    <definedName name="__________________ROS3">#N/A</definedName>
    <definedName name="__________________ROS4">#N/A</definedName>
    <definedName name="_________________ROS1">#N/A</definedName>
    <definedName name="_________________ROS2">#N/A</definedName>
    <definedName name="_________________ROS3">#N/A</definedName>
    <definedName name="_________________ROS4">#N/A</definedName>
    <definedName name="________________ROS1">#N/A</definedName>
    <definedName name="________________ROS2">#N/A</definedName>
    <definedName name="________________ROS3">#N/A</definedName>
    <definedName name="________________ROS4">#N/A</definedName>
    <definedName name="_______________ROS1">#N/A</definedName>
    <definedName name="_______________ROS2">#N/A</definedName>
    <definedName name="_______________ROS3">#N/A</definedName>
    <definedName name="_______________ROS4">#N/A</definedName>
    <definedName name="______________ROS1">#N/A</definedName>
    <definedName name="______________ROS2">#N/A</definedName>
    <definedName name="______________ROS3">#N/A</definedName>
    <definedName name="______________ROS4">#N/A</definedName>
    <definedName name="_____________ROS1">#N/A</definedName>
    <definedName name="_____________ROS2">#N/A</definedName>
    <definedName name="_____________ROS3">#N/A</definedName>
    <definedName name="_____________ROS4">#N/A</definedName>
    <definedName name="____________ROS1">#N/A</definedName>
    <definedName name="____________ROS2">#N/A</definedName>
    <definedName name="____________ROS3">#N/A</definedName>
    <definedName name="____________ROS4">#N/A</definedName>
    <definedName name="___________ROS1">#N/A</definedName>
    <definedName name="___________ROS2">#N/A</definedName>
    <definedName name="___________ROS3">#N/A</definedName>
    <definedName name="___________ROS4">#N/A</definedName>
    <definedName name="__________ROS1">#N/A</definedName>
    <definedName name="__________ROS2">#N/A</definedName>
    <definedName name="__________ROS3">#N/A</definedName>
    <definedName name="__________ROS4">#N/A</definedName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FAL4">#N/A</definedName>
    <definedName name="_______FAL6">#N/A</definedName>
    <definedName name="_______FAL7">#N/A</definedName>
    <definedName name="_______ROS1">#N/A</definedName>
    <definedName name="_______ROS2">#N/A</definedName>
    <definedName name="_______ROS3">#N/A</definedName>
    <definedName name="_______ROS4">#N/A</definedName>
    <definedName name="______AUS1">#N/A</definedName>
    <definedName name="______DEG1">#N/A</definedName>
    <definedName name="______DKR1">#N/A</definedName>
    <definedName name="______ECU1">#N/A</definedName>
    <definedName name="______ESC1">#N/A</definedName>
    <definedName name="______FAL2">#N/A</definedName>
    <definedName name="______FAL3">#N/A</definedName>
    <definedName name="______FAL4">#N/A</definedName>
    <definedName name="______FAL5">#N/A</definedName>
    <definedName name="______FAL6">#N/A</definedName>
    <definedName name="______FAL7">#N/A</definedName>
    <definedName name="______FMK1">#N/A</definedName>
    <definedName name="______IKR1">#N/A</definedName>
    <definedName name="______IRP1">#N/A</definedName>
    <definedName name="______LIT1">#N/A</definedName>
    <definedName name="______MEX1">#N/A</definedName>
    <definedName name="______PTA1">#N/A</definedName>
    <definedName name="______ROS1">#N/A</definedName>
    <definedName name="______ROS2">#N/A</definedName>
    <definedName name="______ROS3">#N/A</definedName>
    <definedName name="______ROS4">#N/A</definedName>
    <definedName name="______SAR1">#N/A</definedName>
    <definedName name="_____AUS1">#N/A</definedName>
    <definedName name="_____DEG1">#N/A</definedName>
    <definedName name="_____DKR1">#N/A</definedName>
    <definedName name="_____ECU1">#N/A</definedName>
    <definedName name="_____ESC1">#N/A</definedName>
    <definedName name="_____FAL2">#N/A</definedName>
    <definedName name="_____FAL3">#N/A</definedName>
    <definedName name="_____FAL4">#N/A</definedName>
    <definedName name="_____FAL5">#N/A</definedName>
    <definedName name="_____FAL6">#N/A</definedName>
    <definedName name="_____FAL7">#N/A</definedName>
    <definedName name="_____FMK1">#N/A</definedName>
    <definedName name="_____IKR1">#N/A</definedName>
    <definedName name="_____IRP1">#N/A</definedName>
    <definedName name="_____LIT1">#N/A</definedName>
    <definedName name="_____MEX1">#N/A</definedName>
    <definedName name="_____PTA1">#N/A</definedName>
    <definedName name="_____ROS1">#N/A</definedName>
    <definedName name="_____ROS2">#N/A</definedName>
    <definedName name="_____ROS3">#N/A</definedName>
    <definedName name="_____ROS4">#N/A</definedName>
    <definedName name="_____SAR1">#N/A</definedName>
    <definedName name="____AUS1">#N/A</definedName>
    <definedName name="____DEG1">#N/A</definedName>
    <definedName name="____DKR1">#N/A</definedName>
    <definedName name="____ECU1">#N/A</definedName>
    <definedName name="____ESC1">#N/A</definedName>
    <definedName name="____FAL2">#N/A</definedName>
    <definedName name="____FAL3">#N/A</definedName>
    <definedName name="____FAL4">#N/A</definedName>
    <definedName name="____FAL5">#N/A</definedName>
    <definedName name="____FAL6">#N/A</definedName>
    <definedName name="____FAL7">#N/A</definedName>
    <definedName name="____FMK1">#N/A</definedName>
    <definedName name="____IKR1">#N/A</definedName>
    <definedName name="____IRP1">#N/A</definedName>
    <definedName name="____LIT1">#N/A</definedName>
    <definedName name="____MEX1">#N/A</definedName>
    <definedName name="____PTA1">#N/A</definedName>
    <definedName name="____ROS1">#N/A</definedName>
    <definedName name="____ROS2">#N/A</definedName>
    <definedName name="____ROS3">#N/A</definedName>
    <definedName name="____ROS4">#N/A</definedName>
    <definedName name="____SAR1">#N/A</definedName>
    <definedName name="___AUS1">#N/A</definedName>
    <definedName name="___DEG1">#N/A</definedName>
    <definedName name="___DKR1">#N/A</definedName>
    <definedName name="___ECU1">#N/A</definedName>
    <definedName name="___ESC1">#N/A</definedName>
    <definedName name="___FAL2">#N/A</definedName>
    <definedName name="___FAL3">#N/A</definedName>
    <definedName name="___FAL4">#N/A</definedName>
    <definedName name="___FAL5">#N/A</definedName>
    <definedName name="___FAL6">#N/A</definedName>
    <definedName name="___FAL7">#N/A</definedName>
    <definedName name="___FMK1">#N/A</definedName>
    <definedName name="___IKR1">#N/A</definedName>
    <definedName name="___IRP1">#N/A</definedName>
    <definedName name="___LIT1">#N/A</definedName>
    <definedName name="___MEX1">#N/A</definedName>
    <definedName name="___PTA1">#N/A</definedName>
    <definedName name="___ROS1">#N/A</definedName>
    <definedName name="___ROS2">#N/A</definedName>
    <definedName name="___ROS3">#N/A</definedName>
    <definedName name="___ROS4">#N/A</definedName>
    <definedName name="___SAR1">#N/A</definedName>
    <definedName name="__10FA_L">#REF!</definedName>
    <definedName name="__11GAZ_LIABS">#REF!</definedName>
    <definedName name="__123Graph_A" hidden="1">'[3]Crédito SPNF (fiscal)'!#REF!</definedName>
    <definedName name="__123Graph_AChart1" hidden="1">'[4]Cable 2'!#REF!</definedName>
    <definedName name="__123Graph_AChart2" hidden="1">'[4]Cable 2'!#REF!</definedName>
    <definedName name="__123Graph_AChart3" hidden="1">'[4]Cable 2'!#REF!</definedName>
    <definedName name="__123Graph_AChart4" hidden="1">'[4]Cable 2'!#REF!</definedName>
    <definedName name="__123Graph_AChart5" hidden="1">'[4]Cable 2'!#REF!</definedName>
    <definedName name="__123Graph_AChart6" hidden="1">'[4]Cable 2'!#REF!</definedName>
    <definedName name="__123Graph_AChart7" hidden="1">'[4]Cable 2'!#REF!</definedName>
    <definedName name="__123Graph_ACurrent" hidden="1">'[4]Cable 2'!#REF!</definedName>
    <definedName name="__123Graph_AREER" hidden="1">[5]ER!#REF!</definedName>
    <definedName name="__123Graph_B" hidden="1">[6]FLUJO!$B$7929:$C$7929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[5]ER!#REF!</definedName>
    <definedName name="__123Graph_C" hidden="1">[6]FLUJO!$B$7936:$C$7936</definedName>
    <definedName name="__123Graph_CREER" hidden="1">[5]ER!#REF!</definedName>
    <definedName name="__123Graph_D" hidden="1">[6]FLUJO!$B$7942:$C$7942</definedName>
    <definedName name="__123Graph_E" hidden="1">[7]PFMON!#REF!</definedName>
    <definedName name="__123Graph_F" hidden="1">#N/A</definedName>
    <definedName name="__123Graph_X" hidden="1">[6]FLUJO!$B$7906:$C$7906</definedName>
    <definedName name="__12INT_RESERVES">#REF!</definedName>
    <definedName name="__1r">#REF!</definedName>
    <definedName name="__2Macros_Import_.qbop">[8]!'[Macros Import].qbop'</definedName>
    <definedName name="__3__123Graph_ACPI_ER_LOG" hidden="1">[5]ER!#REF!</definedName>
    <definedName name="__4__123Graph_BCPI_ER_LOG" hidden="1">[5]ER!#REF!</definedName>
    <definedName name="__5__123Graph_BIBA_IBRD" hidden="1">[5]WB!#REF!</definedName>
    <definedName name="__6B.2_B.3">#REF!</definedName>
    <definedName name="__7B.4___5">#REF!</definedName>
    <definedName name="__8CONSOL_B2">#REF!</definedName>
    <definedName name="__9CONSOL_DEPOSITS">'[9]A 11'!#REF!</definedName>
    <definedName name="__AUS1">#N/A</definedName>
    <definedName name="__BOP2">[10]BoP!#REF!</definedName>
    <definedName name="__DEG1">#N/A</definedName>
    <definedName name="__DKR1">#N/A</definedName>
    <definedName name="__ECU1">#N/A</definedName>
    <definedName name="__END94">#REF!</definedName>
    <definedName name="__ESC1">#N/A</definedName>
    <definedName name="__FAL2">#N/A</definedName>
    <definedName name="__FAL3">#N/A</definedName>
    <definedName name="__FAL4">#N/A</definedName>
    <definedName name="__FAL5">#N/A</definedName>
    <definedName name="__FAL6">#N/A</definedName>
    <definedName name="__FAL7">#N/A</definedName>
    <definedName name="__FMK1">#N/A</definedName>
    <definedName name="__IKR1">#N/A</definedName>
    <definedName name="__IRP1">#N/A</definedName>
    <definedName name="__LIT1">#N/A</definedName>
    <definedName name="__MEX1">#N/A</definedName>
    <definedName name="__PTA1">#N/A</definedName>
    <definedName name="__RES2">[10]RES!#REF!</definedName>
    <definedName name="__ROS1">#N/A</definedName>
    <definedName name="__ROS2">#N/A</definedName>
    <definedName name="__ROS3">#N/A</definedName>
    <definedName name="__ROS4">#N/A</definedName>
    <definedName name="__SAR1">#N/A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">#N/A</definedName>
    <definedName name="_10__123Graph_AWB_ADJ_PRJ" hidden="1">[11]WB!$Q$255:$AK$255</definedName>
    <definedName name="_10FA_L">#REF!</definedName>
    <definedName name="_11__123Graph_BCPI_ER_LOG" hidden="1">[11]ER!#REF!</definedName>
    <definedName name="_11GAZ_LIABS">#REF!</definedName>
    <definedName name="_12__123Graph_BIBA_IBRD" hidden="1">[11]WB!#REF!</definedName>
    <definedName name="_12INT_RESERVES">#REF!</definedName>
    <definedName name="_15Macros_Import_.qbop">[8]!'[Macros Import].qbop'</definedName>
    <definedName name="_16__123Graph_BWB_ADJ_PRJ" hidden="1">[11]WB!$Q$257:$AK$257</definedName>
    <definedName name="_1987">#N/A</definedName>
    <definedName name="_1IMPRESION">#REF!</definedName>
    <definedName name="_1Macros_Import_.qbop">#N/A</definedName>
    <definedName name="_1r">#REF!</definedName>
    <definedName name="_2">#N/A</definedName>
    <definedName name="_2__123Graph_ACPI_ER_LOG" hidden="1">[11]ER!#REF!</definedName>
    <definedName name="_20__123Graph_XREALEX_WAGE" hidden="1">[12]PRIVATE!#REF!</definedName>
    <definedName name="_24Macros_Import_.qbop">[13]!'[Macros Import].qbop'</definedName>
    <definedName name="_25__123Graph_ACPI_ER_LOG" hidden="1">[14]ER!#REF!</definedName>
    <definedName name="_26__123Graph_BCPI_ER_LOG" hidden="1">[14]ER!#REF!</definedName>
    <definedName name="_27__123Graph_ACPI_ER_LOG" hidden="1">[5]ER!#REF!</definedName>
    <definedName name="_27__123Graph_BIBA_IBRD" hidden="1">[14]WB!#REF!</definedName>
    <definedName name="_27_0CUADRO_N__4.">[15]monthly!#REF!</definedName>
    <definedName name="_28B.2_B.3">#REF!</definedName>
    <definedName name="_29B.4___5">#REF!</definedName>
    <definedName name="_2IMPRESION">#REF!</definedName>
    <definedName name="_2Macros_Import_.qbop">[16]!'[Macros Import].qbop'</definedName>
    <definedName name="_3">#N/A</definedName>
    <definedName name="_3.__No_club_de_París__Después_del_30_Jun_84">#N/A</definedName>
    <definedName name="_3__123Graph_ACPI_ER_LOG" hidden="1">[5]ER!#REF!</definedName>
    <definedName name="_30CONSOL_B2">#REF!</definedName>
    <definedName name="_31_0GRÁFICO_N_10.2">[15]monthly!#REF!</definedName>
    <definedName name="_31CONSOL_DEPOSITS">'[17]A 11'!#REF!</definedName>
    <definedName name="_32FA_L">#REF!</definedName>
    <definedName name="_33GAZ_LIABS">#REF!</definedName>
    <definedName name="_34INT_RESERVES">#REF!</definedName>
    <definedName name="_39__123Graph_BCPI_ER_LOG" hidden="1">[5]ER!#REF!</definedName>
    <definedName name="_4">#N/A</definedName>
    <definedName name="_4__123Graph_BCPI_ER_LOG" hidden="1">[5]ER!#REF!</definedName>
    <definedName name="_5">#N/A</definedName>
    <definedName name="_5__123Graph_BIBA_IBRD" hidden="1">[5]WB!#REF!</definedName>
    <definedName name="_51__123Graph_BIBA_IBRD" hidden="1">[5]WB!#REF!</definedName>
    <definedName name="_52B.2_B.3">#REF!</definedName>
    <definedName name="_53B.4___5">#REF!</definedName>
    <definedName name="_54CONSOL_B2">#REF!</definedName>
    <definedName name="_6">#N/A</definedName>
    <definedName name="_6__123Graph_AIBA_IBRD" hidden="1">[11]WB!$Q$62:$AK$62</definedName>
    <definedName name="_68CONSOL_DEPOSITS">'[9]A 11'!#REF!</definedName>
    <definedName name="_69FA_L">#REF!</definedName>
    <definedName name="_6B.2_B.3">#REF!</definedName>
    <definedName name="_7">#N/A</definedName>
    <definedName name="_70GAZ_LIABS">#REF!</definedName>
    <definedName name="_71INT_RESERVES">#REF!</definedName>
    <definedName name="_7B.4___5">#REF!</definedName>
    <definedName name="_8">#N/A</definedName>
    <definedName name="_8CONSOL_B2">#REF!</definedName>
    <definedName name="_9CONSOL_DEPOSITS">'[18]A 11'!#REF!</definedName>
    <definedName name="_AUS1">#N/A</definedName>
    <definedName name="_BOP2">[19]BoP!#REF!</definedName>
    <definedName name="_D">#REF!</definedName>
    <definedName name="_DEG1">#N/A</definedName>
    <definedName name="_DKR1">#N/A</definedName>
    <definedName name="_ECU1">#N/A</definedName>
    <definedName name="_END94">#REF!</definedName>
    <definedName name="_ESC1">#N/A</definedName>
    <definedName name="_FAL1">#N/A</definedName>
    <definedName name="_FAL2">#N/A</definedName>
    <definedName name="_FAL3">#N/A</definedName>
    <definedName name="_FAL4">#N/A</definedName>
    <definedName name="_FAL5">#N/A</definedName>
    <definedName name="_FAL6">#N/A</definedName>
    <definedName name="_FAL7">#N/A</definedName>
    <definedName name="_Fill" hidden="1">'[20]shared data'!$A$4:$A$642</definedName>
    <definedName name="_FMK1">#N/A</definedName>
    <definedName name="_ftnref1">#REF!</definedName>
    <definedName name="_IKR1">#N/A</definedName>
    <definedName name="_IRP1">#N/A</definedName>
    <definedName name="_Key1" hidden="1">#N/A</definedName>
    <definedName name="_LIT1">#N/A</definedName>
    <definedName name="_MEX1">#N/A</definedName>
    <definedName name="_Order1" hidden="1">255</definedName>
    <definedName name="_Order2" hidden="1">0</definedName>
    <definedName name="_P">#REF!</definedName>
    <definedName name="_Parse_Out" hidden="1">#REF!</definedName>
    <definedName name="_PTA1">#N/A</definedName>
    <definedName name="_Regression_Out" hidden="1">#REF!</definedName>
    <definedName name="_Regression_X" hidden="1">#REF!</definedName>
    <definedName name="_Regression_Y" hidden="1">#REF!</definedName>
    <definedName name="_RES2">[19]RES!#REF!</definedName>
    <definedName name="_ROS1">#N/A</definedName>
    <definedName name="_ROS2">#N/A</definedName>
    <definedName name="_ROS3">#N/A</definedName>
    <definedName name="_ROS4">#N/A</definedName>
    <definedName name="_SAR1">#N/A</definedName>
    <definedName name="_Sort" hidden="1">#N/A</definedName>
    <definedName name="_SUM2">#REF!</definedName>
    <definedName name="_t7">[21]R7!$A$1:$G$31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'[20]shared data'!$A$1:$G$71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>[2]Imp!#REF!</definedName>
    <definedName name="A">[22]!'[Macros Import].qbop'</definedName>
    <definedName name="A_impresión_IM">'[23]ponder a y p '!$A$1:$N$50</definedName>
    <definedName name="AAA">#REF!</definedName>
    <definedName name="AccessDatabase" hidden="1">"\\De2kp-42538\BOLETIN\Claga\CLAGA2000.mdb"</definedName>
    <definedName name="ACTIVATE">#REF!</definedName>
    <definedName name="ACUMULADO">#N/A</definedName>
    <definedName name="ALL">'[2]Imp:DSA output'!$C$9:$R$464</definedName>
    <definedName name="AMORTI">#N/A</definedName>
    <definedName name="ANEXO2">[24]BCP!#REF!</definedName>
    <definedName name="ANEXO3">#N/A</definedName>
    <definedName name="ANEXO4">#N/A</definedName>
    <definedName name="ANEXO5">#N/A</definedName>
    <definedName name="ANEXO6">#N/A</definedName>
    <definedName name="_xlnm.Print_Area" localSheetId="3">'cut presupuestaria'!$B$3:$N$33</definedName>
    <definedName name="_xlnm.Print_Area" localSheetId="1">DGA!$B$3:$N$32</definedName>
    <definedName name="_xlnm.Print_Area" localSheetId="0">DGII!$B$4:$N$72</definedName>
    <definedName name="_xlnm.Print_Area" localSheetId="2">'TESORERIA '!$B$3:$N$88</definedName>
    <definedName name="_xlnm.Print_Area">'[25]Table 1'!#REF!</definedName>
    <definedName name="AREACONSTRUCCIO">#REF!</definedName>
    <definedName name="ASAU">#N/A</definedName>
    <definedName name="ASAU1">#N/A</definedName>
    <definedName name="asd">'[26]SPNF Acuerdo Incl. Int.'!asd</definedName>
    <definedName name="ASO">#REF!</definedName>
    <definedName name="atrade">[8]!atrade</definedName>
    <definedName name="AUS">#N/A</definedName>
    <definedName name="AVISO">#N/A</definedName>
    <definedName name="B">#N/A</definedName>
    <definedName name="BAL">#REF!</definedName>
    <definedName name="BANCOS">#N/A</definedName>
    <definedName name="_xlnm.Database">#REF!</definedName>
    <definedName name="Batumi_debt">#REF!</definedName>
    <definedName name="bb">#N/A</definedName>
    <definedName name="BBB">#REF!</definedName>
    <definedName name="bc" hidden="1">'[3]Crédito SPNF (fiscal)'!#REF!</definedName>
    <definedName name="BCA">#N/A</definedName>
    <definedName name="BCA_GDP">#N/A</definedName>
    <definedName name="BCA_NGDP">#REF!</definedName>
    <definedName name="BCH">#REF!</definedName>
    <definedName name="BCH_10G">#REF!</definedName>
    <definedName name="BCH_10R">#REF!</definedName>
    <definedName name="Bcos_Com_20G">#REF!</definedName>
    <definedName name="Bcos_Com20R">#REF!</definedName>
    <definedName name="BCRD15" hidden="1">'[3]Crédito SPNF (fiscal)'!#REF!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[27]!BFLD_DF</definedName>
    <definedName name="BFLD_DF1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[28]Q6!$E$28:$AH$28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LETIN">[24]BCP!#REF!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S">#N/A</definedName>
    <definedName name="BS1A">#N/A</definedName>
    <definedName name="BTR">#REF!</definedName>
    <definedName name="BTRG">#REF!</definedName>
    <definedName name="Button_13">"CLAGA2000_Consolidado_2001_List"</definedName>
    <definedName name="BX">#REF!</definedName>
    <definedName name="BXG">[28]Q6!$E$26:$AH$26</definedName>
    <definedName name="BXS">#REF!</definedName>
    <definedName name="C.2">#REF!</definedName>
    <definedName name="C_">#N/A</definedName>
    <definedName name="CAD">#N/A</definedName>
    <definedName name="calcNGS_NGDP">#N/A</definedName>
    <definedName name="CAMARON">#REF!</definedName>
    <definedName name="CCC">#REF!</definedName>
    <definedName name="CD">#N/A</definedName>
    <definedName name="CD1A">#N/A</definedName>
    <definedName name="CEMENTO">#REF!</definedName>
    <definedName name="CHF">#N/A</definedName>
    <definedName name="CHK5.1">#REF!</definedName>
    <definedName name="cirr">#REF!</definedName>
    <definedName name="CLUB91">#N/A</definedName>
    <definedName name="CMD">[24]BCP!#REF!</definedName>
    <definedName name="CN">#N/A</definedName>
    <definedName name="CN1A">#N/A</definedName>
    <definedName name="COM">#REF!</definedName>
    <definedName name="CONSOL">#REF!</definedName>
    <definedName name="CONSOLC2">#REF!</definedName>
    <definedName name="copystart">#REF!</definedName>
    <definedName name="Copytodebt">'[2]in-out'!#REF!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REDITOBCH">#REF!</definedName>
    <definedName name="CREDITORSB">#REF!</definedName>
    <definedName name="CRUZ">#N/A</definedName>
    <definedName name="CRUZ1">#N/A</definedName>
    <definedName name="CS">#N/A</definedName>
    <definedName name="CS1A">#N/A</definedName>
    <definedName name="CUENTASMON">[24]BCP!#REF!</definedName>
    <definedName name="CYEAR2021">[29]Coal!$B$583:$J$583</definedName>
    <definedName name="CYEAR2022">[29]Coal!$K$583:$V$583</definedName>
    <definedName name="CYEAR2023">[29]Coal!$W$583:$AH$583</definedName>
    <definedName name="CYEAR2024">[29]Coal!$AI$583:$AT$583</definedName>
    <definedName name="CYEAR2025">[29]Coal!$AU$583:$AX$583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e">#REF!</definedName>
    <definedName name="dates">'[20]shared data'!$S$8:$S$155</definedName>
    <definedName name="DATES_A">'[20]shared data'!$D$2:$AC$2</definedName>
    <definedName name="Dates1">#REF!</definedName>
    <definedName name="DB">#REF!</definedName>
    <definedName name="DBproj">#N/A</definedName>
    <definedName name="DDD">#N/A</definedName>
    <definedName name="DEBRIEF">#REF!</definedName>
    <definedName name="DEBT">#REF!</definedName>
    <definedName name="DEFL">#REF!</definedName>
    <definedName name="DEG">#N/A</definedName>
    <definedName name="DEMEURO">#N/A</definedName>
    <definedName name="DES">#REF!</definedName>
    <definedName name="DG">#REF!</definedName>
    <definedName name="DG_S">#REF!</definedName>
    <definedName name="DGproj">#N/A</definedName>
    <definedName name="Discount_IDA">[30]NPV!$B$28</definedName>
    <definedName name="Discount_NC">[30]NPV!#REF!</definedName>
    <definedName name="DiscountRate">#REF!</definedName>
    <definedName name="DIVISOR">#N/A</definedName>
    <definedName name="DIVISOR1">#N/A</definedName>
    <definedName name="DKK">#N/A</definedName>
    <definedName name="DKR">#N/A</definedName>
    <definedName name="DM">#N/A</definedName>
    <definedName name="DM1A">#N/A</definedName>
    <definedName name="DO">#REF!</definedName>
    <definedName name="Dproj">#N/A</definedName>
    <definedName name="DR">#N/A</definedName>
    <definedName name="DR1A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Y">#N/A</definedName>
    <definedName name="DY1A">#N/A</definedName>
    <definedName name="EBRD">#REF!</definedName>
    <definedName name="ECU">#N/A</definedName>
    <definedName name="EDNA">#N/A</definedName>
    <definedName name="EMISION">[24]BCP!#REF!</definedName>
    <definedName name="empty">#REF!</definedName>
    <definedName name="ENDA">#N/A</definedName>
    <definedName name="ESAF_QUAR_GDP">#REF!</definedName>
    <definedName name="esafr">#REF!</definedName>
    <definedName name="ESC">#N/A</definedName>
    <definedName name="EURO">#N/A</definedName>
    <definedName name="EURO1">#N/A</definedName>
    <definedName name="ExitWRS">[31]Main!$AB$25</definedName>
    <definedName name="FAL">#N/A</definedName>
    <definedName name="FB">#N/A</definedName>
    <definedName name="FB1A">#N/A</definedName>
    <definedName name="FF">#N/A</definedName>
    <definedName name="FF1A">#N/A</definedName>
    <definedName name="FFNN">#REF!</definedName>
    <definedName name="Fisc">#REF!</definedName>
    <definedName name="FMI">[24]BCP!#REF!</definedName>
    <definedName name="FMK">#N/A</definedName>
    <definedName name="FORMATO">#N/A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FEURO">#N/A</definedName>
    <definedName name="FS">#N/A</definedName>
    <definedName name="FS1A">#N/A</definedName>
    <definedName name="FT">#N/A</definedName>
    <definedName name="FT1A">#N/A</definedName>
    <definedName name="FUENTE">#REF!</definedName>
    <definedName name="fuente1">#REF!</definedName>
    <definedName name="Fuent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BP">#N/A</definedName>
    <definedName name="GCB_NGDP">#N/A</definedName>
    <definedName name="GDP">'[32]Empresas Publicas detalle'!#REF!</definedName>
    <definedName name="GGB_NGDP">#N/A</definedName>
    <definedName name="GL_Z">#REF!</definedName>
    <definedName name="GOB">#N/A</definedName>
    <definedName name="Grace_IDA">[30]NPV!$B$25</definedName>
    <definedName name="Grace_NC">[30]NPV!#REF!</definedName>
    <definedName name="GUIL">#N/A</definedName>
    <definedName name="GUIL1">#N/A</definedName>
    <definedName name="GYEAR2021">[29]Gold!$B$583:$J$583</definedName>
    <definedName name="GYEAR2022">[29]Gold!$K$583:$U$583</definedName>
    <definedName name="HEADING">#REF!</definedName>
    <definedName name="Heading39">'[20]shared data'!$A$1:$G$5</definedName>
    <definedName name="hhh">#N/A</definedName>
    <definedName name="HTML_CodePage" hidden="1">1252</definedName>
    <definedName name="HTML_Control" localSheetId="3" hidden="1">{"'para SB'!$A$1318:$F$1381"}</definedName>
    <definedName name="HTML_Control" localSheetId="1" hidden="1">{"'para SB'!$A$1318:$F$1381"}</definedName>
    <definedName name="HTML_Control" localSheetId="2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DAr">#REF!</definedName>
    <definedName name="IDB">#N/A</definedName>
    <definedName name="IFSASSETS">#REF!</definedName>
    <definedName name="IFSLIABS">#REF!</definedName>
    <definedName name="IKR">#N/A</definedName>
    <definedName name="IM">#REF!</definedName>
    <definedName name="IMF">#REF!</definedName>
    <definedName name="INDICEPRODUCCIO">#REF!</definedName>
    <definedName name="INFOGER">[24]BCP!#REF!</definedName>
    <definedName name="INGRESOS">#REF!</definedName>
    <definedName name="INPUT_2">[10]Input!#REF!</definedName>
    <definedName name="INPUT_4">[10]Input!#REF!</definedName>
    <definedName name="INTERES">#N/A</definedName>
    <definedName name="Interest_IDA">[30]NPV!$B$27</definedName>
    <definedName name="Interest_NC">[30]NPV!#REF!</definedName>
    <definedName name="InterestRate">#REF!</definedName>
    <definedName name="IPC">[33]ipc!#REF!</definedName>
    <definedName name="IRLS">#N/A</definedName>
    <definedName name="IRLS1">#N/A</definedName>
    <definedName name="IRP">#N/A</definedName>
    <definedName name="JA">#N/A</definedName>
    <definedName name="JJ">#N/A</definedName>
    <definedName name="JPY">#N/A</definedName>
    <definedName name="KD">#N/A</definedName>
    <definedName name="KD1A">#N/A</definedName>
    <definedName name="LD">#N/A</definedName>
    <definedName name="LD1A">#N/A</definedName>
    <definedName name="LE">#N/A</definedName>
    <definedName name="LE1A">#N/A</definedName>
    <definedName name="LINES">#REF!</definedName>
    <definedName name="LIT">#N/A</definedName>
    <definedName name="LITEURO">#N/A</definedName>
    <definedName name="LP">#N/A</definedName>
    <definedName name="LP1A">#N/A</definedName>
    <definedName name="LTcirr">#REF!</definedName>
    <definedName name="LTr">#REF!</definedName>
    <definedName name="LUR">#N/A</definedName>
    <definedName name="LUXF">#N/A</definedName>
    <definedName name="LUXF1">#N/A</definedName>
    <definedName name="MACRO">#REF!</definedName>
    <definedName name="MACRO_ASSUMP_2006">#REF!</definedName>
    <definedName name="MALAX">#N/A</definedName>
    <definedName name="MALAX1">#N/A</definedName>
    <definedName name="Maturity_IDA">[30]NPV!$B$26</definedName>
    <definedName name="Maturity_NC">[30]NPV!#REF!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EX">#N/A</definedName>
    <definedName name="mflowsa">[8]!mflowsa</definedName>
    <definedName name="mflowsq">[8]!mflowsq</definedName>
    <definedName name="MIDDLE">#REF!</definedName>
    <definedName name="MISC4">[10]OUTPUT!#REF!</definedName>
    <definedName name="MN">[24]BCP!#REF!</definedName>
    <definedName name="MNP">[24]BCP!#REF!</definedName>
    <definedName name="MPETROLEO">#REF!</definedName>
    <definedName name="mstocksa">[8]!mstocksa</definedName>
    <definedName name="mstocksq">[8]!mstocksq</definedName>
    <definedName name="n">#REF!</definedName>
    <definedName name="names">'[20]shared data'!$B$7:$O$7</definedName>
    <definedName name="NAMES_A">'[20]shared data'!$B$5:$B$223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BlankRow">[34]QEDS!$11:$11</definedName>
    <definedName name="nmColumnHeader">[34]QEDS!$2:$2</definedName>
    <definedName name="nmData">[34]QEDS!$B$3:$F$9</definedName>
    <definedName name="NMG_RG">#N/A</definedName>
    <definedName name="nmIndexTable">[34]QEDS!$13:$13</definedName>
    <definedName name="nmReportFooter">[34]QEDS!$10:$10</definedName>
    <definedName name="nmReportHeader">[34]QEDS!$1:$1</definedName>
    <definedName name="nmRowHeader">[34]QEDS!$A$3:$A$9</definedName>
    <definedName name="nmScale">[34]QEDS!$12:$12</definedName>
    <definedName name="NNN">#REF!</definedName>
    <definedName name="no" hidden="1">'[3]Crédito SPNF (fiscal)'!#REF!</definedName>
    <definedName name="NOCLUB">#N/A</definedName>
    <definedName name="NOK">#N/A</definedName>
    <definedName name="nombrenuevo">#N/A</definedName>
    <definedName name="NOTA_EXPLICATIV">#REF!</definedName>
    <definedName name="Notes">[35]UPLOAD!#REF!</definedName>
    <definedName name="NOTITLES">#REF!</definedName>
    <definedName name="NTDD_RG">[27]!NTDD_RG</definedName>
    <definedName name="NX">#N/A</definedName>
    <definedName name="NX_R">#N/A</definedName>
    <definedName name="NXG_RG">#N/A</definedName>
    <definedName name="NYEAR2021">[29]Nickel!$B$583:$J$583</definedName>
    <definedName name="NYEAR2022">[29]Nickel!$K$583:$V$583</definedName>
    <definedName name="NYEAR2023">[29]Nickel!$W$583:$AH$583</definedName>
    <definedName name="NYEAR2024">[29]Nickel!$AI$583:$AT$583</definedName>
    <definedName name="NYEAR2025">[29]Nickel!$AU$583:$BF$583</definedName>
    <definedName name="OCTUBRE">#N/A</definedName>
    <definedName name="OECD_Table">#REF!</definedName>
    <definedName name="OnShow">'[26]SPNF Acuerdo Incl. Int.'!OnShow</definedName>
    <definedName name="Otr_Inst_Banc_40G">#REF!</definedName>
    <definedName name="Pan_Bancario_50G">#REF!</definedName>
    <definedName name="Pan_Monet_30G">#REF!</definedName>
    <definedName name="Path_Data">'[20]shared data'!$B$8</definedName>
    <definedName name="Path_System">'[20]shared data'!$B$7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">#REF!</definedName>
    <definedName name="PFP">#REF!</definedName>
    <definedName name="pfp_table1">#REF!</definedName>
    <definedName name="PK">#REF!</definedName>
    <definedName name="PLATA">#REF!</definedName>
    <definedName name="POLLO">#REF!</definedName>
    <definedName name="POTENCIAL">#N/A</definedName>
    <definedName name="PP">#N/A</definedName>
    <definedName name="PPPWGT">#N/A</definedName>
    <definedName name="PRECIOCIFBANANO">#REF!</definedName>
    <definedName name="PRICE">#REF!</definedName>
    <definedName name="PRICETAB">#REF!</definedName>
    <definedName name="Print_Area_MI">#N/A</definedName>
    <definedName name="PRINTMACRO">#REF!</definedName>
    <definedName name="PrintThis_Links">[31]Links!$A$1:$F$33</definedName>
    <definedName name="PRIV0">#REF!</definedName>
    <definedName name="PRIV00">#REF!</definedName>
    <definedName name="PRIV1">#REF!</definedName>
    <definedName name="PRIV11">#REF!</definedName>
    <definedName name="PRIV2">#REF!</definedName>
    <definedName name="PRIV22">#REF!</definedName>
    <definedName name="PRIV3">#REF!</definedName>
    <definedName name="PRIV33">#REF!</definedName>
    <definedName name="PRMONTH">#REF!</definedName>
    <definedName name="prn">[30]FSUOUT!$B$2:$V$32</definedName>
    <definedName name="Prog1998">'[36]2003'!#REF!</definedName>
    <definedName name="PRYEAR">#REF!</definedName>
    <definedName name="PTA">#N/A</definedName>
    <definedName name="PTAEURO">#N/A</definedName>
    <definedName name="PUBL00">#REF!</definedName>
    <definedName name="PUBL11">#REF!</definedName>
    <definedName name="PUBL2">#REF!</definedName>
    <definedName name="PUBL22">#REF!</definedName>
    <definedName name="PUBL33">#REF!</definedName>
    <definedName name="PUBL5">#REF!</definedName>
    <definedName name="PUBL55">#REF!</definedName>
    <definedName name="PUBL6">#REF!</definedName>
    <definedName name="PUBL66">#REF!</definedName>
    <definedName name="Q_5">#REF!</definedName>
    <definedName name="Q_6">#REF!</definedName>
    <definedName name="Q_7">#REF!</definedName>
    <definedName name="QFISCAL">'[37]Quarterly Raw Data'!#REF!</definedName>
    <definedName name="qqq" localSheetId="3" hidden="1">{#N/A,#N/A,FALSE,"EXTRABUDGT"}</definedName>
    <definedName name="qqq" localSheetId="1" hidden="1">{#N/A,#N/A,FALSE,"EXTRABUDGT"}</definedName>
    <definedName name="qqq" localSheetId="2" hidden="1">{#N/A,#N/A,FALSE,"EXTRABUDGT"}</definedName>
    <definedName name="qqq" hidden="1">{#N/A,#N/A,FALSE,"EXTRABUDGT"}</definedName>
    <definedName name="QTAB7">'[37]Quarterly MacroFlow'!#REF!</definedName>
    <definedName name="QTAB7A">'[37]Quarterly MacroFlow'!#REF!</definedName>
    <definedName name="R_">#N/A</definedName>
    <definedName name="RA">#N/A</definedName>
    <definedName name="RD">#N/A</definedName>
    <definedName name="RD1A">#N/A</definedName>
    <definedName name="RE">#N/A</definedName>
    <definedName name="red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SERVAS">#REF!</definedName>
    <definedName name="RESUMEN">#REF!</definedName>
    <definedName name="RESUMEN2">#N/A</definedName>
    <definedName name="RESUMEN3">#N/A</definedName>
    <definedName name="RESUMEN4">#N/A</definedName>
    <definedName name="RESUMEN5">#N/A</definedName>
    <definedName name="right">#REF!</definedName>
    <definedName name="RIN">#REF!</definedName>
    <definedName name="rindex">#REF!</definedName>
    <definedName name="rita">[38]Hoja2!$1:$1048576</definedName>
    <definedName name="rngErrorSort">[31]ErrCheck!$A$4</definedName>
    <definedName name="rngLastSave">[31]Main!$G$19</definedName>
    <definedName name="rngLastSent">[31]Main!$G$18</definedName>
    <definedName name="rngLastUpdate">[31]Links!$D$2</definedName>
    <definedName name="rngNeedsUpdate">[31]Links!$E$2</definedName>
    <definedName name="rngQuestChecked">[31]ErrCheck!$A$3</definedName>
    <definedName name="ROS">#N/A</definedName>
    <definedName name="Rows_Table">#REF!</definedName>
    <definedName name="RR">#N/A</definedName>
    <definedName name="RS">#N/A</definedName>
    <definedName name="RS1A">#N/A</definedName>
    <definedName name="RSB">#REF!</definedName>
    <definedName name="RSB_AHAP_40R">#REF!</definedName>
    <definedName name="RSB_Bcos_Des_40R">#REF!</definedName>
    <definedName name="RSB_SOCFIN_40R">#REF!</definedName>
    <definedName name="RUIZ">#N/A</definedName>
    <definedName name="S_">#N/A</definedName>
    <definedName name="S_1A">#N/A</definedName>
    <definedName name="SA_Tab">#REF!</definedName>
    <definedName name="SAR">#N/A</definedName>
    <definedName name="SCHILL">#N/A</definedName>
    <definedName name="SCHILL1">#N/A</definedName>
    <definedName name="sds_gdp_exp_lari">#REF!</definedName>
    <definedName name="sds_gdp_origin">#REF!</definedName>
    <definedName name="sds_gpd_exp_gdp">#REF!</definedName>
    <definedName name="SEK">#N/A</definedName>
    <definedName name="sencount" hidden="1">2</definedName>
    <definedName name="SING">#N/A</definedName>
    <definedName name="SING1">#N/A</definedName>
    <definedName name="SPN">#N/A</definedName>
    <definedName name="spnf">'[26]SPNF Acuerdo Incl. Int.'!spnf</definedName>
    <definedName name="START">#REF!</definedName>
    <definedName name="STFQTAB">#REF!</definedName>
    <definedName name="STOP">#REF!</definedName>
    <definedName name="SUM">[5]BoP!$E$313:$BE$365</definedName>
    <definedName name="SUPLI">#N/A</definedName>
    <definedName name="SUPLIDORES">#N/A</definedName>
    <definedName name="Tab25a">#REF!</definedName>
    <definedName name="Tab25b">#REF!</definedName>
    <definedName name="Table__47">[39]RED47!$A$1:$I$53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8">'[20]shared data'!$A$1:$E$32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SA">#N/A</definedName>
    <definedName name="TASAS">#N/A</definedName>
    <definedName name="Tasas_Interes_06R">[40]A!$A$1:$T$54</definedName>
    <definedName name="tblChecks">[31]ErrCheck!$A$3:$E$5</definedName>
    <definedName name="tblLinks">[31]Links!$A$4:$F$33</definedName>
    <definedName name="tc">#VALUE!</definedName>
    <definedName name="TD">#N/A</definedName>
    <definedName name="TD1A">#N/A</definedName>
    <definedName name="TELAS">#REF!</definedName>
    <definedName name="Template_Table">#REF!</definedName>
    <definedName name="TIPOCAMBIO">#REF!</definedName>
    <definedName name="TITLES">#REF!</definedName>
    <definedName name="_xlnm.Print_Titles" localSheetId="3">'cut presupuestaria'!$3:$7</definedName>
    <definedName name="_xlnm.Print_Titles" localSheetId="0">DGII!$4:$8</definedName>
    <definedName name="_xlnm.Print_Titles" localSheetId="2">'TESORERIA '!$3:$7</definedName>
    <definedName name="_xlnm.Print_Titles">#REF!,#REF!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[28]Q5!$E$23:$AH$23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[41]BCC!$A$1:$N$821,[41]BCC!$A$822:$N$1624</definedName>
    <definedName name="TOTAL">#N/A</definedName>
    <definedName name="Trade">#REF!</definedName>
    <definedName name="TRADE3">[10]Trade!#REF!</definedName>
    <definedName name="TRIGO">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AED">#N/A</definedName>
    <definedName name="UAED1">#N/A</definedName>
    <definedName name="UC">#N/A</definedName>
    <definedName name="UC1A">#N/A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ENEZU">#N/A</definedName>
    <definedName name="VIAAEREA">#REF!</definedName>
    <definedName name="VTITLES">#REF!</definedName>
    <definedName name="wage_govt_sector">#REF!</definedName>
    <definedName name="WAPR">#REF!</definedName>
    <definedName name="WEO">#REF!</definedName>
    <definedName name="will">'[26]SPNF Acuerdo Incl. Int.'!will</definedName>
    <definedName name="WPCP33_D">#REF!</definedName>
    <definedName name="WPCP33pch">#REF!</definedName>
    <definedName name="wrn.BANKS." localSheetId="3" hidden="1">{#N/A,#N/A,FALSE,"BANKS"}</definedName>
    <definedName name="wrn.BANKS." localSheetId="1" hidden="1">{#N/A,#N/A,FALSE,"BANKS"}</definedName>
    <definedName name="wrn.BANKS." localSheetId="2" hidden="1">{#N/A,#N/A,FALSE,"BANKS"}</definedName>
    <definedName name="wrn.BANKS." hidden="1">{#N/A,#N/A,FALSE,"BANKS"}</definedName>
    <definedName name="wrn.BOP." localSheetId="3" hidden="1">{#N/A,#N/A,FALSE,"BOP"}</definedName>
    <definedName name="wrn.BOP." localSheetId="1" hidden="1">{#N/A,#N/A,FALSE,"BOP"}</definedName>
    <definedName name="wrn.BOP." localSheetId="2" hidden="1">{#N/A,#N/A,FALSE,"BOP"}</definedName>
    <definedName name="wrn.BOP." hidden="1">{#N/A,#N/A,FALSE,"BOP"}</definedName>
    <definedName name="wrn.BOP_MIDTERM." localSheetId="3" hidden="1">{"BOP_TAB",#N/A,FALSE,"N";"MIDTERM_TAB",#N/A,FALSE,"O"}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hidden="1">{"BOP_TAB",#N/A,FALSE,"N";"MIDTERM_TAB",#N/A,FALSE,"O"}</definedName>
    <definedName name="wrn.CREDIT." localSheetId="3" hidden="1">{#N/A,#N/A,FALSE,"CREDIT"}</definedName>
    <definedName name="wrn.CREDIT." localSheetId="1" hidden="1">{#N/A,#N/A,FALSE,"CREDIT"}</definedName>
    <definedName name="wrn.CREDIT." localSheetId="2" hidden="1">{#N/A,#N/A,FALSE,"CREDIT"}</definedName>
    <definedName name="wrn.CREDIT." hidden="1">{#N/A,#N/A,FALSE,"CREDIT"}</definedName>
    <definedName name="wrn.DEBTSVC." localSheetId="3" hidden="1">{#N/A,#N/A,FALSE,"DEBTSVC"}</definedName>
    <definedName name="wrn.DEBTSVC." localSheetId="1" hidden="1">{#N/A,#N/A,FALSE,"DEBTSVC"}</definedName>
    <definedName name="wrn.DEBTSVC." localSheetId="2" hidden="1">{#N/A,#N/A,FALSE,"DEBTSVC"}</definedName>
    <definedName name="wrn.DEBTSVC." hidden="1">{#N/A,#N/A,FALSE,"DEBTSVC"}</definedName>
    <definedName name="wrn.DEPO." localSheetId="3" hidden="1">{#N/A,#N/A,FALSE,"DEPO"}</definedName>
    <definedName name="wrn.DEPO." localSheetId="1" hidden="1">{#N/A,#N/A,FALSE,"DEPO"}</definedName>
    <definedName name="wrn.DEPO." localSheetId="2" hidden="1">{#N/A,#N/A,FALSE,"DEPO"}</definedName>
    <definedName name="wrn.DEPO." hidden="1">{#N/A,#N/A,FALSE,"DEPO"}</definedName>
    <definedName name="wrn.EXCISE." localSheetId="3" hidden="1">{#N/A,#N/A,FALSE,"EXCISE"}</definedName>
    <definedName name="wrn.EXCISE." localSheetId="1" hidden="1">{#N/A,#N/A,FALSE,"EXCISE"}</definedName>
    <definedName name="wrn.EXCISE." localSheetId="2" hidden="1">{#N/A,#N/A,FALSE,"EXCISE"}</definedName>
    <definedName name="wrn.EXCISE." hidden="1">{#N/A,#N/A,FALSE,"EXCISE"}</definedName>
    <definedName name="wrn.EXRATE." localSheetId="3" hidden="1">{#N/A,#N/A,FALSE,"EXRATE"}</definedName>
    <definedName name="wrn.EXRATE." localSheetId="1" hidden="1">{#N/A,#N/A,FALSE,"EXRATE"}</definedName>
    <definedName name="wrn.EXRATE." localSheetId="2" hidden="1">{#N/A,#N/A,FALSE,"EXRATE"}</definedName>
    <definedName name="wrn.EXRATE." hidden="1">{#N/A,#N/A,FALSE,"EXRATE"}</definedName>
    <definedName name="wrn.EXTDEBT." localSheetId="3" hidden="1">{#N/A,#N/A,FALSE,"EXTDEBT"}</definedName>
    <definedName name="wrn.EXTDEBT." localSheetId="1" hidden="1">{#N/A,#N/A,FALSE,"EXTDEBT"}</definedName>
    <definedName name="wrn.EXTDEBT." localSheetId="2" hidden="1">{#N/A,#N/A,FALSE,"EXTDEBT"}</definedName>
    <definedName name="wrn.EXTDEBT." hidden="1">{#N/A,#N/A,FALSE,"EXTDEBT"}</definedName>
    <definedName name="wrn.EXTRABUDGT." localSheetId="3" hidden="1">{#N/A,#N/A,FALSE,"EXTRABUDGT"}</definedName>
    <definedName name="wrn.EXTRABUDGT." localSheetId="1" hidden="1">{#N/A,#N/A,FALSE,"EXTRABUDGT"}</definedName>
    <definedName name="wrn.EXTRABUDGT." localSheetId="2" hidden="1">{#N/A,#N/A,FALSE,"EXTRABUDGT"}</definedName>
    <definedName name="wrn.EXTRABUDGT." hidden="1">{#N/A,#N/A,FALSE,"EXTRABUDGT"}</definedName>
    <definedName name="wrn.EXTRABUDGT2." localSheetId="3" hidden="1">{#N/A,#N/A,FALSE,"EXTRABUDGT2"}</definedName>
    <definedName name="wrn.EXTRABUDGT2." localSheetId="1" hidden="1">{#N/A,#N/A,FALSE,"EXTRABUDGT2"}</definedName>
    <definedName name="wrn.EXTRABUDGT2." localSheetId="2" hidden="1">{#N/A,#N/A,FALSE,"EXTRABUDGT2"}</definedName>
    <definedName name="wrn.EXTRABUDGT2." hidden="1">{#N/A,#N/A,FALSE,"EXTRABUDGT2"}</definedName>
    <definedName name="wrn.GDP." localSheetId="3" hidden="1">{#N/A,#N/A,FALSE,"GDP_ORIGIN";#N/A,#N/A,FALSE,"EMP_POP"}</definedName>
    <definedName name="wrn.GDP." localSheetId="1" hidden="1">{#N/A,#N/A,FALSE,"GDP_ORIGIN";#N/A,#N/A,FALSE,"EMP_POP"}</definedName>
    <definedName name="wrn.GDP." localSheetId="2" hidden="1">{#N/A,#N/A,FALSE,"GDP_ORIGIN";#N/A,#N/A,FALSE,"EMP_POP"}</definedName>
    <definedName name="wrn.GDP." hidden="1">{#N/A,#N/A,FALSE,"GDP_ORIGIN";#N/A,#N/A,FALSE,"EMP_POP"}</definedName>
    <definedName name="wrn.GGOVT." localSheetId="3" hidden="1">{#N/A,#N/A,FALSE,"GGOVT"}</definedName>
    <definedName name="wrn.GGOVT." localSheetId="1" hidden="1">{#N/A,#N/A,FALSE,"GGOVT"}</definedName>
    <definedName name="wrn.GGOVT." localSheetId="2" hidden="1">{#N/A,#N/A,FALSE,"GGOVT"}</definedName>
    <definedName name="wrn.GGOVT." hidden="1">{#N/A,#N/A,FALSE,"GGOVT"}</definedName>
    <definedName name="wrn.GGOVT2." localSheetId="3" hidden="1">{#N/A,#N/A,FALSE,"GGOVT2"}</definedName>
    <definedName name="wrn.GGOVT2." localSheetId="1" hidden="1">{#N/A,#N/A,FALSE,"GGOVT2"}</definedName>
    <definedName name="wrn.GGOVT2." localSheetId="2" hidden="1">{#N/A,#N/A,FALSE,"GGOVT2"}</definedName>
    <definedName name="wrn.GGOVT2." hidden="1">{#N/A,#N/A,FALSE,"GGOVT2"}</definedName>
    <definedName name="wrn.GGOVTPC." localSheetId="3" hidden="1">{#N/A,#N/A,FALSE,"GGOVT%"}</definedName>
    <definedName name="wrn.GGOVTPC." localSheetId="1" hidden="1">{#N/A,#N/A,FALSE,"GGOVT%"}</definedName>
    <definedName name="wrn.GGOVTPC." localSheetId="2" hidden="1">{#N/A,#N/A,FALSE,"GGOVT%"}</definedName>
    <definedName name="wrn.GGOVTPC." hidden="1">{#N/A,#N/A,FALSE,"GGOVT%"}</definedName>
    <definedName name="wrn.INCOMETX." localSheetId="3" hidden="1">{#N/A,#N/A,FALSE,"INCOMETX"}</definedName>
    <definedName name="wrn.INCOMETX." localSheetId="1" hidden="1">{#N/A,#N/A,FALSE,"INCOMETX"}</definedName>
    <definedName name="wrn.INCOMETX." localSheetId="2" hidden="1">{#N/A,#N/A,FALSE,"INCOMETX"}</definedName>
    <definedName name="wrn.INCOMETX." hidden="1">{#N/A,#N/A,FALSE,"INCOMETX"}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3" hidden="1">{#N/A,#N/A,FALSE,"INTERST"}</definedName>
    <definedName name="wrn.INTERST." localSheetId="1" hidden="1">{#N/A,#N/A,FALSE,"INTERST"}</definedName>
    <definedName name="wrn.INTERST." localSheetId="2" hidden="1">{#N/A,#N/A,FALSE,"INTERST"}</definedName>
    <definedName name="wrn.INTERST." hidden="1">{#N/A,#N/A,FALSE,"INTERST"}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3" hidden="1">{"MONA",#N/A,FALSE,"S"}</definedName>
    <definedName name="wrn.MONA." localSheetId="1" hidden="1">{"MONA",#N/A,FALSE,"S"}</definedName>
    <definedName name="wrn.MONA." localSheetId="2" hidden="1">{"MONA",#N/A,FALSE,"S"}</definedName>
    <definedName name="wrn.MONA." hidden="1">{"MONA",#N/A,FALSE,"S"}</definedName>
    <definedName name="wrn.MS." localSheetId="3" hidden="1">{#N/A,#N/A,FALSE,"MS"}</definedName>
    <definedName name="wrn.MS." localSheetId="1" hidden="1">{#N/A,#N/A,FALSE,"MS"}</definedName>
    <definedName name="wrn.MS." localSheetId="2" hidden="1">{#N/A,#N/A,FALSE,"MS"}</definedName>
    <definedName name="wrn.MS." hidden="1">{#N/A,#N/A,FALSE,"MS"}</definedName>
    <definedName name="wrn.NBG." localSheetId="3" hidden="1">{#N/A,#N/A,FALSE,"NBG"}</definedName>
    <definedName name="wrn.NBG." localSheetId="1" hidden="1">{#N/A,#N/A,FALSE,"NBG"}</definedName>
    <definedName name="wrn.NBG." localSheetId="2" hidden="1">{#N/A,#N/A,FALSE,"NBG"}</definedName>
    <definedName name="wrn.NBG." hidden="1">{#N/A,#N/A,FALSE,"NBG"}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3" hidden="1">{#N/A,#N/A,FALSE,"PCPI"}</definedName>
    <definedName name="wrn.PCPI." localSheetId="1" hidden="1">{#N/A,#N/A,FALSE,"PCPI"}</definedName>
    <definedName name="wrn.PCPI." localSheetId="2" hidden="1">{#N/A,#N/A,FALSE,"PCPI"}</definedName>
    <definedName name="wrn.PCPI." hidden="1">{#N/A,#N/A,FALSE,"PCPI"}</definedName>
    <definedName name="wrn.PENSION." localSheetId="3" hidden="1">{#N/A,#N/A,FALSE,"PENSION"}</definedName>
    <definedName name="wrn.PENSION." localSheetId="1" hidden="1">{#N/A,#N/A,FALSE,"PENSION"}</definedName>
    <definedName name="wrn.PENSION." localSheetId="2" hidden="1">{#N/A,#N/A,FALSE,"PENSION"}</definedName>
    <definedName name="wrn.PENSION." hidden="1">{#N/A,#N/A,FALSE,"PENSION"}</definedName>
    <definedName name="wrn.PRUDENT." localSheetId="3" hidden="1">{#N/A,#N/A,FALSE,"PRUDENT"}</definedName>
    <definedName name="wrn.PRUDENT." localSheetId="1" hidden="1">{#N/A,#N/A,FALSE,"PRUDENT"}</definedName>
    <definedName name="wrn.PRUDENT." localSheetId="2" hidden="1">{#N/A,#N/A,FALSE,"PRUDENT"}</definedName>
    <definedName name="wrn.PRUDENT." hidden="1">{#N/A,#N/A,FALSE,"PRUDENT"}</definedName>
    <definedName name="wrn.PUBLEXP." localSheetId="3" hidden="1">{#N/A,#N/A,FALSE,"PUBLEXP"}</definedName>
    <definedName name="wrn.PUBLEXP." localSheetId="1" hidden="1">{#N/A,#N/A,FALSE,"PUBLEXP"}</definedName>
    <definedName name="wrn.PUBLEXP." localSheetId="2" hidden="1">{#N/A,#N/A,FALSE,"PUBLEXP"}</definedName>
    <definedName name="wrn.PUBLEXP." hidden="1">{#N/A,#N/A,FALSE,"PUBLEXP"}</definedName>
    <definedName name="wrn.REDTABS.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3" hidden="1">{#N/A,#N/A,FALSE,"REVSHARE"}</definedName>
    <definedName name="wrn.REVSHARE." localSheetId="1" hidden="1">{#N/A,#N/A,FALSE,"REVSHARE"}</definedName>
    <definedName name="wrn.REVSHARE." localSheetId="2" hidden="1">{#N/A,#N/A,FALSE,"REVSHARE"}</definedName>
    <definedName name="wrn.REVSHARE." hidden="1">{#N/A,#N/A,FALSE,"REVSHARE"}</definedName>
    <definedName name="wrn.STATE." localSheetId="3" hidden="1">{#N/A,#N/A,FALSE,"STATE"}</definedName>
    <definedName name="wrn.STATE." localSheetId="1" hidden="1">{#N/A,#N/A,FALSE,"STATE"}</definedName>
    <definedName name="wrn.STATE." localSheetId="2" hidden="1">{#N/A,#N/A,FALSE,"STATE"}</definedName>
    <definedName name="wrn.STATE." hidden="1">{#N/A,#N/A,FALSE,"STATE"}</definedName>
    <definedName name="wrn.TAXARREARS." localSheetId="3" hidden="1">{#N/A,#N/A,FALSE,"TAXARREARS"}</definedName>
    <definedName name="wrn.TAXARREARS." localSheetId="1" hidden="1">{#N/A,#N/A,FALSE,"TAXARREARS"}</definedName>
    <definedName name="wrn.TAXARREARS." localSheetId="2" hidden="1">{#N/A,#N/A,FALSE,"TAXARREARS"}</definedName>
    <definedName name="wrn.TAXARREARS." hidden="1">{#N/A,#N/A,FALSE,"TAXARREARS"}</definedName>
    <definedName name="wrn.TAXPAYRS." localSheetId="3" hidden="1">{#N/A,#N/A,FALSE,"TAXPAYRS"}</definedName>
    <definedName name="wrn.TAXPAYRS." localSheetId="1" hidden="1">{#N/A,#N/A,FALSE,"TAXPAYRS"}</definedName>
    <definedName name="wrn.TAXPAYRS." localSheetId="2" hidden="1">{#N/A,#N/A,FALSE,"TAXPAYRS"}</definedName>
    <definedName name="wrn.TAXPAYRS." hidden="1">{#N/A,#N/A,FALSE,"TAXPAYRS"}</definedName>
    <definedName name="wrn.TRADE." localSheetId="3" hidden="1">{#N/A,#N/A,FALSE,"TRADE"}</definedName>
    <definedName name="wrn.TRADE." localSheetId="1" hidden="1">{#N/A,#N/A,FALSE,"TRADE"}</definedName>
    <definedName name="wrn.TRADE." localSheetId="2" hidden="1">{#N/A,#N/A,FALSE,"TRADE"}</definedName>
    <definedName name="wrn.TRADE." hidden="1">{#N/A,#N/A,FALSE,"TRADE"}</definedName>
    <definedName name="wrn.TRANSPORT." localSheetId="3" hidden="1">{#N/A,#N/A,FALSE,"TRANPORT"}</definedName>
    <definedName name="wrn.TRANSPORT." localSheetId="1" hidden="1">{#N/A,#N/A,FALSE,"TRANPORT"}</definedName>
    <definedName name="wrn.TRANSPORT." localSheetId="2" hidden="1">{#N/A,#N/A,FALSE,"TRANPORT"}</definedName>
    <definedName name="wrn.TRANSPORT." hidden="1">{#N/A,#N/A,FALSE,"TRANPORT"}</definedName>
    <definedName name="wrn.UNEMPL." localSheetId="3" hidden="1">{#N/A,#N/A,FALSE,"EMP_POP";#N/A,#N/A,FALSE,"UNEMPL"}</definedName>
    <definedName name="wrn.UNEMPL." localSheetId="1" hidden="1">{#N/A,#N/A,FALSE,"EMP_POP";#N/A,#N/A,FALSE,"UNEMPL"}</definedName>
    <definedName name="wrn.UNEMPL." localSheetId="2" hidden="1">{#N/A,#N/A,FALSE,"EMP_POP";#N/A,#N/A,FALSE,"UNEMPL"}</definedName>
    <definedName name="wrn.UNEMPL." hidden="1">{#N/A,#N/A,FALSE,"EMP_POP";#N/A,#N/A,FALSE,"UNEMPL"}</definedName>
    <definedName name="wrn.WAGES." localSheetId="3" hidden="1">{#N/A,#N/A,FALSE,"WAGES"}</definedName>
    <definedName name="wrn.WAGES." localSheetId="1" hidden="1">{#N/A,#N/A,FALSE,"WAGES"}</definedName>
    <definedName name="wrn.WAGES." localSheetId="2" hidden="1">{#N/A,#N/A,FALSE,"WAGES"}</definedName>
    <definedName name="wrn.WAGES." hidden="1">{#N/A,#N/A,FALSE,"WAGES"}</definedName>
    <definedName name="wrn.WEO." localSheetId="3" hidden="1">{"WEO",#N/A,FALSE,"T"}</definedName>
    <definedName name="wrn.WEO." localSheetId="1" hidden="1">{"WEO",#N/A,FALSE,"T"}</definedName>
    <definedName name="wrn.WEO." localSheetId="2" hidden="1">{"WEO",#N/A,FALSE,"T"}</definedName>
    <definedName name="wrn.WEO." hidden="1">{"WEO",#N/A,FALSE,"T"}</definedName>
    <definedName name="XBANANO">#REF!</definedName>
    <definedName name="XCAFE">#REF!</definedName>
    <definedName name="XGS">#REF!</definedName>
    <definedName name="XMENSUALES">#REF!</definedName>
    <definedName name="xxWRS_1">'[20]shared data'!$A$1:$A$77</definedName>
    <definedName name="xxWRS_2">#REF!</definedName>
    <definedName name="xxWRS_3">#REF!</definedName>
    <definedName name="xxWRS_4">[30]Q5!$A$1:$A$104</definedName>
    <definedName name="xxWRS_5">[30]Q6!$A$1:$A$160</definedName>
    <definedName name="xxWRS_6">[30]Q7!$A$1:$A$59</definedName>
    <definedName name="xxWRS_7">[30]Q5!$A$1:$A$109</definedName>
    <definedName name="xxWRS_8">[30]Q6!$A$1:$A$162</definedName>
    <definedName name="xxWRS_9">[30]Q7!$A$1:$A$61</definedName>
    <definedName name="XXX">#REF!</definedName>
    <definedName name="XXX1">#REF!</definedName>
    <definedName name="ycirr">#REF!</definedName>
    <definedName name="Year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YY">#N/A</definedName>
    <definedName name="YY1A">#N/A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4" l="1"/>
  <c r="L70" i="4"/>
  <c r="F70" i="4"/>
  <c r="C70" i="4"/>
  <c r="L69" i="4"/>
  <c r="E69" i="4"/>
  <c r="K68" i="4"/>
  <c r="K67" i="4" s="1"/>
  <c r="J68" i="4"/>
  <c r="I68" i="4"/>
  <c r="H68" i="4"/>
  <c r="L68" i="4" s="1"/>
  <c r="L67" i="4" s="1"/>
  <c r="E68" i="4"/>
  <c r="J67" i="4"/>
  <c r="I67" i="4"/>
  <c r="H67" i="4"/>
  <c r="L66" i="4"/>
  <c r="G66" i="4"/>
  <c r="N66" i="4" s="1"/>
  <c r="F66" i="4"/>
  <c r="E66" i="4"/>
  <c r="D66" i="4"/>
  <c r="D63" i="4" s="1"/>
  <c r="C66" i="4"/>
  <c r="L65" i="4"/>
  <c r="F65" i="4"/>
  <c r="E65" i="4"/>
  <c r="D65" i="4"/>
  <c r="C65" i="4"/>
  <c r="G65" i="4" s="1"/>
  <c r="L64" i="4"/>
  <c r="L63" i="4" s="1"/>
  <c r="E64" i="4"/>
  <c r="D64" i="4"/>
  <c r="K63" i="4"/>
  <c r="J63" i="4"/>
  <c r="I63" i="4"/>
  <c r="H63" i="4"/>
  <c r="E63" i="4"/>
  <c r="L62" i="4"/>
  <c r="L61" i="4"/>
  <c r="K61" i="4"/>
  <c r="J61" i="4"/>
  <c r="J56" i="4" s="1"/>
  <c r="J55" i="4" s="1"/>
  <c r="J46" i="4" s="1"/>
  <c r="J71" i="4" s="1"/>
  <c r="J73" i="4" s="1"/>
  <c r="I61" i="4"/>
  <c r="H61" i="4"/>
  <c r="L60" i="4"/>
  <c r="L59" i="4"/>
  <c r="L58" i="4" s="1"/>
  <c r="L57" i="4" s="1"/>
  <c r="L56" i="4" s="1"/>
  <c r="L55" i="4" s="1"/>
  <c r="E59" i="4"/>
  <c r="K58" i="4"/>
  <c r="K57" i="4" s="1"/>
  <c r="K56" i="4" s="1"/>
  <c r="K55" i="4" s="1"/>
  <c r="K46" i="4" s="1"/>
  <c r="K71" i="4" s="1"/>
  <c r="K73" i="4" s="1"/>
  <c r="J58" i="4"/>
  <c r="I58" i="4"/>
  <c r="H58" i="4"/>
  <c r="E58" i="4"/>
  <c r="J57" i="4"/>
  <c r="I57" i="4"/>
  <c r="H57" i="4"/>
  <c r="I56" i="4"/>
  <c r="H56" i="4"/>
  <c r="I55" i="4"/>
  <c r="H55" i="4"/>
  <c r="H46" i="4" s="1"/>
  <c r="H71" i="4" s="1"/>
  <c r="H73" i="4" s="1"/>
  <c r="L73" i="4" s="1"/>
  <c r="L72" i="4" s="1"/>
  <c r="M72" i="4" s="1"/>
  <c r="L54" i="4"/>
  <c r="F54" i="4"/>
  <c r="F53" i="4" s="1"/>
  <c r="E54" i="4"/>
  <c r="D54" i="4"/>
  <c r="C54" i="4"/>
  <c r="G54" i="4" s="1"/>
  <c r="L53" i="4"/>
  <c r="K53" i="4"/>
  <c r="J53" i="4"/>
  <c r="I53" i="4"/>
  <c r="H53" i="4"/>
  <c r="E53" i="4"/>
  <c r="D53" i="4"/>
  <c r="L52" i="4"/>
  <c r="F52" i="4"/>
  <c r="E52" i="4"/>
  <c r="D52" i="4"/>
  <c r="L51" i="4"/>
  <c r="L50" i="4"/>
  <c r="K50" i="4"/>
  <c r="J50" i="4"/>
  <c r="I50" i="4"/>
  <c r="H50" i="4"/>
  <c r="L49" i="4"/>
  <c r="K49" i="4"/>
  <c r="J49" i="4"/>
  <c r="I49" i="4"/>
  <c r="H49" i="4"/>
  <c r="L48" i="4"/>
  <c r="K48" i="4"/>
  <c r="J48" i="4"/>
  <c r="I48" i="4"/>
  <c r="H48" i="4"/>
  <c r="L47" i="4"/>
  <c r="K47" i="4"/>
  <c r="J47" i="4"/>
  <c r="I47" i="4"/>
  <c r="H47" i="4"/>
  <c r="I46" i="4"/>
  <c r="I71" i="4" s="1"/>
  <c r="I73" i="4" s="1"/>
  <c r="G34" i="4"/>
  <c r="M34" i="4" s="1"/>
  <c r="M32" i="4"/>
  <c r="L32" i="4"/>
  <c r="G32" i="4"/>
  <c r="E70" i="4" s="1"/>
  <c r="E67" i="4" s="1"/>
  <c r="L31" i="4"/>
  <c r="M31" i="4" s="1"/>
  <c r="N31" i="4" s="1"/>
  <c r="K31" i="4"/>
  <c r="F69" i="4" s="1"/>
  <c r="F68" i="4" s="1"/>
  <c r="F67" i="4" s="1"/>
  <c r="J31" i="4"/>
  <c r="I31" i="4"/>
  <c r="D69" i="4" s="1"/>
  <c r="D68" i="4" s="1"/>
  <c r="H31" i="4"/>
  <c r="C69" i="4" s="1"/>
  <c r="G31" i="4"/>
  <c r="F31" i="4"/>
  <c r="E31" i="4"/>
  <c r="E30" i="4" s="1"/>
  <c r="E29" i="4" s="1"/>
  <c r="D31" i="4"/>
  <c r="C31" i="4"/>
  <c r="K30" i="4"/>
  <c r="J30" i="4"/>
  <c r="I30" i="4"/>
  <c r="H30" i="4"/>
  <c r="L30" i="4" s="1"/>
  <c r="F30" i="4"/>
  <c r="D30" i="4"/>
  <c r="C30" i="4"/>
  <c r="G30" i="4" s="1"/>
  <c r="G29" i="4" s="1"/>
  <c r="K29" i="4"/>
  <c r="J29" i="4"/>
  <c r="I29" i="4"/>
  <c r="H29" i="4"/>
  <c r="F29" i="4"/>
  <c r="D29" i="4"/>
  <c r="C29" i="4"/>
  <c r="L28" i="4"/>
  <c r="M28" i="4" s="1"/>
  <c r="N28" i="4" s="1"/>
  <c r="G28" i="4"/>
  <c r="G25" i="4" s="1"/>
  <c r="L27" i="4"/>
  <c r="M27" i="4" s="1"/>
  <c r="N27" i="4" s="1"/>
  <c r="G27" i="4"/>
  <c r="K26" i="4"/>
  <c r="F64" i="4" s="1"/>
  <c r="F63" i="4" s="1"/>
  <c r="J26" i="4"/>
  <c r="J25" i="4" s="1"/>
  <c r="J17" i="4" s="1"/>
  <c r="J8" i="4" s="1"/>
  <c r="J33" i="4" s="1"/>
  <c r="J35" i="4" s="1"/>
  <c r="H26" i="4"/>
  <c r="L26" i="4" s="1"/>
  <c r="G26" i="4"/>
  <c r="K25" i="4"/>
  <c r="I25" i="4"/>
  <c r="H25" i="4"/>
  <c r="F25" i="4"/>
  <c r="E25" i="4"/>
  <c r="D25" i="4"/>
  <c r="C25" i="4"/>
  <c r="K24" i="4"/>
  <c r="F62" i="4" s="1"/>
  <c r="F61" i="4" s="1"/>
  <c r="J24" i="4"/>
  <c r="E62" i="4" s="1"/>
  <c r="E61" i="4" s="1"/>
  <c r="I24" i="4"/>
  <c r="D62" i="4" s="1"/>
  <c r="D61" i="4" s="1"/>
  <c r="H24" i="4"/>
  <c r="C62" i="4" s="1"/>
  <c r="F24" i="4"/>
  <c r="E24" i="4"/>
  <c r="D24" i="4"/>
  <c r="C24" i="4"/>
  <c r="G24" i="4" s="1"/>
  <c r="G23" i="4" s="1"/>
  <c r="K23" i="4"/>
  <c r="J23" i="4"/>
  <c r="I23" i="4"/>
  <c r="H23" i="4"/>
  <c r="F23" i="4"/>
  <c r="E23" i="4"/>
  <c r="D23" i="4"/>
  <c r="C23" i="4"/>
  <c r="K22" i="4"/>
  <c r="F60" i="4" s="1"/>
  <c r="J22" i="4"/>
  <c r="E60" i="4" s="1"/>
  <c r="E57" i="4" s="1"/>
  <c r="E56" i="4" s="1"/>
  <c r="E55" i="4" s="1"/>
  <c r="I22" i="4"/>
  <c r="D60" i="4" s="1"/>
  <c r="H22" i="4"/>
  <c r="L22" i="4" s="1"/>
  <c r="F22" i="4"/>
  <c r="E22" i="4"/>
  <c r="D22" i="4"/>
  <c r="C22" i="4"/>
  <c r="G22" i="4" s="1"/>
  <c r="K21" i="4"/>
  <c r="F59" i="4" s="1"/>
  <c r="F58" i="4" s="1"/>
  <c r="F57" i="4" s="1"/>
  <c r="F56" i="4" s="1"/>
  <c r="F55" i="4" s="1"/>
  <c r="J21" i="4"/>
  <c r="I21" i="4"/>
  <c r="D59" i="4" s="1"/>
  <c r="D58" i="4" s="1"/>
  <c r="H21" i="4"/>
  <c r="H20" i="4" s="1"/>
  <c r="H19" i="4" s="1"/>
  <c r="H18" i="4" s="1"/>
  <c r="H17" i="4" s="1"/>
  <c r="H8" i="4" s="1"/>
  <c r="H33" i="4" s="1"/>
  <c r="H35" i="4" s="1"/>
  <c r="F21" i="4"/>
  <c r="E21" i="4"/>
  <c r="E20" i="4" s="1"/>
  <c r="E19" i="4" s="1"/>
  <c r="E18" i="4" s="1"/>
  <c r="E17" i="4" s="1"/>
  <c r="E8" i="4" s="1"/>
  <c r="E33" i="4" s="1"/>
  <c r="E35" i="4" s="1"/>
  <c r="D21" i="4"/>
  <c r="C21" i="4"/>
  <c r="G21" i="4" s="1"/>
  <c r="G20" i="4" s="1"/>
  <c r="J20" i="4"/>
  <c r="I20" i="4"/>
  <c r="F20" i="4"/>
  <c r="D20" i="4"/>
  <c r="C20" i="4"/>
  <c r="J19" i="4"/>
  <c r="I19" i="4"/>
  <c r="F19" i="4"/>
  <c r="D19" i="4"/>
  <c r="C19" i="4"/>
  <c r="J18" i="4"/>
  <c r="I18" i="4"/>
  <c r="F18" i="4"/>
  <c r="D18" i="4"/>
  <c r="C18" i="4"/>
  <c r="I17" i="4"/>
  <c r="F17" i="4"/>
  <c r="D17" i="4"/>
  <c r="C17" i="4"/>
  <c r="L16" i="4"/>
  <c r="L15" i="4" s="1"/>
  <c r="K16" i="4"/>
  <c r="K15" i="4" s="1"/>
  <c r="G16" i="4"/>
  <c r="J15" i="4"/>
  <c r="I15" i="4"/>
  <c r="H15" i="4"/>
  <c r="G15" i="4"/>
  <c r="F15" i="4"/>
  <c r="E15" i="4"/>
  <c r="D15" i="4"/>
  <c r="D8" i="4" s="1"/>
  <c r="D33" i="4" s="1"/>
  <c r="D35" i="4" s="1"/>
  <c r="C15" i="4"/>
  <c r="L14" i="4"/>
  <c r="G52" i="4" s="1"/>
  <c r="M52" i="4" s="1"/>
  <c r="G14" i="4"/>
  <c r="K13" i="4"/>
  <c r="F51" i="4" s="1"/>
  <c r="F50" i="4" s="1"/>
  <c r="F49" i="4" s="1"/>
  <c r="F48" i="4" s="1"/>
  <c r="F47" i="4" s="1"/>
  <c r="J13" i="4"/>
  <c r="E51" i="4" s="1"/>
  <c r="E50" i="4" s="1"/>
  <c r="E49" i="4" s="1"/>
  <c r="E48" i="4" s="1"/>
  <c r="E47" i="4" s="1"/>
  <c r="E46" i="4" s="1"/>
  <c r="E71" i="4" s="1"/>
  <c r="E73" i="4" s="1"/>
  <c r="I13" i="4"/>
  <c r="D51" i="4" s="1"/>
  <c r="D50" i="4" s="1"/>
  <c r="D49" i="4" s="1"/>
  <c r="D48" i="4" s="1"/>
  <c r="D47" i="4" s="1"/>
  <c r="H13" i="4"/>
  <c r="C51" i="4" s="1"/>
  <c r="C50" i="4" s="1"/>
  <c r="C49" i="4" s="1"/>
  <c r="C48" i="4" s="1"/>
  <c r="C47" i="4" s="1"/>
  <c r="G13" i="4"/>
  <c r="G12" i="4" s="1"/>
  <c r="G11" i="4" s="1"/>
  <c r="G10" i="4" s="1"/>
  <c r="G9" i="4" s="1"/>
  <c r="F13" i="4"/>
  <c r="E13" i="4"/>
  <c r="D13" i="4"/>
  <c r="C13" i="4"/>
  <c r="K12" i="4"/>
  <c r="J12" i="4"/>
  <c r="I12" i="4"/>
  <c r="H12" i="4"/>
  <c r="F12" i="4"/>
  <c r="E12" i="4"/>
  <c r="D12" i="4"/>
  <c r="C12" i="4"/>
  <c r="K11" i="4"/>
  <c r="J11" i="4"/>
  <c r="I11" i="4"/>
  <c r="H11" i="4"/>
  <c r="F11" i="4"/>
  <c r="E11" i="4"/>
  <c r="D11" i="4"/>
  <c r="C11" i="4"/>
  <c r="K10" i="4"/>
  <c r="J10" i="4"/>
  <c r="I10" i="4"/>
  <c r="H10" i="4"/>
  <c r="F10" i="4"/>
  <c r="E10" i="4"/>
  <c r="D10" i="4"/>
  <c r="C10" i="4"/>
  <c r="K9" i="4"/>
  <c r="J9" i="4"/>
  <c r="I9" i="4"/>
  <c r="H9" i="4"/>
  <c r="F9" i="4"/>
  <c r="E9" i="4"/>
  <c r="D9" i="4"/>
  <c r="C9" i="4"/>
  <c r="I8" i="4"/>
  <c r="I33" i="4" s="1"/>
  <c r="I35" i="4" s="1"/>
  <c r="F8" i="4"/>
  <c r="F33" i="4" s="1"/>
  <c r="F35" i="4" s="1"/>
  <c r="C8" i="4"/>
  <c r="C33" i="4" s="1"/>
  <c r="L89" i="3"/>
  <c r="M89" i="3" s="1"/>
  <c r="N89" i="3" s="1"/>
  <c r="K89" i="3"/>
  <c r="J89" i="3"/>
  <c r="I89" i="3"/>
  <c r="H89" i="3"/>
  <c r="G89" i="3"/>
  <c r="F89" i="3"/>
  <c r="E89" i="3"/>
  <c r="D89" i="3"/>
  <c r="C89" i="3"/>
  <c r="H87" i="3"/>
  <c r="L87" i="3" s="1"/>
  <c r="M87" i="3" s="1"/>
  <c r="N87" i="3" s="1"/>
  <c r="G87" i="3"/>
  <c r="I86" i="3"/>
  <c r="H86" i="3"/>
  <c r="L86" i="3" s="1"/>
  <c r="M86" i="3" s="1"/>
  <c r="G86" i="3"/>
  <c r="L85" i="3"/>
  <c r="M85" i="3" s="1"/>
  <c r="N85" i="3" s="1"/>
  <c r="G85" i="3"/>
  <c r="F85" i="3"/>
  <c r="E85" i="3"/>
  <c r="D85" i="3"/>
  <c r="C85" i="3"/>
  <c r="M84" i="3"/>
  <c r="N84" i="3" s="1"/>
  <c r="L84" i="3"/>
  <c r="G84" i="3"/>
  <c r="L83" i="3"/>
  <c r="M83" i="3" s="1"/>
  <c r="N83" i="3" s="1"/>
  <c r="G83" i="3"/>
  <c r="I82" i="3"/>
  <c r="H82" i="3"/>
  <c r="L82" i="3" s="1"/>
  <c r="F82" i="3"/>
  <c r="F81" i="3" s="1"/>
  <c r="E82" i="3"/>
  <c r="D82" i="3"/>
  <c r="C82" i="3"/>
  <c r="G82" i="3" s="1"/>
  <c r="G81" i="3" s="1"/>
  <c r="K81" i="3"/>
  <c r="J81" i="3"/>
  <c r="I81" i="3"/>
  <c r="H81" i="3"/>
  <c r="E81" i="3"/>
  <c r="D81" i="3"/>
  <c r="C81" i="3"/>
  <c r="L79" i="3"/>
  <c r="M79" i="3" s="1"/>
  <c r="N79" i="3" s="1"/>
  <c r="K79" i="3"/>
  <c r="J79" i="3"/>
  <c r="I79" i="3"/>
  <c r="H79" i="3"/>
  <c r="G79" i="3"/>
  <c r="L78" i="3"/>
  <c r="K78" i="3"/>
  <c r="J78" i="3"/>
  <c r="I78" i="3"/>
  <c r="H78" i="3"/>
  <c r="G78" i="3"/>
  <c r="M78" i="3" s="1"/>
  <c r="K77" i="3"/>
  <c r="J77" i="3"/>
  <c r="I77" i="3"/>
  <c r="I76" i="3" s="1"/>
  <c r="H77" i="3"/>
  <c r="L77" i="3" s="1"/>
  <c r="G77" i="3"/>
  <c r="G76" i="3" s="1"/>
  <c r="G72" i="3" s="1"/>
  <c r="K76" i="3"/>
  <c r="J76" i="3"/>
  <c r="F76" i="3"/>
  <c r="E76" i="3"/>
  <c r="E72" i="3" s="1"/>
  <c r="D76" i="3"/>
  <c r="C76" i="3"/>
  <c r="C72" i="3" s="1"/>
  <c r="K75" i="3"/>
  <c r="J75" i="3"/>
  <c r="J73" i="3" s="1"/>
  <c r="J72" i="3" s="1"/>
  <c r="I75" i="3"/>
  <c r="H75" i="3"/>
  <c r="L75" i="3" s="1"/>
  <c r="M75" i="3" s="1"/>
  <c r="G75" i="3"/>
  <c r="L74" i="3"/>
  <c r="M74" i="3" s="1"/>
  <c r="N74" i="3" s="1"/>
  <c r="K74" i="3"/>
  <c r="K73" i="3" s="1"/>
  <c r="K72" i="3" s="1"/>
  <c r="J74" i="3"/>
  <c r="I74" i="3"/>
  <c r="I73" i="3" s="1"/>
  <c r="H74" i="3"/>
  <c r="G74" i="3"/>
  <c r="H73" i="3"/>
  <c r="G73" i="3"/>
  <c r="F73" i="3"/>
  <c r="E73" i="3"/>
  <c r="D73" i="3"/>
  <c r="C73" i="3"/>
  <c r="F72" i="3"/>
  <c r="D72" i="3"/>
  <c r="K71" i="3"/>
  <c r="J71" i="3"/>
  <c r="I71" i="3"/>
  <c r="H71" i="3"/>
  <c r="L71" i="3" s="1"/>
  <c r="M71" i="3" s="1"/>
  <c r="N71" i="3" s="1"/>
  <c r="G71" i="3"/>
  <c r="K70" i="3"/>
  <c r="J70" i="3"/>
  <c r="I70" i="3"/>
  <c r="I69" i="3" s="1"/>
  <c r="H70" i="3"/>
  <c r="L70" i="3" s="1"/>
  <c r="G70" i="3"/>
  <c r="K69" i="3"/>
  <c r="J69" i="3"/>
  <c r="G69" i="3"/>
  <c r="F69" i="3"/>
  <c r="E69" i="3"/>
  <c r="D69" i="3"/>
  <c r="C69" i="3"/>
  <c r="C63" i="3" s="1"/>
  <c r="C60" i="3" s="1"/>
  <c r="C56" i="3" s="1"/>
  <c r="K68" i="3"/>
  <c r="J68" i="3"/>
  <c r="J66" i="3" s="1"/>
  <c r="J63" i="3" s="1"/>
  <c r="I68" i="3"/>
  <c r="H68" i="3"/>
  <c r="L68" i="3" s="1"/>
  <c r="M68" i="3" s="1"/>
  <c r="G68" i="3"/>
  <c r="L67" i="3"/>
  <c r="M67" i="3" s="1"/>
  <c r="N67" i="3" s="1"/>
  <c r="K67" i="3"/>
  <c r="K66" i="3" s="1"/>
  <c r="K63" i="3" s="1"/>
  <c r="J67" i="3"/>
  <c r="I67" i="3"/>
  <c r="I66" i="3" s="1"/>
  <c r="I63" i="3" s="1"/>
  <c r="H67" i="3"/>
  <c r="G67" i="3"/>
  <c r="H66" i="3"/>
  <c r="G66" i="3"/>
  <c r="G63" i="3" s="1"/>
  <c r="F66" i="3"/>
  <c r="E66" i="3"/>
  <c r="D66" i="3"/>
  <c r="C66" i="3"/>
  <c r="M65" i="3"/>
  <c r="L65" i="3"/>
  <c r="K65" i="3"/>
  <c r="J65" i="3"/>
  <c r="I65" i="3"/>
  <c r="H65" i="3"/>
  <c r="G65" i="3"/>
  <c r="N64" i="3"/>
  <c r="M64" i="3"/>
  <c r="L64" i="3"/>
  <c r="F63" i="3"/>
  <c r="F60" i="3" s="1"/>
  <c r="F56" i="3" s="1"/>
  <c r="E63" i="3"/>
  <c r="E60" i="3" s="1"/>
  <c r="D63" i="3"/>
  <c r="K62" i="3"/>
  <c r="J62" i="3"/>
  <c r="J61" i="3" s="1"/>
  <c r="J60" i="3" s="1"/>
  <c r="J56" i="3" s="1"/>
  <c r="I62" i="3"/>
  <c r="I61" i="3" s="1"/>
  <c r="I60" i="3" s="1"/>
  <c r="H62" i="3"/>
  <c r="L62" i="3" s="1"/>
  <c r="G62" i="3"/>
  <c r="G61" i="3" s="1"/>
  <c r="K61" i="3"/>
  <c r="H61" i="3"/>
  <c r="D60" i="3"/>
  <c r="D56" i="3" s="1"/>
  <c r="K59" i="3"/>
  <c r="J59" i="3"/>
  <c r="J57" i="3" s="1"/>
  <c r="I59" i="3"/>
  <c r="H59" i="3"/>
  <c r="H57" i="3" s="1"/>
  <c r="G59" i="3"/>
  <c r="G57" i="3" s="1"/>
  <c r="L58" i="3"/>
  <c r="G58" i="3"/>
  <c r="M58" i="3" s="1"/>
  <c r="K57" i="3"/>
  <c r="I57" i="3"/>
  <c r="F57" i="3"/>
  <c r="E57" i="3"/>
  <c r="D57" i="3"/>
  <c r="C57" i="3"/>
  <c r="L55" i="3"/>
  <c r="M55" i="3" s="1"/>
  <c r="N55" i="3" s="1"/>
  <c r="K55" i="3"/>
  <c r="J55" i="3"/>
  <c r="I55" i="3"/>
  <c r="H55" i="3"/>
  <c r="G55" i="3"/>
  <c r="K53" i="3"/>
  <c r="J53" i="3"/>
  <c r="I53" i="3"/>
  <c r="H53" i="3"/>
  <c r="L53" i="3" s="1"/>
  <c r="M53" i="3" s="1"/>
  <c r="N53" i="3" s="1"/>
  <c r="G53" i="3"/>
  <c r="K52" i="3"/>
  <c r="J52" i="3"/>
  <c r="I52" i="3"/>
  <c r="L52" i="3" s="1"/>
  <c r="M52" i="3" s="1"/>
  <c r="H52" i="3"/>
  <c r="G52" i="3"/>
  <c r="K51" i="3"/>
  <c r="L51" i="3" s="1"/>
  <c r="J51" i="3"/>
  <c r="J50" i="3" s="1"/>
  <c r="J49" i="3" s="1"/>
  <c r="H51" i="3"/>
  <c r="H50" i="3" s="1"/>
  <c r="H49" i="3" s="1"/>
  <c r="G51" i="3"/>
  <c r="G50" i="3"/>
  <c r="G49" i="3" s="1"/>
  <c r="F50" i="3"/>
  <c r="E50" i="3"/>
  <c r="D50" i="3"/>
  <c r="C50" i="3"/>
  <c r="F49" i="3"/>
  <c r="E49" i="3"/>
  <c r="D49" i="3"/>
  <c r="C49" i="3"/>
  <c r="L48" i="3"/>
  <c r="M48" i="3" s="1"/>
  <c r="G48" i="3"/>
  <c r="K47" i="3"/>
  <c r="K46" i="3" s="1"/>
  <c r="K38" i="3" s="1"/>
  <c r="J47" i="3"/>
  <c r="I47" i="3"/>
  <c r="H47" i="3"/>
  <c r="H46" i="3" s="1"/>
  <c r="G47" i="3"/>
  <c r="G46" i="3" s="1"/>
  <c r="J46" i="3"/>
  <c r="J38" i="3" s="1"/>
  <c r="I46" i="3"/>
  <c r="I38" i="3" s="1"/>
  <c r="F46" i="3"/>
  <c r="E46" i="3"/>
  <c r="D46" i="3"/>
  <c r="D38" i="3" s="1"/>
  <c r="C46" i="3"/>
  <c r="C38" i="3" s="1"/>
  <c r="L45" i="3"/>
  <c r="G45" i="3"/>
  <c r="M45" i="3" s="1"/>
  <c r="L44" i="3"/>
  <c r="M44" i="3" s="1"/>
  <c r="N44" i="3" s="1"/>
  <c r="I44" i="3"/>
  <c r="H44" i="3"/>
  <c r="H43" i="3" s="1"/>
  <c r="H39" i="3" s="1"/>
  <c r="H38" i="3" s="1"/>
  <c r="G44" i="3"/>
  <c r="L43" i="3"/>
  <c r="M43" i="3" s="1"/>
  <c r="N43" i="3" s="1"/>
  <c r="K43" i="3"/>
  <c r="J43" i="3"/>
  <c r="I43" i="3"/>
  <c r="G43" i="3"/>
  <c r="F43" i="3"/>
  <c r="F39" i="3" s="1"/>
  <c r="F38" i="3" s="1"/>
  <c r="E43" i="3"/>
  <c r="D43" i="3"/>
  <c r="C43" i="3"/>
  <c r="L42" i="3"/>
  <c r="M42" i="3" s="1"/>
  <c r="G42" i="3"/>
  <c r="L41" i="3"/>
  <c r="M41" i="3" s="1"/>
  <c r="G41" i="3"/>
  <c r="G40" i="3" s="1"/>
  <c r="G39" i="3" s="1"/>
  <c r="G38" i="3" s="1"/>
  <c r="K40" i="3"/>
  <c r="J40" i="3"/>
  <c r="I40" i="3"/>
  <c r="H40" i="3"/>
  <c r="F40" i="3"/>
  <c r="E40" i="3"/>
  <c r="E39" i="3" s="1"/>
  <c r="E38" i="3" s="1"/>
  <c r="D40" i="3"/>
  <c r="C40" i="3"/>
  <c r="K39" i="3"/>
  <c r="J39" i="3"/>
  <c r="I39" i="3"/>
  <c r="D39" i="3"/>
  <c r="C39" i="3"/>
  <c r="L37" i="3"/>
  <c r="G37" i="3"/>
  <c r="M37" i="3" s="1"/>
  <c r="K36" i="3"/>
  <c r="J36" i="3"/>
  <c r="I36" i="3"/>
  <c r="I35" i="3" s="1"/>
  <c r="H36" i="3"/>
  <c r="L36" i="3" s="1"/>
  <c r="G36" i="3"/>
  <c r="K35" i="3"/>
  <c r="K26" i="3" s="1"/>
  <c r="J35" i="3"/>
  <c r="F35" i="3"/>
  <c r="E35" i="3"/>
  <c r="E26" i="3" s="1"/>
  <c r="E8" i="3" s="1"/>
  <c r="D35" i="3"/>
  <c r="C35" i="3"/>
  <c r="L34" i="3"/>
  <c r="M34" i="3" s="1"/>
  <c r="G34" i="3"/>
  <c r="K33" i="3"/>
  <c r="J33" i="3"/>
  <c r="I33" i="3"/>
  <c r="H33" i="3"/>
  <c r="L33" i="3" s="1"/>
  <c r="G33" i="3"/>
  <c r="G32" i="3" s="1"/>
  <c r="K32" i="3"/>
  <c r="J32" i="3"/>
  <c r="J27" i="3" s="1"/>
  <c r="J26" i="3" s="1"/>
  <c r="I32" i="3"/>
  <c r="F32" i="3"/>
  <c r="E32" i="3"/>
  <c r="D32" i="3"/>
  <c r="D27" i="3" s="1"/>
  <c r="D26" i="3" s="1"/>
  <c r="C32" i="3"/>
  <c r="L31" i="3"/>
  <c r="M31" i="3" s="1"/>
  <c r="G31" i="3"/>
  <c r="L30" i="3"/>
  <c r="M30" i="3" s="1"/>
  <c r="N30" i="3" s="1"/>
  <c r="K30" i="3"/>
  <c r="J30" i="3"/>
  <c r="I30" i="3"/>
  <c r="H30" i="3"/>
  <c r="G30" i="3"/>
  <c r="G29" i="3" s="1"/>
  <c r="G28" i="3" s="1"/>
  <c r="G27" i="3" s="1"/>
  <c r="K29" i="3"/>
  <c r="J29" i="3"/>
  <c r="I29" i="3"/>
  <c r="H29" i="3"/>
  <c r="F29" i="3"/>
  <c r="E29" i="3"/>
  <c r="D29" i="3"/>
  <c r="C29" i="3"/>
  <c r="C28" i="3" s="1"/>
  <c r="C27" i="3" s="1"/>
  <c r="C26" i="3" s="1"/>
  <c r="K28" i="3"/>
  <c r="J28" i="3"/>
  <c r="I28" i="3"/>
  <c r="I27" i="3" s="1"/>
  <c r="H28" i="3"/>
  <c r="F28" i="3"/>
  <c r="E28" i="3"/>
  <c r="D28" i="3"/>
  <c r="K27" i="3"/>
  <c r="F27" i="3"/>
  <c r="E27" i="3"/>
  <c r="F26" i="3"/>
  <c r="M25" i="3"/>
  <c r="L25" i="3"/>
  <c r="G25" i="3"/>
  <c r="L24" i="3"/>
  <c r="M24" i="3" s="1"/>
  <c r="G24" i="3"/>
  <c r="L23" i="3"/>
  <c r="K23" i="3"/>
  <c r="J23" i="3"/>
  <c r="I23" i="3"/>
  <c r="H23" i="3"/>
  <c r="H22" i="3" s="1"/>
  <c r="G23" i="3"/>
  <c r="M23" i="3" s="1"/>
  <c r="F23" i="3"/>
  <c r="E23" i="3"/>
  <c r="D23" i="3"/>
  <c r="C23" i="3"/>
  <c r="L22" i="3"/>
  <c r="K22" i="3"/>
  <c r="J22" i="3"/>
  <c r="I22" i="3"/>
  <c r="D22" i="3"/>
  <c r="C22" i="3"/>
  <c r="K21" i="3"/>
  <c r="J21" i="3"/>
  <c r="J8" i="3" s="1"/>
  <c r="I21" i="3"/>
  <c r="H21" i="3"/>
  <c r="G21" i="3"/>
  <c r="L20" i="3"/>
  <c r="K20" i="3"/>
  <c r="J20" i="3"/>
  <c r="I20" i="3"/>
  <c r="H20" i="3"/>
  <c r="G20" i="3"/>
  <c r="G19" i="3" s="1"/>
  <c r="K19" i="3"/>
  <c r="J19" i="3"/>
  <c r="I19" i="3"/>
  <c r="I9" i="3" s="1"/>
  <c r="H19" i="3"/>
  <c r="F19" i="3"/>
  <c r="E19" i="3"/>
  <c r="D19" i="3"/>
  <c r="C19" i="3"/>
  <c r="C9" i="3" s="1"/>
  <c r="C8" i="3" s="1"/>
  <c r="C54" i="3" s="1"/>
  <c r="M18" i="3"/>
  <c r="L18" i="3"/>
  <c r="G18" i="3"/>
  <c r="K17" i="3"/>
  <c r="J17" i="3"/>
  <c r="I17" i="3"/>
  <c r="H17" i="3"/>
  <c r="G17" i="3"/>
  <c r="J16" i="3"/>
  <c r="I16" i="3"/>
  <c r="H16" i="3"/>
  <c r="H15" i="3" s="1"/>
  <c r="H10" i="3" s="1"/>
  <c r="H9" i="3" s="1"/>
  <c r="G16" i="3"/>
  <c r="G15" i="3" s="1"/>
  <c r="F16" i="3"/>
  <c r="E16" i="3"/>
  <c r="D16" i="3"/>
  <c r="C16" i="3"/>
  <c r="J15" i="3"/>
  <c r="I15" i="3"/>
  <c r="F15" i="3"/>
  <c r="E15" i="3"/>
  <c r="D15" i="3"/>
  <c r="C15" i="3"/>
  <c r="M14" i="3"/>
  <c r="N14" i="3" s="1"/>
  <c r="L14" i="3"/>
  <c r="G14" i="3"/>
  <c r="L13" i="3"/>
  <c r="M13" i="3" s="1"/>
  <c r="G13" i="3"/>
  <c r="L12" i="3"/>
  <c r="M12" i="3" s="1"/>
  <c r="N12" i="3" s="1"/>
  <c r="G12" i="3"/>
  <c r="L11" i="3"/>
  <c r="M11" i="3" s="1"/>
  <c r="N11" i="3" s="1"/>
  <c r="K11" i="3"/>
  <c r="J11" i="3"/>
  <c r="I11" i="3"/>
  <c r="H11" i="3"/>
  <c r="G11" i="3"/>
  <c r="F11" i="3"/>
  <c r="E11" i="3"/>
  <c r="D11" i="3"/>
  <c r="C11" i="3"/>
  <c r="J10" i="3"/>
  <c r="I10" i="3"/>
  <c r="F10" i="3"/>
  <c r="E10" i="3"/>
  <c r="D10" i="3"/>
  <c r="C10" i="3"/>
  <c r="J9" i="3"/>
  <c r="F9" i="3"/>
  <c r="F8" i="3" s="1"/>
  <c r="E9" i="3"/>
  <c r="D9" i="3"/>
  <c r="L31" i="2"/>
  <c r="M31" i="2" s="1"/>
  <c r="M29" i="2"/>
  <c r="N29" i="2" s="1"/>
  <c r="L29" i="2"/>
  <c r="G29" i="2"/>
  <c r="L28" i="2"/>
  <c r="L27" i="2" s="1"/>
  <c r="G28" i="2"/>
  <c r="G27" i="2" s="1"/>
  <c r="G26" i="2" s="1"/>
  <c r="K27" i="2"/>
  <c r="J27" i="2"/>
  <c r="I27" i="2"/>
  <c r="H27" i="2"/>
  <c r="F27" i="2"/>
  <c r="E27" i="2"/>
  <c r="D27" i="2"/>
  <c r="D26" i="2" s="1"/>
  <c r="C27" i="2"/>
  <c r="C26" i="2" s="1"/>
  <c r="K26" i="2"/>
  <c r="J26" i="2"/>
  <c r="I26" i="2"/>
  <c r="H26" i="2"/>
  <c r="F26" i="2"/>
  <c r="E26" i="2"/>
  <c r="L25" i="2"/>
  <c r="G25" i="2"/>
  <c r="M25" i="2" s="1"/>
  <c r="N25" i="2" s="1"/>
  <c r="M24" i="2"/>
  <c r="N24" i="2" s="1"/>
  <c r="L24" i="2"/>
  <c r="G24" i="2"/>
  <c r="L23" i="2"/>
  <c r="L22" i="2" s="1"/>
  <c r="G23" i="2"/>
  <c r="G22" i="2" s="1"/>
  <c r="K22" i="2"/>
  <c r="J22" i="2"/>
  <c r="I22" i="2"/>
  <c r="H22" i="2"/>
  <c r="F22" i="2"/>
  <c r="E22" i="2"/>
  <c r="D22" i="2"/>
  <c r="D19" i="2" s="1"/>
  <c r="C22" i="2"/>
  <c r="C19" i="2" s="1"/>
  <c r="K21" i="2"/>
  <c r="J21" i="2"/>
  <c r="J20" i="2" s="1"/>
  <c r="J19" i="2" s="1"/>
  <c r="I21" i="2"/>
  <c r="I20" i="2" s="1"/>
  <c r="I19" i="2" s="1"/>
  <c r="H21" i="2"/>
  <c r="L21" i="2" s="1"/>
  <c r="G21" i="2"/>
  <c r="K20" i="2"/>
  <c r="K19" i="2" s="1"/>
  <c r="G20" i="2"/>
  <c r="G19" i="2" s="1"/>
  <c r="F20" i="2"/>
  <c r="E20" i="2"/>
  <c r="E19" i="2" s="1"/>
  <c r="D20" i="2"/>
  <c r="C20" i="2"/>
  <c r="F19" i="2"/>
  <c r="L18" i="2"/>
  <c r="M18" i="2" s="1"/>
  <c r="N18" i="2" s="1"/>
  <c r="G18" i="2"/>
  <c r="M17" i="2"/>
  <c r="L17" i="2"/>
  <c r="G17" i="2"/>
  <c r="L16" i="2"/>
  <c r="M16" i="2" s="1"/>
  <c r="N16" i="2" s="1"/>
  <c r="G16" i="2"/>
  <c r="L15" i="2"/>
  <c r="M15" i="2" s="1"/>
  <c r="N15" i="2" s="1"/>
  <c r="G15" i="2"/>
  <c r="N14" i="2"/>
  <c r="M14" i="2"/>
  <c r="L14" i="2"/>
  <c r="G14" i="2"/>
  <c r="L13" i="2"/>
  <c r="L12" i="2" s="1"/>
  <c r="M12" i="2" s="1"/>
  <c r="N12" i="2" s="1"/>
  <c r="G13" i="2"/>
  <c r="G12" i="2" s="1"/>
  <c r="G9" i="2" s="1"/>
  <c r="K12" i="2"/>
  <c r="J12" i="2"/>
  <c r="I12" i="2"/>
  <c r="H12" i="2"/>
  <c r="F12" i="2"/>
  <c r="E12" i="2"/>
  <c r="E9" i="2" s="1"/>
  <c r="E8" i="2" s="1"/>
  <c r="E30" i="2" s="1"/>
  <c r="E32" i="2" s="1"/>
  <c r="D12" i="2"/>
  <c r="D9" i="2" s="1"/>
  <c r="C12" i="2"/>
  <c r="C9" i="2" s="1"/>
  <c r="C8" i="2" s="1"/>
  <c r="C30" i="2" s="1"/>
  <c r="C32" i="2" s="1"/>
  <c r="K11" i="2"/>
  <c r="K10" i="2" s="1"/>
  <c r="J11" i="2"/>
  <c r="J10" i="2" s="1"/>
  <c r="I11" i="2"/>
  <c r="I10" i="2" s="1"/>
  <c r="H11" i="2"/>
  <c r="G11" i="2"/>
  <c r="H10" i="2"/>
  <c r="G10" i="2"/>
  <c r="F10" i="2"/>
  <c r="E10" i="2"/>
  <c r="D10" i="2"/>
  <c r="C10" i="2"/>
  <c r="H9" i="2"/>
  <c r="F9" i="2"/>
  <c r="F8" i="2" s="1"/>
  <c r="F30" i="2" s="1"/>
  <c r="F32" i="2" s="1"/>
  <c r="K71" i="1"/>
  <c r="K66" i="1" s="1"/>
  <c r="J71" i="1"/>
  <c r="L71" i="1" s="1"/>
  <c r="M71" i="1" s="1"/>
  <c r="I71" i="1"/>
  <c r="H71" i="1"/>
  <c r="G71" i="1"/>
  <c r="L70" i="1"/>
  <c r="M70" i="1" s="1"/>
  <c r="N70" i="1" s="1"/>
  <c r="K70" i="1"/>
  <c r="J70" i="1"/>
  <c r="I70" i="1"/>
  <c r="H70" i="1"/>
  <c r="G70" i="1"/>
  <c r="K69" i="1"/>
  <c r="J69" i="1"/>
  <c r="I69" i="1"/>
  <c r="H69" i="1"/>
  <c r="L69" i="1" s="1"/>
  <c r="D69" i="1"/>
  <c r="D66" i="1" s="1"/>
  <c r="C69" i="1"/>
  <c r="L68" i="1"/>
  <c r="G68" i="1"/>
  <c r="L67" i="1"/>
  <c r="M67" i="1" s="1"/>
  <c r="N67" i="1" s="1"/>
  <c r="G67" i="1"/>
  <c r="I66" i="1"/>
  <c r="F66" i="1"/>
  <c r="E66" i="1"/>
  <c r="C66" i="1"/>
  <c r="N64" i="1"/>
  <c r="K64" i="1"/>
  <c r="J64" i="1"/>
  <c r="I64" i="1"/>
  <c r="H64" i="1"/>
  <c r="L64" i="1" s="1"/>
  <c r="M64" i="1" s="1"/>
  <c r="G64" i="1"/>
  <c r="L63" i="1"/>
  <c r="M63" i="1" s="1"/>
  <c r="N63" i="1" s="1"/>
  <c r="G63" i="1"/>
  <c r="L62" i="1"/>
  <c r="M62" i="1" s="1"/>
  <c r="N62" i="1" s="1"/>
  <c r="G62" i="1"/>
  <c r="L61" i="1"/>
  <c r="G61" i="1"/>
  <c r="G59" i="1" s="1"/>
  <c r="G58" i="1" s="1"/>
  <c r="G57" i="1" s="1"/>
  <c r="L60" i="1"/>
  <c r="M60" i="1" s="1"/>
  <c r="G60" i="1"/>
  <c r="L59" i="1"/>
  <c r="M59" i="1" s="1"/>
  <c r="K59" i="1"/>
  <c r="J59" i="1"/>
  <c r="I59" i="1"/>
  <c r="I58" i="1" s="1"/>
  <c r="I57" i="1" s="1"/>
  <c r="H59" i="1"/>
  <c r="F59" i="1"/>
  <c r="F58" i="1" s="1"/>
  <c r="F57" i="1" s="1"/>
  <c r="E59" i="1"/>
  <c r="D59" i="1"/>
  <c r="C59" i="1"/>
  <c r="C58" i="1" s="1"/>
  <c r="C57" i="1" s="1"/>
  <c r="K58" i="1"/>
  <c r="K57" i="1" s="1"/>
  <c r="J58" i="1"/>
  <c r="J57" i="1" s="1"/>
  <c r="H58" i="1"/>
  <c r="E58" i="1"/>
  <c r="E57" i="1" s="1"/>
  <c r="D58" i="1"/>
  <c r="H57" i="1"/>
  <c r="D57" i="1"/>
  <c r="M56" i="1"/>
  <c r="L56" i="1"/>
  <c r="G56" i="1"/>
  <c r="M55" i="1"/>
  <c r="N55" i="1" s="1"/>
  <c r="K55" i="1"/>
  <c r="K53" i="1" s="1"/>
  <c r="K49" i="1" s="1"/>
  <c r="J55" i="1"/>
  <c r="I55" i="1"/>
  <c r="H55" i="1"/>
  <c r="L55" i="1" s="1"/>
  <c r="G55" i="1"/>
  <c r="H54" i="1"/>
  <c r="L54" i="1" s="1"/>
  <c r="G54" i="1"/>
  <c r="G53" i="1" s="1"/>
  <c r="J53" i="1"/>
  <c r="I53" i="1"/>
  <c r="H53" i="1"/>
  <c r="H49" i="1" s="1"/>
  <c r="F53" i="1"/>
  <c r="F49" i="1" s="1"/>
  <c r="E53" i="1"/>
  <c r="D53" i="1"/>
  <c r="C53" i="1"/>
  <c r="M52" i="1"/>
  <c r="L52" i="1"/>
  <c r="G52" i="1"/>
  <c r="L51" i="1"/>
  <c r="G51" i="1"/>
  <c r="G50" i="1" s="1"/>
  <c r="K50" i="1"/>
  <c r="J50" i="1"/>
  <c r="I50" i="1"/>
  <c r="H50" i="1"/>
  <c r="F50" i="1"/>
  <c r="E50" i="1"/>
  <c r="D50" i="1"/>
  <c r="D49" i="1" s="1"/>
  <c r="C50" i="1"/>
  <c r="C49" i="1" s="1"/>
  <c r="J49" i="1"/>
  <c r="I49" i="1"/>
  <c r="E49" i="1"/>
  <c r="K48" i="1"/>
  <c r="J48" i="1"/>
  <c r="I48" i="1"/>
  <c r="H48" i="1"/>
  <c r="L48" i="1" s="1"/>
  <c r="M48" i="1" s="1"/>
  <c r="N48" i="1" s="1"/>
  <c r="G48" i="1"/>
  <c r="K47" i="1"/>
  <c r="L47" i="1" s="1"/>
  <c r="M47" i="1" s="1"/>
  <c r="N47" i="1" s="1"/>
  <c r="J47" i="1"/>
  <c r="I47" i="1"/>
  <c r="H47" i="1"/>
  <c r="G47" i="1"/>
  <c r="L46" i="1"/>
  <c r="M46" i="1" s="1"/>
  <c r="G46" i="1"/>
  <c r="K45" i="1"/>
  <c r="K44" i="1" s="1"/>
  <c r="J45" i="1"/>
  <c r="J44" i="1" s="1"/>
  <c r="I45" i="1"/>
  <c r="H45" i="1"/>
  <c r="G45" i="1"/>
  <c r="I44" i="1"/>
  <c r="G44" i="1"/>
  <c r="F44" i="1"/>
  <c r="E44" i="1"/>
  <c r="D44" i="1"/>
  <c r="C44" i="1"/>
  <c r="M43" i="1"/>
  <c r="N43" i="1" s="1"/>
  <c r="L43" i="1"/>
  <c r="G43" i="1"/>
  <c r="K42" i="1"/>
  <c r="J42" i="1"/>
  <c r="I42" i="1"/>
  <c r="H42" i="1"/>
  <c r="L42" i="1" s="1"/>
  <c r="M42" i="1" s="1"/>
  <c r="N42" i="1" s="1"/>
  <c r="G42" i="1"/>
  <c r="L41" i="1"/>
  <c r="M41" i="1" s="1"/>
  <c r="N41" i="1" s="1"/>
  <c r="K41" i="1"/>
  <c r="J41" i="1"/>
  <c r="I41" i="1"/>
  <c r="H41" i="1"/>
  <c r="G41" i="1"/>
  <c r="K40" i="1"/>
  <c r="J40" i="1"/>
  <c r="I40" i="1"/>
  <c r="I38" i="1" s="1"/>
  <c r="H40" i="1"/>
  <c r="G40" i="1"/>
  <c r="K39" i="1"/>
  <c r="K38" i="1" s="1"/>
  <c r="J39" i="1"/>
  <c r="J38" i="1" s="1"/>
  <c r="I39" i="1"/>
  <c r="H39" i="1"/>
  <c r="L39" i="1" s="1"/>
  <c r="M39" i="1" s="1"/>
  <c r="N39" i="1" s="1"/>
  <c r="G39" i="1"/>
  <c r="G38" i="1"/>
  <c r="F38" i="1"/>
  <c r="E38" i="1"/>
  <c r="D38" i="1"/>
  <c r="C38" i="1"/>
  <c r="L37" i="1"/>
  <c r="M37" i="1" s="1"/>
  <c r="N37" i="1" s="1"/>
  <c r="G37" i="1"/>
  <c r="K36" i="1"/>
  <c r="J36" i="1"/>
  <c r="I36" i="1"/>
  <c r="H36" i="1"/>
  <c r="G36" i="1"/>
  <c r="L35" i="1"/>
  <c r="M35" i="1" s="1"/>
  <c r="N35" i="1" s="1"/>
  <c r="K35" i="1"/>
  <c r="J35" i="1"/>
  <c r="I35" i="1"/>
  <c r="H35" i="1"/>
  <c r="G35" i="1"/>
  <c r="G29" i="1" s="1"/>
  <c r="N34" i="1"/>
  <c r="L34" i="1"/>
  <c r="M34" i="1" s="1"/>
  <c r="G34" i="1"/>
  <c r="L33" i="1"/>
  <c r="M33" i="1" s="1"/>
  <c r="N33" i="1" s="1"/>
  <c r="G33" i="1"/>
  <c r="L32" i="1"/>
  <c r="M32" i="1" s="1"/>
  <c r="N32" i="1" s="1"/>
  <c r="G32" i="1"/>
  <c r="K31" i="1"/>
  <c r="J31" i="1"/>
  <c r="I31" i="1"/>
  <c r="I29" i="1" s="1"/>
  <c r="H31" i="1"/>
  <c r="L31" i="1" s="1"/>
  <c r="M31" i="1" s="1"/>
  <c r="N31" i="1" s="1"/>
  <c r="G31" i="1"/>
  <c r="K30" i="1"/>
  <c r="J30" i="1"/>
  <c r="J29" i="1" s="1"/>
  <c r="I30" i="1"/>
  <c r="H30" i="1"/>
  <c r="L30" i="1" s="1"/>
  <c r="M30" i="1" s="1"/>
  <c r="N30" i="1" s="1"/>
  <c r="G30" i="1"/>
  <c r="F29" i="1"/>
  <c r="E29" i="1"/>
  <c r="D29" i="1"/>
  <c r="D26" i="1" s="1"/>
  <c r="C29" i="1"/>
  <c r="L28" i="1"/>
  <c r="L27" i="1" s="1"/>
  <c r="K28" i="1"/>
  <c r="J28" i="1"/>
  <c r="J27" i="1" s="1"/>
  <c r="J26" i="1" s="1"/>
  <c r="I28" i="1"/>
  <c r="H28" i="1"/>
  <c r="G28" i="1"/>
  <c r="G27" i="1" s="1"/>
  <c r="K27" i="1"/>
  <c r="I27" i="1"/>
  <c r="H27" i="1"/>
  <c r="F27" i="1"/>
  <c r="E27" i="1"/>
  <c r="D27" i="1"/>
  <c r="C27" i="1"/>
  <c r="C26" i="1" s="1"/>
  <c r="C10" i="1" s="1"/>
  <c r="C9" i="1" s="1"/>
  <c r="C65" i="1" s="1"/>
  <c r="I26" i="1"/>
  <c r="E26" i="1"/>
  <c r="N25" i="1"/>
  <c r="K25" i="1"/>
  <c r="J25" i="1"/>
  <c r="I25" i="1"/>
  <c r="H25" i="1"/>
  <c r="L25" i="1" s="1"/>
  <c r="M25" i="1" s="1"/>
  <c r="G25" i="1"/>
  <c r="L24" i="1"/>
  <c r="G24" i="1"/>
  <c r="N23" i="1"/>
  <c r="K23" i="1"/>
  <c r="J23" i="1"/>
  <c r="I23" i="1"/>
  <c r="H23" i="1"/>
  <c r="L23" i="1" s="1"/>
  <c r="M23" i="1" s="1"/>
  <c r="G23" i="1"/>
  <c r="L22" i="1"/>
  <c r="M22" i="1" s="1"/>
  <c r="N22" i="1" s="1"/>
  <c r="G22" i="1"/>
  <c r="K21" i="1"/>
  <c r="J21" i="1"/>
  <c r="I21" i="1"/>
  <c r="H21" i="1"/>
  <c r="L21" i="1" s="1"/>
  <c r="M21" i="1" s="1"/>
  <c r="N21" i="1" s="1"/>
  <c r="G21" i="1"/>
  <c r="K20" i="1"/>
  <c r="J20" i="1"/>
  <c r="I20" i="1"/>
  <c r="H20" i="1"/>
  <c r="L20" i="1" s="1"/>
  <c r="M20" i="1" s="1"/>
  <c r="N20" i="1" s="1"/>
  <c r="G20" i="1"/>
  <c r="L19" i="1"/>
  <c r="M19" i="1" s="1"/>
  <c r="N19" i="1" s="1"/>
  <c r="K19" i="1"/>
  <c r="J19" i="1"/>
  <c r="I19" i="1"/>
  <c r="H19" i="1"/>
  <c r="G19" i="1"/>
  <c r="K18" i="1"/>
  <c r="J18" i="1"/>
  <c r="I18" i="1"/>
  <c r="I17" i="1" s="1"/>
  <c r="I16" i="1" s="1"/>
  <c r="H18" i="1"/>
  <c r="G18" i="1"/>
  <c r="K17" i="1"/>
  <c r="J17" i="1"/>
  <c r="F17" i="1"/>
  <c r="E17" i="1"/>
  <c r="E16" i="1" s="1"/>
  <c r="E10" i="1" s="1"/>
  <c r="D17" i="1"/>
  <c r="D16" i="1" s="1"/>
  <c r="C17" i="1"/>
  <c r="K16" i="1"/>
  <c r="J16" i="1"/>
  <c r="F16" i="1"/>
  <c r="C16" i="1"/>
  <c r="K15" i="1"/>
  <c r="J15" i="1"/>
  <c r="J11" i="1" s="1"/>
  <c r="J10" i="1" s="1"/>
  <c r="J9" i="1" s="1"/>
  <c r="J65" i="1" s="1"/>
  <c r="I15" i="1"/>
  <c r="H15" i="1"/>
  <c r="G15" i="1"/>
  <c r="L14" i="1"/>
  <c r="M14" i="1" s="1"/>
  <c r="N14" i="1" s="1"/>
  <c r="K14" i="1"/>
  <c r="J14" i="1"/>
  <c r="I14" i="1"/>
  <c r="H14" i="1"/>
  <c r="G14" i="1"/>
  <c r="G11" i="1" s="1"/>
  <c r="L13" i="1"/>
  <c r="M13" i="1" s="1"/>
  <c r="N13" i="1" s="1"/>
  <c r="K13" i="1"/>
  <c r="J13" i="1"/>
  <c r="I13" i="1"/>
  <c r="I11" i="1" s="1"/>
  <c r="H13" i="1"/>
  <c r="G13" i="1"/>
  <c r="K12" i="1"/>
  <c r="J12" i="1"/>
  <c r="I12" i="1"/>
  <c r="H12" i="1"/>
  <c r="G12" i="1"/>
  <c r="F11" i="1"/>
  <c r="E11" i="1"/>
  <c r="D11" i="1"/>
  <c r="D10" i="1" s="1"/>
  <c r="D9" i="1" s="1"/>
  <c r="D65" i="1" s="1"/>
  <c r="C11" i="1"/>
  <c r="D57" i="4" l="1"/>
  <c r="D56" i="4" s="1"/>
  <c r="D55" i="4" s="1"/>
  <c r="G19" i="4"/>
  <c r="G18" i="4" s="1"/>
  <c r="G17" i="4" s="1"/>
  <c r="G8" i="4" s="1"/>
  <c r="M22" i="4"/>
  <c r="N22" i="4" s="1"/>
  <c r="G69" i="4"/>
  <c r="C68" i="4"/>
  <c r="M54" i="4"/>
  <c r="M53" i="4" s="1"/>
  <c r="G53" i="4"/>
  <c r="L46" i="4"/>
  <c r="L71" i="4" s="1"/>
  <c r="D67" i="4"/>
  <c r="D46" i="4" s="1"/>
  <c r="D71" i="4" s="1"/>
  <c r="D73" i="4" s="1"/>
  <c r="C35" i="4"/>
  <c r="G33" i="4"/>
  <c r="F46" i="4"/>
  <c r="F71" i="4" s="1"/>
  <c r="F73" i="4" s="1"/>
  <c r="M30" i="4"/>
  <c r="N30" i="4" s="1"/>
  <c r="L29" i="4"/>
  <c r="M29" i="4" s="1"/>
  <c r="N29" i="4" s="1"/>
  <c r="G70" i="4"/>
  <c r="M70" i="4" s="1"/>
  <c r="G62" i="4"/>
  <c r="C61" i="4"/>
  <c r="M26" i="4"/>
  <c r="N26" i="4" s="1"/>
  <c r="L25" i="4"/>
  <c r="M25" i="4" s="1"/>
  <c r="N25" i="4" s="1"/>
  <c r="N65" i="4"/>
  <c r="M65" i="4"/>
  <c r="C60" i="4"/>
  <c r="G60" i="4" s="1"/>
  <c r="M14" i="4"/>
  <c r="K20" i="4"/>
  <c r="K19" i="4" s="1"/>
  <c r="K18" i="4" s="1"/>
  <c r="K17" i="4" s="1"/>
  <c r="K8" i="4" s="1"/>
  <c r="K33" i="4" s="1"/>
  <c r="K35" i="4" s="1"/>
  <c r="L21" i="4"/>
  <c r="L24" i="4"/>
  <c r="C53" i="4"/>
  <c r="C59" i="4"/>
  <c r="C64" i="4"/>
  <c r="L13" i="4"/>
  <c r="M16" i="4"/>
  <c r="M15" i="4" s="1"/>
  <c r="G35" i="4"/>
  <c r="D70" i="4"/>
  <c r="M66" i="4"/>
  <c r="L21" i="3"/>
  <c r="M21" i="3" s="1"/>
  <c r="N21" i="3" s="1"/>
  <c r="G26" i="3"/>
  <c r="M62" i="3"/>
  <c r="L61" i="3"/>
  <c r="L69" i="3"/>
  <c r="M69" i="3" s="1"/>
  <c r="N69" i="3" s="1"/>
  <c r="M70" i="3"/>
  <c r="J80" i="3"/>
  <c r="J88" i="3" s="1"/>
  <c r="I8" i="3"/>
  <c r="I26" i="3"/>
  <c r="J54" i="3"/>
  <c r="I72" i="3"/>
  <c r="I56" i="3" s="1"/>
  <c r="I80" i="3" s="1"/>
  <c r="I88" i="3" s="1"/>
  <c r="L81" i="3"/>
  <c r="M81" i="3" s="1"/>
  <c r="N81" i="3" s="1"/>
  <c r="M82" i="3"/>
  <c r="N82" i="3" s="1"/>
  <c r="L17" i="3"/>
  <c r="K16" i="3"/>
  <c r="K15" i="3" s="1"/>
  <c r="K10" i="3" s="1"/>
  <c r="K9" i="3" s="1"/>
  <c r="K8" i="3" s="1"/>
  <c r="M20" i="3"/>
  <c r="N20" i="3" s="1"/>
  <c r="L19" i="3"/>
  <c r="M19" i="3" s="1"/>
  <c r="N19" i="3" s="1"/>
  <c r="L32" i="3"/>
  <c r="M32" i="3" s="1"/>
  <c r="N32" i="3" s="1"/>
  <c r="M33" i="3"/>
  <c r="N33" i="3" s="1"/>
  <c r="E54" i="3"/>
  <c r="K60" i="3"/>
  <c r="K56" i="3" s="1"/>
  <c r="K80" i="3" s="1"/>
  <c r="K88" i="3" s="1"/>
  <c r="C80" i="3"/>
  <c r="C88" i="3" s="1"/>
  <c r="H72" i="3"/>
  <c r="M51" i="3"/>
  <c r="N51" i="3" s="1"/>
  <c r="L50" i="3"/>
  <c r="G10" i="3"/>
  <c r="G9" i="3" s="1"/>
  <c r="G22" i="3"/>
  <c r="M22" i="3" s="1"/>
  <c r="D8" i="3"/>
  <c r="D54" i="3" s="1"/>
  <c r="D80" i="3" s="1"/>
  <c r="D88" i="3" s="1"/>
  <c r="L35" i="3"/>
  <c r="M35" i="3" s="1"/>
  <c r="N35" i="3" s="1"/>
  <c r="M36" i="3"/>
  <c r="N36" i="3" s="1"/>
  <c r="F54" i="3"/>
  <c r="F80" i="3" s="1"/>
  <c r="F88" i="3" s="1"/>
  <c r="G60" i="3"/>
  <c r="G56" i="3" s="1"/>
  <c r="E56" i="3"/>
  <c r="E80" i="3" s="1"/>
  <c r="E88" i="3" s="1"/>
  <c r="L76" i="3"/>
  <c r="M76" i="3" s="1"/>
  <c r="N76" i="3" s="1"/>
  <c r="M77" i="3"/>
  <c r="N77" i="3" s="1"/>
  <c r="L29" i="3"/>
  <c r="H35" i="3"/>
  <c r="L47" i="3"/>
  <c r="H69" i="3"/>
  <c r="H63" i="3" s="1"/>
  <c r="H60" i="3" s="1"/>
  <c r="H56" i="3" s="1"/>
  <c r="H76" i="3"/>
  <c r="L40" i="3"/>
  <c r="H32" i="3"/>
  <c r="H27" i="3" s="1"/>
  <c r="H26" i="3" s="1"/>
  <c r="H8" i="3" s="1"/>
  <c r="H54" i="3" s="1"/>
  <c r="K50" i="3"/>
  <c r="K49" i="3" s="1"/>
  <c r="K54" i="3" s="1"/>
  <c r="L59" i="3"/>
  <c r="L66" i="3"/>
  <c r="L73" i="3"/>
  <c r="G35" i="3"/>
  <c r="I50" i="3"/>
  <c r="I49" i="3" s="1"/>
  <c r="I54" i="3" s="1"/>
  <c r="L26" i="2"/>
  <c r="M26" i="2" s="1"/>
  <c r="N26" i="2" s="1"/>
  <c r="M27" i="2"/>
  <c r="N27" i="2" s="1"/>
  <c r="D8" i="2"/>
  <c r="D30" i="2" s="1"/>
  <c r="D32" i="2" s="1"/>
  <c r="M21" i="2"/>
  <c r="L20" i="2"/>
  <c r="L19" i="2" s="1"/>
  <c r="M19" i="2" s="1"/>
  <c r="N19" i="2" s="1"/>
  <c r="G8" i="2"/>
  <c r="G30" i="2" s="1"/>
  <c r="G32" i="2" s="1"/>
  <c r="M22" i="2"/>
  <c r="N22" i="2" s="1"/>
  <c r="L11" i="2"/>
  <c r="M23" i="2"/>
  <c r="N23" i="2" s="1"/>
  <c r="J9" i="2"/>
  <c r="J8" i="2" s="1"/>
  <c r="J30" i="2" s="1"/>
  <c r="J32" i="2" s="1"/>
  <c r="M13" i="2"/>
  <c r="N13" i="2" s="1"/>
  <c r="M28" i="2"/>
  <c r="N28" i="2" s="1"/>
  <c r="K9" i="2"/>
  <c r="K8" i="2" s="1"/>
  <c r="K30" i="2" s="1"/>
  <c r="K32" i="2" s="1"/>
  <c r="I9" i="2"/>
  <c r="I8" i="2" s="1"/>
  <c r="I30" i="2" s="1"/>
  <c r="I32" i="2" s="1"/>
  <c r="H20" i="2"/>
  <c r="H19" i="2" s="1"/>
  <c r="H8" i="2" s="1"/>
  <c r="H30" i="2" s="1"/>
  <c r="H32" i="2" s="1"/>
  <c r="E9" i="1"/>
  <c r="E65" i="1" s="1"/>
  <c r="E72" i="1" s="1"/>
  <c r="M27" i="1"/>
  <c r="N27" i="1" s="1"/>
  <c r="H66" i="1"/>
  <c r="M68" i="1"/>
  <c r="N68" i="1" s="1"/>
  <c r="L66" i="1"/>
  <c r="L18" i="1"/>
  <c r="H17" i="1"/>
  <c r="H16" i="1" s="1"/>
  <c r="M24" i="1"/>
  <c r="N24" i="1" s="1"/>
  <c r="L36" i="1"/>
  <c r="M36" i="1" s="1"/>
  <c r="N36" i="1" s="1"/>
  <c r="L38" i="1"/>
  <c r="M38" i="1" s="1"/>
  <c r="N38" i="1" s="1"/>
  <c r="L15" i="1"/>
  <c r="M15" i="1" s="1"/>
  <c r="N15" i="1" s="1"/>
  <c r="G26" i="1"/>
  <c r="M28" i="1"/>
  <c r="N28" i="1" s="1"/>
  <c r="L29" i="1"/>
  <c r="M29" i="1" s="1"/>
  <c r="N29" i="1" s="1"/>
  <c r="K29" i="1"/>
  <c r="K26" i="1" s="1"/>
  <c r="L45" i="1"/>
  <c r="M61" i="1"/>
  <c r="L50" i="1"/>
  <c r="M51" i="1"/>
  <c r="N51" i="1" s="1"/>
  <c r="C72" i="1"/>
  <c r="M54" i="1"/>
  <c r="N54" i="1" s="1"/>
  <c r="L53" i="1"/>
  <c r="M53" i="1" s="1"/>
  <c r="N53" i="1" s="1"/>
  <c r="L12" i="1"/>
  <c r="H11" i="1"/>
  <c r="F26" i="1"/>
  <c r="F10" i="1" s="1"/>
  <c r="F9" i="1" s="1"/>
  <c r="F65" i="1" s="1"/>
  <c r="F72" i="1" s="1"/>
  <c r="J66" i="1"/>
  <c r="J72" i="1" s="1"/>
  <c r="I10" i="1"/>
  <c r="I9" i="1" s="1"/>
  <c r="I65" i="1" s="1"/>
  <c r="I72" i="1" s="1"/>
  <c r="K11" i="1"/>
  <c r="K10" i="1" s="1"/>
  <c r="K9" i="1" s="1"/>
  <c r="K65" i="1" s="1"/>
  <c r="K72" i="1" s="1"/>
  <c r="G17" i="1"/>
  <c r="G16" i="1" s="1"/>
  <c r="G10" i="1" s="1"/>
  <c r="G9" i="1" s="1"/>
  <c r="G65" i="1" s="1"/>
  <c r="L40" i="1"/>
  <c r="M40" i="1" s="1"/>
  <c r="N40" i="1" s="1"/>
  <c r="G49" i="1"/>
  <c r="D72" i="1"/>
  <c r="G69" i="1"/>
  <c r="G66" i="1" s="1"/>
  <c r="H29" i="1"/>
  <c r="H26" i="1" s="1"/>
  <c r="H38" i="1"/>
  <c r="H44" i="1"/>
  <c r="L58" i="1"/>
  <c r="N69" i="4" l="1"/>
  <c r="M69" i="4"/>
  <c r="M21" i="4"/>
  <c r="N21" i="4" s="1"/>
  <c r="L20" i="4"/>
  <c r="M24" i="4"/>
  <c r="N24" i="4" s="1"/>
  <c r="L23" i="4"/>
  <c r="M23" i="4" s="1"/>
  <c r="N23" i="4" s="1"/>
  <c r="L12" i="4"/>
  <c r="M13" i="4"/>
  <c r="N13" i="4" s="1"/>
  <c r="G51" i="4"/>
  <c r="M60" i="4"/>
  <c r="N60" i="4"/>
  <c r="G64" i="4"/>
  <c r="C63" i="4"/>
  <c r="G59" i="4"/>
  <c r="C58" i="4"/>
  <c r="C57" i="4" s="1"/>
  <c r="C56" i="4" s="1"/>
  <c r="C55" i="4" s="1"/>
  <c r="C46" i="4" s="1"/>
  <c r="C71" i="4" s="1"/>
  <c r="C73" i="4" s="1"/>
  <c r="N62" i="4"/>
  <c r="M62" i="4"/>
  <c r="G61" i="4"/>
  <c r="G68" i="4"/>
  <c r="C67" i="4"/>
  <c r="H80" i="3"/>
  <c r="H88" i="3" s="1"/>
  <c r="M66" i="3"/>
  <c r="N66" i="3" s="1"/>
  <c r="L63" i="3"/>
  <c r="M63" i="3" s="1"/>
  <c r="N63" i="3" s="1"/>
  <c r="M17" i="3"/>
  <c r="N17" i="3" s="1"/>
  <c r="L16" i="3"/>
  <c r="M61" i="3"/>
  <c r="L57" i="3"/>
  <c r="M59" i="3"/>
  <c r="L46" i="3"/>
  <c r="M46" i="3" s="1"/>
  <c r="M47" i="3"/>
  <c r="M29" i="3"/>
  <c r="N29" i="3" s="1"/>
  <c r="L28" i="3"/>
  <c r="G8" i="3"/>
  <c r="G54" i="3" s="1"/>
  <c r="G80" i="3" s="1"/>
  <c r="G88" i="3" s="1"/>
  <c r="M40" i="3"/>
  <c r="L39" i="3"/>
  <c r="M50" i="3"/>
  <c r="N50" i="3" s="1"/>
  <c r="L49" i="3"/>
  <c r="M73" i="3"/>
  <c r="N73" i="3" s="1"/>
  <c r="L72" i="3"/>
  <c r="M72" i="3" s="1"/>
  <c r="N72" i="3" s="1"/>
  <c r="N21" i="2"/>
  <c r="M20" i="2"/>
  <c r="N20" i="2" s="1"/>
  <c r="M11" i="2"/>
  <c r="N11" i="2" s="1"/>
  <c r="L10" i="2"/>
  <c r="G72" i="1"/>
  <c r="L17" i="1"/>
  <c r="M18" i="1"/>
  <c r="N18" i="1" s="1"/>
  <c r="M69" i="1"/>
  <c r="N69" i="1" s="1"/>
  <c r="M12" i="1"/>
  <c r="N12" i="1" s="1"/>
  <c r="L11" i="1"/>
  <c r="L26" i="1"/>
  <c r="M26" i="1" s="1"/>
  <c r="N26" i="1" s="1"/>
  <c r="L49" i="1"/>
  <c r="M49" i="1" s="1"/>
  <c r="N49" i="1" s="1"/>
  <c r="M50" i="1"/>
  <c r="N50" i="1" s="1"/>
  <c r="M66" i="1"/>
  <c r="N66" i="1" s="1"/>
  <c r="M58" i="1"/>
  <c r="L57" i="1"/>
  <c r="M57" i="1" s="1"/>
  <c r="N57" i="1" s="1"/>
  <c r="M45" i="1"/>
  <c r="N45" i="1" s="1"/>
  <c r="L44" i="1"/>
  <c r="M44" i="1" s="1"/>
  <c r="N44" i="1" s="1"/>
  <c r="H10" i="1"/>
  <c r="H9" i="1" s="1"/>
  <c r="H65" i="1" s="1"/>
  <c r="H72" i="1"/>
  <c r="M20" i="4" l="1"/>
  <c r="L19" i="4"/>
  <c r="N51" i="4"/>
  <c r="G50" i="4"/>
  <c r="M51" i="4"/>
  <c r="G58" i="4"/>
  <c r="N59" i="4"/>
  <c r="M59" i="4"/>
  <c r="N61" i="4"/>
  <c r="M61" i="4"/>
  <c r="G63" i="4"/>
  <c r="N64" i="4"/>
  <c r="M64" i="4"/>
  <c r="N68" i="4"/>
  <c r="M68" i="4"/>
  <c r="G67" i="4"/>
  <c r="M12" i="4"/>
  <c r="N12" i="4" s="1"/>
  <c r="L11" i="4"/>
  <c r="L60" i="3"/>
  <c r="L15" i="3"/>
  <c r="M16" i="3"/>
  <c r="N16" i="3" s="1"/>
  <c r="M39" i="3"/>
  <c r="N39" i="3" s="1"/>
  <c r="L38" i="3"/>
  <c r="M38" i="3" s="1"/>
  <c r="N38" i="3" s="1"/>
  <c r="M57" i="3"/>
  <c r="N57" i="3" s="1"/>
  <c r="N59" i="3"/>
  <c r="M28" i="3"/>
  <c r="N28" i="3" s="1"/>
  <c r="L27" i="3"/>
  <c r="M49" i="3"/>
  <c r="N49" i="3" s="1"/>
  <c r="L9" i="2"/>
  <c r="M10" i="2"/>
  <c r="N10" i="2" s="1"/>
  <c r="M11" i="1"/>
  <c r="N11" i="1" s="1"/>
  <c r="M17" i="1"/>
  <c r="N17" i="1" s="1"/>
  <c r="L16" i="1"/>
  <c r="M16" i="1" s="1"/>
  <c r="N16" i="1" s="1"/>
  <c r="L10" i="4" l="1"/>
  <c r="M11" i="4"/>
  <c r="N11" i="4" s="1"/>
  <c r="N63" i="4"/>
  <c r="M63" i="4"/>
  <c r="N67" i="4"/>
  <c r="M67" i="4"/>
  <c r="M50" i="4"/>
  <c r="N50" i="4"/>
  <c r="G49" i="4"/>
  <c r="L18" i="4"/>
  <c r="M19" i="4"/>
  <c r="N19" i="4" s="1"/>
  <c r="N58" i="4"/>
  <c r="M58" i="4"/>
  <c r="G57" i="4"/>
  <c r="M27" i="3"/>
  <c r="N27" i="3" s="1"/>
  <c r="L26" i="3"/>
  <c r="M26" i="3" s="1"/>
  <c r="N26" i="3" s="1"/>
  <c r="M15" i="3"/>
  <c r="N15" i="3" s="1"/>
  <c r="L10" i="3"/>
  <c r="L56" i="3"/>
  <c r="M60" i="3"/>
  <c r="N60" i="3" s="1"/>
  <c r="M9" i="2"/>
  <c r="N9" i="2" s="1"/>
  <c r="L8" i="2"/>
  <c r="L10" i="1"/>
  <c r="N57" i="4" l="1"/>
  <c r="M57" i="4"/>
  <c r="G56" i="4"/>
  <c r="M18" i="4"/>
  <c r="N18" i="4" s="1"/>
  <c r="L17" i="4"/>
  <c r="M17" i="4" s="1"/>
  <c r="N17" i="4" s="1"/>
  <c r="G48" i="4"/>
  <c r="M49" i="4"/>
  <c r="N49" i="4"/>
  <c r="L9" i="4"/>
  <c r="M10" i="4"/>
  <c r="N10" i="4" s="1"/>
  <c r="M10" i="3"/>
  <c r="N10" i="3" s="1"/>
  <c r="L9" i="3"/>
  <c r="M56" i="3"/>
  <c r="N56" i="3" s="1"/>
  <c r="M8" i="2"/>
  <c r="N8" i="2" s="1"/>
  <c r="L30" i="2"/>
  <c r="M10" i="1"/>
  <c r="N10" i="1" s="1"/>
  <c r="L9" i="1"/>
  <c r="G47" i="4" l="1"/>
  <c r="N48" i="4"/>
  <c r="M48" i="4"/>
  <c r="L8" i="4"/>
  <c r="M9" i="4"/>
  <c r="N9" i="4" s="1"/>
  <c r="N56" i="4"/>
  <c r="M56" i="4"/>
  <c r="G55" i="4"/>
  <c r="M9" i="3"/>
  <c r="N9" i="3" s="1"/>
  <c r="L8" i="3"/>
  <c r="L32" i="2"/>
  <c r="M32" i="2" s="1"/>
  <c r="N32" i="2" s="1"/>
  <c r="M30" i="2"/>
  <c r="N30" i="2" s="1"/>
  <c r="L65" i="1"/>
  <c r="M9" i="1"/>
  <c r="N9" i="1" s="1"/>
  <c r="M8" i="4" l="1"/>
  <c r="N8" i="4" s="1"/>
  <c r="L33" i="4"/>
  <c r="N55" i="4"/>
  <c r="M55" i="4"/>
  <c r="N47" i="4"/>
  <c r="M47" i="4"/>
  <c r="G46" i="4"/>
  <c r="M8" i="3"/>
  <c r="N8" i="3" s="1"/>
  <c r="L54" i="3"/>
  <c r="M65" i="1"/>
  <c r="N65" i="1" s="1"/>
  <c r="L72" i="1"/>
  <c r="M72" i="1" s="1"/>
  <c r="N72" i="1" s="1"/>
  <c r="L35" i="4" l="1"/>
  <c r="M35" i="4" s="1"/>
  <c r="M33" i="4"/>
  <c r="N33" i="4" s="1"/>
  <c r="N46" i="4"/>
  <c r="G71" i="4"/>
  <c r="M46" i="4"/>
  <c r="M54" i="3"/>
  <c r="N54" i="3" s="1"/>
  <c r="L80" i="3"/>
  <c r="N71" i="4" l="1"/>
  <c r="M71" i="4"/>
  <c r="G73" i="4"/>
  <c r="M80" i="3"/>
  <c r="N80" i="3" s="1"/>
  <c r="L88" i="3"/>
  <c r="M88" i="3" s="1"/>
  <c r="N88" i="3" s="1"/>
  <c r="N73" i="4" l="1"/>
  <c r="M73" i="4"/>
</calcChain>
</file>

<file path=xl/sharedStrings.xml><?xml version="1.0" encoding="utf-8"?>
<sst xmlns="http://schemas.openxmlformats.org/spreadsheetml/2006/main" count="330" uniqueCount="185">
  <si>
    <t>I</t>
  </si>
  <si>
    <t xml:space="preserve"> CUADRO No.2</t>
  </si>
  <si>
    <t>INGRESOS FISCALES COMPARADOS POR PARTIDAS, DIRECCION GENERAL DE IMPUESTOS INTERNOS</t>
  </si>
  <si>
    <t>ENERO-ABRIL   2025/2024</t>
  </si>
  <si>
    <t xml:space="preserve">(En millones RD$) </t>
  </si>
  <si>
    <t>PARTIDAS</t>
  </si>
  <si>
    <t>VARIACION</t>
  </si>
  <si>
    <t>ENERO</t>
  </si>
  <si>
    <t>FEBRERO</t>
  </si>
  <si>
    <t>MARZO</t>
  </si>
  <si>
    <t>ABRIL</t>
  </si>
  <si>
    <t>Abs.</t>
  </si>
  <si>
    <t>%</t>
  </si>
  <si>
    <t>A) INGRESOS CORRIENTES</t>
  </si>
  <si>
    <t>I) IMPUESTOS</t>
  </si>
  <si>
    <t>1) IMPUESTOS SOBRE LOS INGRESOS</t>
  </si>
  <si>
    <t>- Impuestos Sobre la Renta de las Personas</t>
  </si>
  <si>
    <t>- Impuestos Sobre Los Ingresos de las Empresas</t>
  </si>
  <si>
    <t xml:space="preserve">- Impuestos sobre los Ingresos Aplicados sin Distinción de Persona </t>
  </si>
  <si>
    <t>- Accesorios sobre los Impuestos a  los Ingresos</t>
  </si>
  <si>
    <t>2)  IMPUESTOS SOBRE LA PROPIEDAD</t>
  </si>
  <si>
    <t>- Impuestos sobre la Propiedad y Transacciones Financieras y de Capital</t>
  </si>
  <si>
    <t>- Impuesto a la Propiedad Inmobiliaria (IPI) (Impuesto a las Viviendas Suntuarias IVSS)</t>
  </si>
  <si>
    <t>- Impuestos sobre Activos</t>
  </si>
  <si>
    <t>- Impuesto sobre Operaciones Inmobiliarias</t>
  </si>
  <si>
    <t>- Impuestos sobre Transferencias de Bienes Muebles</t>
  </si>
  <si>
    <t>- Impuesto sobre las Sucesiones y Donaciones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</si>
  <si>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</si>
  <si>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</si>
  <si>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</si>
  <si>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</si>
  <si>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</si>
  <si>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Impuestos Transferencias de Bienes Industrializados y Servicios</t>
  </si>
  <si>
    <t>- Impuestos Adicionales y Selectivos sobre Bienes y Servicios</t>
  </si>
  <si>
    <t>- Impuesto específico sobre los hidrocarburos, Ley No. 112-00</t>
  </si>
  <si>
    <t>- Impuesto selectivo Ad Valorem sobre hidrocarburos, Ley No.557-05</t>
  </si>
  <si>
    <t>- Impuestos Selectivos a Productos Derivados del Alcohol</t>
  </si>
  <si>
    <t>- Impuesto Selectivo a las Cervezas</t>
  </si>
  <si>
    <t>- Impuesto Selectivo al Tabaco y los Cigarrillos</t>
  </si>
  <si>
    <t>- Impuestos Selectivo a las Telecomunicaciones</t>
  </si>
  <si>
    <t>- Impuestos Selectivo a los Seguros</t>
  </si>
  <si>
    <t xml:space="preserve"> - Impuestos Sobre el Uso de Bienes y Licencias</t>
  </si>
  <si>
    <t>- 17% Registro de Propiedad de vehículo</t>
  </si>
  <si>
    <t>- Derecho de Circulación Vehículos de Motor</t>
  </si>
  <si>
    <t>- Imp.especifico Bancas de Apuestas de Loteria</t>
  </si>
  <si>
    <t xml:space="preserve">- Imp.especifico Bancas de Apuestas  deportivas  </t>
  </si>
  <si>
    <t>- Accesorios sobre Impuestos Internos a  Mercancías y  Servicios</t>
  </si>
  <si>
    <t>4) IMPUESTOS SOBRE EL COMERCIO Y LAS TRANSACCIONES/COMERCIO EXTERIOR</t>
  </si>
  <si>
    <t>- Salida de Pasajeros al Exterior por Aeropuertos</t>
  </si>
  <si>
    <t>5) IMPUESTOS ECOLOGICOS</t>
  </si>
  <si>
    <t>6)  IMPUESTOS DIVERSOS</t>
  </si>
  <si>
    <t>II) INGRESOS POR CONTRAPRESTACION</t>
  </si>
  <si>
    <t>- Ventas de Bienes y Servicios</t>
  </si>
  <si>
    <t>- Ventas de Mercancías del Estado</t>
  </si>
  <si>
    <t>- Ventas Servicios del Estado</t>
  </si>
  <si>
    <t>- Tasas</t>
  </si>
  <si>
    <t>- Tarjetas de Turismo</t>
  </si>
  <si>
    <t>- Derechos Administrativos</t>
  </si>
  <si>
    <t>III) OTROS INGRESOS</t>
  </si>
  <si>
    <t>- Rentas de la Propiedad</t>
  </si>
  <si>
    <t>- Arriendo de Activos Tangibles No Producidos</t>
  </si>
  <si>
    <t>- Regalia neta por fundicion- RNF</t>
  </si>
  <si>
    <t>- Multas y Sanciones</t>
  </si>
  <si>
    <t>- Ingresos Diversos</t>
  </si>
  <si>
    <t>-Ingresos por diferencial del gas licuado de petróleo</t>
  </si>
  <si>
    <t xml:space="preserve">   TOTAL </t>
  </si>
  <si>
    <t>Otros Ingresos:</t>
  </si>
  <si>
    <t xml:space="preserve"> % Plan de construcciones (Ley 6-86) -Fondo Pensiones Trabajadores de la Construcción</t>
  </si>
  <si>
    <t xml:space="preserve">Fianzas Judiciales y depósitos en consignación </t>
  </si>
  <si>
    <t>Fondo de contribución especial para la gestión integral de residuos</t>
  </si>
  <si>
    <t>Venta de Sellos Especiales para el Colegio de Abogados</t>
  </si>
  <si>
    <t xml:space="preserve">Fondo para Registro y Devolución de los Depositos en excesos en la Cuenta Unica del Tesoro </t>
  </si>
  <si>
    <t>TOTAL DE INGRESOS REPORTADOS EN EL SIGEF</t>
  </si>
  <si>
    <t>FUENTE: Elaborado por la Direción General de Polí ítica y Legislación Tributaria (DGPLT) del Ministerio de Hacienda, con los datos del Sistema Integrado de Gestión Financiera (SIGEF).</t>
  </si>
  <si>
    <t xml:space="preserve">NOTAS: </t>
  </si>
  <si>
    <t xml:space="preserve">(1) Cifras sujetas a rectificación.  Incluye los dólares convertidos a la tasa oficial. </t>
  </si>
  <si>
    <t xml:space="preserve">     Excluye los Depósitos a Cargo del Estado, Fondos Especiales y de Terceros  y los depósitos en exceso de la recaudadora., </t>
  </si>
  <si>
    <t>Las informaciones presentadas difieren de las presentadas en  Portal de Transparencia Fiscal,  ya que solo incluyen los ingresos presupuestarios.</t>
  </si>
  <si>
    <t xml:space="preserve"> CUADRO No.3</t>
  </si>
  <si>
    <t>INGRESOS FISCALES COMPARADOS POR PARTIDAS, DIRECCION GENERAL DE ADUANAS</t>
  </si>
  <si>
    <t>ENERO-ABRIL  2025/2024</t>
  </si>
  <si>
    <t>1) IMPUESTOS INTERNOS SOBRE MERCANCIAS Y SERVICIOS</t>
  </si>
  <si>
    <t>- Impuesto Selectivo a las demás Mercancías</t>
  </si>
  <si>
    <t>- Impuesto adicional de RD$2.0 al consumo de gasoil y gasolina premium-regular</t>
  </si>
  <si>
    <t>2) IMPUESTOS SOBRE EL COMERCIO Y LAS TRANSACCIONES COMERCIO EXTERIOR</t>
  </si>
  <si>
    <t>- Impuestos sobre las Importaciones</t>
  </si>
  <si>
    <t>- Impuestos Arancelarios</t>
  </si>
  <si>
    <t>- Otros Impuestos sobre el Comercio Exterior</t>
  </si>
  <si>
    <t>- Salida de Pasajeros por la Región Fronteriza</t>
  </si>
  <si>
    <t>II) TRANFERENCIAS CORRIENTES</t>
  </si>
  <si>
    <t>III) INGRESOS POR CONTRAPRESTACION</t>
  </si>
  <si>
    <t>IV) OTROS INGRESOS</t>
  </si>
  <si>
    <t>TOTAL</t>
  </si>
  <si>
    <t xml:space="preserve">Fondo para Registro y Devolución de los Depósitos en excesos en la Cuenta Única del Tesoro </t>
  </si>
  <si>
    <t xml:space="preserve">     Excluye los depósitos en exceso de la DGA.</t>
  </si>
  <si>
    <t>CUADRO No.4</t>
  </si>
  <si>
    <t xml:space="preserve"> INGRESOS FISCALES COMPARADOS  POR PARTIDAS, TESORERÍA NACIONAL</t>
  </si>
  <si>
    <t>ENERO-ABRIL 2025/2024</t>
  </si>
  <si>
    <t>(En millones de RD$)</t>
  </si>
  <si>
    <t>- Impuesto para Contribuir al Desarrollo de las Telecomunicaciones</t>
  </si>
  <si>
    <t>- Fondo de Contribución al Desarrollo de las Telecomunicaciones (2127)</t>
  </si>
  <si>
    <t>- Impuesto por uso de servicio de las telecomunicaciones para el sistema de emergencia 9-1-1</t>
  </si>
  <si>
    <t>- Impuestos Sobre el Uso de Bienes y Licencias</t>
  </si>
  <si>
    <t>- Licencias para Portar Armas de Fuego</t>
  </si>
  <si>
    <t>Fondo General</t>
  </si>
  <si>
    <t>2) IMPUESTOS SOBRE EL COMERCIO Y LAS TRANSACCIONES/COMERCIO EXTERIOR</t>
  </si>
  <si>
    <t>- Derechos Consulares</t>
  </si>
  <si>
    <t>II) CONTRIBUCIONES SOCIALES</t>
  </si>
  <si>
    <t xml:space="preserve">III) TRANSFERENCIAS </t>
  </si>
  <si>
    <t>- Transferencias Corrientes</t>
  </si>
  <si>
    <t xml:space="preserve"> -Del Sector Privado Interno</t>
  </si>
  <si>
    <t>- De Instituciones  Públicas Descentralizadas o Autónomas</t>
  </si>
  <si>
    <t>IV) INGRESOS POR CONTRAPRESTACION</t>
  </si>
  <si>
    <t>- PROMESE</t>
  </si>
  <si>
    <t>- Fondo General</t>
  </si>
  <si>
    <t>- Otras Ventas</t>
  </si>
  <si>
    <t>- Otras Ventas de Servicios del Gobierno Central</t>
  </si>
  <si>
    <t>- Expedición y Renovación de Pasaportes</t>
  </si>
  <si>
    <t>V) OTROS INGRESOS</t>
  </si>
  <si>
    <t xml:space="preserve"> - Rentas de Propiedad</t>
  </si>
  <si>
    <t>- Dividendos por Inversiones Empresariales</t>
  </si>
  <si>
    <t>- Dividendos Banco de reservas</t>
  </si>
  <si>
    <t>- Otros Dividendos (FONPER)</t>
  </si>
  <si>
    <t xml:space="preserve">- Intereses </t>
  </si>
  <si>
    <t>- Intereses por Colocación de Inversiones Financieras</t>
  </si>
  <si>
    <t>- Ingresos TSS</t>
  </si>
  <si>
    <t>B)  INGRESOS DE CAPITAL</t>
  </si>
  <si>
    <t>- Ventas de Activos No Financieros</t>
  </si>
  <si>
    <t>- Venta de  Activos Fijos</t>
  </si>
  <si>
    <t>- Ventas de Activos Intangibles</t>
  </si>
  <si>
    <t>- Transferencias Capital</t>
  </si>
  <si>
    <t xml:space="preserve">TOTAL </t>
  </si>
  <si>
    <t>DONACIONES</t>
  </si>
  <si>
    <t>FUENTES FINANCIERAS</t>
  </si>
  <si>
    <t>Disminición de Activos Financieros</t>
  </si>
  <si>
    <t xml:space="preserve"> -Disminución de documentos por cobrar de largo plazo</t>
  </si>
  <si>
    <t>- Recuperación de Prestamos Internos</t>
  </si>
  <si>
    <t>Incremento de Pasivos Financieros</t>
  </si>
  <si>
    <t>Incremento de Pasivos Corrientes</t>
  </si>
  <si>
    <t xml:space="preserve">- Obtención de Préstamos Internos a Corto Plazo </t>
  </si>
  <si>
    <t>Incremento de Pasivos No Corrientes</t>
  </si>
  <si>
    <t>Incremento de documentos por pagar Externo de largo plazo</t>
  </si>
  <si>
    <t>Incremento de cuentas por pagar Externas de largo plazo</t>
  </si>
  <si>
    <t>-</t>
  </si>
  <si>
    <t>Colocación de Títulos, Valores de la Deuda Pública a Largo Plazo</t>
  </si>
  <si>
    <t>- De la Deuda Pública Interna  a Largo Plazo</t>
  </si>
  <si>
    <t>- De la Deuda Pública Externa  a Largo Plazo</t>
  </si>
  <si>
    <t>Obtención de Préstamos de la Deuda Pública a Largo Plazo</t>
  </si>
  <si>
    <t>- De la Deuda Pública Interna a Largo Plazo</t>
  </si>
  <si>
    <t>- De la Deuda Pública Externa a Largo Plazo</t>
  </si>
  <si>
    <t>Importes a devengar por primas en colocaciones de títulos valores</t>
  </si>
  <si>
    <t>- Primas por colocación de títulos valores internos y externos de largo plazo</t>
  </si>
  <si>
    <t>- valores internos</t>
  </si>
  <si>
    <t>-  valores externos</t>
  </si>
  <si>
    <t>- Intereses corridos internos y externos de largo plazo</t>
  </si>
  <si>
    <t xml:space="preserve">- títulos internos </t>
  </si>
  <si>
    <t>- títulos externos</t>
  </si>
  <si>
    <t xml:space="preserve"> Incremento de disponibilidades (Reintegros de cheques de periodos anteriores y devolución de recursos a la CUT años anteriores)</t>
  </si>
  <si>
    <t xml:space="preserve">INFOTEP </t>
  </si>
  <si>
    <t>Plan de construcciones (Ley 6-86) -Fondo Pensiones Trabajadores de la Construcción</t>
  </si>
  <si>
    <t>Patrimonio Público Recuperado</t>
  </si>
  <si>
    <t>Devolución de Recursos a empleados por Retenciones Excesivas por TSS.</t>
  </si>
  <si>
    <t>Ingresos de la CUT No Presupuestaria</t>
  </si>
  <si>
    <t>Ingresos de las Inst. Centralizadas en la CUT Presupuestaria</t>
  </si>
  <si>
    <t xml:space="preserve">(1) Cifras sujetas a rectificación.  Incluye los dólares convertidos a la tasa oficial.  </t>
  </si>
  <si>
    <t xml:space="preserve">     Excluye los Depósitos a Cargo del Estado, Fondos Especiales y de Terceros, ingresos de las instituciones centralizadas en la CUT no presupuestaria y los depósitos en exceso de las recaudadoras. </t>
  </si>
  <si>
    <t xml:space="preserve">Las informaciones presentadas difieren de las presentadas en  Portal de Transparencia Fiscal,  ya que solo incluyen los ingresos presupuestarios. </t>
  </si>
  <si>
    <t xml:space="preserve"> INGRESOS FISCALES COMPARADOS  POR PARTIDAS, RECAUDACIONES DIRECTAS DE LAS INSTITUCIONES CENTRALIZADAS EN LA CUT</t>
  </si>
  <si>
    <t>ENERO-ABRIL 2024/2025</t>
  </si>
  <si>
    <t>- Recursos de Captación Directa del Ministerio de Interior y Policia</t>
  </si>
  <si>
    <t xml:space="preserve">- Otros </t>
  </si>
  <si>
    <t>- Otros (Transferencias internas)</t>
  </si>
  <si>
    <t>- Recursos de captación directa del programa PROMESE CAL ( D. No. 308-97)</t>
  </si>
  <si>
    <t>- Ingresos de las Inst. Centralizadas en mercancías en la CUT</t>
  </si>
  <si>
    <t>- Ingresos de las Inst. Centralizadas en Servicios en la CUT</t>
  </si>
  <si>
    <t xml:space="preserve"> - Recursos de Captación Directa para el Fomento y Desarrollo del Gas Natural en el Parque vehicular</t>
  </si>
  <si>
    <t>- Recursos de Captación Directa por Prestación de Servicios (MIVHED), Ley No.160-21</t>
  </si>
  <si>
    <t xml:space="preserve">- Otros registros contratos y cobros </t>
  </si>
  <si>
    <t>- Recursos de Captación Directa de la Procuradoria General de la República ( multas de tránsito)</t>
  </si>
  <si>
    <t xml:space="preserve"> Incremento de disponibilidades (devolución de recursos a la CUT años anteriores)</t>
  </si>
  <si>
    <t>FUENTE: Elaborado por la Direción General de Polí ítica y Legislación Tributaria (DGPLT) del Ministerio de Hacienda, con los datos del Sistema Integrado de Gestión Financiera (SIGEF), Informe de Ejecución de Ingresos.</t>
  </si>
  <si>
    <t>ENERO-ABRIL 2025/PRESUPUESTO 2025</t>
  </si>
  <si>
    <t>PRESUPUESTO  2025</t>
  </si>
  <si>
    <t>Diferencia</t>
  </si>
  <si>
    <t>Recursos de Captación Directa de la Procuradoria General de la República ( multas de tránsito)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</si>
</sst>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#,##0.0"/>
    <numFmt numFmtId="167" formatCode="_(* #,##0.0000_);_(* \(#,##0.0000\);_(* &quot;-&quot;??_);_(@_)"/>
    <numFmt numFmtId="168" formatCode="#,##0.0000_);\(#,##0.0000\)"/>
  </numFmts>
  <fonts count="34">
    <font>
      <sz val="10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b/>
      <i/>
      <sz val="12"/>
      <color indexed="8"/>
      <name val="Gotham"/>
    </font>
    <font>
      <b/>
      <sz val="12"/>
      <color indexed="8"/>
      <name val="Gotham"/>
    </font>
    <font>
      <sz val="12"/>
      <name val="Gotham"/>
    </font>
    <font>
      <i/>
      <sz val="11"/>
      <color indexed="8"/>
      <name val="Gotham"/>
    </font>
    <font>
      <b/>
      <sz val="10"/>
      <color theme="0"/>
      <name val="Gotham"/>
    </font>
    <font>
      <b/>
      <sz val="10"/>
      <color indexed="8"/>
      <name val="Gotham"/>
    </font>
    <font>
      <sz val="12"/>
      <name val="Courier"/>
      <family val="3"/>
    </font>
    <font>
      <sz val="10"/>
      <color indexed="8"/>
      <name val="Gotham"/>
    </font>
    <font>
      <b/>
      <sz val="10"/>
      <name val="Gotham"/>
    </font>
    <font>
      <b/>
      <sz val="10"/>
      <name val="Arial"/>
      <family val="2"/>
    </font>
    <font>
      <sz val="11"/>
      <name val="Arial"/>
      <family val="2"/>
    </font>
    <font>
      <u/>
      <sz val="7"/>
      <color indexed="12"/>
      <name val="Arial"/>
      <family val="2"/>
    </font>
    <font>
      <u/>
      <sz val="10"/>
      <color indexed="12"/>
      <name val="Arial"/>
      <family val="2"/>
    </font>
    <font>
      <b/>
      <u/>
      <sz val="7"/>
      <color indexed="12"/>
      <name val="Arial"/>
      <family val="2"/>
    </font>
    <font>
      <b/>
      <sz val="9"/>
      <name val="Gotham"/>
    </font>
    <font>
      <sz val="10"/>
      <name val="Gotham"/>
    </font>
    <font>
      <b/>
      <sz val="9"/>
      <color indexed="8"/>
      <name val="Gotham"/>
    </font>
    <font>
      <sz val="8"/>
      <color indexed="8"/>
      <name val="Gotham"/>
    </font>
    <font>
      <sz val="10"/>
      <name val="Segoe UI"/>
      <family val="2"/>
    </font>
    <font>
      <b/>
      <sz val="8"/>
      <color indexed="8"/>
      <name val="Gotham"/>
    </font>
    <font>
      <sz val="8"/>
      <name val="Arial"/>
      <family val="2"/>
    </font>
    <font>
      <sz val="11"/>
      <name val="Segoe UI"/>
      <family val="2"/>
    </font>
    <font>
      <sz val="8"/>
      <name val="Gotham"/>
    </font>
    <font>
      <sz val="10"/>
      <name val="Antique Olive"/>
      <family val="2"/>
    </font>
    <font>
      <sz val="10"/>
      <color rgb="FFFF0000"/>
      <name val="Arial"/>
      <family val="2"/>
    </font>
    <font>
      <sz val="12"/>
      <name val="Arial"/>
      <family val="2"/>
    </font>
    <font>
      <b/>
      <sz val="9"/>
      <color theme="0"/>
      <name val="Gotham"/>
    </font>
    <font>
      <u/>
      <sz val="10"/>
      <color indexed="8"/>
      <name val="Gotham"/>
    </font>
    <font>
      <b/>
      <u/>
      <sz val="10"/>
      <color indexed="8"/>
      <name val="Gotham"/>
    </font>
    <font>
      <sz val="10"/>
      <color indexed="8"/>
      <name val="Segoe UI"/>
      <family val="2"/>
    </font>
    <font>
      <sz val="9"/>
      <color indexed="8"/>
      <name val="Gotham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4999237037263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39" fontId="9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39" fontId="9" fillId="0" borderId="0"/>
    <xf numFmtId="0" fontId="2" fillId="0" borderId="0"/>
  </cellStyleXfs>
  <cellXfs count="299">
    <xf numFmtId="0" fontId="0" fillId="0" borderId="0" xfId="0"/>
    <xf numFmtId="0" fontId="1" fillId="0" borderId="0" xfId="0" applyFont="1"/>
    <xf numFmtId="0" fontId="2" fillId="2" borderId="0" xfId="0" applyFont="1" applyFill="1"/>
    <xf numFmtId="164" fontId="2" fillId="2" borderId="0" xfId="0" applyNumberFormat="1" applyFont="1" applyFill="1"/>
    <xf numFmtId="164" fontId="2" fillId="0" borderId="0" xfId="1" applyNumberFormat="1" applyFont="1"/>
    <xf numFmtId="164" fontId="2" fillId="0" borderId="0" xfId="0" applyNumberFormat="1" applyFont="1"/>
    <xf numFmtId="39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0" xfId="0" applyFont="1" applyFill="1"/>
    <xf numFmtId="164" fontId="5" fillId="2" borderId="0" xfId="0" applyNumberFormat="1" applyFont="1" applyFill="1"/>
    <xf numFmtId="164" fontId="5" fillId="0" borderId="0" xfId="1" applyNumberFormat="1" applyFont="1"/>
    <xf numFmtId="164" fontId="5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3" borderId="1" xfId="2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0" fontId="7" fillId="3" borderId="5" xfId="2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164" fontId="7" fillId="3" borderId="6" xfId="2" applyNumberFormat="1" applyFont="1" applyFill="1" applyBorder="1" applyAlignment="1">
      <alignment horizontal="center" vertical="center"/>
    </xf>
    <xf numFmtId="164" fontId="7" fillId="3" borderId="8" xfId="2" applyNumberFormat="1" applyFont="1" applyFill="1" applyBorder="1" applyAlignment="1">
      <alignment horizontal="center" vertical="center"/>
    </xf>
    <xf numFmtId="39" fontId="0" fillId="0" borderId="0" xfId="1" applyNumberFormat="1" applyFont="1"/>
    <xf numFmtId="0" fontId="8" fillId="0" borderId="9" xfId="0" applyFont="1" applyBorder="1" applyAlignment="1">
      <alignment horizontal="left" vertical="center"/>
    </xf>
    <xf numFmtId="164" fontId="8" fillId="2" borderId="10" xfId="3" applyNumberFormat="1" applyFont="1" applyFill="1" applyBorder="1"/>
    <xf numFmtId="0" fontId="8" fillId="0" borderId="10" xfId="2" applyFont="1" applyBorder="1"/>
    <xf numFmtId="164" fontId="8" fillId="2" borderId="11" xfId="2" applyNumberFormat="1" applyFont="1" applyFill="1" applyBorder="1"/>
    <xf numFmtId="164" fontId="8" fillId="2" borderId="11" xfId="1" applyNumberFormat="1" applyFont="1" applyFill="1" applyBorder="1"/>
    <xf numFmtId="49" fontId="10" fillId="0" borderId="10" xfId="4" applyNumberFormat="1" applyFont="1" applyBorder="1" applyAlignment="1">
      <alignment horizontal="left" indent="1"/>
    </xf>
    <xf numFmtId="164" fontId="10" fillId="2" borderId="11" xfId="2" applyNumberFormat="1" applyFont="1" applyFill="1" applyBorder="1"/>
    <xf numFmtId="164" fontId="10" fillId="2" borderId="11" xfId="1" applyNumberFormat="1" applyFont="1" applyFill="1" applyBorder="1"/>
    <xf numFmtId="49" fontId="8" fillId="0" borderId="10" xfId="2" applyNumberFormat="1" applyFont="1" applyBorder="1" applyAlignment="1">
      <alignment horizontal="left" indent="1"/>
    </xf>
    <xf numFmtId="49" fontId="10" fillId="0" borderId="10" xfId="4" applyNumberFormat="1" applyFont="1" applyBorder="1" applyAlignment="1">
      <alignment horizontal="left" indent="2"/>
    </xf>
    <xf numFmtId="49" fontId="10" fillId="0" borderId="10" xfId="0" applyNumberFormat="1" applyFont="1" applyBorder="1" applyAlignment="1">
      <alignment horizontal="left" indent="2"/>
    </xf>
    <xf numFmtId="49" fontId="10" fillId="0" borderId="10" xfId="2" applyNumberFormat="1" applyFont="1" applyBorder="1" applyAlignment="1">
      <alignment horizontal="left" indent="2"/>
    </xf>
    <xf numFmtId="0" fontId="8" fillId="0" borderId="10" xfId="2" applyFont="1" applyBorder="1" applyAlignment="1">
      <alignment horizontal="left" indent="1"/>
    </xf>
    <xf numFmtId="49" fontId="10" fillId="0" borderId="10" xfId="5" applyNumberFormat="1" applyFont="1" applyBorder="1" applyAlignment="1">
      <alignment horizontal="left" indent="2"/>
    </xf>
    <xf numFmtId="0" fontId="11" fillId="0" borderId="10" xfId="0" applyFont="1" applyBorder="1"/>
    <xf numFmtId="0" fontId="12" fillId="0" borderId="0" xfId="0" applyFont="1"/>
    <xf numFmtId="49" fontId="8" fillId="0" borderId="10" xfId="5" applyNumberFormat="1" applyFont="1" applyBorder="1" applyAlignment="1">
      <alignment horizontal="left" indent="1"/>
    </xf>
    <xf numFmtId="43" fontId="0" fillId="0" borderId="0" xfId="1" applyFont="1"/>
    <xf numFmtId="0" fontId="0" fillId="0" borderId="0" xfId="0" applyAlignment="1">
      <alignment vertical="center"/>
    </xf>
    <xf numFmtId="164" fontId="8" fillId="2" borderId="10" xfId="2" applyNumberFormat="1" applyFont="1" applyFill="1" applyBorder="1"/>
    <xf numFmtId="164" fontId="8" fillId="2" borderId="10" xfId="1" applyNumberFormat="1" applyFont="1" applyFill="1" applyBorder="1"/>
    <xf numFmtId="49" fontId="8" fillId="0" borderId="10" xfId="5" applyNumberFormat="1" applyFont="1" applyBorder="1" applyAlignment="1">
      <alignment horizontal="left"/>
    </xf>
    <xf numFmtId="0" fontId="13" fillId="0" borderId="0" xfId="0" applyFont="1"/>
    <xf numFmtId="43" fontId="8" fillId="2" borderId="11" xfId="1" applyFont="1" applyFill="1" applyBorder="1"/>
    <xf numFmtId="0" fontId="14" fillId="0" borderId="0" xfId="0" applyFont="1"/>
    <xf numFmtId="43" fontId="10" fillId="2" borderId="11" xfId="1" applyFont="1" applyFill="1" applyBorder="1"/>
    <xf numFmtId="0" fontId="16" fillId="0" borderId="0" xfId="6" applyFont="1" applyAlignment="1" applyProtection="1"/>
    <xf numFmtId="0" fontId="7" fillId="3" borderId="6" xfId="2" applyFont="1" applyFill="1" applyBorder="1" applyAlignment="1">
      <alignment horizontal="left" vertical="center"/>
    </xf>
    <xf numFmtId="164" fontId="7" fillId="3" borderId="6" xfId="2" applyNumberFormat="1" applyFont="1" applyFill="1" applyBorder="1" applyAlignment="1">
      <alignment vertical="center"/>
    </xf>
    <xf numFmtId="164" fontId="7" fillId="3" borderId="6" xfId="1" applyNumberFormat="1" applyFont="1" applyFill="1" applyBorder="1" applyAlignment="1">
      <alignment vertical="center"/>
    </xf>
    <xf numFmtId="0" fontId="8" fillId="0" borderId="12" xfId="2" applyFont="1" applyBorder="1" applyAlignment="1">
      <alignment horizontal="left" vertical="center"/>
    </xf>
    <xf numFmtId="164" fontId="8" fillId="0" borderId="11" xfId="2" applyNumberFormat="1" applyFont="1" applyBorder="1" applyAlignment="1">
      <alignment vertical="center"/>
    </xf>
    <xf numFmtId="164" fontId="8" fillId="0" borderId="11" xfId="1" applyNumberFormat="1" applyFont="1" applyBorder="1" applyAlignment="1">
      <alignment vertical="center"/>
    </xf>
    <xf numFmtId="165" fontId="0" fillId="0" borderId="0" xfId="1" applyNumberFormat="1" applyFont="1"/>
    <xf numFmtId="49" fontId="10" fillId="0" borderId="10" xfId="0" applyNumberFormat="1" applyFont="1" applyBorder="1" applyAlignment="1">
      <alignment horizontal="left"/>
    </xf>
    <xf numFmtId="164" fontId="10" fillId="2" borderId="10" xfId="2" applyNumberFormat="1" applyFont="1" applyFill="1" applyBorder="1" applyAlignment="1">
      <alignment vertical="center"/>
    </xf>
    <xf numFmtId="164" fontId="10" fillId="2" borderId="10" xfId="1" applyNumberFormat="1" applyFont="1" applyFill="1" applyBorder="1" applyAlignment="1">
      <alignment vertical="center"/>
    </xf>
    <xf numFmtId="165" fontId="10" fillId="2" borderId="10" xfId="1" applyNumberFormat="1" applyFont="1" applyFill="1" applyBorder="1" applyAlignment="1" applyProtection="1">
      <alignment vertical="center"/>
    </xf>
    <xf numFmtId="164" fontId="10" fillId="2" borderId="10" xfId="1" applyNumberFormat="1" applyFont="1" applyFill="1" applyBorder="1" applyAlignment="1" applyProtection="1">
      <alignment vertical="center"/>
    </xf>
    <xf numFmtId="49" fontId="10" fillId="0" borderId="7" xfId="0" applyNumberFormat="1" applyFont="1" applyBorder="1" applyAlignment="1">
      <alignment horizontal="left"/>
    </xf>
    <xf numFmtId="49" fontId="7" fillId="3" borderId="13" xfId="0" applyNumberFormat="1" applyFont="1" applyFill="1" applyBorder="1" applyAlignment="1">
      <alignment horizontal="left" vertical="center"/>
    </xf>
    <xf numFmtId="164" fontId="7" fillId="3" borderId="14" xfId="0" applyNumberFormat="1" applyFont="1" applyFill="1" applyBorder="1" applyAlignment="1">
      <alignment vertical="center"/>
    </xf>
    <xf numFmtId="164" fontId="7" fillId="3" borderId="14" xfId="1" applyNumberFormat="1" applyFont="1" applyFill="1" applyBorder="1" applyAlignment="1">
      <alignment vertical="center"/>
    </xf>
    <xf numFmtId="164" fontId="17" fillId="0" borderId="0" xfId="0" applyNumberFormat="1" applyFont="1"/>
    <xf numFmtId="164" fontId="10" fillId="0" borderId="0" xfId="2" applyNumberFormat="1" applyFont="1" applyAlignment="1">
      <alignment vertical="center"/>
    </xf>
    <xf numFmtId="164" fontId="18" fillId="2" borderId="0" xfId="0" applyNumberFormat="1" applyFont="1" applyFill="1"/>
    <xf numFmtId="164" fontId="10" fillId="2" borderId="0" xfId="2" applyNumberFormat="1" applyFont="1" applyFill="1" applyAlignment="1">
      <alignment vertical="center"/>
    </xf>
    <xf numFmtId="164" fontId="10" fillId="2" borderId="0" xfId="1" applyNumberFormat="1" applyFont="1" applyFill="1" applyAlignment="1">
      <alignment vertical="center"/>
    </xf>
    <xf numFmtId="164" fontId="10" fillId="0" borderId="0" xfId="2" applyNumberFormat="1" applyFont="1"/>
    <xf numFmtId="49" fontId="19" fillId="0" borderId="0" xfId="0" applyNumberFormat="1" applyFont="1"/>
    <xf numFmtId="164" fontId="20" fillId="0" borderId="0" xfId="0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164" fontId="0" fillId="0" borderId="0" xfId="0" applyNumberFormat="1"/>
    <xf numFmtId="0" fontId="20" fillId="0" borderId="0" xfId="0" applyFont="1"/>
    <xf numFmtId="164" fontId="21" fillId="0" borderId="0" xfId="7" applyNumberFormat="1" applyFont="1"/>
    <xf numFmtId="164" fontId="22" fillId="2" borderId="0" xfId="0" applyNumberFormat="1" applyFont="1" applyFill="1" applyAlignment="1">
      <alignment vertical="center" wrapText="1"/>
    </xf>
    <xf numFmtId="0" fontId="20" fillId="0" borderId="0" xfId="0" applyFont="1" applyAlignment="1">
      <alignment horizontal="left" indent="1"/>
    </xf>
    <xf numFmtId="165" fontId="2" fillId="0" borderId="0" xfId="1" applyNumberFormat="1" applyFont="1"/>
    <xf numFmtId="164" fontId="18" fillId="0" borderId="0" xfId="0" applyNumberFormat="1" applyFont="1"/>
    <xf numFmtId="0" fontId="18" fillId="0" borderId="0" xfId="0" applyFont="1"/>
    <xf numFmtId="165" fontId="23" fillId="0" borderId="0" xfId="1" applyNumberFormat="1" applyFont="1"/>
    <xf numFmtId="164" fontId="22" fillId="0" borderId="0" xfId="0" applyNumberFormat="1" applyFont="1" applyAlignment="1">
      <alignment vertical="center" wrapText="1"/>
    </xf>
    <xf numFmtId="164" fontId="22" fillId="0" borderId="0" xfId="1" applyNumberFormat="1" applyFont="1" applyAlignment="1">
      <alignment vertical="center" wrapText="1"/>
    </xf>
    <xf numFmtId="164" fontId="24" fillId="0" borderId="0" xfId="7" applyNumberFormat="1" applyFont="1"/>
    <xf numFmtId="165" fontId="25" fillId="0" borderId="0" xfId="1" applyNumberFormat="1" applyFont="1"/>
    <xf numFmtId="165" fontId="25" fillId="2" borderId="0" xfId="1" applyNumberFormat="1" applyFont="1" applyFill="1"/>
    <xf numFmtId="164" fontId="25" fillId="2" borderId="0" xfId="1" applyNumberFormat="1" applyFont="1" applyFill="1" applyBorder="1" applyAlignment="1"/>
    <xf numFmtId="164" fontId="11" fillId="2" borderId="0" xfId="1" applyNumberFormat="1" applyFont="1" applyFill="1"/>
    <xf numFmtId="164" fontId="18" fillId="2" borderId="0" xfId="1" applyNumberFormat="1" applyFont="1" applyFill="1"/>
    <xf numFmtId="0" fontId="18" fillId="2" borderId="0" xfId="0" applyFont="1" applyFill="1"/>
    <xf numFmtId="164" fontId="18" fillId="0" borderId="0" xfId="1" applyNumberFormat="1" applyFont="1"/>
    <xf numFmtId="0" fontId="21" fillId="0" borderId="0" xfId="0" applyFont="1"/>
    <xf numFmtId="0" fontId="21" fillId="2" borderId="0" xfId="0" applyFont="1" applyFill="1"/>
    <xf numFmtId="164" fontId="21" fillId="2" borderId="0" xfId="0" applyNumberFormat="1" applyFont="1" applyFill="1"/>
    <xf numFmtId="164" fontId="21" fillId="0" borderId="0" xfId="1" applyNumberFormat="1" applyFont="1"/>
    <xf numFmtId="164" fontId="21" fillId="0" borderId="0" xfId="0" applyNumberFormat="1" applyFont="1"/>
    <xf numFmtId="0" fontId="2" fillId="0" borderId="0" xfId="0" applyFont="1"/>
    <xf numFmtId="0" fontId="26" fillId="0" borderId="0" xfId="0" applyFont="1"/>
    <xf numFmtId="0" fontId="0" fillId="2" borderId="0" xfId="0" applyFill="1"/>
    <xf numFmtId="164" fontId="0" fillId="2" borderId="0" xfId="0" applyNumberFormat="1" applyFill="1"/>
    <xf numFmtId="164" fontId="0" fillId="0" borderId="0" xfId="1" applyNumberFormat="1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8" applyFont="1" applyFill="1" applyBorder="1" applyAlignment="1">
      <alignment horizontal="center" vertical="center"/>
    </xf>
    <xf numFmtId="0" fontId="7" fillId="3" borderId="3" xfId="8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39" fontId="8" fillId="0" borderId="10" xfId="9" applyFont="1" applyBorder="1"/>
    <xf numFmtId="164" fontId="8" fillId="0" borderId="12" xfId="2" applyNumberFormat="1" applyFont="1" applyBorder="1"/>
    <xf numFmtId="164" fontId="8" fillId="0" borderId="11" xfId="2" applyNumberFormat="1" applyFont="1" applyBorder="1"/>
    <xf numFmtId="49" fontId="8" fillId="0" borderId="10" xfId="9" applyNumberFormat="1" applyFont="1" applyBorder="1"/>
    <xf numFmtId="164" fontId="8" fillId="0" borderId="10" xfId="2" applyNumberFormat="1" applyFont="1" applyBorder="1"/>
    <xf numFmtId="49" fontId="8" fillId="0" borderId="10" xfId="9" applyNumberFormat="1" applyFont="1" applyBorder="1" applyAlignment="1">
      <alignment horizontal="left" indent="1"/>
    </xf>
    <xf numFmtId="0" fontId="18" fillId="0" borderId="10" xfId="2" applyFont="1" applyBorder="1" applyAlignment="1">
      <alignment horizontal="left" indent="2"/>
    </xf>
    <xf numFmtId="164" fontId="18" fillId="0" borderId="10" xfId="2" applyNumberFormat="1" applyFont="1" applyBorder="1" applyAlignment="1">
      <alignment horizontal="right"/>
    </xf>
    <xf numFmtId="164" fontId="18" fillId="0" borderId="11" xfId="2" applyNumberFormat="1" applyFont="1" applyBorder="1" applyAlignment="1">
      <alignment horizontal="right"/>
    </xf>
    <xf numFmtId="164" fontId="11" fillId="0" borderId="10" xfId="2" applyNumberFormat="1" applyFont="1" applyBorder="1" applyAlignment="1">
      <alignment horizontal="right"/>
    </xf>
    <xf numFmtId="164" fontId="11" fillId="0" borderId="11" xfId="2" applyNumberFormat="1" applyFont="1" applyBorder="1" applyAlignment="1">
      <alignment horizontal="right"/>
    </xf>
    <xf numFmtId="49" fontId="10" fillId="0" borderId="10" xfId="9" applyNumberFormat="1" applyFont="1" applyBorder="1" applyAlignment="1">
      <alignment horizontal="left" indent="2"/>
    </xf>
    <xf numFmtId="164" fontId="18" fillId="2" borderId="10" xfId="2" applyNumberFormat="1" applyFont="1" applyFill="1" applyBorder="1" applyAlignment="1">
      <alignment horizontal="right"/>
    </xf>
    <xf numFmtId="0" fontId="27" fillId="0" borderId="0" xfId="0" applyFont="1"/>
    <xf numFmtId="49" fontId="18" fillId="0" borderId="10" xfId="9" applyNumberFormat="1" applyFont="1" applyBorder="1" applyAlignment="1">
      <alignment horizontal="left" indent="2"/>
    </xf>
    <xf numFmtId="165" fontId="18" fillId="0" borderId="10" xfId="1" applyNumberFormat="1" applyFont="1" applyFill="1" applyBorder="1" applyAlignment="1" applyProtection="1">
      <alignment horizontal="right"/>
    </xf>
    <xf numFmtId="43" fontId="18" fillId="0" borderId="11" xfId="1" applyFont="1" applyBorder="1" applyAlignment="1">
      <alignment horizontal="right"/>
    </xf>
    <xf numFmtId="164" fontId="8" fillId="0" borderId="10" xfId="9" applyNumberFormat="1" applyFont="1" applyBorder="1" applyAlignment="1">
      <alignment horizontal="left" indent="1"/>
    </xf>
    <xf numFmtId="164" fontId="10" fillId="0" borderId="10" xfId="2" applyNumberFormat="1" applyFont="1" applyBorder="1"/>
    <xf numFmtId="49" fontId="18" fillId="0" borderId="10" xfId="2" applyNumberFormat="1" applyFont="1" applyBorder="1" applyAlignment="1">
      <alignment horizontal="left" indent="2"/>
    </xf>
    <xf numFmtId="49" fontId="11" fillId="0" borderId="10" xfId="2" applyNumberFormat="1" applyFont="1" applyBorder="1" applyAlignment="1">
      <alignment horizontal="left"/>
    </xf>
    <xf numFmtId="39" fontId="8" fillId="0" borderId="10" xfId="9" applyFont="1" applyBorder="1" applyAlignment="1">
      <alignment horizontal="left" indent="1"/>
    </xf>
    <xf numFmtId="39" fontId="10" fillId="0" borderId="10" xfId="9" applyFont="1" applyBorder="1" applyAlignment="1">
      <alignment horizontal="left" indent="2"/>
    </xf>
    <xf numFmtId="164" fontId="10" fillId="2" borderId="10" xfId="2" applyNumberFormat="1" applyFont="1" applyFill="1" applyBorder="1"/>
    <xf numFmtId="0" fontId="28" fillId="0" borderId="0" xfId="0" applyFont="1"/>
    <xf numFmtId="164" fontId="7" fillId="3" borderId="8" xfId="2" applyNumberFormat="1" applyFont="1" applyFill="1" applyBorder="1" applyAlignment="1">
      <alignment vertical="center"/>
    </xf>
    <xf numFmtId="0" fontId="10" fillId="0" borderId="15" xfId="2" applyFont="1" applyBorder="1" applyAlignment="1">
      <alignment horizontal="left" vertical="center"/>
    </xf>
    <xf numFmtId="164" fontId="10" fillId="0" borderId="16" xfId="2" applyNumberFormat="1" applyFont="1" applyBorder="1" applyAlignment="1">
      <alignment vertical="center"/>
    </xf>
    <xf numFmtId="43" fontId="18" fillId="0" borderId="11" xfId="1" applyFont="1" applyFill="1" applyBorder="1" applyAlignment="1" applyProtection="1">
      <alignment horizontal="right" vertical="center"/>
    </xf>
    <xf numFmtId="49" fontId="7" fillId="3" borderId="17" xfId="0" applyNumberFormat="1" applyFont="1" applyFill="1" applyBorder="1" applyAlignment="1">
      <alignment horizontal="left" vertical="center"/>
    </xf>
    <xf numFmtId="165" fontId="7" fillId="3" borderId="16" xfId="0" applyNumberFormat="1" applyFont="1" applyFill="1" applyBorder="1" applyAlignment="1">
      <alignment vertical="center"/>
    </xf>
    <xf numFmtId="164" fontId="7" fillId="3" borderId="16" xfId="0" applyNumberFormat="1" applyFont="1" applyFill="1" applyBorder="1" applyAlignment="1">
      <alignment vertical="center"/>
    </xf>
    <xf numFmtId="164" fontId="18" fillId="0" borderId="0" xfId="2" applyNumberFormat="1" applyFont="1" applyAlignment="1">
      <alignment horizontal="center" vertical="center"/>
    </xf>
    <xf numFmtId="164" fontId="11" fillId="0" borderId="0" xfId="0" applyNumberFormat="1" applyFont="1"/>
    <xf numFmtId="165" fontId="18" fillId="0" borderId="0" xfId="0" applyNumberFormat="1" applyFont="1" applyAlignment="1">
      <alignment horizontal="center"/>
    </xf>
    <xf numFmtId="0" fontId="10" fillId="0" borderId="0" xfId="0" applyFont="1"/>
    <xf numFmtId="164" fontId="25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65" fontId="25" fillId="0" borderId="0" xfId="1" applyNumberFormat="1" applyFont="1" applyFill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0" fontId="11" fillId="0" borderId="0" xfId="0" applyFont="1"/>
    <xf numFmtId="43" fontId="25" fillId="0" borderId="0" xfId="1" applyFont="1" applyFill="1" applyBorder="1" applyAlignment="1">
      <alignment horizontal="center"/>
    </xf>
    <xf numFmtId="165" fontId="25" fillId="2" borderId="0" xfId="1" applyNumberFormat="1" applyFont="1" applyFill="1" applyBorder="1" applyAlignment="1">
      <alignment horizontal="center"/>
    </xf>
    <xf numFmtId="165" fontId="18" fillId="0" borderId="0" xfId="0" applyNumberFormat="1" applyFont="1"/>
    <xf numFmtId="0" fontId="4" fillId="2" borderId="0" xfId="0" applyFont="1" applyFill="1"/>
    <xf numFmtId="0" fontId="7" fillId="3" borderId="5" xfId="0" applyFont="1" applyFill="1" applyBorder="1" applyAlignment="1">
      <alignment horizontal="center" vertical="center"/>
    </xf>
    <xf numFmtId="0" fontId="29" fillId="3" borderId="18" xfId="1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64" fontId="8" fillId="0" borderId="10" xfId="3" applyNumberFormat="1" applyFont="1" applyBorder="1"/>
    <xf numFmtId="164" fontId="8" fillId="0" borderId="11" xfId="3" applyNumberFormat="1" applyFont="1" applyBorder="1"/>
    <xf numFmtId="49" fontId="8" fillId="0" borderId="10" xfId="0" applyNumberFormat="1" applyFont="1" applyBorder="1"/>
    <xf numFmtId="49" fontId="8" fillId="0" borderId="10" xfId="0" applyNumberFormat="1" applyFont="1" applyBorder="1" applyAlignment="1">
      <alignment horizontal="left" indent="1"/>
    </xf>
    <xf numFmtId="0" fontId="10" fillId="0" borderId="10" xfId="0" applyFont="1" applyBorder="1" applyAlignment="1">
      <alignment horizontal="left" indent="2"/>
    </xf>
    <xf numFmtId="164" fontId="10" fillId="0" borderId="11" xfId="2" applyNumberFormat="1" applyFont="1" applyBorder="1"/>
    <xf numFmtId="49" fontId="8" fillId="4" borderId="10" xfId="3" applyNumberFormat="1" applyFont="1" applyFill="1" applyBorder="1" applyAlignment="1">
      <alignment horizontal="left" indent="3"/>
    </xf>
    <xf numFmtId="164" fontId="8" fillId="4" borderId="10" xfId="2" applyNumberFormat="1" applyFont="1" applyFill="1" applyBorder="1"/>
    <xf numFmtId="43" fontId="8" fillId="4" borderId="10" xfId="1" applyFont="1" applyFill="1" applyBorder="1"/>
    <xf numFmtId="49" fontId="8" fillId="0" borderId="10" xfId="0" applyNumberFormat="1" applyFont="1" applyBorder="1" applyAlignment="1">
      <alignment horizontal="left" indent="2"/>
    </xf>
    <xf numFmtId="164" fontId="10" fillId="0" borderId="10" xfId="0" applyNumberFormat="1" applyFont="1" applyBorder="1" applyAlignment="1">
      <alignment horizontal="left" indent="3"/>
    </xf>
    <xf numFmtId="164" fontId="10" fillId="2" borderId="10" xfId="10" applyNumberFormat="1" applyFont="1" applyFill="1" applyBorder="1"/>
    <xf numFmtId="164" fontId="10" fillId="0" borderId="10" xfId="10" applyNumberFormat="1" applyFont="1" applyBorder="1"/>
    <xf numFmtId="43" fontId="10" fillId="0" borderId="10" xfId="1" applyFont="1" applyFill="1" applyBorder="1" applyProtection="1"/>
    <xf numFmtId="49" fontId="8" fillId="0" borderId="10" xfId="3" applyNumberFormat="1" applyFont="1" applyBorder="1" applyAlignment="1">
      <alignment horizontal="left"/>
    </xf>
    <xf numFmtId="164" fontId="8" fillId="2" borderId="11" xfId="3" applyNumberFormat="1" applyFont="1" applyFill="1" applyBorder="1"/>
    <xf numFmtId="49" fontId="8" fillId="0" borderId="10" xfId="0" applyNumberFormat="1" applyFont="1" applyBorder="1" applyAlignment="1">
      <alignment horizontal="left"/>
    </xf>
    <xf numFmtId="49" fontId="8" fillId="0" borderId="10" xfId="7" applyNumberFormat="1" applyFont="1" applyBorder="1" applyAlignment="1">
      <alignment horizontal="left" indent="1"/>
    </xf>
    <xf numFmtId="164" fontId="8" fillId="2" borderId="11" xfId="7" applyNumberFormat="1" applyFont="1" applyFill="1" applyBorder="1"/>
    <xf numFmtId="164" fontId="8" fillId="0" borderId="11" xfId="7" applyNumberFormat="1" applyFont="1" applyBorder="1"/>
    <xf numFmtId="49" fontId="10" fillId="2" borderId="10" xfId="10" applyNumberFormat="1" applyFont="1" applyFill="1" applyBorder="1" applyAlignment="1">
      <alignment horizontal="left" indent="3"/>
    </xf>
    <xf numFmtId="164" fontId="10" fillId="2" borderId="11" xfId="7" applyNumberFormat="1" applyFont="1" applyFill="1" applyBorder="1"/>
    <xf numFmtId="164" fontId="10" fillId="0" borderId="11" xfId="7" applyNumberFormat="1" applyFont="1" applyBorder="1"/>
    <xf numFmtId="43" fontId="10" fillId="0" borderId="10" xfId="1" applyFont="1" applyBorder="1"/>
    <xf numFmtId="49" fontId="10" fillId="2" borderId="10" xfId="2" applyNumberFormat="1" applyFont="1" applyFill="1" applyBorder="1" applyAlignment="1">
      <alignment horizontal="left" indent="3"/>
    </xf>
    <xf numFmtId="49" fontId="8" fillId="0" borderId="10" xfId="0" applyNumberFormat="1" applyFont="1" applyBorder="1" applyAlignment="1">
      <alignment horizontal="left" indent="3"/>
    </xf>
    <xf numFmtId="49" fontId="11" fillId="0" borderId="10" xfId="0" applyNumberFormat="1" applyFont="1" applyBorder="1" applyAlignment="1">
      <alignment horizontal="left" indent="4"/>
    </xf>
    <xf numFmtId="164" fontId="11" fillId="0" borderId="10" xfId="10" applyNumberFormat="1" applyFont="1" applyBorder="1"/>
    <xf numFmtId="164" fontId="11" fillId="0" borderId="10" xfId="2" applyNumberFormat="1" applyFont="1" applyBorder="1"/>
    <xf numFmtId="164" fontId="11" fillId="0" borderId="11" xfId="3" applyNumberFormat="1" applyFont="1" applyBorder="1"/>
    <xf numFmtId="49" fontId="10" fillId="0" borderId="10" xfId="3" applyNumberFormat="1" applyFont="1" applyBorder="1" applyAlignment="1">
      <alignment horizontal="left" indent="5"/>
    </xf>
    <xf numFmtId="164" fontId="10" fillId="0" borderId="11" xfId="3" applyNumberFormat="1" applyFont="1" applyBorder="1"/>
    <xf numFmtId="49" fontId="10" fillId="0" borderId="10" xfId="0" applyNumberFormat="1" applyFont="1" applyBorder="1" applyAlignment="1">
      <alignment horizontal="left" indent="4"/>
    </xf>
    <xf numFmtId="165" fontId="10" fillId="0" borderId="10" xfId="1" applyNumberFormat="1" applyFont="1" applyFill="1" applyBorder="1" applyProtection="1"/>
    <xf numFmtId="49" fontId="8" fillId="2" borderId="10" xfId="0" applyNumberFormat="1" applyFont="1" applyFill="1" applyBorder="1" applyAlignment="1">
      <alignment horizontal="left" indent="3"/>
    </xf>
    <xf numFmtId="49" fontId="10" fillId="2" borderId="10" xfId="0" applyNumberFormat="1" applyFont="1" applyFill="1" applyBorder="1" applyAlignment="1">
      <alignment horizontal="left" indent="4"/>
    </xf>
    <xf numFmtId="43" fontId="10" fillId="2" borderId="10" xfId="1" applyFont="1" applyFill="1" applyBorder="1"/>
    <xf numFmtId="49" fontId="8" fillId="0" borderId="10" xfId="0" applyNumberFormat="1" applyFont="1" applyBorder="1" applyAlignment="1">
      <alignment horizontal="left" vertical="center" indent="2"/>
    </xf>
    <xf numFmtId="43" fontId="8" fillId="0" borderId="10" xfId="1" applyFont="1" applyBorder="1"/>
    <xf numFmtId="49" fontId="10" fillId="0" borderId="10" xfId="0" applyNumberFormat="1" applyFont="1" applyBorder="1" applyAlignment="1">
      <alignment horizontal="left" indent="3"/>
    </xf>
    <xf numFmtId="43" fontId="10" fillId="0" borderId="11" xfId="1" applyFont="1" applyBorder="1"/>
    <xf numFmtId="164" fontId="18" fillId="2" borderId="10" xfId="0" applyNumberFormat="1" applyFont="1" applyFill="1" applyBorder="1"/>
    <xf numFmtId="164" fontId="18" fillId="0" borderId="10" xfId="0" applyNumberFormat="1" applyFont="1" applyBorder="1"/>
    <xf numFmtId="164" fontId="11" fillId="2" borderId="10" xfId="2" applyNumberFormat="1" applyFont="1" applyFill="1" applyBorder="1"/>
    <xf numFmtId="49" fontId="18" fillId="0" borderId="10" xfId="3" applyNumberFormat="1" applyFont="1" applyBorder="1" applyAlignment="1">
      <alignment horizontal="left" indent="3"/>
    </xf>
    <xf numFmtId="164" fontId="18" fillId="0" borderId="10" xfId="2" applyNumberFormat="1" applyFont="1" applyBorder="1"/>
    <xf numFmtId="49" fontId="30" fillId="0" borderId="10" xfId="3" applyNumberFormat="1" applyFont="1" applyBorder="1" applyAlignment="1">
      <alignment horizontal="left" indent="2"/>
    </xf>
    <xf numFmtId="164" fontId="30" fillId="2" borderId="10" xfId="2" applyNumberFormat="1" applyFont="1" applyFill="1" applyBorder="1"/>
    <xf numFmtId="164" fontId="30" fillId="0" borderId="10" xfId="2" applyNumberFormat="1" applyFont="1" applyBorder="1"/>
    <xf numFmtId="49" fontId="10" fillId="0" borderId="10" xfId="3" applyNumberFormat="1" applyFont="1" applyBorder="1" applyAlignment="1">
      <alignment horizontal="left" indent="2"/>
    </xf>
    <xf numFmtId="49" fontId="10" fillId="0" borderId="10" xfId="7" applyNumberFormat="1" applyFont="1" applyBorder="1" applyAlignment="1">
      <alignment horizontal="left" indent="1"/>
    </xf>
    <xf numFmtId="49" fontId="7" fillId="3" borderId="18" xfId="0" applyNumberFormat="1" applyFont="1" applyFill="1" applyBorder="1" applyAlignment="1">
      <alignment vertical="center"/>
    </xf>
    <xf numFmtId="164" fontId="7" fillId="3" borderId="18" xfId="2" applyNumberFormat="1" applyFont="1" applyFill="1" applyBorder="1" applyAlignment="1">
      <alignment vertical="center"/>
    </xf>
    <xf numFmtId="164" fontId="7" fillId="3" borderId="4" xfId="2" applyNumberFormat="1" applyFont="1" applyFill="1" applyBorder="1" applyAlignment="1">
      <alignment vertical="center"/>
    </xf>
    <xf numFmtId="164" fontId="8" fillId="2" borderId="10" xfId="0" applyNumberFormat="1" applyFont="1" applyFill="1" applyBorder="1"/>
    <xf numFmtId="164" fontId="8" fillId="0" borderId="10" xfId="0" applyNumberFormat="1" applyFont="1" applyBorder="1"/>
    <xf numFmtId="164" fontId="8" fillId="0" borderId="11" xfId="0" applyNumberFormat="1" applyFont="1" applyBorder="1"/>
    <xf numFmtId="49" fontId="31" fillId="0" borderId="10" xfId="0" applyNumberFormat="1" applyFont="1" applyBorder="1" applyAlignment="1">
      <alignment horizontal="left"/>
    </xf>
    <xf numFmtId="164" fontId="31" fillId="2" borderId="10" xfId="0" applyNumberFormat="1" applyFont="1" applyFill="1" applyBorder="1"/>
    <xf numFmtId="164" fontId="31" fillId="0" borderId="11" xfId="0" applyNumberFormat="1" applyFont="1" applyBorder="1"/>
    <xf numFmtId="49" fontId="10" fillId="0" borderId="10" xfId="0" applyNumberFormat="1" applyFont="1" applyBorder="1" applyAlignment="1">
      <alignment horizontal="left" indent="1"/>
    </xf>
    <xf numFmtId="164" fontId="10" fillId="2" borderId="10" xfId="0" applyNumberFormat="1" applyFont="1" applyFill="1" applyBorder="1"/>
    <xf numFmtId="164" fontId="10" fillId="0" borderId="11" xfId="0" applyNumberFormat="1" applyFont="1" applyBorder="1"/>
    <xf numFmtId="164" fontId="10" fillId="0" borderId="10" xfId="0" applyNumberFormat="1" applyFont="1" applyBorder="1"/>
    <xf numFmtId="164" fontId="31" fillId="0" borderId="10" xfId="0" applyNumberFormat="1" applyFont="1" applyBorder="1"/>
    <xf numFmtId="49" fontId="30" fillId="0" borderId="10" xfId="0" applyNumberFormat="1" applyFont="1" applyBorder="1" applyAlignment="1">
      <alignment horizontal="left" indent="1"/>
    </xf>
    <xf numFmtId="164" fontId="30" fillId="2" borderId="10" xfId="0" applyNumberFormat="1" applyFont="1" applyFill="1" applyBorder="1"/>
    <xf numFmtId="164" fontId="30" fillId="0" borderId="10" xfId="0" applyNumberFormat="1" applyFont="1" applyBorder="1"/>
    <xf numFmtId="43" fontId="10" fillId="0" borderId="11" xfId="1" applyFont="1" applyFill="1" applyBorder="1" applyProtection="1"/>
    <xf numFmtId="164" fontId="30" fillId="0" borderId="11" xfId="0" applyNumberFormat="1" applyFont="1" applyBorder="1"/>
    <xf numFmtId="49" fontId="8" fillId="0" borderId="10" xfId="0" applyNumberFormat="1" applyFont="1" applyBorder="1" applyAlignment="1" applyProtection="1">
      <alignment horizontal="left" indent="2"/>
      <protection locked="0"/>
    </xf>
    <xf numFmtId="164" fontId="10" fillId="0" borderId="11" xfId="0" applyNumberFormat="1" applyFont="1" applyBorder="1" applyAlignment="1">
      <alignment horizontal="left" indent="3"/>
    </xf>
    <xf numFmtId="49" fontId="10" fillId="0" borderId="10" xfId="0" applyNumberFormat="1" applyFont="1" applyBorder="1" applyAlignment="1" applyProtection="1">
      <alignment horizontal="left" indent="2"/>
      <protection locked="0"/>
    </xf>
    <xf numFmtId="164" fontId="8" fillId="2" borderId="11" xfId="0" applyNumberFormat="1" applyFont="1" applyFill="1" applyBorder="1"/>
    <xf numFmtId="49" fontId="8" fillId="0" borderId="10" xfId="0" applyNumberFormat="1" applyFont="1" applyBorder="1" applyAlignment="1" applyProtection="1">
      <alignment horizontal="left" indent="3"/>
      <protection locked="0"/>
    </xf>
    <xf numFmtId="49" fontId="10" fillId="0" borderId="10" xfId="0" applyNumberFormat="1" applyFont="1" applyBorder="1" applyAlignment="1" applyProtection="1">
      <alignment horizontal="left" indent="4"/>
      <protection locked="0"/>
    </xf>
    <xf numFmtId="164" fontId="10" fillId="2" borderId="11" xfId="0" applyNumberFormat="1" applyFont="1" applyFill="1" applyBorder="1"/>
    <xf numFmtId="49" fontId="8" fillId="0" borderId="10" xfId="0" applyNumberFormat="1" applyFont="1" applyBorder="1" applyAlignment="1">
      <alignment horizontal="left" wrapText="1"/>
    </xf>
    <xf numFmtId="164" fontId="8" fillId="2" borderId="11" xfId="0" applyNumberFormat="1" applyFont="1" applyFill="1" applyBorder="1" applyAlignment="1">
      <alignment vertical="center"/>
    </xf>
    <xf numFmtId="164" fontId="8" fillId="0" borderId="11" xfId="0" applyNumberFormat="1" applyFont="1" applyBorder="1" applyAlignment="1">
      <alignment vertical="center"/>
    </xf>
    <xf numFmtId="164" fontId="8" fillId="0" borderId="10" xfId="2" applyNumberFormat="1" applyFont="1" applyBorder="1" applyAlignment="1">
      <alignment vertical="center"/>
    </xf>
    <xf numFmtId="49" fontId="7" fillId="3" borderId="6" xfId="0" applyNumberFormat="1" applyFont="1" applyFill="1" applyBorder="1" applyAlignment="1">
      <alignment horizontal="left" vertical="center"/>
    </xf>
    <xf numFmtId="165" fontId="7" fillId="3" borderId="18" xfId="1" applyNumberFormat="1" applyFont="1" applyFill="1" applyBorder="1" applyAlignment="1">
      <alignment vertical="center"/>
    </xf>
    <xf numFmtId="164" fontId="7" fillId="3" borderId="18" xfId="0" applyNumberFormat="1" applyFont="1" applyFill="1" applyBorder="1" applyAlignment="1">
      <alignment vertical="center"/>
    </xf>
    <xf numFmtId="164" fontId="7" fillId="3" borderId="4" xfId="0" applyNumberFormat="1" applyFont="1" applyFill="1" applyBorder="1" applyAlignment="1">
      <alignment vertical="center"/>
    </xf>
    <xf numFmtId="49" fontId="8" fillId="0" borderId="9" xfId="0" applyNumberFormat="1" applyFont="1" applyBorder="1"/>
    <xf numFmtId="164" fontId="8" fillId="2" borderId="1" xfId="0" applyNumberFormat="1" applyFont="1" applyFill="1" applyBorder="1" applyAlignment="1">
      <alignment vertical="center"/>
    </xf>
    <xf numFmtId="164" fontId="8" fillId="2" borderId="10" xfId="0" applyNumberFormat="1" applyFont="1" applyFill="1" applyBorder="1" applyAlignment="1">
      <alignment vertical="center"/>
    </xf>
    <xf numFmtId="164" fontId="8" fillId="0" borderId="10" xfId="0" applyNumberFormat="1" applyFont="1" applyBorder="1" applyAlignment="1">
      <alignment vertical="center"/>
    </xf>
    <xf numFmtId="165" fontId="8" fillId="0" borderId="11" xfId="1" applyNumberFormat="1" applyFont="1" applyFill="1" applyBorder="1" applyAlignment="1" applyProtection="1">
      <alignment vertical="center"/>
    </xf>
    <xf numFmtId="164" fontId="32" fillId="0" borderId="10" xfId="7" applyNumberFormat="1" applyFont="1" applyBorder="1"/>
    <xf numFmtId="164" fontId="10" fillId="2" borderId="10" xfId="0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vertical="center"/>
    </xf>
    <xf numFmtId="164" fontId="10" fillId="0" borderId="11" xfId="1" applyNumberFormat="1" applyFont="1" applyFill="1" applyBorder="1" applyAlignment="1" applyProtection="1">
      <alignment vertical="center"/>
    </xf>
    <xf numFmtId="164" fontId="10" fillId="2" borderId="11" xfId="0" applyNumberFormat="1" applyFont="1" applyFill="1" applyBorder="1" applyAlignment="1">
      <alignment vertical="center"/>
    </xf>
    <xf numFmtId="49" fontId="10" fillId="0" borderId="9" xfId="0" applyNumberFormat="1" applyFont="1" applyBorder="1"/>
    <xf numFmtId="49" fontId="10" fillId="0" borderId="9" xfId="0" applyNumberFormat="1" applyFont="1" applyBorder="1" applyAlignment="1">
      <alignment horizontal="left"/>
    </xf>
    <xf numFmtId="43" fontId="10" fillId="0" borderId="11" xfId="1" applyFont="1" applyFill="1" applyBorder="1" applyAlignment="1" applyProtection="1">
      <alignment vertical="center"/>
    </xf>
    <xf numFmtId="164" fontId="10" fillId="2" borderId="5" xfId="0" applyNumberFormat="1" applyFont="1" applyFill="1" applyBorder="1" applyAlignment="1">
      <alignment vertical="center"/>
    </xf>
    <xf numFmtId="49" fontId="7" fillId="3" borderId="19" xfId="0" applyNumberFormat="1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vertical="center"/>
    </xf>
    <xf numFmtId="164" fontId="7" fillId="3" borderId="20" xfId="0" applyNumberFormat="1" applyFont="1" applyFill="1" applyBorder="1" applyAlignment="1">
      <alignment vertical="center"/>
    </xf>
    <xf numFmtId="164" fontId="10" fillId="2" borderId="0" xfId="0" applyNumberFormat="1" applyFont="1" applyFill="1" applyAlignment="1">
      <alignment vertical="center"/>
    </xf>
    <xf numFmtId="166" fontId="18" fillId="0" borderId="0" xfId="0" applyNumberFormat="1" applyFont="1"/>
    <xf numFmtId="164" fontId="33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vertical="center"/>
    </xf>
    <xf numFmtId="165" fontId="18" fillId="0" borderId="0" xfId="1" applyNumberFormat="1" applyFont="1"/>
    <xf numFmtId="49" fontId="10" fillId="0" borderId="10" xfId="10" applyNumberFormat="1" applyFont="1" applyBorder="1" applyAlignment="1">
      <alignment horizontal="left" indent="3"/>
    </xf>
    <xf numFmtId="49" fontId="11" fillId="0" borderId="10" xfId="0" applyNumberFormat="1" applyFont="1" applyBorder="1" applyAlignment="1">
      <alignment horizontal="left" indent="3"/>
    </xf>
    <xf numFmtId="49" fontId="10" fillId="0" borderId="10" xfId="2" applyNumberFormat="1" applyFont="1" applyBorder="1" applyAlignment="1">
      <alignment horizontal="left" indent="3"/>
    </xf>
    <xf numFmtId="165" fontId="10" fillId="0" borderId="10" xfId="1" applyNumberFormat="1" applyFont="1" applyFill="1" applyBorder="1"/>
    <xf numFmtId="165" fontId="8" fillId="0" borderId="10" xfId="1" applyNumberFormat="1" applyFont="1" applyFill="1" applyBorder="1" applyProtection="1"/>
    <xf numFmtId="49" fontId="7" fillId="3" borderId="2" xfId="0" applyNumberFormat="1" applyFont="1" applyFill="1" applyBorder="1" applyAlignment="1">
      <alignment vertical="center"/>
    </xf>
    <xf numFmtId="49" fontId="8" fillId="0" borderId="10" xfId="0" applyNumberFormat="1" applyFont="1" applyBorder="1" applyAlignment="1">
      <alignment horizontal="left" vertical="center" wrapText="1"/>
    </xf>
    <xf numFmtId="164" fontId="11" fillId="0" borderId="18" xfId="2" applyNumberFormat="1" applyFont="1" applyBorder="1" applyAlignment="1">
      <alignment vertical="center"/>
    </xf>
    <xf numFmtId="43" fontId="11" fillId="0" borderId="10" xfId="1" applyFont="1" applyBorder="1" applyAlignment="1">
      <alignment vertical="center"/>
    </xf>
    <xf numFmtId="49" fontId="7" fillId="3" borderId="21" xfId="0" applyNumberFormat="1" applyFont="1" applyFill="1" applyBorder="1" applyAlignment="1">
      <alignment vertical="center"/>
    </xf>
    <xf numFmtId="43" fontId="7" fillId="3" borderId="4" xfId="1" applyFont="1" applyFill="1" applyBorder="1" applyAlignment="1">
      <alignment vertical="center"/>
    </xf>
    <xf numFmtId="164" fontId="10" fillId="0" borderId="0" xfId="0" applyNumberFormat="1" applyFont="1"/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67" fontId="0" fillId="0" borderId="0" xfId="1" applyNumberFormat="1" applyFont="1"/>
    <xf numFmtId="168" fontId="0" fillId="0" borderId="0" xfId="0" applyNumberFormat="1"/>
    <xf numFmtId="49" fontId="10" fillId="0" borderId="10" xfId="2" applyNumberFormat="1" applyFont="1" applyBorder="1" applyAlignment="1">
      <alignment horizontal="left" indent="5"/>
    </xf>
    <xf numFmtId="49" fontId="10" fillId="0" borderId="10" xfId="0" applyNumberFormat="1" applyFont="1" applyBorder="1" applyAlignment="1">
      <alignment horizontal="left" indent="5"/>
    </xf>
    <xf numFmtId="164" fontId="11" fillId="0" borderId="18" xfId="10" applyNumberFormat="1" applyFont="1" applyBorder="1" applyAlignment="1">
      <alignment vertical="center"/>
    </xf>
    <xf numFmtId="43" fontId="8" fillId="0" borderId="10" xfId="1" applyFont="1" applyBorder="1" applyAlignment="1">
      <alignment vertical="center"/>
    </xf>
    <xf numFmtId="49" fontId="7" fillId="3" borderId="0" xfId="0" applyNumberFormat="1" applyFont="1" applyFill="1" applyAlignment="1">
      <alignment vertical="center"/>
    </xf>
    <xf numFmtId="164" fontId="7" fillId="3" borderId="0" xfId="2" applyNumberFormat="1" applyFont="1" applyFill="1" applyAlignment="1">
      <alignment vertical="center"/>
    </xf>
    <xf numFmtId="165" fontId="10" fillId="2" borderId="0" xfId="1" applyNumberFormat="1" applyFont="1" applyFill="1" applyAlignment="1">
      <alignment vertical="center"/>
    </xf>
    <xf numFmtId="43" fontId="18" fillId="0" borderId="0" xfId="1" applyFont="1"/>
    <xf numFmtId="49" fontId="11" fillId="5" borderId="18" xfId="0" applyNumberFormat="1" applyFont="1" applyFill="1" applyBorder="1" applyAlignment="1">
      <alignment vertical="center"/>
    </xf>
    <xf numFmtId="164" fontId="11" fillId="5" borderId="18" xfId="0" applyNumberFormat="1" applyFont="1" applyFill="1" applyBorder="1" applyAlignment="1">
      <alignment vertical="center"/>
    </xf>
  </cellXfs>
  <cellStyles count="11">
    <cellStyle name="Hipervínculo" xfId="6" builtinId="8"/>
    <cellStyle name="Millares" xfId="1" builtinId="3"/>
    <cellStyle name="Normal" xfId="0" builtinId="0"/>
    <cellStyle name="Normal 10 2" xfId="8" xr:uid="{BEC6B18B-6888-44F2-BF3B-EA9F5B04D20F}"/>
    <cellStyle name="Normal 2 2 2" xfId="3" xr:uid="{B8835FBC-ED5D-4A9F-BD63-0C10D385C001}"/>
    <cellStyle name="Normal 2 2 2 2" xfId="7" xr:uid="{69D3A696-C09E-4939-A123-37EA689885F1}"/>
    <cellStyle name="Normal 3" xfId="5" xr:uid="{871519E0-EEEF-4116-BF2C-C303933E512B}"/>
    <cellStyle name="Normal_COMPARACION 2002-2001" xfId="2" xr:uid="{012A9912-5CA2-45AF-960C-D214B0172570}"/>
    <cellStyle name="Normal_COMPARACION 2002-2001 2" xfId="10" xr:uid="{000C81B4-8486-4D4E-B9E5-C47468EC3A80}"/>
    <cellStyle name="Normal_Hoja4" xfId="4" xr:uid="{986ECAC6-F939-4EFF-9BCC-EE4B64C44258}"/>
    <cellStyle name="Normal_Hoja6" xfId="9" xr:uid="{724BD5A2-7DF4-47BC-96CF-F312B9902E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acienda365-my.sharepoint.com/personal/fperez_hacienda_gov_do/Documents/Documentos/My%20Documents%20Raulina%20Perez/INGRESOS%20FISCALES%20ACUMULADOS%202025/INGRESOS%20ENERO-ABRIL%202025%20(4).xlsx" TargetMode="External"/><Relationship Id="rId1" Type="http://schemas.openxmlformats.org/officeDocument/2006/relationships/externalLinkPath" Target="/personal/fperez_hacienda_gov_do/Documents/Documentos/My%20Documents%20Raulina%20Perez/INGRESOS%20FISCALES%20ACUMULADOS%202025/INGRESOS%20ENERO-ABRIL%202025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FISCAL\Cr&#233;dito\2013\Credito%20Balance%20Fiscal%20Sin%20inversiones%202013%20(Ejercicio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996100\Desktop\My%20Documents\Archivos%20de%20Excel\Archivo%20Monetario%204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DSSARMRED9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DD\GEO\BOP\GeoB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Sector%20Files/DR%20Fiscal%20File%20Update%2006-26-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ocuments%20and%20Settings\JMATZ\My%20Local%20Documents\EXCEL\Guyana\2003%20Mission\Final\Other%20Depository%20Corporations%20Bala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AI\SIMS\Workfiles\Guyana\MB\IMD\2003%20Mission\Final\Other%20Depository%20Corporations%20Balanc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rvadm\users\WIN\TEMP\MFLOW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GURIDAD\Secto%20publico\DATA\ML\DOM\Macro\2002\DRSHAR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LVA\LVA_RED_2001_t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l_pf\mis%20document\documentos%20de%20trabajo\ARCHIVOS%20DE%20TRABAJO%20DE%20%20EXCEL\SEMANALES\TASAINT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F1\SRF\Paragua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Sector%20publico\BKUP%20SPNF\2010\Blance%20Trimestral%20enviado%20a%20Rosa%20Yunes%202009_20enero201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DSAtblEmily02-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Consolidacion%20Estadisticas%20Monetarias\FUNCIONES%20SUBDIRECCION\Propuesta%20Reestructuraci&#243;n\FyU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GeoBo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fbaez/AppData/Local/Microsoft/Windows/INetCache/Content.Outlook/HTMLJ493/Marco%20Macro%20Commoditties%20-%20Fixed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SWN06p\wrs2\mcd\system\WRSTAB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promieco\Politica%20Fiscal\Sector%20publico\Sector%20Publico%202006%20%20201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ARCHIVOS%20VARIOS%20IPC\BOLETIN\BOLETIN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matz\My%20Local%20Documents\Excel\BSA\Final%20versions%20(with%20IIP%20&amp;edits)\Versions%20with%20Summary%20matricies\RSA%20BSA%20rev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Data\FLOW2004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PERUMF9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ecuredtab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esktop/2022/PRESUPUESTO%202023/SEPTIEMBRE/Copia%20de%20Proyeccion%20Ingresos%20CUT%202023%20-%202026%20Envio%20a%20Presupuesto%20AL%2012%20Agosto%202022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l_mnt\c\1Edas\FMI\mision\BCHDIC9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SI\IMSection\DP\MFS%20Workfiles\Generic%20Files\Graduated%20to%20DC\Chile%20E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fperez\Desktop\Copia%20de%20ESTIMACION%20%20MENSUAL%202018(CON%20NUEVAS%20MEDIDAS%20ajustado%20a%20590%209%20mills%20)22-09-17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nciero 2024-2025"/>
      <sheetName val="FINANCIERO (2025 Est. 2025)"/>
      <sheetName val="PP (2)"/>
      <sheetName val="PP"/>
      <sheetName val="PP (EST)"/>
      <sheetName val="DGII"/>
      <sheetName val="DGII (EST)"/>
      <sheetName val="DGA"/>
      <sheetName val="DGA (EST)"/>
      <sheetName val="TESORERIA "/>
      <sheetName val="TESORERIA (EST)"/>
      <sheetName val="cut presupuestaria"/>
      <sheetName val="2025 (REC)"/>
      <sheetName val="2025 (RESUMEN)"/>
      <sheetName val="2025 REC- EST "/>
      <sheetName val="2025 REC-EST RES"/>
      <sheetName val="Hoja1"/>
    </sheetNames>
    <sheetDataSet>
      <sheetData sheetId="0"/>
      <sheetData sheetId="1"/>
      <sheetData sheetId="2"/>
      <sheetData sheetId="3">
        <row r="11">
          <cell r="H11">
            <v>12908.9</v>
          </cell>
          <cell r="I11">
            <v>11313.6</v>
          </cell>
          <cell r="J11">
            <v>11933.5</v>
          </cell>
          <cell r="K11">
            <v>11986.6</v>
          </cell>
        </row>
        <row r="12">
          <cell r="H12">
            <v>17302</v>
          </cell>
          <cell r="I12">
            <v>12300.8</v>
          </cell>
          <cell r="J12">
            <v>11863.2</v>
          </cell>
          <cell r="K12">
            <v>40823.699999999997</v>
          </cell>
        </row>
        <row r="13">
          <cell r="H13">
            <v>9006.4</v>
          </cell>
          <cell r="I13">
            <v>4037.7</v>
          </cell>
          <cell r="J13">
            <v>3901.8</v>
          </cell>
          <cell r="K13">
            <v>6448.2</v>
          </cell>
        </row>
        <row r="14">
          <cell r="H14">
            <v>232.5</v>
          </cell>
          <cell r="I14">
            <v>282.5</v>
          </cell>
          <cell r="J14">
            <v>262</v>
          </cell>
          <cell r="K14">
            <v>291.39999999999998</v>
          </cell>
        </row>
        <row r="17">
          <cell r="H17">
            <v>133.5</v>
          </cell>
          <cell r="I17">
            <v>511.2</v>
          </cell>
          <cell r="J17">
            <v>2130.3000000000002</v>
          </cell>
          <cell r="K17">
            <v>232.4</v>
          </cell>
        </row>
        <row r="18">
          <cell r="H18">
            <v>280.8</v>
          </cell>
          <cell r="I18">
            <v>144.80000000000001</v>
          </cell>
          <cell r="J18">
            <v>363.7</v>
          </cell>
          <cell r="K18">
            <v>4321.7</v>
          </cell>
        </row>
        <row r="19">
          <cell r="H19">
            <v>1004.4</v>
          </cell>
          <cell r="I19">
            <v>1046.7</v>
          </cell>
          <cell r="J19">
            <v>1394.8</v>
          </cell>
          <cell r="K19">
            <v>1366.3</v>
          </cell>
        </row>
        <row r="20">
          <cell r="H20">
            <v>222.1</v>
          </cell>
          <cell r="I20">
            <v>216.7</v>
          </cell>
          <cell r="J20">
            <v>220.1</v>
          </cell>
          <cell r="K20">
            <v>204.9</v>
          </cell>
        </row>
        <row r="21">
          <cell r="H21">
            <v>1792.6</v>
          </cell>
          <cell r="I21">
            <v>1470.6</v>
          </cell>
          <cell r="J21">
            <v>1504</v>
          </cell>
          <cell r="K21">
            <v>1449.4</v>
          </cell>
        </row>
        <row r="23">
          <cell r="H23">
            <v>195.9</v>
          </cell>
          <cell r="I23">
            <v>226.3</v>
          </cell>
          <cell r="J23">
            <v>333.6</v>
          </cell>
          <cell r="K23">
            <v>252.3</v>
          </cell>
        </row>
        <row r="26">
          <cell r="H26">
            <v>21901.9</v>
          </cell>
          <cell r="I26">
            <v>17624.8</v>
          </cell>
          <cell r="J26">
            <v>16953.7</v>
          </cell>
          <cell r="K26">
            <v>18555.400000000001</v>
          </cell>
        </row>
        <row r="27">
          <cell r="H27">
            <v>13284.3</v>
          </cell>
          <cell r="I27">
            <v>13018.4</v>
          </cell>
          <cell r="J27">
            <v>14741.7</v>
          </cell>
          <cell r="K27">
            <v>13941.7</v>
          </cell>
        </row>
        <row r="29">
          <cell r="H29">
            <v>5006.6000000000004</v>
          </cell>
          <cell r="I29">
            <v>4257.3</v>
          </cell>
          <cell r="J29">
            <v>4350.6000000000004</v>
          </cell>
          <cell r="K29">
            <v>4448.3999999999996</v>
          </cell>
        </row>
        <row r="30">
          <cell r="H30">
            <v>2957.2</v>
          </cell>
          <cell r="I30">
            <v>2520.6</v>
          </cell>
          <cell r="J30">
            <v>2544.4</v>
          </cell>
          <cell r="K30">
            <v>2598.6</v>
          </cell>
        </row>
        <row r="33">
          <cell r="H33">
            <v>826.3</v>
          </cell>
          <cell r="I33">
            <v>817.4</v>
          </cell>
          <cell r="J33">
            <v>795.2</v>
          </cell>
          <cell r="K33">
            <v>810.5</v>
          </cell>
        </row>
        <row r="34">
          <cell r="H34">
            <v>1205.7</v>
          </cell>
          <cell r="I34">
            <v>1144.0999999999999</v>
          </cell>
          <cell r="J34">
            <v>1132.9000000000001</v>
          </cell>
          <cell r="K34">
            <v>1408.1</v>
          </cell>
        </row>
        <row r="37">
          <cell r="H37">
            <v>1839</v>
          </cell>
          <cell r="I37">
            <v>1973.2</v>
          </cell>
          <cell r="J37">
            <v>1885.9</v>
          </cell>
          <cell r="K37">
            <v>1649.7</v>
          </cell>
        </row>
        <row r="38">
          <cell r="H38">
            <v>1196.2</v>
          </cell>
          <cell r="I38">
            <v>661.4</v>
          </cell>
          <cell r="J38">
            <v>67.099999999999994</v>
          </cell>
          <cell r="K38">
            <v>45.5</v>
          </cell>
        </row>
        <row r="40">
          <cell r="H40">
            <v>12.6</v>
          </cell>
          <cell r="I40">
            <v>9.6</v>
          </cell>
          <cell r="J40">
            <v>15.9</v>
          </cell>
          <cell r="K40">
            <v>9.4</v>
          </cell>
        </row>
        <row r="41">
          <cell r="C41">
            <v>25.2</v>
          </cell>
          <cell r="D41">
            <v>21.1</v>
          </cell>
          <cell r="E41">
            <v>19.899999999999999</v>
          </cell>
          <cell r="F41">
            <v>33.5</v>
          </cell>
          <cell r="H41">
            <v>10.5</v>
          </cell>
          <cell r="I41">
            <v>12.3</v>
          </cell>
          <cell r="J41">
            <v>8.3000000000000007</v>
          </cell>
          <cell r="K41">
            <v>18.100000000000001</v>
          </cell>
        </row>
        <row r="42">
          <cell r="H42">
            <v>98.2</v>
          </cell>
          <cell r="I42">
            <v>102.7</v>
          </cell>
          <cell r="J42">
            <v>105.4</v>
          </cell>
          <cell r="K42">
            <v>108.1</v>
          </cell>
        </row>
        <row r="43">
          <cell r="H43">
            <v>35.200000000000003</v>
          </cell>
          <cell r="I43">
            <v>30.7</v>
          </cell>
          <cell r="J43">
            <v>33.4</v>
          </cell>
          <cell r="K43">
            <v>32.299999999999997</v>
          </cell>
        </row>
        <row r="48">
          <cell r="H48">
            <v>4516.1000000000004</v>
          </cell>
          <cell r="I48">
            <v>4532.1000000000004</v>
          </cell>
          <cell r="J48">
            <v>4975.8</v>
          </cell>
          <cell r="K48">
            <v>4870.6000000000004</v>
          </cell>
        </row>
        <row r="50">
          <cell r="H50">
            <v>1031.5</v>
          </cell>
          <cell r="I50">
            <v>980.4</v>
          </cell>
          <cell r="J50">
            <v>995.8</v>
          </cell>
          <cell r="K50">
            <v>1002.7</v>
          </cell>
        </row>
        <row r="51">
          <cell r="H51">
            <v>15.5</v>
          </cell>
          <cell r="I51">
            <v>14.5</v>
          </cell>
          <cell r="J51">
            <v>17.2</v>
          </cell>
          <cell r="K51">
            <v>14.1</v>
          </cell>
        </row>
        <row r="53">
          <cell r="H53">
            <v>128.80000000000001</v>
          </cell>
          <cell r="I53">
            <v>132.5</v>
          </cell>
          <cell r="J53">
            <v>135.80000000000001</v>
          </cell>
          <cell r="K53">
            <v>123.6</v>
          </cell>
        </row>
        <row r="54">
          <cell r="H54">
            <v>0.1</v>
          </cell>
          <cell r="I54">
            <v>1.9</v>
          </cell>
          <cell r="J54">
            <v>0.3</v>
          </cell>
          <cell r="K54">
            <v>1.3</v>
          </cell>
        </row>
        <row r="55">
          <cell r="H55">
            <v>313.60000000000002</v>
          </cell>
          <cell r="I55">
            <v>352.4</v>
          </cell>
          <cell r="J55">
            <v>988.1</v>
          </cell>
          <cell r="K55">
            <v>329.6</v>
          </cell>
        </row>
        <row r="57">
          <cell r="K57">
            <v>1</v>
          </cell>
        </row>
        <row r="66">
          <cell r="H66">
            <v>98.2</v>
          </cell>
          <cell r="I66">
            <v>81.400000000000006</v>
          </cell>
          <cell r="J66">
            <v>83.6</v>
          </cell>
          <cell r="K66">
            <v>75.599999999999994</v>
          </cell>
        </row>
        <row r="67">
          <cell r="C67">
            <v>2.2000000000000002</v>
          </cell>
          <cell r="D67">
            <v>28.5</v>
          </cell>
          <cell r="E67">
            <v>0</v>
          </cell>
          <cell r="F67">
            <v>20.8</v>
          </cell>
          <cell r="H67">
            <v>10.1</v>
          </cell>
          <cell r="I67">
            <v>36.5</v>
          </cell>
          <cell r="J67">
            <v>10</v>
          </cell>
          <cell r="K67">
            <v>4.8</v>
          </cell>
        </row>
        <row r="68">
          <cell r="C68">
            <v>202</v>
          </cell>
          <cell r="D68">
            <v>138.5</v>
          </cell>
          <cell r="E68">
            <v>8.5</v>
          </cell>
          <cell r="F68">
            <v>47.7</v>
          </cell>
          <cell r="H68">
            <v>22.2</v>
          </cell>
          <cell r="I68">
            <v>143.6</v>
          </cell>
          <cell r="J68">
            <v>78.8</v>
          </cell>
          <cell r="K68">
            <v>192.9</v>
          </cell>
        </row>
        <row r="71">
          <cell r="H71">
            <v>9.6999999999999993</v>
          </cell>
          <cell r="I71">
            <v>7.2</v>
          </cell>
          <cell r="J71">
            <v>8.1</v>
          </cell>
          <cell r="K71">
            <v>22.5</v>
          </cell>
        </row>
        <row r="72">
          <cell r="C72">
            <v>2881.9</v>
          </cell>
          <cell r="D72">
            <v>2610</v>
          </cell>
          <cell r="E72">
            <v>1912.5</v>
          </cell>
          <cell r="F72">
            <v>2520.6</v>
          </cell>
          <cell r="H72">
            <v>2166.9</v>
          </cell>
          <cell r="I72">
            <v>1999.1</v>
          </cell>
          <cell r="J72">
            <v>2128</v>
          </cell>
          <cell r="K72">
            <v>2035.4</v>
          </cell>
        </row>
        <row r="75">
          <cell r="H75">
            <v>446.2</v>
          </cell>
        </row>
        <row r="76">
          <cell r="H76">
            <v>132.1</v>
          </cell>
          <cell r="I76">
            <v>94.1</v>
          </cell>
          <cell r="J76">
            <v>114.4</v>
          </cell>
          <cell r="K76">
            <v>103.9</v>
          </cell>
        </row>
        <row r="77">
          <cell r="H77">
            <v>2.5</v>
          </cell>
          <cell r="I77">
            <v>2.4</v>
          </cell>
          <cell r="J77">
            <v>3</v>
          </cell>
          <cell r="K77">
            <v>2.6</v>
          </cell>
        </row>
        <row r="79">
          <cell r="H79">
            <v>4.3</v>
          </cell>
          <cell r="J79">
            <v>3.2</v>
          </cell>
          <cell r="K79">
            <v>4</v>
          </cell>
        </row>
        <row r="85">
          <cell r="H85">
            <v>183.3</v>
          </cell>
          <cell r="I85">
            <v>25.1</v>
          </cell>
        </row>
        <row r="89">
          <cell r="C89">
            <v>101</v>
          </cell>
          <cell r="D89">
            <v>70.400000000000006</v>
          </cell>
          <cell r="E89">
            <v>71</v>
          </cell>
          <cell r="F89">
            <v>76.099999999999994</v>
          </cell>
          <cell r="G89">
            <v>318.5</v>
          </cell>
          <cell r="H89">
            <v>88.7</v>
          </cell>
          <cell r="I89">
            <v>68.900000000000006</v>
          </cell>
          <cell r="J89">
            <v>85.4</v>
          </cell>
          <cell r="K89">
            <v>86.5</v>
          </cell>
          <cell r="L89">
            <v>329.5</v>
          </cell>
        </row>
        <row r="91">
          <cell r="H91">
            <v>1014.3</v>
          </cell>
          <cell r="I91">
            <v>883.2</v>
          </cell>
          <cell r="J91">
            <v>810.1</v>
          </cell>
          <cell r="K91">
            <v>806.8</v>
          </cell>
        </row>
        <row r="92">
          <cell r="H92">
            <v>0</v>
          </cell>
          <cell r="J92">
            <v>0</v>
          </cell>
          <cell r="K92">
            <v>0</v>
          </cell>
        </row>
        <row r="96">
          <cell r="H96">
            <v>0</v>
          </cell>
          <cell r="J96">
            <v>3.8</v>
          </cell>
          <cell r="K96">
            <v>0</v>
          </cell>
        </row>
        <row r="97">
          <cell r="H97">
            <v>0</v>
          </cell>
          <cell r="J97">
            <v>0</v>
          </cell>
          <cell r="K97">
            <v>0</v>
          </cell>
        </row>
        <row r="98">
          <cell r="H98">
            <v>0</v>
          </cell>
          <cell r="J98">
            <v>0</v>
          </cell>
          <cell r="K98">
            <v>0</v>
          </cell>
        </row>
        <row r="100">
          <cell r="H100">
            <v>319.5</v>
          </cell>
          <cell r="I100">
            <v>4.3</v>
          </cell>
          <cell r="J100">
            <v>59.7</v>
          </cell>
          <cell r="K100">
            <v>14.4</v>
          </cell>
        </row>
        <row r="104">
          <cell r="H104">
            <v>0</v>
          </cell>
          <cell r="I104">
            <v>27.3</v>
          </cell>
          <cell r="J104">
            <v>0</v>
          </cell>
          <cell r="K104">
            <v>0</v>
          </cell>
        </row>
        <row r="107"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9"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1"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H112">
            <v>0</v>
          </cell>
          <cell r="I112">
            <v>157488.79999999999</v>
          </cell>
          <cell r="J112">
            <v>0</v>
          </cell>
          <cell r="K112">
            <v>153.80000000000001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H115">
            <v>15868.6</v>
          </cell>
          <cell r="I115">
            <v>4123.6000000000004</v>
          </cell>
          <cell r="J115">
            <v>4826.8999999999996</v>
          </cell>
          <cell r="K115">
            <v>25469.599999999999</v>
          </cell>
        </row>
        <row r="118"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1"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H123">
            <v>411.6</v>
          </cell>
          <cell r="I123">
            <v>13.7</v>
          </cell>
          <cell r="J123">
            <v>356.8</v>
          </cell>
          <cell r="K123">
            <v>47.5</v>
          </cell>
        </row>
        <row r="126">
          <cell r="C126">
            <v>508.3</v>
          </cell>
          <cell r="D126">
            <v>467.6</v>
          </cell>
          <cell r="E126">
            <v>510.5</v>
          </cell>
          <cell r="F126">
            <v>513.9</v>
          </cell>
          <cell r="H126">
            <v>538.29999999999995</v>
          </cell>
          <cell r="I126">
            <v>521</v>
          </cell>
        </row>
        <row r="129">
          <cell r="H129">
            <v>0</v>
          </cell>
          <cell r="I129">
            <v>0.6</v>
          </cell>
          <cell r="J129">
            <v>0</v>
          </cell>
          <cell r="K129">
            <v>0.2</v>
          </cell>
        </row>
        <row r="130">
          <cell r="H130">
            <v>0</v>
          </cell>
        </row>
        <row r="131">
          <cell r="H131">
            <v>3.4</v>
          </cell>
          <cell r="I131">
            <v>4.0999999999999996</v>
          </cell>
          <cell r="J131">
            <v>4</v>
          </cell>
          <cell r="K131">
            <v>4.4000000000000004</v>
          </cell>
        </row>
        <row r="132">
          <cell r="C132">
            <v>75.099999999999994</v>
          </cell>
          <cell r="D132">
            <v>23.1</v>
          </cell>
          <cell r="H132">
            <v>81</v>
          </cell>
          <cell r="I132">
            <v>29.1</v>
          </cell>
          <cell r="J132">
            <v>69.400000000000006</v>
          </cell>
          <cell r="K132">
            <v>2190.6</v>
          </cell>
        </row>
        <row r="133">
          <cell r="C133">
            <v>1.7</v>
          </cell>
          <cell r="E133">
            <v>1.7</v>
          </cell>
          <cell r="F133">
            <v>1.7</v>
          </cell>
        </row>
        <row r="134">
          <cell r="H134">
            <v>17.100000000000001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33">
          <cell r="C33">
            <v>3412.1</v>
          </cell>
          <cell r="D33">
            <v>2945</v>
          </cell>
          <cell r="E33">
            <v>2090.6999999999998</v>
          </cell>
          <cell r="F33">
            <v>2773.3999999999996</v>
          </cell>
          <cell r="G33">
            <v>11221.199999999999</v>
          </cell>
          <cell r="H33">
            <v>2406.3000000000002</v>
          </cell>
          <cell r="I33">
            <v>2341.4</v>
          </cell>
          <cell r="J33">
            <v>2463.1000000000004</v>
          </cell>
          <cell r="K33">
            <v>2504.6999999999998</v>
          </cell>
          <cell r="L33">
            <v>9715.5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mp:DSA output"/>
      <sheetName val="MONE(M)"/>
      <sheetName val="BURSAT(M)"/>
      <sheetName val="REAL(T)"/>
      <sheetName val="EXT(T)"/>
      <sheetName val="EXT(A)"/>
      <sheetName val="REAL(A)"/>
      <sheetName val="FISCAL(A)"/>
      <sheetName val="METAS"/>
      <sheetName val="EJECUTIVO"/>
      <sheetName val="EXT(M)"/>
      <sheetName val="FISCAL(M)"/>
      <sheetName val="in_out"/>
      <sheetName val="Input from HUB"/>
      <sheetName val="M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édito SPNF Sin inversiones"/>
      <sheetName val="Sheet1"/>
      <sheetName val="Crédito SPNF (fiscal)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  <sheetName val="Growth&amp;Price Assump"/>
      <sheetName val="GeoBop.xls"/>
      <sheetName val="Prg-A"/>
      <sheetName val="Contro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FMO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Depository Corporations B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  <sheetName val="Finreq-M"/>
      <sheetName val="BoP-M"/>
      <sheetName val="BoP-Q"/>
      <sheetName val="Tab7SR"/>
      <sheetName val="Tab8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BoP"/>
      <sheetName val="RES"/>
      <sheetName val="Input"/>
      <sheetName val="OUTPUT"/>
      <sheetName val="Trade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_18"/>
      <sheetName val="[MFLOW96.XLS]_WIN_TEMP_MFLOW9_3"/>
      <sheetName val="[MFLOW96.XLS]_WIN_TEMP_MFLOW9_2"/>
      <sheetName val="[MFLOW96.XLS]_WIN_TEMP_MFLOW9_4"/>
      <sheetName val="[MFLOW96.XLS]_WIN_TEMP_MFLOW9_5"/>
      <sheetName val="[MFLOW96.XLS]_WIN_TEMP_MFLOW9_6"/>
      <sheetName val="[MFLOW96.XLS]_WIN_TEMP_MFLOW9_7"/>
      <sheetName val="[MFLOW96.XLS]_WIN_TEMP_MFLOW9_9"/>
      <sheetName val="[MFLOW96.XLS]_WIN_TEMP_MFLOW9_8"/>
      <sheetName val="[MFLOW96.XLS]_WIN_TEMP_MFLOW_10"/>
      <sheetName val="[MFLOW96.XLS]_WIN_TEMP_MFLOW_11"/>
      <sheetName val="[MFLOW96.XLS]_WIN_TEMP_MFLOW_14"/>
      <sheetName val="[MFLOW96.XLS]_WIN_TEMP_MFLOW_13"/>
      <sheetName val="[MFLOW96.XLS]_WIN_TEMP_MFLOW_12"/>
      <sheetName val="[MFLOW96.XLS]_WIN_TEMP_MFLOW_15"/>
      <sheetName val="[MFLOW96.XLS]_WIN_TEMP_MFLOW_16"/>
      <sheetName val="[MFLOW96.XLS]_WIN_TEMP_MFLOW_17"/>
      <sheetName val="[MFLOW96.XLS]_WIN_TEMP_MFLOW_21"/>
      <sheetName val="[MFLOW96.XLS]_WIN_TEMP_MFLOW_19"/>
      <sheetName val="[MFLOW96.XLS]_WIN_TEMP_MFLOW_20"/>
      <sheetName val="[MFLOW96.XLS]_WIN_TEMP_MFLOW_24"/>
      <sheetName val="[MFLOW96.XLS]_WIN_TEMP_MFLOW_22"/>
      <sheetName val="[MFLOW96.XLS]_WIN_TEMP_MFLOW_23"/>
      <sheetName val="[MFLOW96.XLS]_WIN_TEMP_MFLOW_25"/>
      <sheetName val="[MFLOW96.XLS]_WIN_TEMP_MFLOW_28"/>
      <sheetName val="[MFLOW96.XLS]_WIN_TEMP_MFLOW_26"/>
      <sheetName val="[MFLOW96.XLS]_WIN_TEMP_MFLOW_27"/>
      <sheetName val="[MFLOW96.XLS]_WIN_TEMP_MFLOW_29"/>
      <sheetName val="[MFLOW96.XLS]_WIN_TEMP_MFLOW_30"/>
      <sheetName val="[MFLOW96.XLS]_WIN_TEMP_MFLOW_32"/>
      <sheetName val="[MFLOW96.XLS]_WIN_TEMP_MFLOW_31"/>
      <sheetName val="[MFLOW96.XLS]_WIN_TEMP_MFLOW_34"/>
      <sheetName val="[MFLOW96.XLS]_WIN_TEMP_MFLOW_33"/>
      <sheetName val="[MFLOW96.XLS]_WIN_TEMP_MFLOW_38"/>
      <sheetName val="[MFLOW96.XLS]_WIN_TEMP_MFLOW_35"/>
      <sheetName val="[MFLOW96.XLS]_WIN_TEMP_MFLOW_36"/>
      <sheetName val="[MFLOW96.XLS]_WIN_TEMP_MFLOW_37"/>
      <sheetName val="[MFLOW96.XLS]_WIN_TEMP_MFLOW_40"/>
      <sheetName val="[MFLOW96.XLS]_WIN_TEMP_MFLOW_39"/>
      <sheetName val="[MFLOW96.XLS]_WIN_TEMP_MFLOW_50"/>
      <sheetName val="[MFLOW96.XLS]_WIN_TEMP_MFLOW_41"/>
      <sheetName val="[MFLOW96.XLS]_WIN_TEMP_MFLOW_42"/>
      <sheetName val="[MFLOW96.XLS]_WIN_TEMP_MFLOW_43"/>
      <sheetName val="[MFLOW96.XLS]_WIN_TEMP_MFLOW_44"/>
      <sheetName val="[MFLOW96.XLS]_WIN_TEMP_MFLOW_45"/>
      <sheetName val="[MFLOW96.XLS]_WIN_TEMP_MFLOW_46"/>
      <sheetName val="[MFLOW96.XLS]_WIN_TEMP_MFLOW_47"/>
      <sheetName val="[MFLOW96.XLS]_WIN_TEMP_MFLOW_48"/>
      <sheetName val="[MFLOW96.XLS]_WIN_TEMP_MFLOW_49"/>
      <sheetName val="[MFLOW96.XLS]_WIN_TEMP_MFLOW_51"/>
      <sheetName val="[MFLOW96.XLS]_WIN_TEMP_MFLOW_52"/>
      <sheetName val="[MFLOW96.XLS]_WIN_TEMP_MFLOW_55"/>
      <sheetName val="[MFLOW96.XLS]_WIN_TEMP_MFLOW_53"/>
      <sheetName val="[MFLOW96.XLS]_WIN_TEMP_MFLOW_54"/>
      <sheetName val="[MFLOW96.XLS]_WIN_TEMP_MFLOW_56"/>
      <sheetName val="[MFLOW96.XLS]_WIN_TEMP_MFLOW_58"/>
      <sheetName val="[MFLOW96.XLS]_WIN_TEMP_MFLOW_57"/>
      <sheetName val="[MFLOW96.XLS]_WIN_TEMP_MFLOW_59"/>
      <sheetName val="[MFLOW96.XLS]_WIN_TEMP_MFLOW_60"/>
      <sheetName val="[MFLOW96.XLS]_WIN_TEMP_MFLOW_62"/>
      <sheetName val="[MFLOW96.XLS]_WIN_TEMP_MFLOW_61"/>
      <sheetName val="[MFLOW96.XLS]_WIN_TEMP_MFLOW_65"/>
      <sheetName val="[MFLOW96.XLS]_WIN_TEMP_MFLOW_63"/>
      <sheetName val="[MFLOW96.XLS]_WIN_TEMP_MFLOW_64"/>
      <sheetName val="[MFLOW96.XLS]_WIN_TEMP_MFLOW_67"/>
      <sheetName val="[MFLOW96.XLS]_WIN_TEMP_MFLOW_66"/>
      <sheetName val="[MFLOW96.XLS]_WIN_TEMP_MFLOW_70"/>
      <sheetName val="[MFLOW96.XLS]_WIN_TEMP_MFLOW_68"/>
      <sheetName val="[MFLOW96.XLS]_WIN_TEMP_MFLOW_69"/>
      <sheetName val="[MFLOW96.XLS]_WIN_TEMP_MFLOW_71"/>
      <sheetName val="[MFLOW96.XLS]_WIN_TEMP_MFLOW_72"/>
      <sheetName val="[MFLOW96.XLS]_WIN_TEMP_MFLOW_73"/>
      <sheetName val="[MFLOW96.XLS]_WIN_TEMP_MFLOW_74"/>
      <sheetName val="[MFLOW96.XLS]_WIN_TEMP_MFLOW_77"/>
      <sheetName val="[MFLOW96.XLS]_WIN_TEMP_MFLOW_75"/>
      <sheetName val="[MFLOW96.XLS]_WIN_TEMP_MFLOW_7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Ext_debt1"/>
      <sheetName val="Ext_debt2"/>
      <sheetName val="Ext_debt3"/>
      <sheetName val="Ext_debt4"/>
      <sheetName val="Ext_debt5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>
        <row r="62">
          <cell r="Q62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ĨĨ_x0018__x0018_COM"/>
      <sheetName val="ANT_BS1"/>
      <sheetName val="Progr-Proj-Switch"/>
      <sheetName val="EDSSARMRED97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DMX_Units"/>
      <sheetName val="MonSurv-BC"/>
      <sheetName val="ER"/>
      <sheetName val="W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GeoBop"/>
      <sheetName val="RES"/>
      <sheetName val="OUTPUT"/>
      <sheetName val="Trade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ER"/>
      <sheetName val="WB"/>
      <sheetName val="MFLOW96.XLS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Summary"/>
      <sheetName val="SR-financing"/>
      <sheetName val="Financing"/>
      <sheetName val="Tax calculations"/>
      <sheetName val="Proy to July"/>
      <sheetName val="Proy to Aug"/>
      <sheetName val="Proy to Sept"/>
      <sheetName val="Sheet1"/>
      <sheetName val="nickel correl July 07"/>
      <sheetName val="Proy to May"/>
      <sheetName val="Real"/>
      <sheetName val="New Proy 07"/>
      <sheetName val="Spending 2007"/>
      <sheetName val="Spending 06"/>
      <sheetName val="Rev Expost"/>
      <sheetName val="Revenues-hist"/>
      <sheetName val="Revenues-proj"/>
      <sheetName val="Tax Reform"/>
      <sheetName val="seasonality"/>
      <sheetName val="Arrears"/>
      <sheetName val="Measures"/>
      <sheetName val="SI"/>
      <sheetName val="S-I"/>
      <sheetName val="Chart Data"/>
      <sheetName val="Charts"/>
      <sheetName val="Real quarterly"/>
      <sheetName val="GASTOS (2)"/>
      <sheetName val="INGRESOS"/>
      <sheetName val="FINAN"/>
      <sheetName val="INFORMES especiales"/>
      <sheetName val="monthly2"/>
      <sheetName val="IN"/>
      <sheetName val="IN-OUT91"/>
      <sheetName val="GASTOS"/>
      <sheetName val="YNGRE"/>
      <sheetName val="monthly"/>
      <sheetName val="quarterly"/>
      <sheetName val="SR-nominal"/>
      <sheetName val="PSBR "/>
      <sheetName val="SR-ratios"/>
      <sheetName val="OUT IN-OUT"/>
      <sheetName val="Dom fin"/>
      <sheetName val="SR-Debt"/>
      <sheetName val="Dom bonds"/>
      <sheetName val="Dom loans"/>
      <sheetName val="fiscal financing gap "/>
      <sheetName val="Debt projections "/>
      <sheetName val="net disbursements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M1" t="str">
            <v>Ajustes ad hoc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Other Depository Corporations B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A 11"/>
      <sheetName val="finreq-m02"/>
      <sheetName val="BoP-m02"/>
      <sheetName val="finproj"/>
      <sheetName val="M-Ttab"/>
      <sheetName val="BoP med-t"/>
      <sheetName val="gaps"/>
      <sheetName val="WEO"/>
      <sheetName val="SR_99"/>
      <sheetName val="BoPmonth99"/>
      <sheetName val="Chart1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RES"/>
      <sheetName val="A 11"/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9_2"/>
      <sheetName val="[MFLOW96.XLS]_WIN_TEMP_MFLOW9_4"/>
      <sheetName val="[MFLOW96.XLS]_WIN_TEMP_MFLOW9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  <sheetName val="BoP"/>
      <sheetName val="RES"/>
    </sheetNames>
    <sheetDataSet>
      <sheetData sheetId="0" refreshError="1">
        <row r="1">
          <cell r="A1">
            <v>1</v>
          </cell>
          <cell r="B1" t="str">
            <v>Shared data and projections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  <cell r="B4">
            <v>36501.571532754628</v>
          </cell>
          <cell r="C4" t="str">
            <v>Formulas</v>
          </cell>
          <cell r="E4" t="str">
            <v>1980</v>
          </cell>
          <cell r="F4">
            <v>1981</v>
          </cell>
          <cell r="G4">
            <v>1982</v>
          </cell>
        </row>
        <row r="5">
          <cell r="A5">
            <v>5</v>
          </cell>
          <cell r="B5" t="str">
            <v>DO NOT CHANGE COLUMN OR ROW STRUCTURE OF THIS SHEET !!!!!!!</v>
          </cell>
        </row>
        <row r="6">
          <cell r="A6">
            <v>6</v>
          </cell>
        </row>
        <row r="7">
          <cell r="A7">
            <v>7</v>
          </cell>
          <cell r="B7" t="str">
            <v>Prices and exchange rates</v>
          </cell>
        </row>
        <row r="8">
          <cell r="A8">
            <v>8</v>
          </cell>
          <cell r="B8">
            <v>36249.197554976854</v>
          </cell>
        </row>
        <row r="9">
          <cell r="A9">
            <v>9</v>
          </cell>
          <cell r="B9" t="str">
            <v>CPI (period average)</v>
          </cell>
          <cell r="E9">
            <v>61.477199999999989</v>
          </cell>
          <cell r="F9">
            <v>66.10222083333332</v>
          </cell>
          <cell r="G9">
            <v>71.154166666666654</v>
          </cell>
          <cell r="S9">
            <v>853.39166666666677</v>
          </cell>
        </row>
        <row r="10">
          <cell r="A10">
            <v>10</v>
          </cell>
          <cell r="B10" t="str">
            <v xml:space="preserve">  (percent change)</v>
          </cell>
          <cell r="E10">
            <v>0</v>
          </cell>
          <cell r="F10">
            <v>7.5231481481481399</v>
          </cell>
          <cell r="G10">
            <v>7.6426264800861121</v>
          </cell>
          <cell r="S10">
            <v>8.2607679857579228</v>
          </cell>
        </row>
        <row r="11">
          <cell r="A11">
            <v>11</v>
          </cell>
          <cell r="B11" t="str">
            <v>CPI (end of period)</v>
          </cell>
          <cell r="E11">
            <v>64.210409999999996</v>
          </cell>
          <cell r="F11">
            <v>68.939370000000011</v>
          </cell>
          <cell r="G11">
            <v>73.89</v>
          </cell>
          <cell r="S11">
            <v>915.35</v>
          </cell>
        </row>
        <row r="12">
          <cell r="A12">
            <v>12</v>
          </cell>
          <cell r="B12" t="str">
            <v xml:space="preserve">  (percent change)</v>
          </cell>
          <cell r="E12">
            <v>0</v>
          </cell>
          <cell r="F12">
            <v>7.3647871116225838</v>
          </cell>
          <cell r="G12">
            <v>7.1811361200428525</v>
          </cell>
          <cell r="S12">
            <v>14.314438075256319</v>
          </cell>
        </row>
        <row r="13">
          <cell r="A13">
            <v>13</v>
          </cell>
        </row>
        <row r="14">
          <cell r="A14">
            <v>14</v>
          </cell>
          <cell r="B14" t="str">
            <v>GDP deflator (percent change)</v>
          </cell>
          <cell r="F14">
            <v>7.2418446087912924</v>
          </cell>
          <cell r="G14">
            <v>7.5124008471695536</v>
          </cell>
          <cell r="S14">
            <v>7.8835926501797271</v>
          </cell>
        </row>
        <row r="15">
          <cell r="A15">
            <v>15</v>
          </cell>
        </row>
        <row r="16">
          <cell r="A16">
            <v>16</v>
          </cell>
          <cell r="B16" t="str">
            <v>Export price index</v>
          </cell>
        </row>
        <row r="17">
          <cell r="A17">
            <v>17</v>
          </cell>
          <cell r="B17" t="str">
            <v xml:space="preserve">   GEE</v>
          </cell>
          <cell r="E17">
            <v>100</v>
          </cell>
          <cell r="F17">
            <v>93.572859146794414</v>
          </cell>
          <cell r="G17">
            <v>89.998346977137643</v>
          </cell>
          <cell r="S17">
            <v>131.54779881487329</v>
          </cell>
        </row>
        <row r="18">
          <cell r="A18">
            <v>18</v>
          </cell>
          <cell r="B18" t="str">
            <v>% change (GEE)</v>
          </cell>
          <cell r="E18" t="str">
            <v xml:space="preserve"> </v>
          </cell>
          <cell r="F18">
            <v>-6.4271408532055823</v>
          </cell>
          <cell r="G18">
            <v>-3.8200309387246278</v>
          </cell>
          <cell r="S18">
            <v>4.9408769562917509</v>
          </cell>
        </row>
        <row r="19">
          <cell r="A19">
            <v>19</v>
          </cell>
          <cell r="B19" t="str">
            <v xml:space="preserve">Import price index </v>
          </cell>
        </row>
        <row r="20">
          <cell r="A20">
            <v>20</v>
          </cell>
          <cell r="B20" t="str">
            <v>GEE</v>
          </cell>
          <cell r="E20">
            <v>100</v>
          </cell>
          <cell r="F20">
            <v>94.665896963711234</v>
          </cell>
          <cell r="G20">
            <v>90.898558033371728</v>
          </cell>
          <cell r="S20">
            <v>118.47655629709996</v>
          </cell>
        </row>
        <row r="21">
          <cell r="A21">
            <v>21</v>
          </cell>
          <cell r="B21" t="str">
            <v>% change (GEE)</v>
          </cell>
          <cell r="F21">
            <v>-5.3341030362887736</v>
          </cell>
          <cell r="G21">
            <v>-3.9796157340416416</v>
          </cell>
          <cell r="S21">
            <v>1.6656036175849431</v>
          </cell>
        </row>
        <row r="22">
          <cell r="A22">
            <v>22</v>
          </cell>
          <cell r="B22" t="str">
            <v>Terms of trade</v>
          </cell>
        </row>
        <row r="23">
          <cell r="A23">
            <v>23</v>
          </cell>
          <cell r="B23" t="str">
            <v>GEE</v>
          </cell>
          <cell r="E23">
            <v>100</v>
          </cell>
          <cell r="F23">
            <v>98.845373199880186</v>
          </cell>
          <cell r="G23">
            <v>99.009653094932943</v>
          </cell>
          <cell r="S23">
            <v>111.03276709444101</v>
          </cell>
        </row>
        <row r="24">
          <cell r="A24">
            <v>24</v>
          </cell>
          <cell r="B24" t="str">
            <v>% change</v>
          </cell>
          <cell r="E24" t="str">
            <v xml:space="preserve"> </v>
          </cell>
          <cell r="F24">
            <v>-1.1546268001198179</v>
          </cell>
          <cell r="G24">
            <v>0.16619887176767545</v>
          </cell>
          <cell r="S24">
            <v>3.2216140190607145</v>
          </cell>
        </row>
        <row r="25">
          <cell r="A25">
            <v>25</v>
          </cell>
        </row>
        <row r="26">
          <cell r="A26">
            <v>26</v>
          </cell>
          <cell r="B26" t="str">
            <v>Petroleum price from WEO     BOP</v>
          </cell>
          <cell r="E26">
            <v>36.676069577535003</v>
          </cell>
          <cell r="F26">
            <v>35.270429929097496</v>
          </cell>
          <cell r="G26">
            <v>32.445321718851723</v>
          </cell>
          <cell r="S26">
            <v>15.946896711985271</v>
          </cell>
        </row>
        <row r="27">
          <cell r="A27">
            <v>27</v>
          </cell>
          <cell r="B27" t="str">
            <v>Non-Fuel Commodity Import Prices</v>
          </cell>
          <cell r="F27">
            <v>-4</v>
          </cell>
          <cell r="G27">
            <v>-10.3</v>
          </cell>
          <cell r="S27">
            <v>7.1</v>
          </cell>
        </row>
        <row r="28">
          <cell r="A28">
            <v>28</v>
          </cell>
          <cell r="B28" t="str">
            <v>Non-Fuel Commodity Export Prices</v>
          </cell>
          <cell r="F28">
            <v>-19.899999999999999</v>
          </cell>
          <cell r="G28">
            <v>-4.2</v>
          </cell>
          <cell r="S28">
            <v>26.5</v>
          </cell>
        </row>
        <row r="29">
          <cell r="A29">
            <v>29</v>
          </cell>
        </row>
        <row r="30">
          <cell r="A30">
            <v>30</v>
          </cell>
          <cell r="B30">
            <v>36279.619530902775</v>
          </cell>
        </row>
        <row r="31">
          <cell r="A31">
            <v>31</v>
          </cell>
          <cell r="B31" t="str">
            <v>Official exchange rate (end of period)</v>
          </cell>
          <cell r="E31">
            <v>0</v>
          </cell>
          <cell r="F31">
            <v>0</v>
          </cell>
          <cell r="G31">
            <v>0</v>
          </cell>
          <cell r="S31">
            <v>12.87</v>
          </cell>
        </row>
        <row r="32">
          <cell r="A32">
            <v>32</v>
          </cell>
        </row>
        <row r="33">
          <cell r="A33">
            <v>33</v>
          </cell>
          <cell r="B33" t="str">
            <v>Official exchange rate (period average)</v>
          </cell>
          <cell r="C33" t="str">
            <v>BOP</v>
          </cell>
          <cell r="E33">
            <v>1</v>
          </cell>
          <cell r="F33">
            <v>1</v>
          </cell>
          <cell r="G33">
            <v>1</v>
          </cell>
          <cell r="S33">
            <v>12.616666666666667</v>
          </cell>
        </row>
        <row r="34">
          <cell r="A34">
            <v>34</v>
          </cell>
          <cell r="B34" t="str">
            <v>Market rate (period average)</v>
          </cell>
          <cell r="C34" t="str">
            <v>BOP</v>
          </cell>
          <cell r="E34" t="str">
            <v>...</v>
          </cell>
          <cell r="F34" t="str">
            <v>...</v>
          </cell>
          <cell r="G34" t="str">
            <v>...</v>
          </cell>
          <cell r="S34">
            <v>12.858333333333334</v>
          </cell>
        </row>
        <row r="35">
          <cell r="A35">
            <v>35</v>
          </cell>
          <cell r="B35" t="str">
            <v xml:space="preserve">Exchange rate-wtd average </v>
          </cell>
          <cell r="C35" t="str">
            <v>BOP</v>
          </cell>
          <cell r="E35">
            <v>1</v>
          </cell>
          <cell r="F35">
            <v>1</v>
          </cell>
          <cell r="G35">
            <v>1</v>
          </cell>
          <cell r="S35">
            <v>12.810000000000002</v>
          </cell>
        </row>
        <row r="36">
          <cell r="A36">
            <v>36</v>
          </cell>
        </row>
        <row r="37">
          <cell r="A37">
            <v>37</v>
          </cell>
          <cell r="B37" t="str">
            <v>Nominal effective exchange rate</v>
          </cell>
        </row>
        <row r="38">
          <cell r="A38">
            <v>38</v>
          </cell>
          <cell r="B38" t="str">
            <v>End of period</v>
          </cell>
          <cell r="E38">
            <v>354.32835736980326</v>
          </cell>
          <cell r="F38">
            <v>384.72599867639241</v>
          </cell>
          <cell r="G38">
            <v>393.65057853266399</v>
          </cell>
          <cell r="S38">
            <v>88.800912009611906</v>
          </cell>
        </row>
        <row r="39">
          <cell r="A39">
            <v>39</v>
          </cell>
          <cell r="B39" t="str">
            <v>Period average</v>
          </cell>
          <cell r="E39">
            <v>346.49409860917154</v>
          </cell>
          <cell r="F39">
            <v>375.53499091233658</v>
          </cell>
          <cell r="G39">
            <v>394.19969572503669</v>
          </cell>
          <cell r="S39">
            <v>89.7983574300372</v>
          </cell>
        </row>
        <row r="40">
          <cell r="A40">
            <v>40</v>
          </cell>
          <cell r="B40" t="str">
            <v>Real effective exchange rate</v>
          </cell>
        </row>
        <row r="41">
          <cell r="A41">
            <v>41</v>
          </cell>
          <cell r="B41" t="str">
            <v>End of period</v>
          </cell>
          <cell r="E41">
            <v>168.59847026064799</v>
          </cell>
          <cell r="F41">
            <v>173.43368967423061</v>
          </cell>
          <cell r="G41">
            <v>155.43340893922718</v>
          </cell>
          <cell r="S41">
            <v>113.39592399220169</v>
          </cell>
        </row>
        <row r="42">
          <cell r="A42">
            <v>42</v>
          </cell>
          <cell r="B42" t="str">
            <v>Period average</v>
          </cell>
          <cell r="E42">
            <v>169.81552942507381</v>
          </cell>
          <cell r="F42">
            <v>172.54556009525677</v>
          </cell>
          <cell r="G42">
            <v>157.5037089084415</v>
          </cell>
          <cell r="S42">
            <v>110.54701398741891</v>
          </cell>
        </row>
        <row r="43">
          <cell r="A43">
            <v>43</v>
          </cell>
        </row>
        <row r="44">
          <cell r="A44">
            <v>44</v>
          </cell>
          <cell r="B44" t="str">
            <v>Interest rates</v>
          </cell>
        </row>
        <row r="45">
          <cell r="A45">
            <v>45</v>
          </cell>
          <cell r="B45">
            <v>36279.969782638887</v>
          </cell>
        </row>
        <row r="46">
          <cell r="A46">
            <v>46</v>
          </cell>
          <cell r="B46" t="str">
            <v>LIBOR (US$ deposits)</v>
          </cell>
          <cell r="E46">
            <v>14.0290825366974</v>
          </cell>
          <cell r="F46">
            <v>16.719245195388794</v>
          </cell>
          <cell r="G46">
            <v>13.60124945640564</v>
          </cell>
          <cell r="S46">
            <v>5.0732499999999998</v>
          </cell>
        </row>
        <row r="47">
          <cell r="A47">
            <v>47</v>
          </cell>
          <cell r="B47" t="str">
            <v>Commercial bank lending rate</v>
          </cell>
          <cell r="S47">
            <v>27.993749999999999</v>
          </cell>
        </row>
        <row r="48">
          <cell r="A48">
            <v>48</v>
          </cell>
          <cell r="B48" t="str">
            <v>Commercial bank deposit rate rate</v>
          </cell>
          <cell r="S48">
            <v>13.59</v>
          </cell>
        </row>
        <row r="49">
          <cell r="A49">
            <v>49</v>
          </cell>
        </row>
        <row r="50">
          <cell r="A50">
            <v>50</v>
          </cell>
          <cell r="B50" t="str">
            <v>From real sector</v>
          </cell>
        </row>
        <row r="51">
          <cell r="A51">
            <v>51</v>
          </cell>
          <cell r="B51">
            <v>36249.229484837961</v>
          </cell>
        </row>
        <row r="52">
          <cell r="A52">
            <v>52</v>
          </cell>
          <cell r="B52" t="str">
            <v>GDP in current pesos</v>
          </cell>
          <cell r="E52">
            <v>6761.3</v>
          </cell>
          <cell r="F52">
            <v>7561.2</v>
          </cell>
          <cell r="G52">
            <v>8267.4</v>
          </cell>
          <cell r="S52">
            <v>137566.39999999999</v>
          </cell>
        </row>
        <row r="53">
          <cell r="A53">
            <v>53</v>
          </cell>
          <cell r="B53" t="str">
            <v>GDP in constant 1970 pesos</v>
          </cell>
          <cell r="E53">
            <v>2956.4</v>
          </cell>
          <cell r="F53">
            <v>3082.8999999999996</v>
          </cell>
          <cell r="G53">
            <v>3135.3</v>
          </cell>
          <cell r="S53">
            <v>4390.0629464718004</v>
          </cell>
        </row>
        <row r="54">
          <cell r="A54">
            <v>54</v>
          </cell>
          <cell r="B54" t="str">
            <v>of which</v>
          </cell>
        </row>
        <row r="55">
          <cell r="A55">
            <v>55</v>
          </cell>
          <cell r="B55" t="str">
            <v>Sugar manufacturing</v>
          </cell>
          <cell r="F55">
            <v>0</v>
          </cell>
          <cell r="G55">
            <v>0</v>
          </cell>
          <cell r="S55">
            <v>1493.5013004609864</v>
          </cell>
        </row>
        <row r="56">
          <cell r="A56">
            <v>56</v>
          </cell>
          <cell r="B56" t="str">
            <v>Free-trade-zone manufacturing</v>
          </cell>
          <cell r="F56">
            <v>0</v>
          </cell>
          <cell r="G56">
            <v>0</v>
          </cell>
          <cell r="S56">
            <v>5132.4250946541915</v>
          </cell>
        </row>
        <row r="57">
          <cell r="A57">
            <v>57</v>
          </cell>
        </row>
        <row r="58">
          <cell r="A58">
            <v>58</v>
          </cell>
          <cell r="B58" t="str">
            <v>Savings</v>
          </cell>
        </row>
        <row r="59">
          <cell r="A59">
            <v>59</v>
          </cell>
          <cell r="B59" t="str">
            <v>Public sector savings (from fiscal)</v>
          </cell>
          <cell r="E59">
            <v>46.4</v>
          </cell>
          <cell r="F59">
            <v>0</v>
          </cell>
          <cell r="G59">
            <v>0</v>
          </cell>
          <cell r="S59">
            <v>8600.9861474592726</v>
          </cell>
        </row>
        <row r="60">
          <cell r="A60">
            <v>60</v>
          </cell>
          <cell r="B60" t="str">
            <v>External current account deficit (in millions of RD$)</v>
          </cell>
          <cell r="E60">
            <v>-669.8</v>
          </cell>
          <cell r="F60">
            <v>0</v>
          </cell>
          <cell r="G60">
            <v>0</v>
          </cell>
          <cell r="S60">
            <v>-3625.2299999999991</v>
          </cell>
        </row>
        <row r="61">
          <cell r="A61">
            <v>61</v>
          </cell>
          <cell r="B61" t="str">
            <v>External current account deficit (in millions of RD$)</v>
          </cell>
          <cell r="E61">
            <v>-719.9</v>
          </cell>
          <cell r="F61">
            <v>-389.4</v>
          </cell>
          <cell r="G61">
            <v>-442.6</v>
          </cell>
          <cell r="S61">
            <v>-3625.2299999999891</v>
          </cell>
        </row>
        <row r="62">
          <cell r="A62">
            <v>62</v>
          </cell>
          <cell r="B62" t="str">
            <v>Employment &amp; demographic data</v>
          </cell>
        </row>
        <row r="63">
          <cell r="A63">
            <v>63</v>
          </cell>
          <cell r="B63" t="str">
            <v>Population (in millions)</v>
          </cell>
          <cell r="E63">
            <v>5.6969999999999992</v>
          </cell>
          <cell r="F63">
            <v>5.8296799999999998</v>
          </cell>
          <cell r="G63">
            <v>5.9630700000000001</v>
          </cell>
          <cell r="S63">
            <v>7.6854799999999992</v>
          </cell>
        </row>
        <row r="64">
          <cell r="A64">
            <v>64</v>
          </cell>
          <cell r="B64" t="str">
            <v xml:space="preserve">  (percent change)</v>
          </cell>
          <cell r="E64">
            <v>0</v>
          </cell>
          <cell r="F64">
            <v>2.3289450588028782</v>
          </cell>
          <cell r="G64">
            <v>2.2881187303591233</v>
          </cell>
          <cell r="S64">
            <v>1.8594652480126372</v>
          </cell>
        </row>
        <row r="65">
          <cell r="A65">
            <v>65</v>
          </cell>
          <cell r="B65" t="str">
            <v>Working age population</v>
          </cell>
          <cell r="E65">
            <v>3111222.75</v>
          </cell>
          <cell r="F65">
            <v>3218200.25</v>
          </cell>
          <cell r="G65">
            <v>3327145</v>
          </cell>
          <cell r="S65">
            <v>4658771.5</v>
          </cell>
        </row>
        <row r="66">
          <cell r="A66">
            <v>66</v>
          </cell>
          <cell r="B66" t="str">
            <v xml:space="preserve">  (percent change)</v>
          </cell>
          <cell r="E66">
            <v>0</v>
          </cell>
          <cell r="F66">
            <v>3.4384391152963989</v>
          </cell>
          <cell r="G66">
            <v>3.3852694530118299</v>
          </cell>
          <cell r="S66">
            <v>2.3473715822396768</v>
          </cell>
        </row>
        <row r="67">
          <cell r="A67">
            <v>67</v>
          </cell>
          <cell r="B67" t="str">
            <v>Labor force</v>
          </cell>
          <cell r="E67">
            <v>0</v>
          </cell>
          <cell r="F67">
            <v>0</v>
          </cell>
          <cell r="G67">
            <v>0</v>
          </cell>
          <cell r="S67">
            <v>2857209</v>
          </cell>
        </row>
        <row r="68">
          <cell r="A68">
            <v>68</v>
          </cell>
          <cell r="B68" t="str">
            <v xml:space="preserve">  (percent change)</v>
          </cell>
          <cell r="E68">
            <v>0</v>
          </cell>
          <cell r="F68">
            <v>0</v>
          </cell>
          <cell r="G68">
            <v>0</v>
          </cell>
          <cell r="S68">
            <v>-5.2632573660138515</v>
          </cell>
        </row>
        <row r="69">
          <cell r="A69">
            <v>69</v>
          </cell>
          <cell r="B69" t="str">
            <v>Unemployment</v>
          </cell>
          <cell r="E69">
            <v>0</v>
          </cell>
          <cell r="F69">
            <v>0</v>
          </cell>
          <cell r="G69">
            <v>0</v>
          </cell>
          <cell r="S69">
            <v>456622.99999999994</v>
          </cell>
        </row>
        <row r="70">
          <cell r="A70">
            <v>70</v>
          </cell>
          <cell r="B70" t="str">
            <v>Unemployment rate</v>
          </cell>
          <cell r="E70">
            <v>0</v>
          </cell>
          <cell r="F70">
            <v>0</v>
          </cell>
          <cell r="G70">
            <v>0</v>
          </cell>
          <cell r="S70">
            <v>15.98143502977906</v>
          </cell>
        </row>
        <row r="71">
          <cell r="A71">
            <v>71</v>
          </cell>
          <cell r="B71" t="str">
            <v>Employment</v>
          </cell>
          <cell r="E71">
            <v>0</v>
          </cell>
          <cell r="F71">
            <v>0</v>
          </cell>
          <cell r="G71">
            <v>0</v>
          </cell>
          <cell r="S71">
            <v>2400586</v>
          </cell>
        </row>
        <row r="72">
          <cell r="A72">
            <v>72</v>
          </cell>
          <cell r="B72" t="str">
            <v xml:space="preserve">  (percent change)</v>
          </cell>
          <cell r="S72">
            <v>-0.66472182566775784</v>
          </cell>
        </row>
        <row r="73">
          <cell r="A73">
            <v>73</v>
          </cell>
        </row>
        <row r="74">
          <cell r="A74">
            <v>74</v>
          </cell>
          <cell r="B74" t="str">
            <v>From the external sector</v>
          </cell>
        </row>
        <row r="75">
          <cell r="A75">
            <v>75</v>
          </cell>
          <cell r="B75">
            <v>36279.540543055555</v>
          </cell>
        </row>
        <row r="76">
          <cell r="A76">
            <v>76</v>
          </cell>
          <cell r="B76" t="str">
            <v>External CA (mill US$)</v>
          </cell>
          <cell r="S76">
            <v>-282.99999999999989</v>
          </cell>
        </row>
        <row r="77">
          <cell r="A77">
            <v>77</v>
          </cell>
          <cell r="B77" t="str">
            <v>External CA (mill US$)</v>
          </cell>
          <cell r="S77">
            <v>-282.99999999999909</v>
          </cell>
        </row>
        <row r="78">
          <cell r="A78">
            <v>78</v>
          </cell>
          <cell r="B78" t="str">
            <v>Exports of goods and services</v>
          </cell>
          <cell r="S78">
            <v>5315.9</v>
          </cell>
        </row>
        <row r="79">
          <cell r="A79">
            <v>79</v>
          </cell>
          <cell r="B79" t="str">
            <v xml:space="preserve">   Goods</v>
          </cell>
          <cell r="S79">
            <v>3452.5</v>
          </cell>
        </row>
        <row r="80">
          <cell r="A80">
            <v>80</v>
          </cell>
          <cell r="B80" t="str">
            <v>Domestic</v>
          </cell>
          <cell r="S80">
            <v>736.39999999999986</v>
          </cell>
        </row>
        <row r="81">
          <cell r="A81">
            <v>81</v>
          </cell>
          <cell r="B81" t="str">
            <v>Free trade zones</v>
          </cell>
          <cell r="S81">
            <v>2716.1000000000004</v>
          </cell>
        </row>
        <row r="82">
          <cell r="A82">
            <v>82</v>
          </cell>
          <cell r="B82" t="str">
            <v xml:space="preserve">   Services</v>
          </cell>
          <cell r="S82">
            <v>1863.4</v>
          </cell>
        </row>
        <row r="83">
          <cell r="A83">
            <v>83</v>
          </cell>
          <cell r="B83" t="str">
            <v xml:space="preserve">      Tourism receipts</v>
          </cell>
          <cell r="S83">
            <v>1428.8</v>
          </cell>
        </row>
        <row r="84">
          <cell r="A84">
            <v>84</v>
          </cell>
          <cell r="B84" t="str">
            <v>Total exports of goods</v>
          </cell>
          <cell r="S84">
            <v>0</v>
          </cell>
        </row>
        <row r="85">
          <cell r="A85">
            <v>85</v>
          </cell>
          <cell r="B85" t="str">
            <v>Imports of goods and services</v>
          </cell>
          <cell r="S85">
            <v>5899.8</v>
          </cell>
        </row>
        <row r="86">
          <cell r="A86">
            <v>86</v>
          </cell>
          <cell r="B86" t="str">
            <v xml:space="preserve">   Goods (including free trade zones)</v>
          </cell>
          <cell r="S86">
            <v>4903.2</v>
          </cell>
        </row>
        <row r="87">
          <cell r="A87">
            <v>87</v>
          </cell>
          <cell r="B87" t="str">
            <v xml:space="preserve">      Consumer Goods</v>
          </cell>
          <cell r="S87">
            <v>1092.5999999999999</v>
          </cell>
        </row>
        <row r="88">
          <cell r="A88">
            <v>88</v>
          </cell>
          <cell r="B88" t="str">
            <v xml:space="preserve">         Durable</v>
          </cell>
          <cell r="S88">
            <v>517.9</v>
          </cell>
        </row>
        <row r="89">
          <cell r="A89">
            <v>89</v>
          </cell>
          <cell r="B89" t="str">
            <v xml:space="preserve">         Non durable</v>
          </cell>
          <cell r="S89">
            <v>574.69999999999993</v>
          </cell>
        </row>
        <row r="90">
          <cell r="A90">
            <v>90</v>
          </cell>
          <cell r="B90" t="str">
            <v xml:space="preserve">      Primary/Intermediate goods</v>
          </cell>
          <cell r="S90">
            <v>1284.8999999999999</v>
          </cell>
        </row>
        <row r="91">
          <cell r="A91">
            <v>91</v>
          </cell>
          <cell r="B91" t="str">
            <v xml:space="preserve">         of which: Petroleum products</v>
          </cell>
          <cell r="S91">
            <v>521.6</v>
          </cell>
        </row>
        <row r="92">
          <cell r="A92">
            <v>92</v>
          </cell>
          <cell r="B92" t="str">
            <v xml:space="preserve">      Capital goods</v>
          </cell>
          <cell r="S92">
            <v>614.19999999999993</v>
          </cell>
        </row>
        <row r="93">
          <cell r="A93">
            <v>93</v>
          </cell>
          <cell r="B93" t="str">
            <v xml:space="preserve">         of which: Related to privatization</v>
          </cell>
          <cell r="S93">
            <v>0</v>
          </cell>
        </row>
        <row r="94">
          <cell r="A94">
            <v>94</v>
          </cell>
          <cell r="B94" t="str">
            <v xml:space="preserve">   Services</v>
          </cell>
          <cell r="S94">
            <v>996.60000000000014</v>
          </cell>
        </row>
        <row r="95">
          <cell r="A95">
            <v>95</v>
          </cell>
          <cell r="B95" t="str">
            <v>Total imports of goods</v>
          </cell>
          <cell r="S95">
            <v>0</v>
          </cell>
        </row>
        <row r="96">
          <cell r="A96">
            <v>96</v>
          </cell>
          <cell r="B96" t="str">
            <v>Foreign direct investment (net)</v>
          </cell>
          <cell r="S96">
            <v>206.8</v>
          </cell>
        </row>
        <row r="97">
          <cell r="A97">
            <v>97</v>
          </cell>
          <cell r="B97" t="str">
            <v xml:space="preserve">   of which: Related to privatization</v>
          </cell>
          <cell r="S97">
            <v>0</v>
          </cell>
        </row>
        <row r="98">
          <cell r="A98">
            <v>98</v>
          </cell>
          <cell r="B98" t="str">
            <v>Imports net of FTZ imports</v>
          </cell>
        </row>
        <row r="99">
          <cell r="A99">
            <v>99</v>
          </cell>
          <cell r="B99" t="str">
            <v>Commercial banks (net capital flow)</v>
          </cell>
          <cell r="S99">
            <v>18</v>
          </cell>
        </row>
        <row r="100">
          <cell r="A100">
            <v>100</v>
          </cell>
        </row>
        <row r="101">
          <cell r="A101">
            <v>101</v>
          </cell>
          <cell r="B101" t="str">
            <v>Net official international reserves (increase +)</v>
          </cell>
          <cell r="S101">
            <v>-469.60264180264187</v>
          </cell>
        </row>
        <row r="102">
          <cell r="A102">
            <v>102</v>
          </cell>
          <cell r="B102" t="str">
            <v xml:space="preserve">   Gross reserves (increase +)</v>
          </cell>
          <cell r="S102">
            <v>-386.6</v>
          </cell>
        </row>
        <row r="103">
          <cell r="A103">
            <v>103</v>
          </cell>
          <cell r="B103" t="str">
            <v xml:space="preserve">   Liabilities (increase -)</v>
          </cell>
          <cell r="S103">
            <v>-83.002641802641847</v>
          </cell>
        </row>
        <row r="104">
          <cell r="A104">
            <v>104</v>
          </cell>
          <cell r="B104" t="str">
            <v xml:space="preserve">      of which: Use of Fund credits (increase -)</v>
          </cell>
          <cell r="S104">
            <v>8.1999999999999993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Valuation adjustment</v>
          </cell>
          <cell r="S106">
            <v>0</v>
          </cell>
        </row>
        <row r="107">
          <cell r="A107">
            <v>107</v>
          </cell>
          <cell r="B107" t="str">
            <v>Domestic imports</v>
          </cell>
          <cell r="S107">
            <v>2991.7</v>
          </cell>
        </row>
        <row r="108">
          <cell r="A108">
            <v>108</v>
          </cell>
          <cell r="B108" t="str">
            <v>External public sector debt</v>
          </cell>
          <cell r="S108">
            <v>3946.42</v>
          </cell>
        </row>
        <row r="109">
          <cell r="A109">
            <v>109</v>
          </cell>
        </row>
        <row r="110">
          <cell r="A110">
            <v>110</v>
          </cell>
          <cell r="B110" t="str">
            <v>Interest due</v>
          </cell>
        </row>
        <row r="111">
          <cell r="A111">
            <v>111</v>
          </cell>
          <cell r="B111" t="str">
            <v xml:space="preserve">   Nonfinancial public sector</v>
          </cell>
        </row>
        <row r="112">
          <cell r="A112">
            <v>112</v>
          </cell>
          <cell r="B112" t="str">
            <v xml:space="preserve">      Government</v>
          </cell>
        </row>
        <row r="113">
          <cell r="A113">
            <v>113</v>
          </cell>
          <cell r="B113" t="str">
            <v xml:space="preserve">      Public enterprises</v>
          </cell>
        </row>
        <row r="114">
          <cell r="A114">
            <v>114</v>
          </cell>
          <cell r="B114" t="str">
            <v xml:space="preserve">   Financial public sector</v>
          </cell>
        </row>
        <row r="115">
          <cell r="A115">
            <v>115</v>
          </cell>
          <cell r="B115" t="str">
            <v xml:space="preserve">      BCRD (on nonreserve liabilities)</v>
          </cell>
        </row>
        <row r="116">
          <cell r="A116">
            <v>116</v>
          </cell>
          <cell r="B116" t="str">
            <v xml:space="preserve">      BCRD (on reserve liabilities)</v>
          </cell>
        </row>
        <row r="117">
          <cell r="A117">
            <v>117</v>
          </cell>
          <cell r="B117" t="str">
            <v xml:space="preserve">      Other (eg, Banco de Reservas)</v>
          </cell>
        </row>
        <row r="118">
          <cell r="A118">
            <v>118</v>
          </cell>
          <cell r="B118" t="str">
            <v xml:space="preserve">   Interest on arrears</v>
          </cell>
        </row>
        <row r="119">
          <cell r="A119">
            <v>119</v>
          </cell>
          <cell r="B119" t="str">
            <v xml:space="preserve">      Of which: on reserve liabilities</v>
          </cell>
        </row>
        <row r="120">
          <cell r="A120">
            <v>120</v>
          </cell>
        </row>
        <row r="121">
          <cell r="A121">
            <v>121</v>
          </cell>
          <cell r="B121" t="str">
            <v>Reprogramed or forgiven interest</v>
          </cell>
        </row>
        <row r="122">
          <cell r="A122">
            <v>122</v>
          </cell>
          <cell r="B122" t="str">
            <v>New arrears on interest due</v>
          </cell>
        </row>
        <row r="123">
          <cell r="A123">
            <v>123</v>
          </cell>
        </row>
        <row r="124">
          <cell r="A124">
            <v>124</v>
          </cell>
          <cell r="B124" t="str">
            <v>Net use of Fund credit</v>
          </cell>
        </row>
        <row r="125">
          <cell r="A125">
            <v>125</v>
          </cell>
          <cell r="B125" t="str">
            <v xml:space="preserve">   Purchase</v>
          </cell>
        </row>
        <row r="126">
          <cell r="A126">
            <v>126</v>
          </cell>
          <cell r="B126" t="str">
            <v xml:space="preserve">   Repurchase</v>
          </cell>
        </row>
        <row r="127">
          <cell r="A127">
            <v>127</v>
          </cell>
        </row>
        <row r="128">
          <cell r="A128">
            <v>128</v>
          </cell>
          <cell r="B128" t="str">
            <v>Disbursements (medium/long-term debt)</v>
          </cell>
        </row>
        <row r="129">
          <cell r="A129">
            <v>129</v>
          </cell>
          <cell r="B129" t="str">
            <v xml:space="preserve">   Nonfinancial public sector</v>
          </cell>
        </row>
        <row r="130">
          <cell r="A130">
            <v>130</v>
          </cell>
          <cell r="B130" t="str">
            <v xml:space="preserve">      Government</v>
          </cell>
        </row>
        <row r="131">
          <cell r="A131">
            <v>131</v>
          </cell>
          <cell r="B131" t="str">
            <v xml:space="preserve">      Public enterprises</v>
          </cell>
        </row>
        <row r="132">
          <cell r="A132">
            <v>132</v>
          </cell>
          <cell r="B132" t="str">
            <v xml:space="preserve">   Financial public sector</v>
          </cell>
        </row>
        <row r="133">
          <cell r="A133">
            <v>133</v>
          </cell>
          <cell r="B133" t="str">
            <v xml:space="preserve">      BCRD</v>
          </cell>
        </row>
        <row r="134">
          <cell r="A134">
            <v>134</v>
          </cell>
          <cell r="B134" t="str">
            <v xml:space="preserve">      Other (eg, Banco de Reservas)</v>
          </cell>
        </row>
        <row r="135">
          <cell r="A135">
            <v>135</v>
          </cell>
        </row>
        <row r="136">
          <cell r="A136">
            <v>136</v>
          </cell>
          <cell r="B136" t="str">
            <v>Amortization due (medium/long-term debt)</v>
          </cell>
        </row>
        <row r="137">
          <cell r="A137">
            <v>137</v>
          </cell>
          <cell r="B137" t="str">
            <v xml:space="preserve">   Nonfinancial public sector</v>
          </cell>
        </row>
        <row r="138">
          <cell r="A138">
            <v>138</v>
          </cell>
          <cell r="B138" t="str">
            <v xml:space="preserve">      Government</v>
          </cell>
        </row>
        <row r="139">
          <cell r="A139">
            <v>139</v>
          </cell>
          <cell r="B139" t="str">
            <v xml:space="preserve">      Public enterprises</v>
          </cell>
        </row>
        <row r="140">
          <cell r="A140">
            <v>140</v>
          </cell>
          <cell r="B140" t="str">
            <v xml:space="preserve">   Financial public sector</v>
          </cell>
        </row>
        <row r="141">
          <cell r="A141">
            <v>141</v>
          </cell>
          <cell r="B141" t="str">
            <v xml:space="preserve">      BCRD</v>
          </cell>
        </row>
        <row r="142">
          <cell r="A142">
            <v>142</v>
          </cell>
          <cell r="B142" t="str">
            <v xml:space="preserve">      Other (eg, Banco de Reservas)</v>
          </cell>
        </row>
        <row r="143">
          <cell r="A143">
            <v>143</v>
          </cell>
        </row>
        <row r="144">
          <cell r="A144">
            <v>144</v>
          </cell>
          <cell r="B144" t="str">
            <v>Debt rescheduled (medium/long-term debt)</v>
          </cell>
        </row>
        <row r="145">
          <cell r="A145">
            <v>145</v>
          </cell>
          <cell r="B145" t="str">
            <v>Debt forgiven (medium/long-term debt)</v>
          </cell>
        </row>
        <row r="146">
          <cell r="A146">
            <v>146</v>
          </cell>
          <cell r="B146" t="str">
            <v>New arrears (amortization on med/long-term debt)</v>
          </cell>
        </row>
        <row r="147">
          <cell r="A147">
            <v>147</v>
          </cell>
          <cell r="B147" t="str">
            <v>Reduction in outstanding arrears</v>
          </cell>
        </row>
        <row r="148">
          <cell r="A148">
            <v>148</v>
          </cell>
        </row>
        <row r="149">
          <cell r="A149">
            <v>149</v>
          </cell>
          <cell r="B149" t="str">
            <v>From fiscal sector</v>
          </cell>
        </row>
        <row r="150">
          <cell r="A150">
            <v>150</v>
          </cell>
          <cell r="B150">
            <v>36262.378366666664</v>
          </cell>
        </row>
        <row r="151">
          <cell r="A151">
            <v>151</v>
          </cell>
        </row>
        <row r="152">
          <cell r="A152">
            <v>152</v>
          </cell>
          <cell r="B152" t="str">
            <v>Public sector consumption (from 1995: GG)</v>
          </cell>
          <cell r="S152">
            <v>6692.02</v>
          </cell>
        </row>
        <row r="153">
          <cell r="A153">
            <v>153</v>
          </cell>
          <cell r="B153" t="str">
            <v xml:space="preserve">Public sector investment </v>
          </cell>
          <cell r="S153">
            <v>13490</v>
          </cell>
        </row>
        <row r="154">
          <cell r="A154">
            <v>154</v>
          </cell>
          <cell r="B154" t="str">
            <v>Public saving</v>
          </cell>
          <cell r="S154">
            <v>8600.9861474592726</v>
          </cell>
        </row>
        <row r="155">
          <cell r="A155">
            <v>155</v>
          </cell>
          <cell r="B155" t="str">
            <v>PS current account balance</v>
          </cell>
          <cell r="S155">
            <v>8934.586147459273</v>
          </cell>
        </row>
        <row r="156">
          <cell r="A156">
            <v>156</v>
          </cell>
          <cell r="B156" t="str">
            <v>Quasi-fiscal operations</v>
          </cell>
        </row>
        <row r="157">
          <cell r="A157">
            <v>157</v>
          </cell>
          <cell r="B157" t="str">
            <v>Grants</v>
          </cell>
        </row>
        <row r="158">
          <cell r="A158">
            <v>158</v>
          </cell>
        </row>
        <row r="159">
          <cell r="A159">
            <v>159</v>
          </cell>
          <cell r="B159" t="str">
            <v>Overall balance of the consolidated public sector</v>
          </cell>
        </row>
        <row r="160">
          <cell r="A160">
            <v>160</v>
          </cell>
          <cell r="B160" t="str">
            <v>Residual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  <cell r="B165" t="str">
            <v>From monetary sector (stocks)</v>
          </cell>
        </row>
        <row r="166">
          <cell r="A166">
            <v>166</v>
          </cell>
          <cell r="B166">
            <v>36283.028455092594</v>
          </cell>
        </row>
        <row r="167">
          <cell r="A167">
            <v>167</v>
          </cell>
          <cell r="B167" t="str">
            <v>Net international assets/liabilities</v>
          </cell>
        </row>
        <row r="168">
          <cell r="A168">
            <v>168</v>
          </cell>
        </row>
        <row r="169">
          <cell r="A169">
            <v>169</v>
          </cell>
          <cell r="B169" t="str">
            <v>BCRD</v>
          </cell>
        </row>
        <row r="170">
          <cell r="A170">
            <v>170</v>
          </cell>
          <cell r="B170" t="str">
            <v>Official net international reserves</v>
          </cell>
        </row>
        <row r="171">
          <cell r="A171">
            <v>171</v>
          </cell>
          <cell r="B171" t="str">
            <v xml:space="preserve">   Assets</v>
          </cell>
        </row>
        <row r="172">
          <cell r="A172">
            <v>172</v>
          </cell>
          <cell r="B172" t="str">
            <v xml:space="preserve">   Liabilities</v>
          </cell>
        </row>
        <row r="173">
          <cell r="A173">
            <v>173</v>
          </cell>
        </row>
        <row r="174">
          <cell r="A174">
            <v>174</v>
          </cell>
          <cell r="B174" t="str">
            <v>Medium&amp;long-term liabilities</v>
          </cell>
        </row>
        <row r="175">
          <cell r="A175">
            <v>175</v>
          </cell>
          <cell r="B175" t="str">
            <v>Restructured commercial bank debt</v>
          </cell>
        </row>
        <row r="176">
          <cell r="A176">
            <v>176</v>
          </cell>
          <cell r="B176" t="str">
            <v xml:space="preserve">   less collateral bonds</v>
          </cell>
        </row>
        <row r="177">
          <cell r="A177">
            <v>177</v>
          </cell>
          <cell r="B177" t="str">
            <v>Other</v>
          </cell>
        </row>
        <row r="178">
          <cell r="A178">
            <v>178</v>
          </cell>
        </row>
        <row r="179">
          <cell r="A179">
            <v>179</v>
          </cell>
          <cell r="B179" t="str">
            <v>Commercial banks</v>
          </cell>
        </row>
        <row r="180">
          <cell r="A180">
            <v>180</v>
          </cell>
          <cell r="B180" t="str">
            <v>Net foreign assets</v>
          </cell>
        </row>
        <row r="181">
          <cell r="A181">
            <v>181</v>
          </cell>
          <cell r="B181" t="str">
            <v xml:space="preserve">   Assets</v>
          </cell>
        </row>
        <row r="182">
          <cell r="A182">
            <v>182</v>
          </cell>
          <cell r="B182" t="str">
            <v xml:space="preserve">   Liabilities</v>
          </cell>
        </row>
        <row r="183">
          <cell r="A183">
            <v>183</v>
          </cell>
        </row>
        <row r="184">
          <cell r="A184">
            <v>184</v>
          </cell>
          <cell r="B184" t="str">
            <v>Banco de Reservas</v>
          </cell>
        </row>
        <row r="185">
          <cell r="A185">
            <v>185</v>
          </cell>
          <cell r="B185" t="str">
            <v>Net foreign assets</v>
          </cell>
        </row>
        <row r="186">
          <cell r="A186">
            <v>186</v>
          </cell>
          <cell r="B186" t="str">
            <v xml:space="preserve">   Assets</v>
          </cell>
        </row>
        <row r="187">
          <cell r="A187">
            <v>187</v>
          </cell>
          <cell r="B187" t="str">
            <v xml:space="preserve">   Liabilities</v>
          </cell>
        </row>
        <row r="188">
          <cell r="A188">
            <v>188</v>
          </cell>
        </row>
        <row r="189">
          <cell r="A189">
            <v>189</v>
          </cell>
          <cell r="B189" t="str">
            <v>Private commercial banks</v>
          </cell>
        </row>
        <row r="190">
          <cell r="A190">
            <v>190</v>
          </cell>
          <cell r="B190" t="str">
            <v>Net foreign assets</v>
          </cell>
        </row>
        <row r="191">
          <cell r="A191">
            <v>191</v>
          </cell>
          <cell r="B191" t="str">
            <v xml:space="preserve">   Assets</v>
          </cell>
        </row>
        <row r="192">
          <cell r="A192">
            <v>192</v>
          </cell>
          <cell r="B192" t="str">
            <v xml:space="preserve">   Liabilities</v>
          </cell>
        </row>
        <row r="193">
          <cell r="A193">
            <v>193</v>
          </cell>
        </row>
        <row r="194">
          <cell r="A194">
            <v>194</v>
          </cell>
          <cell r="B194" t="str">
            <v>Net credit to the nonfinancial public sector</v>
          </cell>
        </row>
        <row r="195">
          <cell r="A195">
            <v>195</v>
          </cell>
          <cell r="B195" t="str">
            <v xml:space="preserve">   Central government (direct)</v>
          </cell>
        </row>
        <row r="196">
          <cell r="A196">
            <v>196</v>
          </cell>
          <cell r="B196" t="str">
            <v xml:space="preserve">   Rest of NFPS</v>
          </cell>
        </row>
        <row r="197">
          <cell r="A197">
            <v>197</v>
          </cell>
        </row>
        <row r="198">
          <cell r="A198">
            <v>198</v>
          </cell>
          <cell r="B198" t="str">
            <v>BCRD</v>
          </cell>
        </row>
        <row r="199">
          <cell r="A199">
            <v>199</v>
          </cell>
          <cell r="B199" t="str">
            <v>Central government (direct)</v>
          </cell>
        </row>
        <row r="200">
          <cell r="A200">
            <v>200</v>
          </cell>
          <cell r="B200" t="str">
            <v>Losses, interest less forex commision</v>
          </cell>
        </row>
        <row r="201">
          <cell r="A201">
            <v>201</v>
          </cell>
          <cell r="B201" t="str">
            <v>Rest of Public sector</v>
          </cell>
        </row>
        <row r="202">
          <cell r="A202">
            <v>202</v>
          </cell>
          <cell r="B202" t="str">
            <v>Credit to public enterprises</v>
          </cell>
        </row>
        <row r="203">
          <cell r="A203">
            <v>203</v>
          </cell>
          <cell r="B203" t="str">
            <v>Banco de Reservas</v>
          </cell>
        </row>
        <row r="204">
          <cell r="A204">
            <v>204</v>
          </cell>
          <cell r="B204" t="str">
            <v>Central government</v>
          </cell>
        </row>
        <row r="205">
          <cell r="A205">
            <v>205</v>
          </cell>
          <cell r="B205" t="str">
            <v>Municipalities &amp; other government</v>
          </cell>
        </row>
        <row r="206">
          <cell r="A206">
            <v>206</v>
          </cell>
          <cell r="B206" t="str">
            <v>Rest of NFPS</v>
          </cell>
        </row>
        <row r="207">
          <cell r="A207">
            <v>207</v>
          </cell>
          <cell r="B207" t="str">
            <v>Credit to public enterprises</v>
          </cell>
        </row>
        <row r="208">
          <cell r="A208">
            <v>208</v>
          </cell>
          <cell r="B208" t="str">
            <v>Private commercial banks</v>
          </cell>
        </row>
        <row r="209">
          <cell r="A209">
            <v>209</v>
          </cell>
          <cell r="B209" t="str">
            <v>Central government</v>
          </cell>
        </row>
        <row r="210">
          <cell r="A210">
            <v>210</v>
          </cell>
          <cell r="B210" t="str">
            <v>Municipalities &amp; other government</v>
          </cell>
        </row>
        <row r="211">
          <cell r="A211">
            <v>211</v>
          </cell>
          <cell r="B211" t="str">
            <v>Rest of NFPS</v>
          </cell>
        </row>
        <row r="212">
          <cell r="A212">
            <v>212</v>
          </cell>
          <cell r="B212" t="str">
            <v>Credit to public enterprises</v>
          </cell>
        </row>
        <row r="213">
          <cell r="A213">
            <v>213</v>
          </cell>
          <cell r="B213" t="str">
            <v>Monetary aggregates (Banking system)</v>
          </cell>
        </row>
        <row r="214">
          <cell r="A214">
            <v>214</v>
          </cell>
          <cell r="B214" t="str">
            <v>Currency in circulation</v>
          </cell>
        </row>
        <row r="215">
          <cell r="A215">
            <v>215</v>
          </cell>
          <cell r="B215" t="str">
            <v>Base money (M0)</v>
          </cell>
        </row>
        <row r="216">
          <cell r="A216">
            <v>216</v>
          </cell>
          <cell r="B216" t="str">
            <v>M1</v>
          </cell>
        </row>
        <row r="217">
          <cell r="A217">
            <v>217</v>
          </cell>
          <cell r="B217" t="str">
            <v>M2</v>
          </cell>
        </row>
        <row r="218">
          <cell r="A218">
            <v>218</v>
          </cell>
          <cell r="B218" t="str">
            <v>Liabilities to the private sector</v>
          </cell>
        </row>
        <row r="219">
          <cell r="A219">
            <v>219</v>
          </cell>
        </row>
        <row r="220">
          <cell r="A220">
            <v>220</v>
          </cell>
          <cell r="B220" t="str">
            <v>Monetary aggregates (Financial system)</v>
          </cell>
        </row>
        <row r="221">
          <cell r="A221">
            <v>221</v>
          </cell>
          <cell r="B221" t="str">
            <v>Currency in circulation</v>
          </cell>
        </row>
        <row r="222">
          <cell r="A222">
            <v>222</v>
          </cell>
          <cell r="B222" t="str">
            <v>M1</v>
          </cell>
        </row>
        <row r="223">
          <cell r="A223">
            <v>223</v>
          </cell>
          <cell r="B223" t="str">
            <v>M2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data"/>
      <sheetName val="Contents"/>
      <sheetName val="R1"/>
      <sheetName val="R2"/>
      <sheetName val="R3"/>
      <sheetName val="R4"/>
      <sheetName val="R5"/>
      <sheetName val="R6"/>
      <sheetName val="R7"/>
      <sheetName val="E1"/>
      <sheetName val="E2"/>
      <sheetName val="L1"/>
      <sheetName val="L2"/>
      <sheetName val="L3"/>
      <sheetName val="L4"/>
      <sheetName val="L5"/>
      <sheetName val="L6"/>
      <sheetName val="L7"/>
      <sheetName val="R8"/>
      <sheetName val="Gov1"/>
      <sheetName val="Gov2"/>
      <sheetName val="Gov3"/>
      <sheetName val="Gov4"/>
      <sheetName val="Gov5"/>
      <sheetName val="Gov6"/>
      <sheetName val="Gov7"/>
      <sheetName val="Gov8"/>
      <sheetName val="Gov9"/>
      <sheetName val="M1"/>
      <sheetName val="M2"/>
      <sheetName val="M3"/>
      <sheetName val="M4"/>
      <sheetName val="M5"/>
      <sheetName val="B1"/>
      <sheetName val="B2"/>
      <sheetName val="B3"/>
      <sheetName val="D"/>
      <sheetName val="BoP"/>
      <sheetName val="T1"/>
      <sheetName val="T2"/>
      <sheetName val="T3"/>
      <sheetName val="40"/>
      <sheetName val="41"/>
      <sheetName val="42"/>
      <sheetName val="43"/>
      <sheetName val="44"/>
      <sheetName val="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Table 7. Latvia: Gross Domestic Product by Expenditure at Constant Prices, 1996-2000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  <cell r="G4">
            <v>2000</v>
          </cell>
        </row>
        <row r="6">
          <cell r="C6" t="str">
            <v>(In thousands of 1995 lats)</v>
          </cell>
        </row>
        <row r="7">
          <cell r="A7" t="str">
            <v>Final consumption</v>
          </cell>
          <cell r="B7">
            <v>1992317</v>
          </cell>
          <cell r="C7">
            <v>2153374.6165267015</v>
          </cell>
          <cell r="D7">
            <v>2236061</v>
          </cell>
          <cell r="E7">
            <v>2374749</v>
          </cell>
          <cell r="F7">
            <v>2466123</v>
          </cell>
          <cell r="G7">
            <v>2559601</v>
          </cell>
        </row>
        <row r="8">
          <cell r="A8" t="str">
            <v xml:space="preserve">Households and of non-profit </v>
          </cell>
        </row>
        <row r="9">
          <cell r="A9" t="str">
            <v xml:space="preserve">institutions serving households (NPISH)  </v>
          </cell>
          <cell r="B9">
            <v>1470541</v>
          </cell>
          <cell r="C9">
            <v>1622275.6261519773</v>
          </cell>
          <cell r="D9">
            <v>1703541</v>
          </cell>
          <cell r="E9">
            <v>1809935</v>
          </cell>
          <cell r="F9">
            <v>1901359</v>
          </cell>
          <cell r="G9">
            <v>2007234</v>
          </cell>
        </row>
        <row r="10">
          <cell r="A10" t="str">
            <v>General government</v>
          </cell>
          <cell r="B10">
            <v>521776</v>
          </cell>
          <cell r="C10">
            <v>531098.99037472392</v>
          </cell>
          <cell r="D10">
            <v>532520</v>
          </cell>
          <cell r="E10">
            <v>564814</v>
          </cell>
          <cell r="F10">
            <v>564764</v>
          </cell>
          <cell r="G10">
            <v>552367</v>
          </cell>
        </row>
        <row r="11">
          <cell r="A11" t="str">
            <v>Gross capital formation</v>
          </cell>
          <cell r="B11">
            <v>413625.12625088287</v>
          </cell>
          <cell r="C11">
            <v>438258.3834732984</v>
          </cell>
          <cell r="D11">
            <v>491880</v>
          </cell>
          <cell r="E11">
            <v>684786</v>
          </cell>
          <cell r="F11">
            <v>624870</v>
          </cell>
          <cell r="G11">
            <v>617163</v>
          </cell>
        </row>
        <row r="12">
          <cell r="A12" t="str">
            <v>Gross fixed capital formation</v>
          </cell>
          <cell r="B12">
            <v>354876</v>
          </cell>
          <cell r="C12">
            <v>434026.3834732984</v>
          </cell>
          <cell r="D12">
            <v>523996</v>
          </cell>
          <cell r="E12">
            <v>754489</v>
          </cell>
          <cell r="F12">
            <v>724215</v>
          </cell>
          <cell r="G12">
            <v>802305</v>
          </cell>
        </row>
        <row r="13">
          <cell r="A13" t="str">
            <v xml:space="preserve">Changes in inventories </v>
          </cell>
          <cell r="B13">
            <v>58749</v>
          </cell>
          <cell r="C13">
            <v>4232</v>
          </cell>
          <cell r="D13">
            <v>-32116</v>
          </cell>
          <cell r="E13">
            <v>-69703</v>
          </cell>
          <cell r="F13">
            <v>-99345</v>
          </cell>
          <cell r="G13">
            <v>-185142</v>
          </cell>
        </row>
        <row r="14">
          <cell r="A14" t="str">
            <v>Exports of goods and services</v>
          </cell>
          <cell r="B14">
            <v>1101039.8737491171</v>
          </cell>
          <cell r="C14">
            <v>1323911</v>
          </cell>
          <cell r="D14">
            <v>1497675</v>
          </cell>
          <cell r="E14">
            <v>1570381</v>
          </cell>
          <cell r="F14">
            <v>1470475</v>
          </cell>
          <cell r="G14">
            <v>1658408</v>
          </cell>
        </row>
        <row r="15">
          <cell r="A15" t="str">
            <v>Imports of goods and services</v>
          </cell>
          <cell r="B15">
            <v>1157759</v>
          </cell>
          <cell r="C15">
            <v>1487839</v>
          </cell>
          <cell r="D15">
            <v>1588862</v>
          </cell>
          <cell r="E15">
            <v>1890795</v>
          </cell>
          <cell r="F15">
            <v>1792902</v>
          </cell>
          <cell r="G15">
            <v>1884456</v>
          </cell>
        </row>
        <row r="16">
          <cell r="A16" t="str">
            <v>GDP at purchasers'  prices</v>
          </cell>
          <cell r="B16">
            <v>2349223</v>
          </cell>
          <cell r="C16">
            <v>2427705</v>
          </cell>
          <cell r="D16">
            <v>2636754</v>
          </cell>
          <cell r="E16">
            <v>2739121</v>
          </cell>
          <cell r="F16">
            <v>2768566</v>
          </cell>
          <cell r="G16">
            <v>2950716</v>
          </cell>
        </row>
        <row r="18">
          <cell r="C18" t="str">
            <v>(Percentage growth)</v>
          </cell>
        </row>
        <row r="19">
          <cell r="A19" t="str">
            <v>Final consumption</v>
          </cell>
          <cell r="C19" t="str">
            <v>...</v>
          </cell>
          <cell r="D19">
            <v>3.8398513123865108</v>
          </cell>
          <cell r="E19">
            <v>6.2023352672400334</v>
          </cell>
          <cell r="F19">
            <v>3.8477329604096999</v>
          </cell>
          <cell r="G19">
            <v>3.7904840918315807</v>
          </cell>
        </row>
        <row r="20">
          <cell r="A20" t="str">
            <v xml:space="preserve">Households and of non-profit </v>
          </cell>
        </row>
        <row r="21">
          <cell r="A21" t="str">
            <v xml:space="preserve">institutions serving households (NPISH)  </v>
          </cell>
          <cell r="C21" t="str">
            <v>...</v>
          </cell>
          <cell r="D21">
            <v>5.0093444380215013</v>
          </cell>
          <cell r="E21">
            <v>6.2454616589797451</v>
          </cell>
          <cell r="F21">
            <v>5.0512311215596073</v>
          </cell>
          <cell r="G21">
            <v>5.5683855600126009</v>
          </cell>
        </row>
        <row r="22">
          <cell r="A22" t="str">
            <v>General government</v>
          </cell>
          <cell r="C22" t="str">
            <v>...</v>
          </cell>
          <cell r="D22">
            <v>0.26756021966327648</v>
          </cell>
          <cell r="E22">
            <v>6.0643731690828595</v>
          </cell>
          <cell r="F22">
            <v>-8.8524717871685255E-3</v>
          </cell>
          <cell r="G22">
            <v>-2.1950761734104818</v>
          </cell>
        </row>
        <row r="23">
          <cell r="A23" t="str">
            <v>Gross capital formation</v>
          </cell>
          <cell r="C23" t="str">
            <v>...</v>
          </cell>
          <cell r="D23">
            <v>12.235160478103801</v>
          </cell>
          <cell r="E23">
            <v>39.218101976091724</v>
          </cell>
          <cell r="F23">
            <v>-8.7495947639116505</v>
          </cell>
          <cell r="G23">
            <v>-1.2333765423208076</v>
          </cell>
        </row>
        <row r="24">
          <cell r="A24" t="str">
            <v>Gross fixed capital formation</v>
          </cell>
          <cell r="C24" t="str">
            <v>...</v>
          </cell>
          <cell r="D24">
            <v>20.729066239411374</v>
          </cell>
          <cell r="E24">
            <v>43.987549523278815</v>
          </cell>
          <cell r="F24">
            <v>-4.0125170810972772</v>
          </cell>
          <cell r="G24">
            <v>10.782709554483127</v>
          </cell>
        </row>
        <row r="25">
          <cell r="A25" t="str">
            <v xml:space="preserve">Changes in inventories </v>
          </cell>
          <cell r="C25" t="str">
            <v>...</v>
          </cell>
          <cell r="D25">
            <v>-858.8846880907372</v>
          </cell>
          <cell r="E25">
            <v>117.03512268028398</v>
          </cell>
          <cell r="F25">
            <v>42.526146650789777</v>
          </cell>
          <cell r="G25">
            <v>86.362675524686708</v>
          </cell>
        </row>
        <row r="26">
          <cell r="A26" t="str">
            <v>Exports of goods and services</v>
          </cell>
          <cell r="C26" t="str">
            <v>...</v>
          </cell>
          <cell r="D26">
            <v>13.125051457386494</v>
          </cell>
          <cell r="E26">
            <v>4.8545912831555516</v>
          </cell>
          <cell r="F26">
            <v>-6.3618956164141043</v>
          </cell>
          <cell r="G26">
            <v>12.78042809296316</v>
          </cell>
        </row>
        <row r="27">
          <cell r="A27" t="str">
            <v>Imports of goods and services</v>
          </cell>
          <cell r="C27" t="str">
            <v>...</v>
          </cell>
          <cell r="D27">
            <v>6.7899147690039019</v>
          </cell>
          <cell r="E27">
            <v>19.003097814662318</v>
          </cell>
          <cell r="F27">
            <v>-5.1773460369844422</v>
          </cell>
          <cell r="G27">
            <v>5.1064698460930869</v>
          </cell>
        </row>
        <row r="28">
          <cell r="A28" t="str">
            <v>GDP at purchasers'  prices</v>
          </cell>
          <cell r="C28" t="str">
            <v>...</v>
          </cell>
          <cell r="D28">
            <v>8.6109720909253831</v>
          </cell>
          <cell r="E28">
            <v>3.8823113570700896</v>
          </cell>
          <cell r="F28">
            <v>1.0749798931847021</v>
          </cell>
          <cell r="G28">
            <v>6.5792182667850474</v>
          </cell>
        </row>
        <row r="30">
          <cell r="A30" t="str">
            <v xml:space="preserve">   Source:  Central Statistical Bureau of Latvia.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INT2"/>
      <sheetName val="shared data"/>
    </sheetNames>
    <definedNames>
      <definedName name="[Macros Import].qbop"/>
    </defined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uctura"/>
      <sheetName val="Tasas de Interés"/>
      <sheetName val="BCP"/>
      <sheetName val="Soc. Mon. de Dep."/>
      <sheetName val="Panorama Monetario"/>
      <sheetName val="Soc. no Mon. de Dep."/>
      <sheetName val="Panorama Soc. de Dep."/>
      <sheetName val="ControlSheet"/>
      <sheetName val="Cuentas FMI"/>
      <sheetName val="ponder a y p "/>
      <sheetName val="Paragu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lance Trimestral enviado a Ros"/>
      <sheetName val="Blance%20Trimestral%20enviado%2"/>
      <sheetName val="BCP"/>
      <sheetName val="ponder a y 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CP"/>
    </sheetNames>
    <definedNames>
      <definedName name="asd" sheetId="0"/>
      <definedName name="OnShow" sheetId="0"/>
      <definedName name="spnf" sheetId="0"/>
      <definedName name="will" sheetId="0"/>
    </defined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graf 1"/>
      <sheetName val="Current"/>
      <sheetName val="StRp_Tbl1"/>
      <sheetName val="SetUp_Sheet"/>
      <sheetName val="Data_check"/>
      <sheetName val="embi_day"/>
      <sheetName val="GenericIR"/>
      <sheetName val="Stfrprtables"/>
      <sheetName val="SPNF Acuerdo Incl. Int."/>
    </sheetNames>
    <definedNames>
      <definedName name="BFLD_DF"/>
      <definedName name="NTDD_RG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6"/>
      <sheetName val="Q5"/>
      <sheetName val="GeoBo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Gold"/>
      <sheetName val="Nickel"/>
      <sheetName val="Coal"/>
      <sheetName val="PGold"/>
      <sheetName val="PNickel"/>
      <sheetName val="PCoal"/>
    </sheetNames>
    <sheetDataSet>
      <sheetData sheetId="0"/>
      <sheetData sheetId="1">
        <row r="583">
          <cell r="B583">
            <v>1725.1</v>
          </cell>
          <cell r="C583">
            <v>1727.5</v>
          </cell>
          <cell r="D583">
            <v>1729.5</v>
          </cell>
          <cell r="E583">
            <v>1731.1</v>
          </cell>
          <cell r="F583">
            <v>1732.9</v>
          </cell>
          <cell r="G583">
            <v>1734.9</v>
          </cell>
          <cell r="H583">
            <v>1736.5</v>
          </cell>
          <cell r="I583">
            <v>1737.8</v>
          </cell>
          <cell r="J583">
            <v>1739.3</v>
          </cell>
          <cell r="K583">
            <v>1742.3</v>
          </cell>
          <cell r="L583">
            <v>1744.4</v>
          </cell>
          <cell r="M583">
            <v>1817.2</v>
          </cell>
          <cell r="N583">
            <v>1753.8</v>
          </cell>
          <cell r="O583">
            <v>1763.1</v>
          </cell>
          <cell r="P583">
            <v>1785</v>
          </cell>
          <cell r="Q583">
            <v>1806.5</v>
          </cell>
          <cell r="R583">
            <v>1827.7</v>
          </cell>
          <cell r="S583">
            <v>1849.2</v>
          </cell>
          <cell r="T583">
            <v>1859.2</v>
          </cell>
          <cell r="U583">
            <v>1869.2</v>
          </cell>
        </row>
      </sheetData>
      <sheetData sheetId="2">
        <row r="583">
          <cell r="B583">
            <v>16434</v>
          </cell>
          <cell r="C583">
            <v>16449.25</v>
          </cell>
          <cell r="D583">
            <v>16461.25</v>
          </cell>
          <cell r="E583">
            <v>16473.75</v>
          </cell>
          <cell r="F583">
            <v>16478.75</v>
          </cell>
          <cell r="G583">
            <v>16486</v>
          </cell>
          <cell r="H583">
            <v>16489.75</v>
          </cell>
          <cell r="I583">
            <v>16493.5</v>
          </cell>
          <cell r="J583">
            <v>16497.25</v>
          </cell>
          <cell r="K583">
            <v>16505.25</v>
          </cell>
          <cell r="L583">
            <v>16513.25</v>
          </cell>
          <cell r="M583">
            <v>16521.25</v>
          </cell>
          <cell r="N583">
            <v>16529.25</v>
          </cell>
          <cell r="O583">
            <v>16537.25</v>
          </cell>
          <cell r="P583">
            <v>16545.25</v>
          </cell>
          <cell r="Q583">
            <v>16562.25</v>
          </cell>
          <cell r="R583">
            <v>16579.25</v>
          </cell>
          <cell r="S583">
            <v>16596.25</v>
          </cell>
          <cell r="T583">
            <v>16613.25</v>
          </cell>
          <cell r="U583">
            <v>16630.25</v>
          </cell>
          <cell r="V583">
            <v>16647.25</v>
          </cell>
          <cell r="W583">
            <v>16658.25</v>
          </cell>
          <cell r="X583">
            <v>16669.25</v>
          </cell>
          <cell r="Y583">
            <v>16680.25</v>
          </cell>
          <cell r="Z583">
            <v>16691.25</v>
          </cell>
          <cell r="AA583">
            <v>16702.25</v>
          </cell>
          <cell r="AB583">
            <v>16713.25</v>
          </cell>
          <cell r="AC583">
            <v>16723.25</v>
          </cell>
          <cell r="AD583">
            <v>16733.25</v>
          </cell>
          <cell r="AE583">
            <v>16744.25</v>
          </cell>
          <cell r="AF583">
            <v>16755.25</v>
          </cell>
          <cell r="AG583">
            <v>16766.25</v>
          </cell>
          <cell r="AH583">
            <v>16777.25</v>
          </cell>
          <cell r="AI583">
            <v>16789.25</v>
          </cell>
          <cell r="AJ583">
            <v>16801.25</v>
          </cell>
          <cell r="AK583">
            <v>16813.25</v>
          </cell>
          <cell r="AL583">
            <v>16825.25</v>
          </cell>
          <cell r="AM583">
            <v>16837.25</v>
          </cell>
          <cell r="AN583">
            <v>16849.25</v>
          </cell>
          <cell r="AO583">
            <v>16861.25</v>
          </cell>
          <cell r="AP583">
            <v>16873.25</v>
          </cell>
          <cell r="AQ583">
            <v>16884.25</v>
          </cell>
          <cell r="AR583">
            <v>16895.25</v>
          </cell>
          <cell r="AS583">
            <v>16906.25</v>
          </cell>
          <cell r="AT583">
            <v>16917.25</v>
          </cell>
          <cell r="AU583">
            <v>16925.25</v>
          </cell>
          <cell r="AV583">
            <v>16933.25</v>
          </cell>
          <cell r="AW583">
            <v>16941.25</v>
          </cell>
          <cell r="AX583">
            <v>16949.25</v>
          </cell>
          <cell r="AY583">
            <v>16957.25</v>
          </cell>
          <cell r="AZ583">
            <v>16965.25</v>
          </cell>
          <cell r="BA583">
            <v>16973.25</v>
          </cell>
          <cell r="BB583">
            <v>16981.25</v>
          </cell>
          <cell r="BC583">
            <v>16990.25</v>
          </cell>
          <cell r="BD583">
            <v>16999.25</v>
          </cell>
          <cell r="BE583">
            <v>17008.25</v>
          </cell>
          <cell r="BF583">
            <v>17017.25</v>
          </cell>
        </row>
      </sheetData>
      <sheetData sheetId="3">
        <row r="583">
          <cell r="B583">
            <v>68.45</v>
          </cell>
          <cell r="C583">
            <v>69.900000000000006</v>
          </cell>
          <cell r="D583">
            <v>69.8</v>
          </cell>
          <cell r="E583">
            <v>70.099999999999994</v>
          </cell>
          <cell r="F583">
            <v>70.400000000000006</v>
          </cell>
          <cell r="G583">
            <v>70.7</v>
          </cell>
          <cell r="H583">
            <v>71.25</v>
          </cell>
          <cell r="I583">
            <v>71.8</v>
          </cell>
          <cell r="J583">
            <v>72.3</v>
          </cell>
          <cell r="K583">
            <v>72.5</v>
          </cell>
          <cell r="L583">
            <v>72.650000000000006</v>
          </cell>
          <cell r="M583">
            <v>72.849999999999994</v>
          </cell>
          <cell r="N583">
            <v>72.7</v>
          </cell>
          <cell r="O583">
            <v>72.55</v>
          </cell>
          <cell r="P583">
            <v>72.400000000000006</v>
          </cell>
          <cell r="Q583">
            <v>72.25</v>
          </cell>
          <cell r="R583">
            <v>72.05</v>
          </cell>
          <cell r="S583">
            <v>71.900000000000006</v>
          </cell>
          <cell r="T583">
            <v>71.75</v>
          </cell>
          <cell r="U583">
            <v>71.599999999999994</v>
          </cell>
          <cell r="V583">
            <v>71.5</v>
          </cell>
          <cell r="W583">
            <v>71.400000000000006</v>
          </cell>
          <cell r="X583">
            <v>71.3</v>
          </cell>
          <cell r="Y583">
            <v>71.25</v>
          </cell>
          <cell r="Z583">
            <v>71.150000000000006</v>
          </cell>
          <cell r="AA583">
            <v>71.05</v>
          </cell>
          <cell r="AB583">
            <v>71</v>
          </cell>
          <cell r="AC583">
            <v>70.900000000000006</v>
          </cell>
          <cell r="AD583">
            <v>70.900000000000006</v>
          </cell>
          <cell r="AE583">
            <v>70.849999999999994</v>
          </cell>
          <cell r="AF583">
            <v>70.849999999999994</v>
          </cell>
          <cell r="AG583">
            <v>70.8</v>
          </cell>
          <cell r="AH583">
            <v>70.8</v>
          </cell>
          <cell r="AI583">
            <v>70.8</v>
          </cell>
          <cell r="AJ583">
            <v>70.75</v>
          </cell>
          <cell r="AK583">
            <v>70.75</v>
          </cell>
          <cell r="AL583">
            <v>70.75</v>
          </cell>
          <cell r="AM583">
            <v>70.7</v>
          </cell>
          <cell r="AN583">
            <v>70.7</v>
          </cell>
          <cell r="AO583">
            <v>70.650000000000006</v>
          </cell>
          <cell r="AP583">
            <v>70.650000000000006</v>
          </cell>
          <cell r="AQ583">
            <v>70.650000000000006</v>
          </cell>
          <cell r="AR583">
            <v>70.599999999999994</v>
          </cell>
          <cell r="AS583">
            <v>70.599999999999994</v>
          </cell>
          <cell r="AT583">
            <v>70.599999999999994</v>
          </cell>
          <cell r="AU583">
            <v>70.55</v>
          </cell>
          <cell r="AV583">
            <v>70.55</v>
          </cell>
          <cell r="AW583">
            <v>70.5</v>
          </cell>
          <cell r="AX583">
            <v>70.5</v>
          </cell>
        </row>
      </sheetData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ErrCheck"/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resas Publicas detalle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Fig1"/>
      <sheetName val="Fig2"/>
      <sheetName val="Fig3"/>
      <sheetName val="Fig4"/>
      <sheetName val="Fig5"/>
      <sheetName val="Fig6"/>
      <sheetName val="Table 1"/>
      <sheetName val="Table 4"/>
      <sheetName val="Table 5"/>
      <sheetName val="Table 6"/>
      <sheetName val="Data"/>
      <sheetName val="BSA Matrix"/>
      <sheetName val="EDSS ER data"/>
      <sheetName val="EDSS data"/>
      <sheetName val="QEDS"/>
      <sheetName val="QEDS data"/>
      <sheetName val="JEDH"/>
      <sheetName val="CPIS"/>
      <sheetName val="CB"/>
      <sheetName val="Govt"/>
      <sheetName val="ODC"/>
      <sheetName val="OFC"/>
      <sheetName val="NFC"/>
      <sheetName val="OR"/>
      <sheetName val="NR"/>
      <sheetName val="Figure 4"/>
      <sheetName val="Figure 5"/>
      <sheetName val="Figure 6"/>
      <sheetName val="Data for charts"/>
      <sheetName val="Chart1"/>
      <sheetName val="Chart2"/>
      <sheetName val="Chart3"/>
      <sheetName val="Chart4"/>
      <sheetName val="ipc"/>
      <sheetName val="Empresas Publicas deta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QEDS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LOAD"/>
      <sheetName val="QEDS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UPLOAD"/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 Raw Data"/>
      <sheetName val="Quarterly MacroFlow"/>
      <sheetName val="2003"/>
      <sheetName val="RED47"/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Table3"/>
      <sheetName val="IMATA"/>
      <sheetName val="Dsrv"/>
      <sheetName val="Dboj"/>
      <sheetName val="Dgg"/>
      <sheetName val="Dgov"/>
      <sheetName val="Summary Table"/>
      <sheetName val="Table"/>
      <sheetName val="B"/>
      <sheetName val="perfcrit 2"/>
      <sheetName val="S&amp;I DA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imista institución 2023-2026"/>
      <sheetName val="Pesimista institución 2023-2026"/>
      <sheetName val="Pesimista 2023 Mensualizado"/>
      <sheetName val="Ejec2022"/>
      <sheetName val="Ejec2021"/>
      <sheetName val="Hoja2"/>
      <sheetName val="Hoja1"/>
      <sheetName val="Ingresos al 31-08-2020"/>
    </sheetNames>
    <sheetDataSet>
      <sheetData sheetId="0"/>
      <sheetData sheetId="1">
        <row r="9">
          <cell r="G9">
            <v>1731980334.0385709</v>
          </cell>
        </row>
      </sheetData>
      <sheetData sheetId="2"/>
      <sheetData sheetId="3">
        <row r="1">
          <cell r="B1" t="str">
            <v>Cod.Fuente Especifica</v>
          </cell>
        </row>
      </sheetData>
      <sheetData sheetId="4">
        <row r="1">
          <cell r="B1" t="str">
            <v>Cod.Fuente Especifica</v>
          </cell>
        </row>
      </sheetData>
      <sheetData sheetId="5">
        <row r="1">
          <cell r="A1" t="str">
            <v>Cod.Fuente Especifica</v>
          </cell>
          <cell r="B1" t="str">
            <v>Fuente Especifica</v>
          </cell>
          <cell r="C1" t="str">
            <v>Valor Inicial</v>
          </cell>
          <cell r="D1" t="str">
            <v>Pres. Vigente Aprobado</v>
          </cell>
          <cell r="E1" t="str">
            <v>Percibido Aprobado</v>
          </cell>
        </row>
        <row r="2">
          <cell r="A2" t="str">
            <v>2076</v>
          </cell>
          <cell r="B2" t="str">
            <v>RECURSOS DE CAPTACION DIRECTA DEL MINISTERIO DE MEDIO AMB. DECRETO 222-06</v>
          </cell>
          <cell r="C2">
            <v>668335267</v>
          </cell>
          <cell r="D2">
            <v>668335267</v>
          </cell>
          <cell r="E2">
            <v>487512216.14999998</v>
          </cell>
        </row>
        <row r="3">
          <cell r="A3" t="str">
            <v>2077</v>
          </cell>
          <cell r="B3" t="str">
            <v>RECURSOS DE CAPTACION DIRECTA DEL MINISTERIO DE EDUCACION SUPERIOR LEY 139-01</v>
          </cell>
          <cell r="C3">
            <v>28880596</v>
          </cell>
          <cell r="D3">
            <v>61226863.859999999</v>
          </cell>
          <cell r="E3">
            <v>30949641.510000002</v>
          </cell>
        </row>
        <row r="4">
          <cell r="A4" t="str">
            <v>2078</v>
          </cell>
          <cell r="B4" t="str">
            <v>RECURSOS DE CAPTACION DIRECTA DEL MINISTERIO DE INTERIOR Y POLICIA LEY 80-99 RESOLUCION 02-06</v>
          </cell>
          <cell r="C4">
            <v>230862278</v>
          </cell>
          <cell r="D4">
            <v>179891158</v>
          </cell>
          <cell r="E4">
            <v>142776160.46000001</v>
          </cell>
        </row>
        <row r="5">
          <cell r="A5" t="str">
            <v>2079</v>
          </cell>
          <cell r="B5" t="str">
            <v>RECURSOS DE CAPTACION DIRECTA DE LOS COMEDORES ECONOMICO LEY 856</v>
          </cell>
          <cell r="C5">
            <v>89945578</v>
          </cell>
          <cell r="D5">
            <v>359782312</v>
          </cell>
          <cell r="E5">
            <v>279608136.26999998</v>
          </cell>
        </row>
        <row r="6">
          <cell r="A6" t="str">
            <v>2080</v>
          </cell>
          <cell r="B6" t="str">
            <v>RECURSOS DE CAPTACION DIRECTA DE LA DIRECCION GENERAL DE MIGRACION LEY 285-04</v>
          </cell>
          <cell r="C6">
            <v>870202116</v>
          </cell>
          <cell r="D6">
            <v>1305303173.8199999</v>
          </cell>
          <cell r="E6">
            <v>954119051.46000004</v>
          </cell>
          <cell r="F6">
            <v>112249300.17176472</v>
          </cell>
        </row>
        <row r="7">
          <cell r="A7" t="str">
            <v>2081</v>
          </cell>
          <cell r="B7" t="str">
            <v>RECURSOS DE CAPTACION DIRECTA DE LA POLICIA NACIONAL LEY 96-04</v>
          </cell>
          <cell r="C7">
            <v>27866639</v>
          </cell>
          <cell r="D7">
            <v>39013296.68</v>
          </cell>
          <cell r="E7">
            <v>26598873.75</v>
          </cell>
          <cell r="F7">
            <v>1346991602.0611765</v>
          </cell>
        </row>
        <row r="8">
          <cell r="A8" t="str">
            <v>2082</v>
          </cell>
          <cell r="B8" t="str">
            <v>RECURSOS DE CAPTACION DIRECTA DEL MINISTERIO DE INDUSTRIA  Y COMERCIO LEY 290-66</v>
          </cell>
          <cell r="C8">
            <v>1885264242</v>
          </cell>
          <cell r="D8">
            <v>1319684968</v>
          </cell>
          <cell r="E8">
            <v>1022353996.5599999</v>
          </cell>
        </row>
        <row r="9">
          <cell r="A9" t="str">
            <v>2083</v>
          </cell>
          <cell r="B9" t="str">
            <v>RECURSOS DE CAPTACION DIRECTA DE LA DIRECCION GENERAL DE MINERIA LEY 146-71</v>
          </cell>
          <cell r="C9">
            <v>18459099</v>
          </cell>
          <cell r="D9">
            <v>14995267</v>
          </cell>
          <cell r="E9">
            <v>2850800</v>
          </cell>
        </row>
        <row r="10">
          <cell r="A10" t="str">
            <v>2084</v>
          </cell>
          <cell r="B10" t="str">
            <v>RECURSOS DE CAPTACION DIRECTA DEL MINISTERIO DE HACIENDA .</v>
          </cell>
          <cell r="C10">
            <v>288551418</v>
          </cell>
          <cell r="D10">
            <v>230841134</v>
          </cell>
          <cell r="E10">
            <v>182595367.66999999</v>
          </cell>
        </row>
        <row r="11">
          <cell r="A11" t="str">
            <v>2085</v>
          </cell>
          <cell r="B11" t="str">
            <v>RECURSOS DE CAPTACION DIRECTA DE LA DIRECCION GENERAL DE BIENES NACIONALES LEY 1832-1948</v>
          </cell>
          <cell r="C11">
            <v>48409832</v>
          </cell>
          <cell r="D11">
            <v>58091798</v>
          </cell>
          <cell r="E11">
            <v>44433692.229999997</v>
          </cell>
        </row>
        <row r="12">
          <cell r="A12" t="str">
            <v>2086</v>
          </cell>
          <cell r="B12" t="str">
            <v>RECURSOS DE CAPTACION DIRECTA DE CATASTRO NACIONAL LEY 317-68</v>
          </cell>
          <cell r="C12">
            <v>11598966</v>
          </cell>
          <cell r="D12">
            <v>13918759</v>
          </cell>
          <cell r="E12">
            <v>13450100</v>
          </cell>
        </row>
        <row r="13">
          <cell r="A13" t="str">
            <v>2087</v>
          </cell>
          <cell r="B13" t="str">
            <v>RECURSOS DE CAPTACION DIRECTA DE LA DIRECCION GENERAL DE PASAPORTES LEY 144-99</v>
          </cell>
          <cell r="C13">
            <v>343866015</v>
          </cell>
          <cell r="D13">
            <v>378252617</v>
          </cell>
          <cell r="E13">
            <v>246755282.59999999</v>
          </cell>
        </row>
        <row r="14">
          <cell r="A14" t="str">
            <v>2088</v>
          </cell>
          <cell r="B14" t="str">
            <v>RECURSOS DE CAPTACION DIRECTA DEL MINISTERIO DE EDUCACION</v>
          </cell>
          <cell r="C14">
            <v>183609968</v>
          </cell>
          <cell r="D14">
            <v>33049794</v>
          </cell>
          <cell r="E14">
            <v>18045419.75</v>
          </cell>
        </row>
        <row r="15">
          <cell r="A15" t="str">
            <v>2089</v>
          </cell>
          <cell r="B15" t="str">
            <v>RECURSOS DE CAPTACION DIRECTA DEL MINISTERIO DE SALUD PUBLICA (DIRECCION FINANCIERA)</v>
          </cell>
          <cell r="C15">
            <v>720016524</v>
          </cell>
          <cell r="D15">
            <v>-648014844.83000004</v>
          </cell>
          <cell r="E15">
            <v>18654697.129999999</v>
          </cell>
        </row>
        <row r="16">
          <cell r="A16" t="str">
            <v>2090</v>
          </cell>
          <cell r="B16" t="str">
            <v>RECURSOS DE CAPTACION DIRECTA DEL MINISTERIO DE TURISMO LEY 541-84</v>
          </cell>
          <cell r="C16">
            <v>337338931</v>
          </cell>
          <cell r="D16">
            <v>-1.63</v>
          </cell>
          <cell r="E16">
            <v>67011452</v>
          </cell>
        </row>
        <row r="17">
          <cell r="A17" t="str">
            <v>2091</v>
          </cell>
          <cell r="B17" t="str">
            <v>RECURSOS DE CAPTACION DIRECTA DE LA COMISION EJECUTIVA DE INFRAESTRUCTURA DE ZONAS TURISTICA (CEIZTUR) DECRETO 655-08</v>
          </cell>
          <cell r="C17">
            <v>1913188336</v>
          </cell>
          <cell r="D17">
            <v>1345271466.6800001</v>
          </cell>
          <cell r="E17">
            <v>1211547570.6099999</v>
          </cell>
          <cell r="F17">
            <v>1615396760.8133333</v>
          </cell>
        </row>
        <row r="18">
          <cell r="A18" t="str">
            <v>2092</v>
          </cell>
          <cell r="B18" t="str">
            <v>RECURSOS DE CAPTACION DIRECTA DEL PROGRAMA ESCENCIALES (PROMESE CAL) DECRECTO 308-97</v>
          </cell>
          <cell r="C18">
            <v>222031969</v>
          </cell>
          <cell r="D18">
            <v>315285393.38999999</v>
          </cell>
          <cell r="E18">
            <v>185432304.19</v>
          </cell>
        </row>
        <row r="19">
          <cell r="A19" t="str">
            <v>2093</v>
          </cell>
          <cell r="B19" t="str">
            <v>RECURSOS DE CAPTACION DIRECTA DE LA FUERZA AEREAS DOMINICANA LEY 873-78 DECRECTO 655-08</v>
          </cell>
          <cell r="C19">
            <v>1472537381</v>
          </cell>
          <cell r="D19">
            <v>515025260</v>
          </cell>
          <cell r="E19">
            <v>412533185.72000003</v>
          </cell>
        </row>
        <row r="20">
          <cell r="A20" t="str">
            <v>2095</v>
          </cell>
          <cell r="B20" t="str">
            <v>RECURSOS DE CAPTACION DIRECTA DE LA DIRECCION GENERAL DE GANADERIA LEY 180-01</v>
          </cell>
          <cell r="C20">
            <v>0</v>
          </cell>
          <cell r="D20">
            <v>0</v>
          </cell>
          <cell r="E20">
            <v>3000</v>
          </cell>
        </row>
        <row r="21">
          <cell r="A21" t="str">
            <v>2096</v>
          </cell>
          <cell r="B21" t="str">
            <v>RECURSOS DE CAPTACION DIRECTA DEL MINISTERIO DE DEPORTES DECRETO 250-99</v>
          </cell>
          <cell r="C21">
            <v>12465857</v>
          </cell>
          <cell r="D21">
            <v>14959029</v>
          </cell>
          <cell r="E21">
            <v>12437145.810000001</v>
          </cell>
        </row>
        <row r="22">
          <cell r="A22" t="str">
            <v>2097</v>
          </cell>
          <cell r="B22" t="str">
            <v>RECURSOS DE CAPTACION DIRECTA DEL MINISTERIO DE TRABAJO</v>
          </cell>
          <cell r="C22">
            <v>89679911</v>
          </cell>
          <cell r="D22">
            <v>108512693</v>
          </cell>
          <cell r="E22">
            <v>63093362.460000001</v>
          </cell>
        </row>
        <row r="23">
          <cell r="A23" t="str">
            <v>2098</v>
          </cell>
          <cell r="B23" t="str">
            <v>RECURSOS DE CAPTACION DIRECTA DE LA OFICINA METROPOLITANA DE SERVICIOS DE AUTOBUSES DECRETO 448-97</v>
          </cell>
          <cell r="C23">
            <v>164513124</v>
          </cell>
          <cell r="D23">
            <v>309284673</v>
          </cell>
          <cell r="E23">
            <v>169009630.81</v>
          </cell>
          <cell r="F23">
            <v>18778847.86777778</v>
          </cell>
          <cell r="G23">
            <v>225346174.41333336</v>
          </cell>
        </row>
        <row r="24">
          <cell r="A24" t="str">
            <v>2099</v>
          </cell>
          <cell r="B24" t="str">
            <v>RECURSOS DE CAPTACION DIRECTA DE LA PROCURADURIA GENERAL DE REPUBLICA</v>
          </cell>
          <cell r="C24">
            <v>605942311</v>
          </cell>
          <cell r="D24">
            <v>1812554251.21</v>
          </cell>
          <cell r="E24">
            <v>1281646506.78</v>
          </cell>
          <cell r="F24">
            <v>160205813.3475</v>
          </cell>
        </row>
        <row r="25">
          <cell r="A25" t="str">
            <v>2100</v>
          </cell>
          <cell r="B25" t="str">
            <v>RECURSOS DE CAPTACION DIRECTA DEL CENTRO DE CAPACITACION EN POLITICA Y GESTION FISCAL (CAPGEFI) DECRETO 1846-80</v>
          </cell>
          <cell r="C25">
            <v>10561511</v>
          </cell>
          <cell r="D25">
            <v>9747661</v>
          </cell>
          <cell r="E25">
            <v>7650360.2199999997</v>
          </cell>
          <cell r="F25">
            <v>1922469760.1700001</v>
          </cell>
        </row>
        <row r="26">
          <cell r="A26" t="str">
            <v>2102</v>
          </cell>
          <cell r="B26" t="str">
            <v>RECURSOS DE CAPTACION DIRECTA DE LA OFICINA PARA EL REORDENAMIENTO DEL TRANSPORTE DECRETO 477-05</v>
          </cell>
          <cell r="C26">
            <v>1191968855</v>
          </cell>
          <cell r="D26">
            <v>1191968855</v>
          </cell>
          <cell r="E26">
            <v>851261620.37</v>
          </cell>
        </row>
        <row r="27">
          <cell r="A27" t="str">
            <v>2103</v>
          </cell>
          <cell r="B27" t="str">
            <v>RECURSOS DE CAPTACION DIRECTA DE LA OFICINA DE INGENIEROS SUPERVISORES DE OBRAS DEL ESTADO (OISOE) DECRETO</v>
          </cell>
          <cell r="C27">
            <v>1127887933</v>
          </cell>
          <cell r="D27">
            <v>525958901</v>
          </cell>
          <cell r="E27">
            <v>154763555.34999999</v>
          </cell>
        </row>
        <row r="28">
          <cell r="A28" t="str">
            <v>2104</v>
          </cell>
          <cell r="B28" t="str">
            <v>RECURSOS DE CAPTACIÓN DIRECTA DEL CUERPO ESPECIALIZADO EN SEGURIDAD AEROPORTUARIA (CESA)</v>
          </cell>
          <cell r="C28">
            <v>1050000000</v>
          </cell>
          <cell r="D28">
            <v>608241898</v>
          </cell>
          <cell r="E28">
            <v>481035962.95999998</v>
          </cell>
        </row>
        <row r="29">
          <cell r="A29" t="str">
            <v>2106</v>
          </cell>
          <cell r="B29" t="str">
            <v>RECURSOS DE CAPTACIÓN DIRECTA DEL INSTITUTO SALOME UREÑA</v>
          </cell>
          <cell r="C29">
            <v>3412341</v>
          </cell>
          <cell r="D29">
            <v>1706170</v>
          </cell>
          <cell r="E29">
            <v>1323526.25</v>
          </cell>
        </row>
        <row r="30">
          <cell r="A30" t="str">
            <v>2107</v>
          </cell>
          <cell r="B30" t="str">
            <v>RECURSOS DE CAPTACIÓN DIRECTA DEL INSTITUTO TECNOLÓGICO DE LAS AMÉRICAS (ITLA)</v>
          </cell>
          <cell r="C30">
            <v>229945871</v>
          </cell>
          <cell r="D30">
            <v>185316697.31</v>
          </cell>
          <cell r="E30">
            <v>132378388.14</v>
          </cell>
        </row>
        <row r="31">
          <cell r="A31" t="str">
            <v>2108</v>
          </cell>
          <cell r="B31" t="str">
            <v>RECURSOS DE CAPTACIÓN DIRECTA DEL MINISTERIO DE OBRAS PÚBLICAS Y COMUNICACIONES</v>
          </cell>
          <cell r="C31">
            <v>2059175970</v>
          </cell>
          <cell r="D31">
            <v>1842567526</v>
          </cell>
          <cell r="E31">
            <v>237719578.16999999</v>
          </cell>
        </row>
        <row r="32">
          <cell r="A32" t="str">
            <v>2109</v>
          </cell>
          <cell r="B32" t="str">
            <v>FONDO POR SUBASTAS PÚBLICAS DE IMPORTACIONES AGROPECUARIAS. (DECRETO 569-12)</v>
          </cell>
          <cell r="C32">
            <v>1745888182</v>
          </cell>
          <cell r="D32">
            <v>-1745888182</v>
          </cell>
          <cell r="E32">
            <v>0</v>
          </cell>
        </row>
        <row r="33">
          <cell r="A33" t="str">
            <v>2111</v>
          </cell>
          <cell r="B33" t="str">
            <v>RECURSOS DE CAPTACIÓN DIRECTA DE INSTITUTO NACIONAL DE LA AGUJA (INAGUJA)</v>
          </cell>
          <cell r="C33">
            <v>4863029</v>
          </cell>
          <cell r="D33">
            <v>63924057</v>
          </cell>
          <cell r="E33">
            <v>32314361.09</v>
          </cell>
        </row>
        <row r="34">
          <cell r="A34" t="str">
            <v>2112</v>
          </cell>
          <cell r="B34" t="str">
            <v>RECURSOS DE CAPTACIÓN DIRECTA DE LA ARMADA DE LA REPUBLICA</v>
          </cell>
          <cell r="C34">
            <v>0</v>
          </cell>
          <cell r="D34">
            <v>0</v>
          </cell>
          <cell r="E34">
            <v>56545618.740000002</v>
          </cell>
        </row>
        <row r="35">
          <cell r="A35" t="str">
            <v>2113</v>
          </cell>
          <cell r="B35" t="str">
            <v>RECURSOS DE CAPTACIÓN DIRECTA DEL  CUERPO ESPECIALIZADO DE SEGURIDAD PORTUARIA (CESEP)</v>
          </cell>
          <cell r="C35">
            <v>0</v>
          </cell>
          <cell r="D35">
            <v>0</v>
          </cell>
          <cell r="E35">
            <v>410381.75</v>
          </cell>
        </row>
        <row r="36">
          <cell r="A36" t="str">
            <v>2114</v>
          </cell>
          <cell r="B36" t="str">
            <v>RECURSOS DE CAPTACIÓN DIRECTA DE LA DIRECCION GENERAL DE ESCUELAS VOCACIONALES</v>
          </cell>
          <cell r="C36">
            <v>0</v>
          </cell>
          <cell r="D36">
            <v>2031450.5</v>
          </cell>
          <cell r="E36">
            <v>2142877.0499999998</v>
          </cell>
        </row>
        <row r="37">
          <cell r="A37" t="str">
            <v>2117</v>
          </cell>
          <cell r="B37" t="str">
            <v>RECURSOS DE CAPTACIÓN DIRECTA PARA EL FOMENTO Y DESARROLLO DEL GAS NATURAL EN EL PARQUE VEHICULAR</v>
          </cell>
          <cell r="C37">
            <v>247924743</v>
          </cell>
          <cell r="D37">
            <v>-188422805</v>
          </cell>
          <cell r="E37">
            <v>21164270.100000001</v>
          </cell>
        </row>
        <row r="39">
          <cell r="C39">
            <v>17905194793</v>
          </cell>
          <cell r="D39">
            <v>10932416556.99</v>
          </cell>
          <cell r="E39">
            <v>8852128094.1100006</v>
          </cell>
        </row>
      </sheetData>
      <sheetData sheetId="6"/>
      <sheetData sheetId="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47"/>
      <sheetName val="Quarterly Raw Data"/>
      <sheetName val="Quarterly MacroFlow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RED47"/>
    </sheet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"/>
      <sheetName val="PLURIANUAL 2017-2021"/>
      <sheetName val="ESTIM. PLURIANUAL 2017-2021"/>
      <sheetName val="DGII"/>
      <sheetName val="DGA"/>
      <sheetName val="TESORERIA"/>
      <sheetName val="panorama macro-junio-Sept. 2017"/>
      <sheetName val="BCC"/>
      <sheetName val="A"/>
    </sheetNames>
    <sheetDataSet>
      <sheetData sheetId="0"/>
      <sheetData sheetId="1"/>
      <sheetData sheetId="2">
        <row r="13">
          <cell r="C13">
            <v>41429773898.046921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2C080-13D2-4CDE-99BA-8FD02A1D1816}">
  <dimension ref="A1:DQ379"/>
  <sheetViews>
    <sheetView showGridLines="0" topLeftCell="A60" zoomScaleNormal="100" workbookViewId="0">
      <pane xSplit="1" topLeftCell="B1" activePane="topRight" state="frozen"/>
      <selection pane="topRight" activeCell="L1" sqref="L1"/>
    </sheetView>
  </sheetViews>
  <sheetFormatPr baseColWidth="10" defaultColWidth="11.42578125" defaultRowHeight="12.75"/>
  <cols>
    <col min="1" max="1" width="0.85546875" customWidth="1"/>
    <col min="2" max="2" width="66" customWidth="1"/>
    <col min="3" max="3" width="11.28515625" bestFit="1" customWidth="1"/>
    <col min="4" max="5" width="10.85546875" customWidth="1"/>
    <col min="6" max="6" width="11.5703125" bestFit="1" customWidth="1"/>
    <col min="7" max="7" width="11.85546875" style="107" customWidth="1"/>
    <col min="8" max="11" width="11.28515625" style="108" customWidth="1"/>
    <col min="12" max="12" width="11.28515625" style="109" customWidth="1"/>
    <col min="13" max="14" width="11.28515625" style="81" customWidth="1"/>
    <col min="15" max="15" width="11.5703125" style="6" bestFit="1" customWidth="1"/>
    <col min="16" max="16" width="17.42578125" style="6" bestFit="1" customWidth="1"/>
    <col min="17" max="17" width="17.28515625" bestFit="1" customWidth="1"/>
  </cols>
  <sheetData>
    <row r="1" spans="1:16" ht="18" customHeight="1">
      <c r="A1" t="s">
        <v>0</v>
      </c>
      <c r="B1" s="1"/>
      <c r="C1" s="1"/>
      <c r="D1" s="1"/>
      <c r="E1" s="1"/>
      <c r="F1" s="1"/>
      <c r="G1" s="2"/>
      <c r="H1" s="3"/>
      <c r="I1" s="3"/>
      <c r="J1" s="3"/>
      <c r="K1" s="3"/>
      <c r="L1" s="4"/>
      <c r="M1" s="5"/>
      <c r="N1" s="5"/>
    </row>
    <row r="2" spans="1:16" ht="15.75"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6" ht="15" customHeight="1">
      <c r="B3" s="8"/>
      <c r="C3" s="8"/>
      <c r="D3" s="8"/>
      <c r="E3" s="8"/>
      <c r="F3" s="8"/>
      <c r="G3" s="9"/>
      <c r="H3" s="10"/>
      <c r="I3" s="10"/>
      <c r="J3" s="10"/>
      <c r="K3" s="10"/>
      <c r="L3" s="11"/>
      <c r="M3" s="12"/>
      <c r="N3" s="12"/>
    </row>
    <row r="4" spans="1:16" ht="18" customHeight="1">
      <c r="B4" s="13" t="s">
        <v>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6" ht="15.75" customHeight="1">
      <c r="B5" s="14" t="s">
        <v>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6" ht="14.25">
      <c r="B6" s="14" t="s">
        <v>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6" ht="20.25" customHeight="1">
      <c r="B7" s="15" t="s">
        <v>5</v>
      </c>
      <c r="C7" s="16">
        <v>2024</v>
      </c>
      <c r="D7" s="17"/>
      <c r="E7" s="17"/>
      <c r="F7" s="17"/>
      <c r="G7" s="15">
        <v>2024</v>
      </c>
      <c r="H7" s="18">
        <v>2025</v>
      </c>
      <c r="I7" s="19"/>
      <c r="J7" s="19"/>
      <c r="K7" s="19"/>
      <c r="L7" s="15">
        <v>2025</v>
      </c>
      <c r="M7" s="20" t="s">
        <v>6</v>
      </c>
      <c r="N7" s="21"/>
    </row>
    <row r="8" spans="1:16" ht="24" customHeight="1" thickBot="1">
      <c r="B8" s="22"/>
      <c r="C8" s="23" t="s">
        <v>7</v>
      </c>
      <c r="D8" s="23" t="s">
        <v>8</v>
      </c>
      <c r="E8" s="23" t="s">
        <v>9</v>
      </c>
      <c r="F8" s="23" t="s">
        <v>10</v>
      </c>
      <c r="G8" s="24"/>
      <c r="H8" s="25" t="s">
        <v>7</v>
      </c>
      <c r="I8" s="25" t="s">
        <v>8</v>
      </c>
      <c r="J8" s="25" t="s">
        <v>9</v>
      </c>
      <c r="K8" s="25" t="s">
        <v>10</v>
      </c>
      <c r="L8" s="24"/>
      <c r="M8" s="26" t="s">
        <v>11</v>
      </c>
      <c r="N8" s="27" t="s">
        <v>12</v>
      </c>
      <c r="P8" s="28"/>
    </row>
    <row r="9" spans="1:16" ht="18" customHeight="1" thickTop="1">
      <c r="B9" s="29" t="s">
        <v>13</v>
      </c>
      <c r="C9" s="30">
        <f t="shared" ref="C9:J9" si="0">+C10+C49+C57</f>
        <v>76588.39999999998</v>
      </c>
      <c r="D9" s="30">
        <f t="shared" si="0"/>
        <v>66251.200000000012</v>
      </c>
      <c r="E9" s="30">
        <f t="shared" si="0"/>
        <v>64829.2</v>
      </c>
      <c r="F9" s="30">
        <f t="shared" si="0"/>
        <v>94756.099999999991</v>
      </c>
      <c r="G9" s="30">
        <f>+G10+G49+G57</f>
        <v>302424.89999999997</v>
      </c>
      <c r="H9" s="30">
        <f t="shared" si="0"/>
        <v>85307.199999999997</v>
      </c>
      <c r="I9" s="30">
        <f t="shared" si="0"/>
        <v>65990</v>
      </c>
      <c r="J9" s="30">
        <f t="shared" si="0"/>
        <v>67036.700000000012</v>
      </c>
      <c r="K9" s="30">
        <f>+K10+K49+K57</f>
        <v>102896.3</v>
      </c>
      <c r="L9" s="30">
        <f>+L10+L49+L57+0.2</f>
        <v>321230.40000000008</v>
      </c>
      <c r="M9" s="30">
        <f t="shared" ref="M9:M72" si="1">+L9-G9</f>
        <v>18805.500000000116</v>
      </c>
      <c r="N9" s="30">
        <f t="shared" ref="N9:N45" si="2">+M9/G9*100</f>
        <v>6.218237982388394</v>
      </c>
      <c r="O9" s="28"/>
      <c r="P9" s="28"/>
    </row>
    <row r="10" spans="1:16" ht="18" customHeight="1">
      <c r="B10" s="31" t="s">
        <v>14</v>
      </c>
      <c r="C10" s="32">
        <f t="shared" ref="C10:K10" si="3">+C11+C16+C26+C44+C47+C48</f>
        <v>75360.999999999985</v>
      </c>
      <c r="D10" s="32">
        <f t="shared" si="3"/>
        <v>64587.100000000006</v>
      </c>
      <c r="E10" s="32">
        <f t="shared" si="3"/>
        <v>63500</v>
      </c>
      <c r="F10" s="32">
        <f t="shared" si="3"/>
        <v>93370.599999999991</v>
      </c>
      <c r="G10" s="32">
        <f>+G11+G16+G26+G44+G47+G48</f>
        <v>296818.69999999995</v>
      </c>
      <c r="H10" s="32">
        <f t="shared" si="3"/>
        <v>83492.400000000009</v>
      </c>
      <c r="I10" s="32">
        <f t="shared" si="3"/>
        <v>64299</v>
      </c>
      <c r="J10" s="32">
        <f t="shared" si="3"/>
        <v>65444.700000000012</v>
      </c>
      <c r="K10" s="32">
        <f t="shared" si="3"/>
        <v>101261.5</v>
      </c>
      <c r="L10" s="33">
        <f>+L11+L16+L26+L44+L47+L48</f>
        <v>314497.60000000003</v>
      </c>
      <c r="M10" s="32">
        <f t="shared" si="1"/>
        <v>17678.900000000081</v>
      </c>
      <c r="N10" s="32">
        <f t="shared" si="2"/>
        <v>5.9561274272813955</v>
      </c>
      <c r="O10" s="28"/>
      <c r="P10" s="28"/>
    </row>
    <row r="11" spans="1:16" ht="18" customHeight="1">
      <c r="B11" s="31" t="s">
        <v>15</v>
      </c>
      <c r="C11" s="32">
        <f t="shared" ref="C11:H11" si="4">SUM(C12:C15)</f>
        <v>33787.200000000004</v>
      </c>
      <c r="D11" s="32">
        <f t="shared" ref="D11:F11" si="5">SUM(D12:D15)</f>
        <v>28997.600000000002</v>
      </c>
      <c r="E11" s="32">
        <f t="shared" si="5"/>
        <v>26235.5</v>
      </c>
      <c r="F11" s="32">
        <f t="shared" si="5"/>
        <v>52144.800000000003</v>
      </c>
      <c r="G11" s="32">
        <f>SUM(G12:G15)</f>
        <v>141165.09999999998</v>
      </c>
      <c r="H11" s="32">
        <f t="shared" si="4"/>
        <v>39449.800000000003</v>
      </c>
      <c r="I11" s="32">
        <f t="shared" ref="I11:K11" si="6">SUM(I12:I15)</f>
        <v>27934.600000000002</v>
      </c>
      <c r="J11" s="32">
        <f t="shared" si="6"/>
        <v>27960.5</v>
      </c>
      <c r="K11" s="32">
        <f t="shared" si="6"/>
        <v>59549.899999999994</v>
      </c>
      <c r="L11" s="33">
        <f>SUM(L12:L15)</f>
        <v>154894.79999999999</v>
      </c>
      <c r="M11" s="32">
        <f t="shared" si="1"/>
        <v>13729.700000000012</v>
      </c>
      <c r="N11" s="32">
        <f t="shared" si="2"/>
        <v>9.7259875139110257</v>
      </c>
      <c r="O11" s="28"/>
      <c r="P11" s="28"/>
    </row>
    <row r="12" spans="1:16" ht="18" customHeight="1">
      <c r="B12" s="34" t="s">
        <v>16</v>
      </c>
      <c r="C12" s="35">
        <v>11648</v>
      </c>
      <c r="D12" s="35">
        <v>10213.799999999999</v>
      </c>
      <c r="E12" s="35">
        <v>9585.4</v>
      </c>
      <c r="F12" s="35">
        <v>10858.6</v>
      </c>
      <c r="G12" s="35">
        <f>SUM(C12:F12)</f>
        <v>42305.799999999996</v>
      </c>
      <c r="H12" s="35">
        <f>+[1]PP!H11</f>
        <v>12908.9</v>
      </c>
      <c r="I12" s="35">
        <f>+[1]PP!I11</f>
        <v>11313.6</v>
      </c>
      <c r="J12" s="35">
        <f>+[1]PP!J11</f>
        <v>11933.5</v>
      </c>
      <c r="K12" s="35">
        <f>+[1]PP!K11</f>
        <v>11986.6</v>
      </c>
      <c r="L12" s="36">
        <f>SUM(H12:K12)</f>
        <v>48142.6</v>
      </c>
      <c r="M12" s="35">
        <f t="shared" si="1"/>
        <v>5836.8000000000029</v>
      </c>
      <c r="N12" s="35">
        <f t="shared" si="2"/>
        <v>13.796689815580852</v>
      </c>
      <c r="O12" s="28"/>
      <c r="P12" s="28"/>
    </row>
    <row r="13" spans="1:16" ht="18" customHeight="1">
      <c r="B13" s="34" t="s">
        <v>17</v>
      </c>
      <c r="C13" s="35">
        <v>12491.3</v>
      </c>
      <c r="D13" s="35">
        <v>14806.1</v>
      </c>
      <c r="E13" s="35">
        <v>11688.1</v>
      </c>
      <c r="F13" s="35">
        <v>35827.4</v>
      </c>
      <c r="G13" s="35">
        <f>SUM(C13:F13)</f>
        <v>74812.899999999994</v>
      </c>
      <c r="H13" s="35">
        <f>+[1]PP!H12</f>
        <v>17302</v>
      </c>
      <c r="I13" s="35">
        <f>+[1]PP!I12</f>
        <v>12300.8</v>
      </c>
      <c r="J13" s="35">
        <f>+[1]PP!J12</f>
        <v>11863.2</v>
      </c>
      <c r="K13" s="35">
        <f>+[1]PP!K12</f>
        <v>40823.699999999997</v>
      </c>
      <c r="L13" s="36">
        <f t="shared" ref="L13:L15" si="7">SUM(H13:K13)</f>
        <v>82289.7</v>
      </c>
      <c r="M13" s="35">
        <f t="shared" si="1"/>
        <v>7476.8000000000029</v>
      </c>
      <c r="N13" s="35">
        <f t="shared" si="2"/>
        <v>9.9939983612451897</v>
      </c>
      <c r="O13" s="28"/>
      <c r="P13" s="28"/>
    </row>
    <row r="14" spans="1:16" ht="18" customHeight="1">
      <c r="B14" s="34" t="s">
        <v>18</v>
      </c>
      <c r="C14" s="35">
        <v>9395.6</v>
      </c>
      <c r="D14" s="35">
        <v>3826.2</v>
      </c>
      <c r="E14" s="35">
        <v>4821.7</v>
      </c>
      <c r="F14" s="35">
        <v>5219.8</v>
      </c>
      <c r="G14" s="35">
        <f>SUM(C14:F14)</f>
        <v>23263.3</v>
      </c>
      <c r="H14" s="35">
        <f>+[1]PP!H13</f>
        <v>9006.4</v>
      </c>
      <c r="I14" s="35">
        <f>+[1]PP!I13</f>
        <v>4037.7</v>
      </c>
      <c r="J14" s="35">
        <f>+[1]PP!J13</f>
        <v>3901.8</v>
      </c>
      <c r="K14" s="35">
        <f>+[1]PP!K13</f>
        <v>6448.2</v>
      </c>
      <c r="L14" s="36">
        <f t="shared" si="7"/>
        <v>23394.1</v>
      </c>
      <c r="M14" s="35">
        <f t="shared" si="1"/>
        <v>130.79999999999927</v>
      </c>
      <c r="N14" s="35">
        <f t="shared" si="2"/>
        <v>0.56225900882505608</v>
      </c>
      <c r="O14" s="28"/>
      <c r="P14" s="28"/>
    </row>
    <row r="15" spans="1:16" ht="18" customHeight="1">
      <c r="B15" s="34" t="s">
        <v>19</v>
      </c>
      <c r="C15" s="35">
        <v>252.3</v>
      </c>
      <c r="D15" s="35">
        <v>151.5</v>
      </c>
      <c r="E15" s="35">
        <v>140.30000000000001</v>
      </c>
      <c r="F15" s="35">
        <v>239</v>
      </c>
      <c r="G15" s="35">
        <f>SUM(C15:F15)</f>
        <v>783.1</v>
      </c>
      <c r="H15" s="35">
        <f>+[1]PP!H14</f>
        <v>232.5</v>
      </c>
      <c r="I15" s="35">
        <f>+[1]PP!I14</f>
        <v>282.5</v>
      </c>
      <c r="J15" s="35">
        <f>+[1]PP!J14</f>
        <v>262</v>
      </c>
      <c r="K15" s="35">
        <f>+[1]PP!K14</f>
        <v>291.39999999999998</v>
      </c>
      <c r="L15" s="36">
        <f t="shared" si="7"/>
        <v>1068.4000000000001</v>
      </c>
      <c r="M15" s="35">
        <f t="shared" si="1"/>
        <v>285.30000000000007</v>
      </c>
      <c r="N15" s="35">
        <f t="shared" si="2"/>
        <v>36.43212871919296</v>
      </c>
      <c r="O15" s="28"/>
      <c r="P15" s="28"/>
    </row>
    <row r="16" spans="1:16" ht="18" customHeight="1">
      <c r="B16" s="31" t="s">
        <v>20</v>
      </c>
      <c r="C16" s="32">
        <f t="shared" ref="C16:K16" si="8">+C17+C25</f>
        <v>3217.7000000000003</v>
      </c>
      <c r="D16" s="32">
        <f t="shared" si="8"/>
        <v>3868.3999999999996</v>
      </c>
      <c r="E16" s="32">
        <f t="shared" si="8"/>
        <v>4933.1999999999989</v>
      </c>
      <c r="F16" s="32">
        <f t="shared" si="8"/>
        <v>7803.7999999999984</v>
      </c>
      <c r="G16" s="32">
        <f>+G17+G25</f>
        <v>19823.099999999999</v>
      </c>
      <c r="H16" s="32">
        <f t="shared" si="8"/>
        <v>3853.7</v>
      </c>
      <c r="I16" s="32">
        <f t="shared" si="8"/>
        <v>3770.2000000000003</v>
      </c>
      <c r="J16" s="32">
        <f t="shared" si="8"/>
        <v>6252.2000000000016</v>
      </c>
      <c r="K16" s="32">
        <f t="shared" si="8"/>
        <v>8025.0999999999995</v>
      </c>
      <c r="L16" s="33">
        <f>+L17+L25</f>
        <v>21901.199999999997</v>
      </c>
      <c r="M16" s="32">
        <f t="shared" si="1"/>
        <v>2078.0999999999985</v>
      </c>
      <c r="N16" s="32">
        <f t="shared" si="2"/>
        <v>10.483224117317668</v>
      </c>
      <c r="O16" s="28"/>
      <c r="P16" s="28"/>
    </row>
    <row r="17" spans="2:16" ht="18" customHeight="1">
      <c r="B17" s="37" t="s">
        <v>21</v>
      </c>
      <c r="C17" s="32">
        <f t="shared" ref="C17:K17" si="9">SUM(C18:C24)</f>
        <v>3070.3</v>
      </c>
      <c r="D17" s="32">
        <f t="shared" si="9"/>
        <v>3690.2999999999997</v>
      </c>
      <c r="E17" s="32">
        <f t="shared" si="9"/>
        <v>4726.2999999999993</v>
      </c>
      <c r="F17" s="32">
        <f t="shared" si="9"/>
        <v>7588.8999999999987</v>
      </c>
      <c r="G17" s="32">
        <f>SUM(G18:G24)</f>
        <v>19075.8</v>
      </c>
      <c r="H17" s="32">
        <f t="shared" si="9"/>
        <v>3657.7999999999997</v>
      </c>
      <c r="I17" s="32">
        <f t="shared" si="9"/>
        <v>3543.9</v>
      </c>
      <c r="J17" s="32">
        <f t="shared" si="9"/>
        <v>5918.6000000000013</v>
      </c>
      <c r="K17" s="32">
        <f t="shared" si="9"/>
        <v>7772.7999999999993</v>
      </c>
      <c r="L17" s="33">
        <f>SUM(L18:L24)</f>
        <v>20893.099999999999</v>
      </c>
      <c r="M17" s="32">
        <f t="shared" si="1"/>
        <v>1817.2999999999993</v>
      </c>
      <c r="N17" s="32">
        <f t="shared" si="2"/>
        <v>9.5267302026651546</v>
      </c>
      <c r="O17" s="28"/>
      <c r="P17" s="28"/>
    </row>
    <row r="18" spans="2:16" ht="18" customHeight="1">
      <c r="B18" s="38" t="s">
        <v>22</v>
      </c>
      <c r="C18" s="35">
        <v>163.69999999999999</v>
      </c>
      <c r="D18" s="35">
        <v>486.5</v>
      </c>
      <c r="E18" s="35">
        <v>1757.6</v>
      </c>
      <c r="F18" s="35">
        <v>271.39999999999998</v>
      </c>
      <c r="G18" s="35">
        <f t="shared" ref="G18:G25" si="10">SUM(C18:F18)</f>
        <v>2679.2000000000003</v>
      </c>
      <c r="H18" s="35">
        <f>+[1]PP!H17</f>
        <v>133.5</v>
      </c>
      <c r="I18" s="35">
        <f>+[1]PP!I17</f>
        <v>511.2</v>
      </c>
      <c r="J18" s="35">
        <f>+[1]PP!J17</f>
        <v>2130.3000000000002</v>
      </c>
      <c r="K18" s="35">
        <f>+[1]PP!K17</f>
        <v>232.4</v>
      </c>
      <c r="L18" s="36">
        <f t="shared" ref="L18:L25" si="11">SUM(H18:K18)</f>
        <v>3007.4</v>
      </c>
      <c r="M18" s="35">
        <f t="shared" si="1"/>
        <v>328.19999999999982</v>
      </c>
      <c r="N18" s="35">
        <f t="shared" si="2"/>
        <v>12.249925350850992</v>
      </c>
      <c r="O18" s="28"/>
      <c r="P18" s="28"/>
    </row>
    <row r="19" spans="2:16" ht="18" customHeight="1">
      <c r="B19" s="38" t="s">
        <v>23</v>
      </c>
      <c r="C19" s="35">
        <v>330</v>
      </c>
      <c r="D19" s="35">
        <v>207.4</v>
      </c>
      <c r="E19" s="35">
        <v>184.7</v>
      </c>
      <c r="F19" s="35">
        <v>4032.4</v>
      </c>
      <c r="G19" s="35">
        <f t="shared" si="10"/>
        <v>4754.5</v>
      </c>
      <c r="H19" s="35">
        <f>+[1]PP!H18</f>
        <v>280.8</v>
      </c>
      <c r="I19" s="35">
        <f>+[1]PP!I18</f>
        <v>144.80000000000001</v>
      </c>
      <c r="J19" s="35">
        <f>+[1]PP!J18</f>
        <v>363.7</v>
      </c>
      <c r="K19" s="35">
        <f>+[1]PP!K18</f>
        <v>4321.7</v>
      </c>
      <c r="L19" s="36">
        <f t="shared" si="11"/>
        <v>5111</v>
      </c>
      <c r="M19" s="35">
        <f t="shared" si="1"/>
        <v>356.5</v>
      </c>
      <c r="N19" s="35">
        <f t="shared" si="2"/>
        <v>7.4981596382374587</v>
      </c>
      <c r="O19" s="28"/>
      <c r="P19" s="28"/>
    </row>
    <row r="20" spans="2:16" ht="18" customHeight="1">
      <c r="B20" s="38" t="s">
        <v>24</v>
      </c>
      <c r="C20" s="35">
        <v>960</v>
      </c>
      <c r="D20" s="35">
        <v>1157.2</v>
      </c>
      <c r="E20" s="35">
        <v>1093.0999999999999</v>
      </c>
      <c r="F20" s="35">
        <v>1127</v>
      </c>
      <c r="G20" s="35">
        <f t="shared" si="10"/>
        <v>4337.2999999999993</v>
      </c>
      <c r="H20" s="35">
        <f>+[1]PP!H19</f>
        <v>1004.4</v>
      </c>
      <c r="I20" s="35">
        <f>+[1]PP!I19</f>
        <v>1046.7</v>
      </c>
      <c r="J20" s="35">
        <f>+[1]PP!J19</f>
        <v>1394.8</v>
      </c>
      <c r="K20" s="35">
        <f>+[1]PP!K19</f>
        <v>1366.3</v>
      </c>
      <c r="L20" s="36">
        <f t="shared" si="11"/>
        <v>4812.2</v>
      </c>
      <c r="M20" s="35">
        <f t="shared" si="1"/>
        <v>474.90000000000055</v>
      </c>
      <c r="N20" s="35">
        <f t="shared" si="2"/>
        <v>10.949208032647052</v>
      </c>
      <c r="O20" s="28"/>
      <c r="P20" s="28"/>
    </row>
    <row r="21" spans="2:16" ht="18" customHeight="1">
      <c r="B21" s="38" t="s">
        <v>25</v>
      </c>
      <c r="C21" s="35">
        <v>215.2</v>
      </c>
      <c r="D21" s="35">
        <v>203.6</v>
      </c>
      <c r="E21" s="35">
        <v>203.9</v>
      </c>
      <c r="F21" s="35">
        <v>200.9</v>
      </c>
      <c r="G21" s="35">
        <f t="shared" si="10"/>
        <v>823.59999999999991</v>
      </c>
      <c r="H21" s="35">
        <f>+[1]PP!H20</f>
        <v>222.1</v>
      </c>
      <c r="I21" s="35">
        <f>+[1]PP!I20</f>
        <v>216.7</v>
      </c>
      <c r="J21" s="35">
        <f>+[1]PP!J20</f>
        <v>220.1</v>
      </c>
      <c r="K21" s="35">
        <f>+[1]PP!K20</f>
        <v>204.9</v>
      </c>
      <c r="L21" s="36">
        <f t="shared" si="11"/>
        <v>863.8</v>
      </c>
      <c r="M21" s="35">
        <f t="shared" si="1"/>
        <v>40.200000000000045</v>
      </c>
      <c r="N21" s="35">
        <f t="shared" si="2"/>
        <v>4.8810101991257948</v>
      </c>
      <c r="O21" s="28"/>
      <c r="P21" s="28"/>
    </row>
    <row r="22" spans="2:16" ht="18" customHeight="1">
      <c r="B22" s="38" t="s">
        <v>26</v>
      </c>
      <c r="C22" s="35">
        <v>96.4</v>
      </c>
      <c r="D22" s="35">
        <v>147</v>
      </c>
      <c r="E22" s="35">
        <v>97.7</v>
      </c>
      <c r="F22" s="35">
        <v>104.9</v>
      </c>
      <c r="G22" s="35">
        <f t="shared" si="10"/>
        <v>446</v>
      </c>
      <c r="H22" s="35">
        <v>97.5</v>
      </c>
      <c r="I22" s="35">
        <v>99.5</v>
      </c>
      <c r="J22" s="35">
        <v>91.1</v>
      </c>
      <c r="K22" s="35">
        <v>120.1</v>
      </c>
      <c r="L22" s="36">
        <f t="shared" si="11"/>
        <v>408.20000000000005</v>
      </c>
      <c r="M22" s="35">
        <f t="shared" si="1"/>
        <v>-37.799999999999955</v>
      </c>
      <c r="N22" s="35">
        <f t="shared" si="2"/>
        <v>-8.4753363228699445</v>
      </c>
      <c r="O22" s="28"/>
      <c r="P22" s="28"/>
    </row>
    <row r="23" spans="2:16" ht="18" customHeight="1">
      <c r="B23" s="39" t="s">
        <v>27</v>
      </c>
      <c r="C23" s="35">
        <v>1257.9000000000001</v>
      </c>
      <c r="D23" s="35">
        <v>1418.1</v>
      </c>
      <c r="E23" s="35">
        <v>1202.8</v>
      </c>
      <c r="F23" s="35">
        <v>1667.6</v>
      </c>
      <c r="G23" s="35">
        <f t="shared" si="10"/>
        <v>5546.4</v>
      </c>
      <c r="H23" s="35">
        <f>+[1]PP!H21</f>
        <v>1792.6</v>
      </c>
      <c r="I23" s="35">
        <f>+[1]PP!I21</f>
        <v>1470.6</v>
      </c>
      <c r="J23" s="35">
        <f>+[1]PP!J21</f>
        <v>1504</v>
      </c>
      <c r="K23" s="35">
        <f>+[1]PP!K21</f>
        <v>1449.4</v>
      </c>
      <c r="L23" s="36">
        <f t="shared" si="11"/>
        <v>6216.6</v>
      </c>
      <c r="M23" s="35">
        <f t="shared" si="1"/>
        <v>670.20000000000073</v>
      </c>
      <c r="N23" s="35">
        <f t="shared" si="2"/>
        <v>12.083513630463017</v>
      </c>
      <c r="O23" s="28"/>
      <c r="P23" s="28"/>
    </row>
    <row r="24" spans="2:16" ht="18" customHeight="1">
      <c r="B24" s="39" t="s">
        <v>28</v>
      </c>
      <c r="C24" s="35">
        <v>47.1</v>
      </c>
      <c r="D24" s="35">
        <v>70.5</v>
      </c>
      <c r="E24" s="35">
        <v>186.5</v>
      </c>
      <c r="F24" s="35">
        <v>184.7</v>
      </c>
      <c r="G24" s="35">
        <f t="shared" si="10"/>
        <v>488.8</v>
      </c>
      <c r="H24" s="35">
        <v>126.9</v>
      </c>
      <c r="I24" s="35">
        <v>54.4</v>
      </c>
      <c r="J24" s="35">
        <v>214.6</v>
      </c>
      <c r="K24" s="35">
        <v>78</v>
      </c>
      <c r="L24" s="36">
        <f t="shared" si="11"/>
        <v>473.9</v>
      </c>
      <c r="M24" s="35">
        <f t="shared" si="1"/>
        <v>-14.900000000000034</v>
      </c>
      <c r="N24" s="35">
        <f t="shared" si="2"/>
        <v>-3.0482815057283212</v>
      </c>
      <c r="O24" s="28"/>
      <c r="P24" s="28"/>
    </row>
    <row r="25" spans="2:16" ht="18" customHeight="1">
      <c r="B25" s="37" t="s">
        <v>29</v>
      </c>
      <c r="C25" s="32">
        <v>147.4</v>
      </c>
      <c r="D25" s="32">
        <v>178.1</v>
      </c>
      <c r="E25" s="32">
        <v>206.9</v>
      </c>
      <c r="F25" s="32">
        <v>214.9</v>
      </c>
      <c r="G25" s="32">
        <f t="shared" si="10"/>
        <v>747.3</v>
      </c>
      <c r="H25" s="32">
        <f>+[1]PP!H23</f>
        <v>195.9</v>
      </c>
      <c r="I25" s="32">
        <f>+[1]PP!I23</f>
        <v>226.3</v>
      </c>
      <c r="J25" s="32">
        <f>+[1]PP!J23</f>
        <v>333.6</v>
      </c>
      <c r="K25" s="32">
        <f>+[1]PP!K23</f>
        <v>252.3</v>
      </c>
      <c r="L25" s="33">
        <f t="shared" si="11"/>
        <v>1008.1000000000001</v>
      </c>
      <c r="M25" s="32">
        <f t="shared" si="1"/>
        <v>260.80000000000018</v>
      </c>
      <c r="N25" s="32">
        <f t="shared" si="2"/>
        <v>34.898969623979688</v>
      </c>
      <c r="O25" s="28"/>
      <c r="P25" s="28"/>
    </row>
    <row r="26" spans="2:16" ht="18" customHeight="1">
      <c r="B26" s="31" t="s">
        <v>30</v>
      </c>
      <c r="C26" s="32">
        <f t="shared" ref="C26:F26" si="12">+C27+C29+C38+C43</f>
        <v>37198.299999999996</v>
      </c>
      <c r="D26" s="32">
        <f t="shared" si="12"/>
        <v>30618.800000000003</v>
      </c>
      <c r="E26" s="32">
        <f t="shared" si="12"/>
        <v>31221.4</v>
      </c>
      <c r="F26" s="32">
        <f t="shared" si="12"/>
        <v>32220.299999999996</v>
      </c>
      <c r="G26" s="32">
        <f>+G27+G29+G38+G43</f>
        <v>131258.79999999999</v>
      </c>
      <c r="H26" s="32">
        <f t="shared" ref="H26:K26" si="13">+H27+H29+H38+H43</f>
        <v>39028.5</v>
      </c>
      <c r="I26" s="32">
        <f t="shared" si="13"/>
        <v>31479.399999999998</v>
      </c>
      <c r="J26" s="32">
        <f t="shared" si="13"/>
        <v>30100.100000000002</v>
      </c>
      <c r="K26" s="32">
        <f t="shared" si="13"/>
        <v>32558.899999999998</v>
      </c>
      <c r="L26" s="33">
        <f>+L27+L29+L38+L43</f>
        <v>133166.9</v>
      </c>
      <c r="M26" s="32">
        <f t="shared" si="1"/>
        <v>1908.1000000000058</v>
      </c>
      <c r="N26" s="32">
        <f t="shared" si="2"/>
        <v>1.4536930095353653</v>
      </c>
      <c r="O26" s="28"/>
      <c r="P26" s="28"/>
    </row>
    <row r="27" spans="2:16" ht="18" customHeight="1">
      <c r="B27" s="37" t="s">
        <v>31</v>
      </c>
      <c r="C27" s="32">
        <f t="shared" ref="C27:K27" si="14">+C28</f>
        <v>21797.8</v>
      </c>
      <c r="D27" s="32">
        <f t="shared" si="14"/>
        <v>17100.7</v>
      </c>
      <c r="E27" s="32">
        <f t="shared" si="14"/>
        <v>16961.599999999999</v>
      </c>
      <c r="F27" s="32">
        <f t="shared" si="14"/>
        <v>18373.099999999999</v>
      </c>
      <c r="G27" s="32">
        <f>+G28</f>
        <v>74233.2</v>
      </c>
      <c r="H27" s="32">
        <f t="shared" si="14"/>
        <v>21901.9</v>
      </c>
      <c r="I27" s="32">
        <f t="shared" si="14"/>
        <v>17624.8</v>
      </c>
      <c r="J27" s="32">
        <f t="shared" si="14"/>
        <v>16953.7</v>
      </c>
      <c r="K27" s="32">
        <f t="shared" si="14"/>
        <v>18555.400000000001</v>
      </c>
      <c r="L27" s="33">
        <f>+L28</f>
        <v>75035.799999999988</v>
      </c>
      <c r="M27" s="32">
        <f t="shared" si="1"/>
        <v>802.59999999999127</v>
      </c>
      <c r="N27" s="32">
        <f t="shared" si="2"/>
        <v>1.0811873932418261</v>
      </c>
      <c r="O27" s="28"/>
      <c r="P27" s="28"/>
    </row>
    <row r="28" spans="2:16" ht="18" customHeight="1">
      <c r="B28" s="40" t="s">
        <v>32</v>
      </c>
      <c r="C28" s="35">
        <v>21797.8</v>
      </c>
      <c r="D28" s="35">
        <v>17100.7</v>
      </c>
      <c r="E28" s="35">
        <v>16961.599999999999</v>
      </c>
      <c r="F28" s="35">
        <v>18373.099999999999</v>
      </c>
      <c r="G28" s="35">
        <f>SUM(C28:F28)</f>
        <v>74233.2</v>
      </c>
      <c r="H28" s="35">
        <f>+[1]PP!H26</f>
        <v>21901.9</v>
      </c>
      <c r="I28" s="35">
        <f>+[1]PP!I26</f>
        <v>17624.8</v>
      </c>
      <c r="J28" s="35">
        <f>+[1]PP!J26</f>
        <v>16953.7</v>
      </c>
      <c r="K28" s="35">
        <f>+[1]PP!K26</f>
        <v>18555.400000000001</v>
      </c>
      <c r="L28" s="36">
        <f>SUM(H28:K28)</f>
        <v>75035.799999999988</v>
      </c>
      <c r="M28" s="35">
        <f t="shared" si="1"/>
        <v>802.59999999999127</v>
      </c>
      <c r="N28" s="35">
        <f t="shared" si="2"/>
        <v>1.0811873932418261</v>
      </c>
      <c r="O28" s="28"/>
      <c r="P28" s="28"/>
    </row>
    <row r="29" spans="2:16" ht="18" customHeight="1">
      <c r="B29" s="41" t="s">
        <v>33</v>
      </c>
      <c r="C29" s="32">
        <f t="shared" ref="C29:K29" si="15">SUM(C30:C37)</f>
        <v>12488.7</v>
      </c>
      <c r="D29" s="32">
        <f t="shared" si="15"/>
        <v>10419</v>
      </c>
      <c r="E29" s="32">
        <f t="shared" si="15"/>
        <v>11897</v>
      </c>
      <c r="F29" s="32">
        <f t="shared" si="15"/>
        <v>11628.000000000002</v>
      </c>
      <c r="G29" s="32">
        <f>SUM(G30:G37)</f>
        <v>46432.7</v>
      </c>
      <c r="H29" s="32">
        <f t="shared" si="15"/>
        <v>13760.699999999999</v>
      </c>
      <c r="I29" s="32">
        <f t="shared" si="15"/>
        <v>10868.3</v>
      </c>
      <c r="J29" s="32">
        <f t="shared" si="15"/>
        <v>10847.2</v>
      </c>
      <c r="K29" s="32">
        <f t="shared" si="15"/>
        <v>11924.1</v>
      </c>
      <c r="L29" s="33">
        <f>SUM(L30:L37)</f>
        <v>47400.30000000001</v>
      </c>
      <c r="M29" s="32">
        <f t="shared" si="1"/>
        <v>967.6000000000131</v>
      </c>
      <c r="N29" s="32">
        <f t="shared" si="2"/>
        <v>2.0838762337749324</v>
      </c>
      <c r="O29" s="28"/>
      <c r="P29" s="28"/>
    </row>
    <row r="30" spans="2:16" ht="18" customHeight="1">
      <c r="B30" s="40" t="s">
        <v>34</v>
      </c>
      <c r="C30" s="35">
        <v>4142.6000000000004</v>
      </c>
      <c r="D30" s="35">
        <v>4157.3999999999996</v>
      </c>
      <c r="E30" s="35">
        <v>4844.7</v>
      </c>
      <c r="F30" s="35">
        <v>4087.7</v>
      </c>
      <c r="G30" s="35">
        <f t="shared" ref="G30:G37" si="16">SUM(C30:F30)</f>
        <v>17232.400000000001</v>
      </c>
      <c r="H30" s="35">
        <f>+[1]PP!H29</f>
        <v>5006.6000000000004</v>
      </c>
      <c r="I30" s="35">
        <f>+[1]PP!I29</f>
        <v>4257.3</v>
      </c>
      <c r="J30" s="35">
        <f>+[1]PP!J29</f>
        <v>4350.6000000000004</v>
      </c>
      <c r="K30" s="35">
        <f>+[1]PP!K29</f>
        <v>4448.3999999999996</v>
      </c>
      <c r="L30" s="36">
        <f t="shared" ref="L30:L37" si="17">SUM(H30:K30)</f>
        <v>18062.900000000001</v>
      </c>
      <c r="M30" s="35">
        <f t="shared" si="1"/>
        <v>830.5</v>
      </c>
      <c r="N30" s="35">
        <f t="shared" si="2"/>
        <v>4.8194099487012831</v>
      </c>
      <c r="O30" s="28"/>
      <c r="P30" s="28"/>
    </row>
    <row r="31" spans="2:16" ht="18" customHeight="1">
      <c r="B31" s="40" t="s">
        <v>35</v>
      </c>
      <c r="C31" s="35">
        <v>2466.9</v>
      </c>
      <c r="D31" s="35">
        <v>2569</v>
      </c>
      <c r="E31" s="35">
        <v>3012.3</v>
      </c>
      <c r="F31" s="35">
        <v>2512.9</v>
      </c>
      <c r="G31" s="35">
        <f t="shared" si="16"/>
        <v>10561.1</v>
      </c>
      <c r="H31" s="35">
        <f>+[1]PP!H30</f>
        <v>2957.2</v>
      </c>
      <c r="I31" s="35">
        <f>+[1]PP!I30</f>
        <v>2520.6</v>
      </c>
      <c r="J31" s="35">
        <f>+[1]PP!J30</f>
        <v>2544.4</v>
      </c>
      <c r="K31" s="35">
        <f>+[1]PP!K30</f>
        <v>2598.6</v>
      </c>
      <c r="L31" s="36">
        <f t="shared" si="17"/>
        <v>10620.8</v>
      </c>
      <c r="M31" s="35">
        <f t="shared" si="1"/>
        <v>59.699999999998909</v>
      </c>
      <c r="N31" s="35">
        <f t="shared" si="2"/>
        <v>0.56528202554657092</v>
      </c>
      <c r="O31" s="28"/>
      <c r="P31" s="28"/>
    </row>
    <row r="32" spans="2:16" ht="18" customHeight="1">
      <c r="B32" s="40" t="s">
        <v>36</v>
      </c>
      <c r="C32" s="35">
        <v>1505.7</v>
      </c>
      <c r="D32" s="35">
        <v>451.9</v>
      </c>
      <c r="E32" s="35">
        <v>618.1</v>
      </c>
      <c r="F32" s="35">
        <v>998.8</v>
      </c>
      <c r="G32" s="35">
        <f t="shared" si="16"/>
        <v>3574.5</v>
      </c>
      <c r="H32" s="35">
        <v>1194.8</v>
      </c>
      <c r="I32" s="35">
        <v>506.2</v>
      </c>
      <c r="J32" s="35">
        <v>573.29999999999995</v>
      </c>
      <c r="K32" s="35">
        <v>809.6</v>
      </c>
      <c r="L32" s="36">
        <f t="shared" si="17"/>
        <v>3083.9</v>
      </c>
      <c r="M32" s="35">
        <f t="shared" si="1"/>
        <v>-490.59999999999991</v>
      </c>
      <c r="N32" s="35">
        <f t="shared" si="2"/>
        <v>-13.724996503007411</v>
      </c>
      <c r="O32" s="28"/>
      <c r="P32" s="28"/>
    </row>
    <row r="33" spans="1:16" ht="18" customHeight="1">
      <c r="B33" s="40" t="s">
        <v>37</v>
      </c>
      <c r="C33" s="35">
        <v>2360.6999999999998</v>
      </c>
      <c r="D33" s="35">
        <v>1604</v>
      </c>
      <c r="E33" s="35">
        <v>1598.2</v>
      </c>
      <c r="F33" s="35">
        <v>1939.5</v>
      </c>
      <c r="G33" s="35">
        <f t="shared" si="16"/>
        <v>7502.4</v>
      </c>
      <c r="H33" s="35">
        <v>2517.1999999999998</v>
      </c>
      <c r="I33" s="35">
        <v>1589.5</v>
      </c>
      <c r="J33" s="35">
        <v>1416.7</v>
      </c>
      <c r="K33" s="35">
        <v>1785.3</v>
      </c>
      <c r="L33" s="36">
        <f t="shared" si="17"/>
        <v>7308.7</v>
      </c>
      <c r="M33" s="35">
        <f t="shared" si="1"/>
        <v>-193.69999999999982</v>
      </c>
      <c r="N33" s="35">
        <f t="shared" si="2"/>
        <v>-2.5818404777137958</v>
      </c>
      <c r="O33" s="28"/>
      <c r="P33" s="28"/>
    </row>
    <row r="34" spans="1:16" ht="18" customHeight="1">
      <c r="B34" s="40" t="s">
        <v>38</v>
      </c>
      <c r="C34" s="35">
        <v>46.2</v>
      </c>
      <c r="D34" s="35">
        <v>26.2</v>
      </c>
      <c r="E34" s="35">
        <v>30.4</v>
      </c>
      <c r="F34" s="35">
        <v>60</v>
      </c>
      <c r="G34" s="35">
        <f t="shared" si="16"/>
        <v>162.80000000000001</v>
      </c>
      <c r="H34" s="35">
        <v>44.9</v>
      </c>
      <c r="I34" s="35">
        <v>27.7</v>
      </c>
      <c r="J34" s="35">
        <v>30.6</v>
      </c>
      <c r="K34" s="35">
        <v>63.6</v>
      </c>
      <c r="L34" s="36">
        <f t="shared" si="17"/>
        <v>166.79999999999998</v>
      </c>
      <c r="M34" s="35">
        <f t="shared" si="1"/>
        <v>3.9999999999999716</v>
      </c>
      <c r="N34" s="35">
        <f t="shared" si="2"/>
        <v>2.4570024570024396</v>
      </c>
      <c r="O34" s="28"/>
      <c r="P34" s="28"/>
    </row>
    <row r="35" spans="1:16" ht="18" customHeight="1">
      <c r="B35" s="40" t="s">
        <v>39</v>
      </c>
      <c r="C35" s="35">
        <v>786.5</v>
      </c>
      <c r="D35" s="35">
        <v>779.6</v>
      </c>
      <c r="E35" s="35">
        <v>773.4</v>
      </c>
      <c r="F35" s="35">
        <v>793</v>
      </c>
      <c r="G35" s="35">
        <f t="shared" si="16"/>
        <v>3132.5</v>
      </c>
      <c r="H35" s="35">
        <f>+[1]PP!H33</f>
        <v>826.3</v>
      </c>
      <c r="I35" s="35">
        <f>+[1]PP!I33</f>
        <v>817.4</v>
      </c>
      <c r="J35" s="35">
        <f>+[1]PP!J33</f>
        <v>795.2</v>
      </c>
      <c r="K35" s="35">
        <f>+[1]PP!K33</f>
        <v>810.5</v>
      </c>
      <c r="L35" s="36">
        <f t="shared" si="17"/>
        <v>3249.3999999999996</v>
      </c>
      <c r="M35" s="35">
        <f t="shared" si="1"/>
        <v>116.89999999999964</v>
      </c>
      <c r="N35" s="35">
        <f t="shared" si="2"/>
        <v>3.7318435754189827</v>
      </c>
      <c r="O35" s="28"/>
      <c r="P35" s="28"/>
    </row>
    <row r="36" spans="1:16" ht="18" customHeight="1">
      <c r="B36" s="40" t="s">
        <v>40</v>
      </c>
      <c r="C36" s="35">
        <v>1176.7</v>
      </c>
      <c r="D36" s="35">
        <v>827.5</v>
      </c>
      <c r="E36" s="35">
        <v>1016.5</v>
      </c>
      <c r="F36" s="35">
        <v>1231.5999999999999</v>
      </c>
      <c r="G36" s="35">
        <f t="shared" si="16"/>
        <v>4252.2999999999993</v>
      </c>
      <c r="H36" s="35">
        <f>+[1]PP!H34</f>
        <v>1205.7</v>
      </c>
      <c r="I36" s="35">
        <f>+[1]PP!I34</f>
        <v>1144.0999999999999</v>
      </c>
      <c r="J36" s="35">
        <f>+[1]PP!J34</f>
        <v>1132.9000000000001</v>
      </c>
      <c r="K36" s="35">
        <f>+[1]PP!K34</f>
        <v>1408.1</v>
      </c>
      <c r="L36" s="36">
        <f t="shared" si="17"/>
        <v>4890.8</v>
      </c>
      <c r="M36" s="35">
        <f t="shared" si="1"/>
        <v>638.50000000000091</v>
      </c>
      <c r="N36" s="35">
        <f t="shared" si="2"/>
        <v>15.015403428732711</v>
      </c>
      <c r="O36" s="28"/>
      <c r="P36" s="28"/>
    </row>
    <row r="37" spans="1:16" ht="18" customHeight="1">
      <c r="B37" s="40" t="s">
        <v>28</v>
      </c>
      <c r="C37" s="35">
        <v>3.4</v>
      </c>
      <c r="D37" s="35">
        <v>3.4</v>
      </c>
      <c r="E37" s="35">
        <v>3.4</v>
      </c>
      <c r="F37" s="35">
        <v>4.5</v>
      </c>
      <c r="G37" s="35">
        <f t="shared" si="16"/>
        <v>14.7</v>
      </c>
      <c r="H37" s="35">
        <v>8</v>
      </c>
      <c r="I37" s="35">
        <v>5.5</v>
      </c>
      <c r="J37" s="35">
        <v>3.5</v>
      </c>
      <c r="K37" s="35">
        <v>0</v>
      </c>
      <c r="L37" s="36">
        <f t="shared" si="17"/>
        <v>17</v>
      </c>
      <c r="M37" s="35">
        <f t="shared" si="1"/>
        <v>2.3000000000000007</v>
      </c>
      <c r="N37" s="35">
        <f t="shared" si="2"/>
        <v>15.646258503401366</v>
      </c>
      <c r="O37" s="28"/>
      <c r="P37" s="28"/>
    </row>
    <row r="38" spans="1:16" ht="18" customHeight="1">
      <c r="B38" s="41" t="s">
        <v>41</v>
      </c>
      <c r="C38" s="32">
        <f t="shared" ref="C38:K38" si="18">SUM(C39:C42)</f>
        <v>2707.2</v>
      </c>
      <c r="D38" s="32">
        <f t="shared" si="18"/>
        <v>2930.7000000000003</v>
      </c>
      <c r="E38" s="32">
        <f t="shared" si="18"/>
        <v>2092.8999999999996</v>
      </c>
      <c r="F38" s="32">
        <f t="shared" si="18"/>
        <v>2058.6000000000004</v>
      </c>
      <c r="G38" s="32">
        <f>SUM(G39:G42)</f>
        <v>9789.4</v>
      </c>
      <c r="H38" s="32">
        <f t="shared" si="18"/>
        <v>3168.5999999999995</v>
      </c>
      <c r="I38" s="32">
        <f t="shared" si="18"/>
        <v>2767.9999999999995</v>
      </c>
      <c r="J38" s="32">
        <f t="shared" si="18"/>
        <v>2091.8000000000002</v>
      </c>
      <c r="K38" s="32">
        <f t="shared" si="18"/>
        <v>1835.6</v>
      </c>
      <c r="L38" s="33">
        <f>SUM(L39:L42)</f>
        <v>9864</v>
      </c>
      <c r="M38" s="32">
        <f t="shared" si="1"/>
        <v>74.600000000000364</v>
      </c>
      <c r="N38" s="32">
        <f t="shared" si="2"/>
        <v>0.76204874660347277</v>
      </c>
      <c r="O38" s="28"/>
      <c r="P38" s="28"/>
    </row>
    <row r="39" spans="1:16" ht="18" customHeight="1">
      <c r="B39" s="42" t="s">
        <v>42</v>
      </c>
      <c r="C39" s="35">
        <v>1684.8</v>
      </c>
      <c r="D39" s="35">
        <v>1971.1</v>
      </c>
      <c r="E39" s="35">
        <v>1770.4</v>
      </c>
      <c r="F39" s="35">
        <v>1837.7</v>
      </c>
      <c r="G39" s="35">
        <f>SUM(C39:F39)</f>
        <v>7263.9999999999991</v>
      </c>
      <c r="H39" s="35">
        <f>+[1]PP!H37</f>
        <v>1839</v>
      </c>
      <c r="I39" s="35">
        <f>+[1]PP!I37</f>
        <v>1973.2</v>
      </c>
      <c r="J39" s="35">
        <f>+[1]PP!J37</f>
        <v>1885.9</v>
      </c>
      <c r="K39" s="35">
        <f>+[1]PP!K37</f>
        <v>1649.7</v>
      </c>
      <c r="L39" s="36">
        <f>SUM(H39:K39)</f>
        <v>7347.8</v>
      </c>
      <c r="M39" s="35">
        <f t="shared" si="1"/>
        <v>83.800000000001091</v>
      </c>
      <c r="N39" s="35">
        <f t="shared" si="2"/>
        <v>1.1536343612334954</v>
      </c>
      <c r="O39" s="28"/>
      <c r="P39" s="28"/>
    </row>
    <row r="40" spans="1:16" ht="18" customHeight="1">
      <c r="B40" s="42" t="s">
        <v>43</v>
      </c>
      <c r="C40" s="35">
        <v>876.2</v>
      </c>
      <c r="D40" s="35">
        <v>817.7</v>
      </c>
      <c r="E40" s="35">
        <v>191.3</v>
      </c>
      <c r="F40" s="35">
        <v>77.7</v>
      </c>
      <c r="G40" s="35">
        <f>SUM(C40:F40)</f>
        <v>1962.9</v>
      </c>
      <c r="H40" s="35">
        <f>+[1]PP!H38</f>
        <v>1196.2</v>
      </c>
      <c r="I40" s="35">
        <f>+[1]PP!I38</f>
        <v>661.4</v>
      </c>
      <c r="J40" s="35">
        <f>+[1]PP!J38</f>
        <v>67.099999999999994</v>
      </c>
      <c r="K40" s="35">
        <f>+[1]PP!K38</f>
        <v>45.5</v>
      </c>
      <c r="L40" s="36">
        <f t="shared" ref="L40:L42" si="19">SUM(H40:K40)</f>
        <v>1970.1999999999998</v>
      </c>
      <c r="M40" s="35">
        <f t="shared" si="1"/>
        <v>7.2999999999997272</v>
      </c>
      <c r="N40" s="35">
        <f t="shared" si="2"/>
        <v>0.37189872127972523</v>
      </c>
      <c r="O40" s="28"/>
      <c r="P40" s="28"/>
    </row>
    <row r="41" spans="1:16" ht="18" customHeight="1">
      <c r="B41" s="40" t="s">
        <v>44</v>
      </c>
      <c r="C41" s="35">
        <v>112.2</v>
      </c>
      <c r="D41" s="35">
        <v>108.1</v>
      </c>
      <c r="E41" s="35">
        <v>100</v>
      </c>
      <c r="F41" s="35">
        <v>111.4</v>
      </c>
      <c r="G41" s="35">
        <f>SUM(C41:F41)</f>
        <v>431.70000000000005</v>
      </c>
      <c r="H41" s="35">
        <f>+[1]PP!H42</f>
        <v>98.2</v>
      </c>
      <c r="I41" s="35">
        <f>+[1]PP!I42</f>
        <v>102.7</v>
      </c>
      <c r="J41" s="35">
        <f>+[1]PP!J42</f>
        <v>105.4</v>
      </c>
      <c r="K41" s="35">
        <f>+[1]PP!K42</f>
        <v>108.1</v>
      </c>
      <c r="L41" s="36">
        <f t="shared" si="19"/>
        <v>414.4</v>
      </c>
      <c r="M41" s="35">
        <f t="shared" si="1"/>
        <v>-17.300000000000068</v>
      </c>
      <c r="N41" s="35">
        <f t="shared" si="2"/>
        <v>-4.0074125550150717</v>
      </c>
      <c r="O41" s="28"/>
      <c r="P41" s="28"/>
    </row>
    <row r="42" spans="1:16" ht="18" customHeight="1">
      <c r="B42" s="40" t="s">
        <v>45</v>
      </c>
      <c r="C42" s="35">
        <v>34</v>
      </c>
      <c r="D42" s="35">
        <v>33.799999999999997</v>
      </c>
      <c r="E42" s="35">
        <v>31.2</v>
      </c>
      <c r="F42" s="35">
        <v>31.8</v>
      </c>
      <c r="G42" s="35">
        <f>SUM(C42:F42)</f>
        <v>130.80000000000001</v>
      </c>
      <c r="H42" s="35">
        <f>+[1]PP!H43</f>
        <v>35.200000000000003</v>
      </c>
      <c r="I42" s="35">
        <f>+[1]PP!I43</f>
        <v>30.7</v>
      </c>
      <c r="J42" s="35">
        <f>+[1]PP!J43</f>
        <v>33.4</v>
      </c>
      <c r="K42" s="35">
        <f>+[1]PP!K43</f>
        <v>32.299999999999997</v>
      </c>
      <c r="L42" s="36">
        <f t="shared" si="19"/>
        <v>131.60000000000002</v>
      </c>
      <c r="M42" s="35">
        <f t="shared" si="1"/>
        <v>0.80000000000001137</v>
      </c>
      <c r="N42" s="35">
        <f t="shared" si="2"/>
        <v>0.61162079510704237</v>
      </c>
      <c r="O42" s="28"/>
      <c r="P42" s="28"/>
    </row>
    <row r="43" spans="1:16" ht="18" customHeight="1">
      <c r="B43" s="37" t="s">
        <v>46</v>
      </c>
      <c r="C43" s="32">
        <v>204.6</v>
      </c>
      <c r="D43" s="32">
        <v>168.4</v>
      </c>
      <c r="E43" s="32">
        <v>269.89999999999998</v>
      </c>
      <c r="F43" s="32">
        <v>160.6</v>
      </c>
      <c r="G43" s="32">
        <f>SUM(C43:F43)</f>
        <v>803.5</v>
      </c>
      <c r="H43" s="32">
        <v>197.3</v>
      </c>
      <c r="I43" s="32">
        <v>218.3</v>
      </c>
      <c r="J43" s="32">
        <v>207.4</v>
      </c>
      <c r="K43" s="32">
        <v>243.8</v>
      </c>
      <c r="L43" s="33">
        <f>SUM(H43:K43)</f>
        <v>866.8</v>
      </c>
      <c r="M43" s="32">
        <f t="shared" si="1"/>
        <v>63.299999999999955</v>
      </c>
      <c r="N43" s="32">
        <f t="shared" si="2"/>
        <v>7.8780336029869265</v>
      </c>
      <c r="O43" s="28"/>
      <c r="P43" s="28"/>
    </row>
    <row r="44" spans="1:16" ht="18" customHeight="1">
      <c r="B44" s="43" t="s">
        <v>47</v>
      </c>
      <c r="C44" s="32">
        <f t="shared" ref="C44:K44" si="20">SUM(C45:C46)</f>
        <v>1030.7</v>
      </c>
      <c r="D44" s="32">
        <f t="shared" si="20"/>
        <v>955.3</v>
      </c>
      <c r="E44" s="32">
        <f t="shared" si="20"/>
        <v>976.9</v>
      </c>
      <c r="F44" s="32">
        <f t="shared" si="20"/>
        <v>1064.7</v>
      </c>
      <c r="G44" s="32">
        <f>SUM(G45:G46)</f>
        <v>4027.6000000000004</v>
      </c>
      <c r="H44" s="32">
        <f t="shared" si="20"/>
        <v>1031.5</v>
      </c>
      <c r="I44" s="32">
        <f t="shared" si="20"/>
        <v>980.4</v>
      </c>
      <c r="J44" s="32">
        <f t="shared" si="20"/>
        <v>995.8</v>
      </c>
      <c r="K44" s="32">
        <f t="shared" si="20"/>
        <v>1002.7</v>
      </c>
      <c r="L44" s="33">
        <f>SUM(L45:L46)</f>
        <v>4010.3999999999996</v>
      </c>
      <c r="M44" s="32">
        <f t="shared" si="1"/>
        <v>-17.200000000000728</v>
      </c>
      <c r="N44" s="32">
        <f t="shared" si="2"/>
        <v>-0.42705333200915496</v>
      </c>
      <c r="O44" s="28"/>
      <c r="P44" s="28"/>
    </row>
    <row r="45" spans="1:16" ht="18" customHeight="1">
      <c r="B45" s="40" t="s">
        <v>48</v>
      </c>
      <c r="C45" s="35">
        <v>1030.7</v>
      </c>
      <c r="D45" s="35">
        <v>955.3</v>
      </c>
      <c r="E45" s="35">
        <v>976.9</v>
      </c>
      <c r="F45" s="35">
        <v>1064.7</v>
      </c>
      <c r="G45" s="35">
        <f>SUM(C45:F45)</f>
        <v>4027.6000000000004</v>
      </c>
      <c r="H45" s="35">
        <f>+[1]PP!H50</f>
        <v>1031.5</v>
      </c>
      <c r="I45" s="35">
        <f>+[1]PP!I50</f>
        <v>980.4</v>
      </c>
      <c r="J45" s="35">
        <f>+[1]PP!J50</f>
        <v>995.8</v>
      </c>
      <c r="K45" s="35">
        <f>+[1]PP!K50</f>
        <v>1002.7</v>
      </c>
      <c r="L45" s="36">
        <f>SUM(H45:K45)</f>
        <v>4010.3999999999996</v>
      </c>
      <c r="M45" s="35">
        <f t="shared" si="1"/>
        <v>-17.200000000000728</v>
      </c>
      <c r="N45" s="35">
        <f t="shared" si="2"/>
        <v>-0.42705333200915496</v>
      </c>
      <c r="O45" s="28"/>
      <c r="P45" s="28"/>
    </row>
    <row r="46" spans="1:16" ht="18" customHeight="1">
      <c r="B46" s="40" t="s">
        <v>28</v>
      </c>
      <c r="C46" s="35">
        <v>0</v>
      </c>
      <c r="D46" s="35">
        <v>0</v>
      </c>
      <c r="E46" s="35">
        <v>0</v>
      </c>
      <c r="F46" s="35">
        <v>0</v>
      </c>
      <c r="G46" s="35">
        <f>SUM(C46:F46)</f>
        <v>0</v>
      </c>
      <c r="H46" s="35">
        <v>0</v>
      </c>
      <c r="I46" s="35">
        <v>0</v>
      </c>
      <c r="J46" s="35">
        <v>0</v>
      </c>
      <c r="K46" s="35">
        <v>0</v>
      </c>
      <c r="L46" s="36">
        <f>SUM(H46:K46)</f>
        <v>0</v>
      </c>
      <c r="M46" s="35">
        <f t="shared" si="1"/>
        <v>0</v>
      </c>
      <c r="N46" s="36">
        <v>0</v>
      </c>
      <c r="O46" s="28"/>
      <c r="P46" s="28"/>
    </row>
    <row r="47" spans="1:16" ht="18" customHeight="1">
      <c r="B47" s="43" t="s">
        <v>49</v>
      </c>
      <c r="C47" s="32">
        <v>126.9</v>
      </c>
      <c r="D47" s="32">
        <v>146.69999999999999</v>
      </c>
      <c r="E47" s="32">
        <v>132.6</v>
      </c>
      <c r="F47" s="32">
        <v>136.80000000000001</v>
      </c>
      <c r="G47" s="32">
        <f>SUM(C47:F47)</f>
        <v>543</v>
      </c>
      <c r="H47" s="32">
        <f>+[1]PP!H53</f>
        <v>128.80000000000001</v>
      </c>
      <c r="I47" s="32">
        <f>+[1]PP!I53</f>
        <v>132.5</v>
      </c>
      <c r="J47" s="32">
        <f>+[1]PP!J53</f>
        <v>135.80000000000001</v>
      </c>
      <c r="K47" s="32">
        <f>+[1]PP!K53</f>
        <v>123.6</v>
      </c>
      <c r="L47" s="33">
        <f>SUM(H47:K47)</f>
        <v>520.70000000000005</v>
      </c>
      <c r="M47" s="32">
        <f t="shared" si="1"/>
        <v>-22.299999999999955</v>
      </c>
      <c r="N47" s="32">
        <f>+M47/G47*100</f>
        <v>-4.1068139963167498</v>
      </c>
      <c r="O47" s="28"/>
      <c r="P47" s="28"/>
    </row>
    <row r="48" spans="1:16" ht="18" customHeight="1">
      <c r="A48" s="44"/>
      <c r="B48" s="43" t="s">
        <v>50</v>
      </c>
      <c r="C48" s="32">
        <v>0.2</v>
      </c>
      <c r="D48" s="32">
        <v>0.3</v>
      </c>
      <c r="E48" s="32">
        <v>0.4</v>
      </c>
      <c r="F48" s="32">
        <v>0.2</v>
      </c>
      <c r="G48" s="32">
        <f>SUM(C48:F48)</f>
        <v>1.1000000000000001</v>
      </c>
      <c r="H48" s="32">
        <f>+[1]PP!H54</f>
        <v>0.1</v>
      </c>
      <c r="I48" s="32">
        <f>+[1]PP!I54</f>
        <v>1.9</v>
      </c>
      <c r="J48" s="32">
        <f>+[1]PP!J54</f>
        <v>0.3</v>
      </c>
      <c r="K48" s="32">
        <f>+[1]PP!K54</f>
        <v>1.3</v>
      </c>
      <c r="L48" s="33">
        <f>SUM(H48:K48)</f>
        <v>3.5999999999999996</v>
      </c>
      <c r="M48" s="32">
        <f t="shared" si="1"/>
        <v>2.4999999999999996</v>
      </c>
      <c r="N48" s="32">
        <f>+M48/G48*100</f>
        <v>227.2727272727272</v>
      </c>
      <c r="O48" s="28"/>
      <c r="P48" s="28"/>
    </row>
    <row r="49" spans="1:121" ht="18" customHeight="1">
      <c r="B49" s="31" t="s">
        <v>51</v>
      </c>
      <c r="C49" s="32">
        <f>+C50+C53+C56</f>
        <v>422.5</v>
      </c>
      <c r="D49" s="32">
        <f t="shared" ref="D49:F49" si="21">+D50+D53+D56</f>
        <v>565.5</v>
      </c>
      <c r="E49" s="32">
        <f t="shared" si="21"/>
        <v>541.69999999999993</v>
      </c>
      <c r="F49" s="32">
        <f t="shared" si="21"/>
        <v>551.70000000000005</v>
      </c>
      <c r="G49" s="32">
        <f>+G50+G53+G56</f>
        <v>2081.4</v>
      </c>
      <c r="H49" s="32">
        <f>+H50+H53+H56</f>
        <v>448.9</v>
      </c>
      <c r="I49" s="32">
        <f t="shared" ref="I49:K49" si="22">+I50+I53+I56</f>
        <v>571.69999999999993</v>
      </c>
      <c r="J49" s="32">
        <f t="shared" si="22"/>
        <v>506.9</v>
      </c>
      <c r="K49" s="32">
        <f t="shared" si="22"/>
        <v>560.69999999999993</v>
      </c>
      <c r="L49" s="33">
        <f>+L50+L53+L56</f>
        <v>2088.1999999999998</v>
      </c>
      <c r="M49" s="32">
        <f t="shared" si="1"/>
        <v>6.7999999999997272</v>
      </c>
      <c r="N49" s="32">
        <f>+M49/G49*100</f>
        <v>0.32670318055153869</v>
      </c>
      <c r="O49" s="28"/>
      <c r="P49" s="28"/>
    </row>
    <row r="50" spans="1:121" ht="18" customHeight="1">
      <c r="B50" s="45" t="s">
        <v>52</v>
      </c>
      <c r="C50" s="32">
        <f t="shared" ref="C50:F50" si="23">+C51+C52</f>
        <v>0.9</v>
      </c>
      <c r="D50" s="32">
        <f t="shared" si="23"/>
        <v>0</v>
      </c>
      <c r="E50" s="32">
        <f t="shared" si="23"/>
        <v>0</v>
      </c>
      <c r="F50" s="32">
        <f t="shared" si="23"/>
        <v>0</v>
      </c>
      <c r="G50" s="32">
        <f>+G51+G52</f>
        <v>0.9</v>
      </c>
      <c r="H50" s="32">
        <f t="shared" ref="H50:K50" si="24">+H51+H52</f>
        <v>0.2</v>
      </c>
      <c r="I50" s="32">
        <f t="shared" si="24"/>
        <v>0</v>
      </c>
      <c r="J50" s="32">
        <f t="shared" si="24"/>
        <v>1.2</v>
      </c>
      <c r="K50" s="32">
        <f t="shared" si="24"/>
        <v>2.2999999999999998</v>
      </c>
      <c r="L50" s="33">
        <f>+L51+L52</f>
        <v>3.6999999999999997</v>
      </c>
      <c r="M50" s="32">
        <f t="shared" si="1"/>
        <v>2.8</v>
      </c>
      <c r="N50" s="32">
        <f>+M50/G50*100</f>
        <v>311.11111111111109</v>
      </c>
      <c r="O50" s="28"/>
      <c r="P50" s="28"/>
      <c r="Q50" s="46"/>
      <c r="R50" s="46"/>
    </row>
    <row r="51" spans="1:121" ht="18" customHeight="1">
      <c r="B51" s="42" t="s">
        <v>53</v>
      </c>
      <c r="C51" s="35">
        <v>0.9</v>
      </c>
      <c r="D51" s="35">
        <v>0</v>
      </c>
      <c r="E51" s="35">
        <v>0</v>
      </c>
      <c r="F51" s="35">
        <v>0</v>
      </c>
      <c r="G51" s="35">
        <f>SUM(C51:F51)</f>
        <v>0.9</v>
      </c>
      <c r="H51" s="35">
        <v>0.2</v>
      </c>
      <c r="I51" s="35">
        <v>0</v>
      </c>
      <c r="J51" s="35">
        <v>1.2</v>
      </c>
      <c r="K51" s="35">
        <v>2.2999999999999998</v>
      </c>
      <c r="L51" s="36">
        <f>SUM(H51:K51)</f>
        <v>3.6999999999999997</v>
      </c>
      <c r="M51" s="35">
        <f t="shared" si="1"/>
        <v>2.8</v>
      </c>
      <c r="N51" s="35">
        <f>+M51/G51*100</f>
        <v>311.11111111111109</v>
      </c>
      <c r="O51" s="28"/>
      <c r="P51" s="28"/>
    </row>
    <row r="52" spans="1:121" ht="18" customHeight="1">
      <c r="B52" s="42" t="s">
        <v>54</v>
      </c>
      <c r="C52" s="35">
        <v>0</v>
      </c>
      <c r="D52" s="35">
        <v>0</v>
      </c>
      <c r="E52" s="35">
        <v>0</v>
      </c>
      <c r="F52" s="35">
        <v>0</v>
      </c>
      <c r="G52" s="35">
        <f>SUM(C52:F52)</f>
        <v>0</v>
      </c>
      <c r="H52" s="35">
        <v>0</v>
      </c>
      <c r="I52" s="35">
        <v>0</v>
      </c>
      <c r="J52" s="35">
        <v>0</v>
      </c>
      <c r="K52" s="35">
        <v>0</v>
      </c>
      <c r="L52" s="36">
        <f>SUM(H52:K52)</f>
        <v>0</v>
      </c>
      <c r="M52" s="35">
        <f t="shared" si="1"/>
        <v>0</v>
      </c>
      <c r="N52" s="36">
        <v>0</v>
      </c>
      <c r="O52" s="28"/>
      <c r="P52" s="28"/>
    </row>
    <row r="53" spans="1:121" ht="18" customHeight="1">
      <c r="B53" s="45" t="s">
        <v>55</v>
      </c>
      <c r="C53" s="32">
        <f t="shared" ref="C53:K53" si="25">+C54+C55</f>
        <v>421.6</v>
      </c>
      <c r="D53" s="32">
        <f t="shared" si="25"/>
        <v>565.5</v>
      </c>
      <c r="E53" s="32">
        <f t="shared" si="25"/>
        <v>541.69999999999993</v>
      </c>
      <c r="F53" s="32">
        <f>+F54+F55</f>
        <v>551.70000000000005</v>
      </c>
      <c r="G53" s="32">
        <f>+G54+G55</f>
        <v>2080.5</v>
      </c>
      <c r="H53" s="32">
        <f t="shared" si="25"/>
        <v>448.7</v>
      </c>
      <c r="I53" s="32">
        <f t="shared" si="25"/>
        <v>571.69999999999993</v>
      </c>
      <c r="J53" s="32">
        <f t="shared" si="25"/>
        <v>505.7</v>
      </c>
      <c r="K53" s="32">
        <f t="shared" si="25"/>
        <v>558.4</v>
      </c>
      <c r="L53" s="33">
        <f>+L54+L55</f>
        <v>2084.5</v>
      </c>
      <c r="M53" s="32">
        <f t="shared" si="1"/>
        <v>4</v>
      </c>
      <c r="N53" s="32">
        <f t="shared" ref="N53:N57" si="26">+M53/G53*100</f>
        <v>0.19226147560682527</v>
      </c>
      <c r="O53" s="28"/>
      <c r="P53" s="28"/>
    </row>
    <row r="54" spans="1:121" ht="18" customHeight="1">
      <c r="A54" s="47"/>
      <c r="B54" s="40" t="s">
        <v>56</v>
      </c>
      <c r="C54" s="35">
        <v>419.1</v>
      </c>
      <c r="D54" s="35">
        <v>563.1</v>
      </c>
      <c r="E54" s="35">
        <v>539.29999999999995</v>
      </c>
      <c r="F54" s="35">
        <v>549.1</v>
      </c>
      <c r="G54" s="35">
        <f>SUM(C54:F54)</f>
        <v>2070.6</v>
      </c>
      <c r="H54" s="35">
        <f>+[1]PP!H75</f>
        <v>446.2</v>
      </c>
      <c r="I54" s="35">
        <v>569.29999999999995</v>
      </c>
      <c r="J54" s="35">
        <v>502.7</v>
      </c>
      <c r="K54" s="35">
        <v>555.79999999999995</v>
      </c>
      <c r="L54" s="36">
        <f>SUM(H54:K54)</f>
        <v>2074</v>
      </c>
      <c r="M54" s="35">
        <f t="shared" si="1"/>
        <v>3.4000000000000909</v>
      </c>
      <c r="N54" s="35">
        <f t="shared" si="26"/>
        <v>0.16420361247947896</v>
      </c>
      <c r="O54" s="28"/>
      <c r="P54" s="28"/>
    </row>
    <row r="55" spans="1:121" ht="18" customHeight="1">
      <c r="B55" s="40" t="s">
        <v>28</v>
      </c>
      <c r="C55" s="35">
        <v>2.5</v>
      </c>
      <c r="D55" s="35">
        <v>2.4</v>
      </c>
      <c r="E55" s="35">
        <v>2.4</v>
      </c>
      <c r="F55" s="35">
        <v>2.6</v>
      </c>
      <c r="G55" s="35">
        <f>SUM(C55:F55)</f>
        <v>9.9</v>
      </c>
      <c r="H55" s="35">
        <f>+[1]PP!H77</f>
        <v>2.5</v>
      </c>
      <c r="I55" s="35">
        <f>+[1]PP!I77</f>
        <v>2.4</v>
      </c>
      <c r="J55" s="35">
        <f>+[1]PP!J77</f>
        <v>3</v>
      </c>
      <c r="K55" s="35">
        <f>+[1]PP!K77</f>
        <v>2.6</v>
      </c>
      <c r="L55" s="36">
        <f>SUM(H55:K55)</f>
        <v>10.5</v>
      </c>
      <c r="M55" s="35">
        <f t="shared" si="1"/>
        <v>0.59999999999999964</v>
      </c>
      <c r="N55" s="35">
        <f t="shared" si="26"/>
        <v>6.060606060606057</v>
      </c>
      <c r="O55" s="28"/>
      <c r="P55" s="28"/>
    </row>
    <row r="56" spans="1:121" ht="18" customHeight="1">
      <c r="B56" s="45" t="s">
        <v>57</v>
      </c>
      <c r="C56" s="48">
        <v>0</v>
      </c>
      <c r="D56" s="48">
        <v>0</v>
      </c>
      <c r="E56" s="48">
        <v>0</v>
      </c>
      <c r="F56" s="48">
        <v>0</v>
      </c>
      <c r="G56" s="48">
        <f>SUM(C56:F56)</f>
        <v>0</v>
      </c>
      <c r="H56" s="48">
        <v>0</v>
      </c>
      <c r="I56" s="48">
        <v>0</v>
      </c>
      <c r="J56" s="48">
        <v>0</v>
      </c>
      <c r="K56" s="48">
        <v>0</v>
      </c>
      <c r="L56" s="49">
        <f>SUM(H56:K56)</f>
        <v>0</v>
      </c>
      <c r="M56" s="48">
        <f t="shared" si="1"/>
        <v>0</v>
      </c>
      <c r="N56" s="49">
        <v>0</v>
      </c>
      <c r="O56" s="28"/>
      <c r="P56" s="28"/>
    </row>
    <row r="57" spans="1:121" ht="18" customHeight="1">
      <c r="B57" s="50" t="s">
        <v>58</v>
      </c>
      <c r="C57" s="32">
        <f t="shared" ref="C57:F57" si="27">+C58+C62+C63</f>
        <v>804.90000000000009</v>
      </c>
      <c r="D57" s="32">
        <f t="shared" si="27"/>
        <v>1098.6000000000001</v>
      </c>
      <c r="E57" s="32">
        <f t="shared" si="27"/>
        <v>787.5</v>
      </c>
      <c r="F57" s="32">
        <f t="shared" si="27"/>
        <v>833.8</v>
      </c>
      <c r="G57" s="32">
        <f>+G58+G62+G63</f>
        <v>3524.8000000000006</v>
      </c>
      <c r="H57" s="32">
        <f>+H58+H62+H63</f>
        <v>1365.9</v>
      </c>
      <c r="I57" s="32">
        <f>+I58+I62+I63</f>
        <v>1119.3</v>
      </c>
      <c r="J57" s="32">
        <f>+J58+J62+J63</f>
        <v>1085.0999999999999</v>
      </c>
      <c r="K57" s="32">
        <f t="shared" ref="K57" si="28">+K58+K62+K63</f>
        <v>1074.0999999999999</v>
      </c>
      <c r="L57" s="33">
        <f>+L58+L62+L63</f>
        <v>4644.3999999999996</v>
      </c>
      <c r="M57" s="32">
        <f t="shared" si="1"/>
        <v>1119.599999999999</v>
      </c>
      <c r="N57" s="32">
        <f t="shared" si="26"/>
        <v>31.763504312301372</v>
      </c>
      <c r="O57" s="28"/>
      <c r="P57" s="28"/>
    </row>
    <row r="58" spans="1:121" s="51" customFormat="1" ht="18" customHeight="1">
      <c r="B58" s="50" t="s">
        <v>59</v>
      </c>
      <c r="C58" s="32">
        <f t="shared" ref="C58:K58" si="29">+C59</f>
        <v>0.1</v>
      </c>
      <c r="D58" s="32">
        <f t="shared" si="29"/>
        <v>0</v>
      </c>
      <c r="E58" s="32">
        <f t="shared" si="29"/>
        <v>0</v>
      </c>
      <c r="F58" s="32">
        <f t="shared" si="29"/>
        <v>0</v>
      </c>
      <c r="G58" s="32">
        <f>+G59</f>
        <v>0.1</v>
      </c>
      <c r="H58" s="32">
        <f t="shared" si="29"/>
        <v>336.5</v>
      </c>
      <c r="I58" s="32">
        <f t="shared" si="29"/>
        <v>218.1</v>
      </c>
      <c r="J58" s="32">
        <f>+J59</f>
        <v>255.1</v>
      </c>
      <c r="K58" s="32">
        <f t="shared" si="29"/>
        <v>248.2</v>
      </c>
      <c r="L58" s="33">
        <f>+L59</f>
        <v>1057.9000000000001</v>
      </c>
      <c r="M58" s="32">
        <f t="shared" si="1"/>
        <v>1057.8000000000002</v>
      </c>
      <c r="N58" s="52">
        <v>0</v>
      </c>
      <c r="O58" s="28"/>
      <c r="P58" s="28"/>
    </row>
    <row r="59" spans="1:121" ht="18" customHeight="1">
      <c r="B59" s="45" t="s">
        <v>60</v>
      </c>
      <c r="C59" s="32">
        <f t="shared" ref="C59:F59" si="30">+C60+C61</f>
        <v>0.1</v>
      </c>
      <c r="D59" s="32">
        <f t="shared" si="30"/>
        <v>0</v>
      </c>
      <c r="E59" s="32">
        <f t="shared" si="30"/>
        <v>0</v>
      </c>
      <c r="F59" s="32">
        <f t="shared" si="30"/>
        <v>0</v>
      </c>
      <c r="G59" s="32">
        <f>+G60+G61</f>
        <v>0.1</v>
      </c>
      <c r="H59" s="32">
        <f t="shared" ref="H59:I59" si="31">+H60+H61</f>
        <v>336.5</v>
      </c>
      <c r="I59" s="32">
        <f t="shared" si="31"/>
        <v>218.1</v>
      </c>
      <c r="J59" s="32">
        <f>+J60+J61</f>
        <v>255.1</v>
      </c>
      <c r="K59" s="32">
        <f t="shared" ref="K59" si="32">+K60+K61</f>
        <v>248.2</v>
      </c>
      <c r="L59" s="33">
        <f>+L60+L61</f>
        <v>1057.9000000000001</v>
      </c>
      <c r="M59" s="32">
        <f t="shared" si="1"/>
        <v>1057.8000000000002</v>
      </c>
      <c r="N59" s="52">
        <v>0</v>
      </c>
      <c r="O59" s="28"/>
      <c r="P59" s="28"/>
    </row>
    <row r="60" spans="1:121" s="53" customFormat="1" ht="18" customHeight="1">
      <c r="B60" s="40" t="s">
        <v>61</v>
      </c>
      <c r="C60" s="35">
        <v>0</v>
      </c>
      <c r="D60" s="35">
        <v>0</v>
      </c>
      <c r="E60" s="35">
        <v>0</v>
      </c>
      <c r="F60" s="35">
        <v>0</v>
      </c>
      <c r="G60" s="35">
        <f>SUM(C60:F60)</f>
        <v>0</v>
      </c>
      <c r="H60" s="35">
        <v>336.5</v>
      </c>
      <c r="I60" s="35">
        <v>218.1</v>
      </c>
      <c r="J60" s="35">
        <v>255.1</v>
      </c>
      <c r="K60" s="35">
        <v>248.2</v>
      </c>
      <c r="L60" s="36">
        <f>SUM(H60:K60)</f>
        <v>1057.9000000000001</v>
      </c>
      <c r="M60" s="35">
        <f t="shared" si="1"/>
        <v>1057.9000000000001</v>
      </c>
      <c r="N60" s="54">
        <v>0</v>
      </c>
      <c r="O60" s="28"/>
      <c r="P60" s="28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</row>
    <row r="61" spans="1:121" ht="18" customHeight="1">
      <c r="B61" s="40" t="s">
        <v>28</v>
      </c>
      <c r="C61" s="35">
        <v>0.1</v>
      </c>
      <c r="D61" s="35">
        <v>0</v>
      </c>
      <c r="E61" s="35">
        <v>0</v>
      </c>
      <c r="F61" s="35">
        <v>0</v>
      </c>
      <c r="G61" s="35">
        <f>SUM(C61:F61)</f>
        <v>0.1</v>
      </c>
      <c r="H61" s="35">
        <v>0</v>
      </c>
      <c r="I61" s="35">
        <v>0</v>
      </c>
      <c r="J61" s="35">
        <v>0</v>
      </c>
      <c r="K61" s="35">
        <v>0</v>
      </c>
      <c r="L61" s="36">
        <f>SUM(H61:K61)</f>
        <v>0</v>
      </c>
      <c r="M61" s="35">
        <f t="shared" si="1"/>
        <v>-0.1</v>
      </c>
      <c r="N61" s="54">
        <v>0</v>
      </c>
      <c r="O61" s="28"/>
      <c r="P61" s="28"/>
    </row>
    <row r="62" spans="1:121" ht="18" customHeight="1">
      <c r="B62" s="45" t="s">
        <v>62</v>
      </c>
      <c r="C62" s="32">
        <v>64.099999999999994</v>
      </c>
      <c r="D62" s="32">
        <v>51.7</v>
      </c>
      <c r="E62" s="32">
        <v>11.5</v>
      </c>
      <c r="F62" s="32">
        <v>40</v>
      </c>
      <c r="G62" s="32">
        <f>SUM(C62:F62)</f>
        <v>167.3</v>
      </c>
      <c r="H62" s="32">
        <v>10.7</v>
      </c>
      <c r="I62" s="32">
        <v>9.9</v>
      </c>
      <c r="J62" s="32">
        <v>13.9</v>
      </c>
      <c r="K62" s="32">
        <v>14.8</v>
      </c>
      <c r="L62" s="33">
        <f>SUM(H62:K62)</f>
        <v>49.3</v>
      </c>
      <c r="M62" s="32">
        <f t="shared" si="1"/>
        <v>-118.00000000000001</v>
      </c>
      <c r="N62" s="32">
        <f t="shared" ref="N62:N70" si="33">+M62/G62*100</f>
        <v>-70.531978481769272</v>
      </c>
      <c r="O62" s="28"/>
      <c r="P62" s="28"/>
    </row>
    <row r="63" spans="1:121" ht="18" customHeight="1">
      <c r="B63" s="45" t="s">
        <v>63</v>
      </c>
      <c r="C63" s="32">
        <v>740.7</v>
      </c>
      <c r="D63" s="32">
        <v>1046.9000000000001</v>
      </c>
      <c r="E63" s="32">
        <v>776</v>
      </c>
      <c r="F63" s="32">
        <v>793.8</v>
      </c>
      <c r="G63" s="32">
        <f>SUM(C63:F63)</f>
        <v>3357.4000000000005</v>
      </c>
      <c r="H63" s="32">
        <v>1018.7</v>
      </c>
      <c r="I63" s="32">
        <v>891.3</v>
      </c>
      <c r="J63" s="32">
        <v>816.1</v>
      </c>
      <c r="K63" s="32">
        <v>811.1</v>
      </c>
      <c r="L63" s="33">
        <f>SUM(H63:K63)</f>
        <v>3537.2</v>
      </c>
      <c r="M63" s="32">
        <f t="shared" si="1"/>
        <v>179.79999999999927</v>
      </c>
      <c r="N63" s="32">
        <f t="shared" si="33"/>
        <v>5.3553344850181466</v>
      </c>
      <c r="O63" s="28"/>
      <c r="P63" s="28"/>
    </row>
    <row r="64" spans="1:121" ht="18" customHeight="1">
      <c r="B64" s="42" t="s">
        <v>64</v>
      </c>
      <c r="C64" s="35">
        <v>736.3</v>
      </c>
      <c r="D64" s="35">
        <v>1040.5</v>
      </c>
      <c r="E64" s="35">
        <v>766.8</v>
      </c>
      <c r="F64" s="35">
        <v>785.8</v>
      </c>
      <c r="G64" s="35">
        <f>SUM(C64:F64)</f>
        <v>3329.3999999999996</v>
      </c>
      <c r="H64" s="35">
        <f>+[1]PP!H91</f>
        <v>1014.3</v>
      </c>
      <c r="I64" s="35">
        <f>+[1]PP!I91</f>
        <v>883.2</v>
      </c>
      <c r="J64" s="35">
        <f>+[1]PP!J91</f>
        <v>810.1</v>
      </c>
      <c r="K64" s="35">
        <f>+[1]PP!K91</f>
        <v>806.8</v>
      </c>
      <c r="L64" s="36">
        <f>SUM(H64:K64)</f>
        <v>3514.3999999999996</v>
      </c>
      <c r="M64" s="35">
        <f t="shared" si="1"/>
        <v>185</v>
      </c>
      <c r="N64" s="35">
        <f t="shared" si="33"/>
        <v>5.5565567369496014</v>
      </c>
      <c r="O64" s="28"/>
      <c r="P64" s="28"/>
    </row>
    <row r="65" spans="2:19" ht="18" customHeight="1" thickBot="1">
      <c r="B65" s="56" t="s">
        <v>65</v>
      </c>
      <c r="C65" s="57">
        <f t="shared" ref="C65:L65" si="34">+C9</f>
        <v>76588.39999999998</v>
      </c>
      <c r="D65" s="57">
        <f t="shared" si="34"/>
        <v>66251.200000000012</v>
      </c>
      <c r="E65" s="57">
        <f t="shared" si="34"/>
        <v>64829.2</v>
      </c>
      <c r="F65" s="57">
        <f t="shared" si="34"/>
        <v>94756.099999999991</v>
      </c>
      <c r="G65" s="57">
        <f>+G9</f>
        <v>302424.89999999997</v>
      </c>
      <c r="H65" s="57">
        <f t="shared" si="34"/>
        <v>85307.199999999997</v>
      </c>
      <c r="I65" s="57">
        <f t="shared" si="34"/>
        <v>65990</v>
      </c>
      <c r="J65" s="57">
        <f t="shared" si="34"/>
        <v>67036.700000000012</v>
      </c>
      <c r="K65" s="57">
        <f t="shared" si="34"/>
        <v>102896.3</v>
      </c>
      <c r="L65" s="58">
        <f t="shared" si="34"/>
        <v>321230.40000000008</v>
      </c>
      <c r="M65" s="57">
        <f t="shared" si="1"/>
        <v>18805.500000000116</v>
      </c>
      <c r="N65" s="57">
        <f t="shared" si="33"/>
        <v>6.218237982388394</v>
      </c>
      <c r="O65" s="28"/>
      <c r="P65" s="28"/>
      <c r="Q65" s="46"/>
    </row>
    <row r="66" spans="2:19" ht="18" customHeight="1" thickTop="1">
      <c r="B66" s="59" t="s">
        <v>66</v>
      </c>
      <c r="C66" s="60">
        <f t="shared" ref="C66:K66" si="35">SUM(C67:C71)</f>
        <v>102.89999999999999</v>
      </c>
      <c r="D66" s="60">
        <f t="shared" si="35"/>
        <v>51.6</v>
      </c>
      <c r="E66" s="60">
        <f t="shared" si="35"/>
        <v>100</v>
      </c>
      <c r="F66" s="60">
        <f t="shared" si="35"/>
        <v>1977.3</v>
      </c>
      <c r="G66" s="60">
        <f>SUM(G67:G71)</f>
        <v>2231.8000000000002</v>
      </c>
      <c r="H66" s="60">
        <f t="shared" si="35"/>
        <v>101.4</v>
      </c>
      <c r="I66" s="60">
        <f t="shared" si="35"/>
        <v>54.600000000000009</v>
      </c>
      <c r="J66" s="60">
        <f t="shared" si="35"/>
        <v>109.5</v>
      </c>
      <c r="K66" s="60">
        <f t="shared" si="35"/>
        <v>2225.6</v>
      </c>
      <c r="L66" s="61">
        <f>SUM(L67:L71)</f>
        <v>2491.1000000000004</v>
      </c>
      <c r="M66" s="60">
        <f t="shared" si="1"/>
        <v>259.30000000000018</v>
      </c>
      <c r="N66" s="60">
        <f t="shared" si="33"/>
        <v>11.618424590017034</v>
      </c>
      <c r="O66" s="28"/>
      <c r="P66" s="28"/>
      <c r="Q66" s="62"/>
    </row>
    <row r="67" spans="2:19" ht="18" customHeight="1">
      <c r="B67" s="63" t="s">
        <v>67</v>
      </c>
      <c r="C67" s="64">
        <v>2.8</v>
      </c>
      <c r="D67" s="64">
        <v>0.1</v>
      </c>
      <c r="E67" s="64">
        <v>0.1</v>
      </c>
      <c r="F67" s="64">
        <v>0</v>
      </c>
      <c r="G67" s="64">
        <f t="shared" ref="G67:G69" si="36">SUM(C67:F67)</f>
        <v>3</v>
      </c>
      <c r="H67" s="64">
        <v>3</v>
      </c>
      <c r="I67" s="64">
        <v>4.7</v>
      </c>
      <c r="J67" s="64">
        <v>14.2</v>
      </c>
      <c r="K67" s="64">
        <v>5.3</v>
      </c>
      <c r="L67" s="65">
        <f t="shared" ref="L67:L71" si="37">SUM(H67:K67)</f>
        <v>27.2</v>
      </c>
      <c r="M67" s="64">
        <f t="shared" si="1"/>
        <v>24.2</v>
      </c>
      <c r="N67" s="64">
        <f t="shared" si="33"/>
        <v>806.66666666666663</v>
      </c>
      <c r="O67" s="28"/>
      <c r="P67" s="28"/>
    </row>
    <row r="68" spans="2:19" ht="18" customHeight="1">
      <c r="B68" s="63" t="s">
        <v>68</v>
      </c>
      <c r="C68" s="64">
        <v>20.9</v>
      </c>
      <c r="D68" s="64">
        <v>25</v>
      </c>
      <c r="E68" s="64">
        <v>42.7</v>
      </c>
      <c r="F68" s="64">
        <v>15.9</v>
      </c>
      <c r="G68" s="64">
        <f t="shared" si="36"/>
        <v>104.5</v>
      </c>
      <c r="H68" s="64">
        <v>14</v>
      </c>
      <c r="I68" s="64">
        <v>16.100000000000001</v>
      </c>
      <c r="J68" s="64">
        <v>21.9</v>
      </c>
      <c r="K68" s="64">
        <v>25.1</v>
      </c>
      <c r="L68" s="65">
        <f t="shared" si="37"/>
        <v>77.099999999999994</v>
      </c>
      <c r="M68" s="64">
        <f t="shared" si="1"/>
        <v>-27.400000000000006</v>
      </c>
      <c r="N68" s="64">
        <f t="shared" si="33"/>
        <v>-26.220095693779911</v>
      </c>
      <c r="O68" s="28"/>
      <c r="P68" s="28"/>
    </row>
    <row r="69" spans="2:19" ht="18" customHeight="1">
      <c r="B69" s="63" t="s">
        <v>69</v>
      </c>
      <c r="C69" s="64">
        <f>+[1]PP!C132</f>
        <v>75.099999999999994</v>
      </c>
      <c r="D69" s="64">
        <f>+[1]PP!D132</f>
        <v>23.1</v>
      </c>
      <c r="E69" s="64">
        <v>53.2</v>
      </c>
      <c r="F69" s="64">
        <v>1957.6</v>
      </c>
      <c r="G69" s="64">
        <f t="shared" si="36"/>
        <v>2109</v>
      </c>
      <c r="H69" s="64">
        <f>+[1]PP!H132</f>
        <v>81</v>
      </c>
      <c r="I69" s="64">
        <f>+[1]PP!I132</f>
        <v>29.1</v>
      </c>
      <c r="J69" s="64">
        <f>+[1]PP!J132</f>
        <v>69.400000000000006</v>
      </c>
      <c r="K69" s="64">
        <f>+[1]PP!K132</f>
        <v>2190.6</v>
      </c>
      <c r="L69" s="65">
        <f t="shared" si="37"/>
        <v>2370.1</v>
      </c>
      <c r="M69" s="64">
        <f t="shared" si="1"/>
        <v>261.09999999999991</v>
      </c>
      <c r="N69" s="64">
        <f t="shared" si="33"/>
        <v>12.380275011853954</v>
      </c>
      <c r="O69" s="28"/>
      <c r="P69" s="28"/>
    </row>
    <row r="70" spans="2:19" ht="15.75" customHeight="1">
      <c r="B70" s="63" t="s">
        <v>70</v>
      </c>
      <c r="C70" s="66">
        <v>4.0999999999999996</v>
      </c>
      <c r="D70" s="66">
        <v>3.4</v>
      </c>
      <c r="E70" s="66">
        <v>4</v>
      </c>
      <c r="F70" s="66">
        <v>3.8</v>
      </c>
      <c r="G70" s="64">
        <f>SUM(C70:F70)</f>
        <v>15.3</v>
      </c>
      <c r="H70" s="67">
        <f>+[1]PP!H131</f>
        <v>3.4</v>
      </c>
      <c r="I70" s="67">
        <f>+[1]PP!I131</f>
        <v>4.0999999999999996</v>
      </c>
      <c r="J70" s="67">
        <f>+[1]PP!J131</f>
        <v>4</v>
      </c>
      <c r="K70" s="67">
        <f>+[1]PP!K131</f>
        <v>4.4000000000000004</v>
      </c>
      <c r="L70" s="65">
        <f t="shared" si="37"/>
        <v>15.9</v>
      </c>
      <c r="M70" s="67">
        <f t="shared" si="1"/>
        <v>0.59999999999999964</v>
      </c>
      <c r="N70" s="67">
        <f t="shared" si="33"/>
        <v>3.9215686274509776</v>
      </c>
      <c r="O70" s="28"/>
      <c r="P70" s="28"/>
    </row>
    <row r="71" spans="2:19" ht="18.75" customHeight="1" thickBot="1">
      <c r="B71" s="68" t="s">
        <v>71</v>
      </c>
      <c r="C71" s="64">
        <v>0</v>
      </c>
      <c r="D71" s="64">
        <v>0</v>
      </c>
      <c r="E71" s="64">
        <v>0</v>
      </c>
      <c r="F71" s="64">
        <v>0</v>
      </c>
      <c r="G71" s="64">
        <f>SUM(C71:F71)</f>
        <v>0</v>
      </c>
      <c r="H71" s="64">
        <f>+[1]PP!H129</f>
        <v>0</v>
      </c>
      <c r="I71" s="64">
        <f>+[1]PP!I129</f>
        <v>0.6</v>
      </c>
      <c r="J71" s="64">
        <f>+[1]PP!J129</f>
        <v>0</v>
      </c>
      <c r="K71" s="64">
        <f>+[1]PP!K129</f>
        <v>0.2</v>
      </c>
      <c r="L71" s="65">
        <f t="shared" si="37"/>
        <v>0.8</v>
      </c>
      <c r="M71" s="64">
        <f t="shared" si="1"/>
        <v>0.8</v>
      </c>
      <c r="N71" s="67">
        <v>0</v>
      </c>
      <c r="O71" s="28"/>
      <c r="P71" s="28"/>
    </row>
    <row r="72" spans="2:19" ht="26.25" customHeight="1" thickTop="1">
      <c r="B72" s="69" t="s">
        <v>72</v>
      </c>
      <c r="C72" s="70">
        <f>+C66+C65</f>
        <v>76691.299999999974</v>
      </c>
      <c r="D72" s="70">
        <f t="shared" ref="D72:L72" si="38">+D66+D65</f>
        <v>66302.800000000017</v>
      </c>
      <c r="E72" s="70">
        <f t="shared" si="38"/>
        <v>64929.2</v>
      </c>
      <c r="F72" s="70">
        <f t="shared" si="38"/>
        <v>96733.4</v>
      </c>
      <c r="G72" s="70">
        <f>+G66+G65</f>
        <v>304656.69999999995</v>
      </c>
      <c r="H72" s="70">
        <f t="shared" si="38"/>
        <v>85408.599999999991</v>
      </c>
      <c r="I72" s="71">
        <f t="shared" si="38"/>
        <v>66044.600000000006</v>
      </c>
      <c r="J72" s="71">
        <f t="shared" si="38"/>
        <v>67146.200000000012</v>
      </c>
      <c r="K72" s="71">
        <f t="shared" si="38"/>
        <v>105121.90000000001</v>
      </c>
      <c r="L72" s="71">
        <f t="shared" si="38"/>
        <v>323721.50000000006</v>
      </c>
      <c r="M72" s="70">
        <f t="shared" si="1"/>
        <v>19064.800000000105</v>
      </c>
      <c r="N72" s="70">
        <f>+M72/G72*100</f>
        <v>6.257797711325602</v>
      </c>
      <c r="O72" s="28"/>
      <c r="P72" s="28"/>
    </row>
    <row r="73" spans="2:19" ht="14.25" customHeight="1">
      <c r="B73" s="72" t="s">
        <v>73</v>
      </c>
      <c r="C73" s="73"/>
      <c r="D73" s="73"/>
      <c r="E73" s="73"/>
      <c r="F73" s="73"/>
      <c r="G73" s="74"/>
      <c r="H73" s="75"/>
      <c r="I73" s="75"/>
      <c r="J73" s="75"/>
      <c r="K73" s="75"/>
      <c r="L73" s="76"/>
      <c r="M73" s="73"/>
      <c r="N73" s="77"/>
    </row>
    <row r="74" spans="2:19" ht="15" customHeight="1">
      <c r="B74" s="78" t="s">
        <v>74</v>
      </c>
      <c r="C74" s="79"/>
      <c r="D74" s="79"/>
      <c r="E74" s="79"/>
      <c r="F74" s="79"/>
      <c r="G74" s="79"/>
      <c r="H74" s="79"/>
      <c r="I74" s="79"/>
      <c r="J74" s="79"/>
      <c r="K74" s="79"/>
      <c r="L74" s="80"/>
      <c r="M74" s="5"/>
      <c r="R74" s="6"/>
      <c r="S74" s="6"/>
    </row>
    <row r="75" spans="2:19" ht="17.25" customHeight="1">
      <c r="B75" s="82" t="s">
        <v>75</v>
      </c>
      <c r="C75" s="79"/>
      <c r="D75" s="79"/>
      <c r="E75" s="79"/>
      <c r="F75" s="79"/>
      <c r="G75" s="79"/>
      <c r="H75" s="79"/>
      <c r="I75" s="79"/>
      <c r="J75" s="79"/>
      <c r="K75" s="79"/>
      <c r="L75" s="80"/>
      <c r="M75" s="83"/>
    </row>
    <row r="76" spans="2:19" ht="12" customHeight="1">
      <c r="B76" s="82" t="s">
        <v>76</v>
      </c>
      <c r="C76" s="79"/>
      <c r="D76" s="79"/>
      <c r="E76" s="79"/>
      <c r="F76" s="84"/>
      <c r="G76" s="79"/>
      <c r="H76" s="79"/>
      <c r="I76" s="79"/>
      <c r="J76" s="79"/>
      <c r="K76" s="79"/>
      <c r="L76" s="80"/>
      <c r="M76" s="5"/>
    </row>
    <row r="77" spans="2:19">
      <c r="B77" s="85" t="s">
        <v>77</v>
      </c>
      <c r="C77" s="86"/>
      <c r="D77" s="86"/>
      <c r="E77" s="86"/>
      <c r="F77" s="86"/>
      <c r="G77" s="86"/>
      <c r="H77" s="79"/>
      <c r="I77" s="79"/>
      <c r="J77" s="79"/>
      <c r="K77" s="79"/>
      <c r="L77" s="80"/>
      <c r="M77" s="87"/>
      <c r="N77" s="74"/>
    </row>
    <row r="78" spans="2:19" ht="16.5">
      <c r="B78" s="88"/>
      <c r="C78" s="79"/>
      <c r="D78" s="79"/>
      <c r="E78" s="79"/>
      <c r="F78" s="79"/>
      <c r="G78" s="89"/>
      <c r="H78" s="90"/>
      <c r="I78" s="90"/>
      <c r="J78" s="90"/>
      <c r="K78" s="90"/>
      <c r="L78" s="91"/>
      <c r="M78" s="92"/>
      <c r="N78" s="74"/>
    </row>
    <row r="79" spans="2:19">
      <c r="B79" s="88"/>
      <c r="C79" s="93"/>
      <c r="D79" s="93"/>
      <c r="E79" s="93"/>
      <c r="F79" s="93"/>
      <c r="G79" s="93"/>
      <c r="H79" s="79"/>
      <c r="I79" s="79"/>
      <c r="J79" s="79"/>
      <c r="K79" s="79"/>
      <c r="L79" s="80"/>
      <c r="M79" s="74"/>
      <c r="N79" s="74"/>
    </row>
    <row r="80" spans="2:19">
      <c r="B80" s="88"/>
      <c r="C80" s="93"/>
      <c r="D80" s="93"/>
      <c r="E80" s="93"/>
      <c r="F80" s="93"/>
      <c r="G80" s="94"/>
      <c r="H80" s="79"/>
      <c r="I80" s="79"/>
      <c r="J80" s="79"/>
      <c r="K80" s="79"/>
      <c r="L80" s="80"/>
      <c r="M80" s="74"/>
      <c r="N80" s="74"/>
    </row>
    <row r="81" spans="2:14">
      <c r="B81" s="88"/>
      <c r="C81" s="93"/>
      <c r="D81" s="93"/>
      <c r="E81" s="93"/>
      <c r="F81" s="93"/>
      <c r="G81" s="94"/>
      <c r="H81" s="95"/>
      <c r="I81" s="95"/>
      <c r="J81" s="95"/>
      <c r="K81" s="95"/>
      <c r="L81" s="96"/>
      <c r="M81" s="74"/>
      <c r="N81" s="74"/>
    </row>
    <row r="82" spans="2:14">
      <c r="B82" s="88"/>
      <c r="C82" s="93"/>
      <c r="D82" s="93"/>
      <c r="E82" s="93"/>
      <c r="F82" s="93"/>
      <c r="G82" s="94"/>
      <c r="H82" s="74"/>
      <c r="I82" s="74"/>
      <c r="J82" s="74"/>
      <c r="K82" s="74"/>
      <c r="L82" s="97"/>
      <c r="M82" s="74"/>
      <c r="N82" s="74"/>
    </row>
    <row r="83" spans="2:14">
      <c r="B83" s="88"/>
      <c r="C83" s="88"/>
      <c r="D83" s="88"/>
      <c r="E83" s="88"/>
      <c r="F83" s="88"/>
      <c r="G83" s="98"/>
      <c r="H83" s="74"/>
      <c r="I83" s="74"/>
      <c r="J83" s="74"/>
      <c r="K83" s="74"/>
      <c r="L83" s="97"/>
      <c r="M83" s="74"/>
      <c r="N83" s="74"/>
    </row>
    <row r="84" spans="2:14">
      <c r="B84" s="88"/>
      <c r="C84" s="88"/>
      <c r="D84" s="88"/>
      <c r="E84" s="88"/>
      <c r="F84" s="88"/>
      <c r="G84" s="98"/>
      <c r="H84" s="74"/>
      <c r="I84" s="74"/>
      <c r="J84" s="74"/>
      <c r="K84" s="74"/>
      <c r="L84" s="97"/>
      <c r="M84" s="74"/>
      <c r="N84" s="74"/>
    </row>
    <row r="85" spans="2:14">
      <c r="B85" s="88"/>
      <c r="C85" s="88"/>
      <c r="D85" s="88"/>
      <c r="E85" s="88"/>
      <c r="F85" s="88"/>
      <c r="G85" s="98"/>
      <c r="H85" s="74"/>
      <c r="I85" s="74"/>
      <c r="J85" s="74"/>
      <c r="K85" s="74"/>
      <c r="L85" s="97"/>
      <c r="M85" s="74"/>
      <c r="N85" s="74"/>
    </row>
    <row r="86" spans="2:14">
      <c r="B86" s="88"/>
      <c r="C86" s="88"/>
      <c r="D86" s="88"/>
      <c r="E86" s="88"/>
      <c r="F86" s="88"/>
      <c r="G86" s="98"/>
      <c r="H86" s="74"/>
      <c r="I86" s="74"/>
      <c r="J86" s="74"/>
      <c r="K86" s="74"/>
      <c r="L86" s="97"/>
      <c r="M86" s="74"/>
      <c r="N86" s="74"/>
    </row>
    <row r="87" spans="2:14">
      <c r="B87" s="88"/>
      <c r="C87" s="88"/>
      <c r="D87" s="88"/>
      <c r="E87" s="88"/>
      <c r="F87" s="88"/>
      <c r="G87" s="98"/>
      <c r="H87" s="74"/>
      <c r="I87" s="74"/>
      <c r="J87" s="74"/>
      <c r="K87" s="74"/>
      <c r="L87" s="97"/>
      <c r="M87" s="74"/>
      <c r="N87" s="74"/>
    </row>
    <row r="88" spans="2:14">
      <c r="B88" s="88"/>
      <c r="C88" s="88"/>
      <c r="D88" s="88"/>
      <c r="E88" s="88"/>
      <c r="F88" s="88"/>
      <c r="G88" s="98"/>
      <c r="H88" s="74"/>
      <c r="I88" s="74"/>
      <c r="J88" s="74"/>
      <c r="K88" s="74"/>
      <c r="L88" s="97"/>
      <c r="M88" s="74"/>
      <c r="N88" s="74"/>
    </row>
    <row r="89" spans="2:14">
      <c r="B89" s="88"/>
      <c r="C89" s="88"/>
      <c r="D89" s="88"/>
      <c r="E89" s="88"/>
      <c r="F89" s="88"/>
      <c r="G89" s="98"/>
      <c r="H89" s="74"/>
      <c r="I89" s="74"/>
      <c r="J89" s="74"/>
      <c r="K89" s="74"/>
      <c r="L89" s="97"/>
      <c r="M89" s="74"/>
      <c r="N89" s="74"/>
    </row>
    <row r="90" spans="2:14">
      <c r="B90" s="88"/>
      <c r="C90" s="88"/>
      <c r="D90" s="88"/>
      <c r="E90" s="88"/>
      <c r="F90" s="88"/>
      <c r="G90" s="98"/>
      <c r="H90" s="74"/>
      <c r="I90" s="74"/>
      <c r="J90" s="74"/>
      <c r="K90" s="74"/>
      <c r="L90" s="99"/>
      <c r="M90" s="87"/>
      <c r="N90" s="87"/>
    </row>
    <row r="91" spans="2:14">
      <c r="B91" s="88"/>
      <c r="C91" s="88"/>
      <c r="D91" s="88"/>
      <c r="E91" s="88"/>
      <c r="F91" s="88"/>
      <c r="G91" s="98"/>
      <c r="H91" s="74"/>
      <c r="I91" s="74"/>
      <c r="J91" s="74"/>
      <c r="K91" s="74"/>
      <c r="L91" s="97"/>
      <c r="M91" s="87"/>
      <c r="N91" s="87"/>
    </row>
    <row r="92" spans="2:14">
      <c r="B92" s="88"/>
      <c r="C92" s="88"/>
      <c r="D92" s="88"/>
      <c r="E92" s="88"/>
      <c r="F92" s="88"/>
      <c r="G92" s="98"/>
      <c r="H92" s="74"/>
      <c r="I92" s="74"/>
      <c r="J92" s="74"/>
      <c r="K92" s="74"/>
      <c r="L92" s="99"/>
      <c r="M92" s="87"/>
      <c r="N92" s="87"/>
    </row>
    <row r="93" spans="2:14">
      <c r="B93" s="88"/>
      <c r="C93" s="88"/>
      <c r="D93" s="88"/>
      <c r="E93" s="88"/>
      <c r="F93" s="88"/>
      <c r="G93" s="98"/>
      <c r="H93" s="74"/>
      <c r="I93" s="74"/>
      <c r="J93" s="74"/>
      <c r="K93" s="74"/>
      <c r="L93" s="99"/>
      <c r="M93" s="87"/>
      <c r="N93" s="87"/>
    </row>
    <row r="94" spans="2:14">
      <c r="B94" s="88"/>
      <c r="C94" s="88"/>
      <c r="D94" s="88"/>
      <c r="E94" s="88"/>
      <c r="F94" s="88"/>
      <c r="G94" s="98"/>
      <c r="H94" s="74"/>
      <c r="I94" s="74"/>
      <c r="J94" s="74"/>
      <c r="K94" s="74"/>
      <c r="L94" s="99"/>
      <c r="M94" s="87"/>
      <c r="N94" s="87"/>
    </row>
    <row r="95" spans="2:14">
      <c r="B95" s="88"/>
      <c r="C95" s="88"/>
      <c r="D95" s="88"/>
      <c r="E95" s="88"/>
      <c r="F95" s="88"/>
      <c r="G95" s="98"/>
      <c r="H95" s="74"/>
      <c r="I95" s="74"/>
      <c r="J95" s="74"/>
      <c r="K95" s="74"/>
      <c r="L95" s="99"/>
      <c r="M95" s="87"/>
      <c r="N95" s="87"/>
    </row>
    <row r="96" spans="2:14">
      <c r="B96" s="88"/>
      <c r="C96" s="88"/>
      <c r="D96" s="88"/>
      <c r="E96" s="88"/>
      <c r="F96" s="88"/>
      <c r="G96" s="98"/>
      <c r="H96" s="74"/>
      <c r="I96" s="74"/>
      <c r="J96" s="74"/>
      <c r="K96" s="74"/>
      <c r="L96" s="99"/>
      <c r="M96" s="87"/>
      <c r="N96" s="87"/>
    </row>
    <row r="97" spans="2:14">
      <c r="B97" s="88"/>
      <c r="C97" s="88"/>
      <c r="D97" s="88"/>
      <c r="E97" s="88"/>
      <c r="F97" s="88"/>
      <c r="G97" s="98"/>
      <c r="H97" s="74"/>
      <c r="I97" s="74"/>
      <c r="J97" s="74"/>
      <c r="K97" s="74"/>
      <c r="L97" s="99"/>
      <c r="M97" s="87"/>
      <c r="N97" s="87"/>
    </row>
    <row r="98" spans="2:14">
      <c r="B98" s="88"/>
      <c r="C98" s="88"/>
      <c r="D98" s="88"/>
      <c r="E98" s="88"/>
      <c r="F98" s="88"/>
      <c r="G98" s="98"/>
      <c r="H98" s="74"/>
      <c r="I98" s="74"/>
      <c r="J98" s="74"/>
      <c r="K98" s="74"/>
      <c r="L98" s="99"/>
      <c r="M98" s="87"/>
      <c r="N98" s="87"/>
    </row>
    <row r="99" spans="2:14">
      <c r="B99" s="88"/>
      <c r="C99" s="88"/>
      <c r="D99" s="88"/>
      <c r="E99" s="88"/>
      <c r="F99" s="88"/>
      <c r="G99" s="98"/>
      <c r="H99" s="74"/>
      <c r="I99" s="74"/>
      <c r="J99" s="74"/>
      <c r="K99" s="74"/>
      <c r="L99" s="99"/>
      <c r="M99" s="87"/>
      <c r="N99" s="87"/>
    </row>
    <row r="100" spans="2:14">
      <c r="B100" s="88"/>
      <c r="C100" s="88"/>
      <c r="D100" s="88"/>
      <c r="E100" s="88"/>
      <c r="F100" s="88"/>
      <c r="G100" s="98"/>
      <c r="H100" s="74"/>
      <c r="I100" s="74"/>
      <c r="J100" s="74"/>
      <c r="K100" s="74"/>
      <c r="L100" s="99"/>
      <c r="M100" s="87"/>
      <c r="N100" s="87"/>
    </row>
    <row r="101" spans="2:14">
      <c r="B101" s="88"/>
      <c r="C101" s="88"/>
      <c r="D101" s="88"/>
      <c r="E101" s="88"/>
      <c r="F101" s="88"/>
      <c r="G101" s="98"/>
      <c r="H101" s="74"/>
      <c r="I101" s="74"/>
      <c r="J101" s="74"/>
      <c r="K101" s="74"/>
      <c r="L101" s="99"/>
      <c r="M101" s="87"/>
      <c r="N101" s="87"/>
    </row>
    <row r="102" spans="2:14">
      <c r="B102" s="88"/>
      <c r="C102" s="88"/>
      <c r="D102" s="88"/>
      <c r="E102" s="88"/>
      <c r="F102" s="88"/>
      <c r="G102" s="98"/>
      <c r="H102" s="74"/>
      <c r="I102" s="74"/>
      <c r="J102" s="74"/>
      <c r="K102" s="74"/>
      <c r="L102" s="99"/>
      <c r="M102" s="87"/>
      <c r="N102" s="87"/>
    </row>
    <row r="103" spans="2:14">
      <c r="B103" s="88"/>
      <c r="C103" s="88"/>
      <c r="D103" s="88"/>
      <c r="E103" s="88"/>
      <c r="F103" s="88"/>
      <c r="G103" s="98"/>
      <c r="H103" s="74"/>
      <c r="I103" s="74"/>
      <c r="J103" s="74"/>
      <c r="K103" s="74"/>
      <c r="L103" s="99"/>
      <c r="M103" s="87"/>
      <c r="N103" s="87"/>
    </row>
    <row r="104" spans="2:14">
      <c r="B104" s="88"/>
      <c r="C104" s="88"/>
      <c r="D104" s="88"/>
      <c r="E104" s="88"/>
      <c r="F104" s="88"/>
      <c r="G104" s="98"/>
      <c r="H104" s="74"/>
      <c r="I104" s="74"/>
      <c r="J104" s="74"/>
      <c r="K104" s="74"/>
      <c r="L104" s="99"/>
      <c r="M104" s="87"/>
      <c r="N104" s="87"/>
    </row>
    <row r="105" spans="2:14">
      <c r="B105" s="88"/>
      <c r="C105" s="88"/>
      <c r="D105" s="88"/>
      <c r="E105" s="88"/>
      <c r="F105" s="88"/>
      <c r="G105" s="98"/>
      <c r="H105" s="74"/>
      <c r="I105" s="74"/>
      <c r="J105" s="74"/>
      <c r="K105" s="74"/>
      <c r="L105" s="99"/>
      <c r="M105" s="87"/>
      <c r="N105" s="87"/>
    </row>
    <row r="106" spans="2:14">
      <c r="B106" s="88"/>
      <c r="C106" s="88"/>
      <c r="D106" s="88"/>
      <c r="E106" s="88"/>
      <c r="F106" s="88"/>
      <c r="G106" s="98"/>
      <c r="H106" s="74"/>
      <c r="I106" s="74"/>
      <c r="J106" s="74"/>
      <c r="K106" s="74"/>
      <c r="L106" s="99"/>
      <c r="M106" s="87"/>
      <c r="N106" s="87"/>
    </row>
    <row r="107" spans="2:14">
      <c r="B107" s="88"/>
      <c r="C107" s="88"/>
      <c r="D107" s="88"/>
      <c r="E107" s="88"/>
      <c r="F107" s="88"/>
      <c r="G107" s="98"/>
      <c r="H107" s="74"/>
      <c r="I107" s="74"/>
      <c r="J107" s="74"/>
      <c r="K107" s="74"/>
      <c r="L107" s="99"/>
      <c r="M107" s="87"/>
      <c r="N107" s="87"/>
    </row>
    <row r="108" spans="2:14">
      <c r="B108" s="88"/>
      <c r="C108" s="88"/>
      <c r="D108" s="88"/>
      <c r="E108" s="88"/>
      <c r="F108" s="88"/>
      <c r="G108" s="98"/>
      <c r="H108" s="74"/>
      <c r="I108" s="74"/>
      <c r="J108" s="74"/>
      <c r="K108" s="74"/>
      <c r="L108" s="99"/>
      <c r="M108" s="87"/>
      <c r="N108" s="87"/>
    </row>
    <row r="109" spans="2:14">
      <c r="B109" s="88"/>
      <c r="C109" s="88"/>
      <c r="D109" s="88"/>
      <c r="E109" s="88"/>
      <c r="F109" s="88"/>
      <c r="G109" s="98"/>
      <c r="H109" s="74"/>
      <c r="I109" s="74"/>
      <c r="J109" s="74"/>
      <c r="K109" s="74"/>
      <c r="L109" s="99"/>
      <c r="M109" s="87"/>
      <c r="N109" s="87"/>
    </row>
    <row r="110" spans="2:14">
      <c r="B110" s="88"/>
      <c r="C110" s="88"/>
      <c r="D110" s="88"/>
      <c r="E110" s="88"/>
      <c r="F110" s="88"/>
      <c r="G110" s="98"/>
      <c r="H110" s="74"/>
      <c r="I110" s="74"/>
      <c r="J110" s="74"/>
      <c r="K110" s="74"/>
      <c r="L110" s="99"/>
      <c r="M110" s="87"/>
      <c r="N110" s="87"/>
    </row>
    <row r="111" spans="2:14">
      <c r="B111" s="88"/>
      <c r="C111" s="88"/>
      <c r="D111" s="88"/>
      <c r="E111" s="88"/>
      <c r="F111" s="88"/>
      <c r="G111" s="98"/>
      <c r="H111" s="74"/>
      <c r="I111" s="74"/>
      <c r="J111" s="74"/>
      <c r="K111" s="74"/>
      <c r="L111" s="99"/>
      <c r="M111" s="87"/>
      <c r="N111" s="87"/>
    </row>
    <row r="112" spans="2:14">
      <c r="B112" s="88"/>
      <c r="C112" s="88"/>
      <c r="D112" s="88"/>
      <c r="E112" s="88"/>
      <c r="F112" s="88"/>
      <c r="G112" s="98"/>
      <c r="H112" s="74"/>
      <c r="I112" s="74"/>
      <c r="J112" s="74"/>
      <c r="K112" s="74"/>
      <c r="L112" s="99"/>
      <c r="M112" s="87"/>
      <c r="N112" s="87"/>
    </row>
    <row r="113" spans="2:14">
      <c r="B113" s="88"/>
      <c r="C113" s="88"/>
      <c r="D113" s="88"/>
      <c r="E113" s="88"/>
      <c r="F113" s="88"/>
      <c r="G113" s="98"/>
      <c r="H113" s="74"/>
      <c r="I113" s="74"/>
      <c r="J113" s="74"/>
      <c r="K113" s="74"/>
      <c r="L113" s="99"/>
      <c r="M113" s="87"/>
      <c r="N113" s="87"/>
    </row>
    <row r="114" spans="2:14">
      <c r="B114" s="88"/>
      <c r="C114" s="88"/>
      <c r="D114" s="88"/>
      <c r="E114" s="88"/>
      <c r="F114" s="88"/>
      <c r="G114" s="98"/>
      <c r="H114" s="74"/>
      <c r="I114" s="74"/>
      <c r="J114" s="74"/>
      <c r="K114" s="74"/>
      <c r="L114" s="99"/>
      <c r="M114" s="87"/>
      <c r="N114" s="87"/>
    </row>
    <row r="115" spans="2:14">
      <c r="B115" s="88"/>
      <c r="C115" s="88"/>
      <c r="D115" s="88"/>
      <c r="E115" s="88"/>
      <c r="F115" s="88"/>
      <c r="G115" s="98"/>
      <c r="H115" s="74"/>
      <c r="I115" s="74"/>
      <c r="J115" s="74"/>
      <c r="K115" s="74"/>
      <c r="L115" s="99"/>
      <c r="M115" s="87"/>
      <c r="N115" s="87"/>
    </row>
    <row r="116" spans="2:14">
      <c r="B116" s="88"/>
      <c r="C116" s="88"/>
      <c r="D116" s="88"/>
      <c r="E116" s="88"/>
      <c r="F116" s="88"/>
      <c r="G116" s="98"/>
      <c r="H116" s="74"/>
      <c r="I116" s="74"/>
      <c r="J116" s="74"/>
      <c r="K116" s="74"/>
      <c r="L116" s="99"/>
      <c r="M116" s="87"/>
      <c r="N116" s="87"/>
    </row>
    <row r="117" spans="2:14">
      <c r="B117" s="88"/>
      <c r="C117" s="88"/>
      <c r="D117" s="88"/>
      <c r="E117" s="88"/>
      <c r="F117" s="88"/>
      <c r="G117" s="98"/>
      <c r="H117" s="74"/>
      <c r="I117" s="74"/>
      <c r="J117" s="74"/>
      <c r="K117" s="74"/>
      <c r="L117" s="99"/>
      <c r="M117" s="87"/>
      <c r="N117" s="87"/>
    </row>
    <row r="118" spans="2:14">
      <c r="B118" s="88"/>
      <c r="C118" s="88"/>
      <c r="D118" s="88"/>
      <c r="E118" s="88"/>
      <c r="F118" s="88"/>
      <c r="G118" s="98"/>
      <c r="H118" s="74"/>
      <c r="I118" s="74"/>
      <c r="J118" s="74"/>
      <c r="K118" s="74"/>
      <c r="L118" s="99"/>
      <c r="M118" s="87"/>
      <c r="N118" s="87"/>
    </row>
    <row r="119" spans="2:14">
      <c r="B119" s="88"/>
      <c r="C119" s="88"/>
      <c r="D119" s="88"/>
      <c r="E119" s="88"/>
      <c r="F119" s="88"/>
      <c r="G119" s="98"/>
      <c r="H119" s="74"/>
      <c r="I119" s="74"/>
      <c r="J119" s="74"/>
      <c r="K119" s="74"/>
      <c r="L119" s="99"/>
      <c r="M119" s="87"/>
      <c r="N119" s="87"/>
    </row>
    <row r="120" spans="2:14">
      <c r="B120" s="88"/>
      <c r="C120" s="88"/>
      <c r="D120" s="88"/>
      <c r="E120" s="88"/>
      <c r="F120" s="88"/>
      <c r="G120" s="98"/>
      <c r="H120" s="74"/>
      <c r="I120" s="74"/>
      <c r="J120" s="74"/>
      <c r="K120" s="74"/>
      <c r="L120" s="99"/>
      <c r="M120" s="87"/>
      <c r="N120" s="87"/>
    </row>
    <row r="121" spans="2:14">
      <c r="B121" s="88"/>
      <c r="C121" s="88"/>
      <c r="D121" s="88"/>
      <c r="E121" s="88"/>
      <c r="F121" s="88"/>
      <c r="G121" s="98"/>
      <c r="H121" s="74"/>
      <c r="I121" s="74"/>
      <c r="J121" s="74"/>
      <c r="K121" s="74"/>
      <c r="L121" s="99"/>
      <c r="M121" s="87"/>
      <c r="N121" s="87"/>
    </row>
    <row r="122" spans="2:14">
      <c r="B122" s="88"/>
      <c r="C122" s="88"/>
      <c r="D122" s="88"/>
      <c r="E122" s="88"/>
      <c r="F122" s="88"/>
      <c r="G122" s="98"/>
      <c r="H122" s="74"/>
      <c r="I122" s="74"/>
      <c r="J122" s="74"/>
      <c r="K122" s="74"/>
      <c r="L122" s="99"/>
      <c r="M122" s="87"/>
      <c r="N122" s="87"/>
    </row>
    <row r="123" spans="2:14">
      <c r="B123" s="88"/>
      <c r="C123" s="88"/>
      <c r="D123" s="88"/>
      <c r="E123" s="88"/>
      <c r="F123" s="88"/>
      <c r="G123" s="98"/>
      <c r="H123" s="74"/>
      <c r="I123" s="74"/>
      <c r="J123" s="74"/>
      <c r="K123" s="74"/>
      <c r="L123" s="99"/>
      <c r="M123" s="87"/>
      <c r="N123" s="87"/>
    </row>
    <row r="124" spans="2:14">
      <c r="B124" s="88"/>
      <c r="C124" s="88"/>
      <c r="D124" s="88"/>
      <c r="E124" s="88"/>
      <c r="F124" s="88"/>
      <c r="G124" s="98"/>
      <c r="H124" s="74"/>
      <c r="I124" s="74"/>
      <c r="J124" s="74"/>
      <c r="K124" s="74"/>
      <c r="L124" s="99"/>
      <c r="M124" s="87"/>
      <c r="N124" s="87"/>
    </row>
    <row r="125" spans="2:14">
      <c r="B125" s="88"/>
      <c r="C125" s="88"/>
      <c r="D125" s="88"/>
      <c r="E125" s="88"/>
      <c r="F125" s="88"/>
      <c r="G125" s="98"/>
      <c r="H125" s="74"/>
      <c r="I125" s="74"/>
      <c r="J125" s="74"/>
      <c r="K125" s="74"/>
      <c r="L125" s="99"/>
      <c r="M125" s="87"/>
      <c r="N125" s="87"/>
    </row>
    <row r="126" spans="2:14">
      <c r="B126" s="88"/>
      <c r="C126" s="88"/>
      <c r="D126" s="88"/>
      <c r="E126" s="88"/>
      <c r="F126" s="88"/>
      <c r="G126" s="98"/>
      <c r="H126" s="74"/>
      <c r="I126" s="74"/>
      <c r="J126" s="74"/>
      <c r="K126" s="74"/>
      <c r="L126" s="99"/>
      <c r="M126" s="87"/>
      <c r="N126" s="87"/>
    </row>
    <row r="127" spans="2:14">
      <c r="B127" s="88"/>
      <c r="C127" s="88"/>
      <c r="D127" s="88"/>
      <c r="E127" s="88"/>
      <c r="F127" s="88"/>
      <c r="G127" s="98"/>
      <c r="H127" s="74"/>
      <c r="I127" s="74"/>
      <c r="J127" s="74"/>
      <c r="K127" s="74"/>
      <c r="L127" s="99"/>
      <c r="M127" s="87"/>
      <c r="N127" s="87"/>
    </row>
    <row r="128" spans="2:14">
      <c r="B128" s="88"/>
      <c r="C128" s="88"/>
      <c r="D128" s="88"/>
      <c r="E128" s="88"/>
      <c r="F128" s="88"/>
      <c r="G128" s="98"/>
      <c r="H128" s="74"/>
      <c r="I128" s="74"/>
      <c r="J128" s="74"/>
      <c r="K128" s="74"/>
      <c r="L128" s="99"/>
      <c r="M128" s="87"/>
      <c r="N128" s="87"/>
    </row>
    <row r="129" spans="2:14">
      <c r="B129" s="88"/>
      <c r="C129" s="88"/>
      <c r="D129" s="88"/>
      <c r="E129" s="88"/>
      <c r="F129" s="88"/>
      <c r="G129" s="98"/>
      <c r="H129" s="74"/>
      <c r="I129" s="74"/>
      <c r="J129" s="74"/>
      <c r="K129" s="74"/>
      <c r="L129" s="99"/>
      <c r="M129" s="87"/>
      <c r="N129" s="87"/>
    </row>
    <row r="130" spans="2:14">
      <c r="B130" s="88"/>
      <c r="C130" s="88"/>
      <c r="D130" s="88"/>
      <c r="E130" s="88"/>
      <c r="F130" s="88"/>
      <c r="G130" s="98"/>
      <c r="H130" s="74"/>
      <c r="I130" s="74"/>
      <c r="J130" s="74"/>
      <c r="K130" s="74"/>
      <c r="L130" s="99"/>
      <c r="M130" s="87"/>
      <c r="N130" s="87"/>
    </row>
    <row r="131" spans="2:14">
      <c r="B131" s="88"/>
      <c r="C131" s="88"/>
      <c r="D131" s="88"/>
      <c r="E131" s="88"/>
      <c r="F131" s="88"/>
      <c r="G131" s="98"/>
      <c r="H131" s="74"/>
      <c r="I131" s="74"/>
      <c r="J131" s="74"/>
      <c r="K131" s="74"/>
      <c r="L131" s="99"/>
      <c r="M131" s="87"/>
      <c r="N131" s="87"/>
    </row>
    <row r="132" spans="2:14">
      <c r="B132" s="88"/>
      <c r="C132" s="88"/>
      <c r="D132" s="88"/>
      <c r="E132" s="88"/>
      <c r="F132" s="88"/>
      <c r="G132" s="98"/>
      <c r="H132" s="74"/>
      <c r="I132" s="74"/>
      <c r="J132" s="74"/>
      <c r="K132" s="74"/>
      <c r="L132" s="99"/>
      <c r="M132" s="87"/>
      <c r="N132" s="87"/>
    </row>
    <row r="133" spans="2:14">
      <c r="B133" s="88"/>
      <c r="C133" s="88"/>
      <c r="D133" s="88"/>
      <c r="E133" s="88"/>
      <c r="F133" s="88"/>
      <c r="G133" s="98"/>
      <c r="H133" s="74"/>
      <c r="I133" s="74"/>
      <c r="J133" s="74"/>
      <c r="K133" s="74"/>
      <c r="L133" s="99"/>
      <c r="M133" s="87"/>
      <c r="N133" s="87"/>
    </row>
    <row r="134" spans="2:14">
      <c r="B134" s="88"/>
      <c r="C134" s="88"/>
      <c r="D134" s="88"/>
      <c r="E134" s="88"/>
      <c r="F134" s="88"/>
      <c r="G134" s="98"/>
      <c r="H134" s="74"/>
      <c r="I134" s="74"/>
      <c r="J134" s="74"/>
      <c r="K134" s="74"/>
      <c r="L134" s="99"/>
      <c r="M134" s="87"/>
      <c r="N134" s="87"/>
    </row>
    <row r="135" spans="2:14">
      <c r="B135" s="88"/>
      <c r="C135" s="88"/>
      <c r="D135" s="88"/>
      <c r="E135" s="88"/>
      <c r="F135" s="88"/>
      <c r="G135" s="98"/>
      <c r="H135" s="74"/>
      <c r="I135" s="74"/>
      <c r="J135" s="74"/>
      <c r="K135" s="74"/>
      <c r="L135" s="99"/>
      <c r="M135" s="87"/>
      <c r="N135" s="87"/>
    </row>
    <row r="136" spans="2:14">
      <c r="B136" s="88"/>
      <c r="C136" s="88"/>
      <c r="D136" s="88"/>
      <c r="E136" s="88"/>
      <c r="F136" s="88"/>
      <c r="G136" s="98"/>
      <c r="H136" s="74"/>
      <c r="I136" s="74"/>
      <c r="J136" s="74"/>
      <c r="K136" s="74"/>
      <c r="L136" s="99"/>
      <c r="M136" s="87"/>
      <c r="N136" s="87"/>
    </row>
    <row r="137" spans="2:14">
      <c r="B137" s="88"/>
      <c r="C137" s="88"/>
      <c r="D137" s="88"/>
      <c r="E137" s="88"/>
      <c r="F137" s="88"/>
      <c r="G137" s="98"/>
      <c r="H137" s="74"/>
      <c r="I137" s="74"/>
      <c r="J137" s="74"/>
      <c r="K137" s="74"/>
      <c r="L137" s="99"/>
      <c r="M137" s="87"/>
      <c r="N137" s="87"/>
    </row>
    <row r="138" spans="2:14">
      <c r="B138" s="88"/>
      <c r="C138" s="88"/>
      <c r="D138" s="88"/>
      <c r="E138" s="88"/>
      <c r="F138" s="88"/>
      <c r="G138" s="98"/>
      <c r="H138" s="74"/>
      <c r="I138" s="74"/>
      <c r="J138" s="74"/>
      <c r="K138" s="74"/>
      <c r="L138" s="99"/>
      <c r="M138" s="87"/>
      <c r="N138" s="87"/>
    </row>
    <row r="139" spans="2:14">
      <c r="B139" s="88"/>
      <c r="C139" s="88"/>
      <c r="D139" s="88"/>
      <c r="E139" s="88"/>
      <c r="F139" s="88"/>
      <c r="G139" s="98"/>
      <c r="H139" s="74"/>
      <c r="I139" s="74"/>
      <c r="J139" s="74"/>
      <c r="K139" s="74"/>
      <c r="L139" s="99"/>
      <c r="M139" s="87"/>
      <c r="N139" s="87"/>
    </row>
    <row r="140" spans="2:14">
      <c r="B140" s="88"/>
      <c r="C140" s="88"/>
      <c r="D140" s="88"/>
      <c r="E140" s="88"/>
      <c r="F140" s="88"/>
      <c r="G140" s="98"/>
      <c r="H140" s="74"/>
      <c r="I140" s="74"/>
      <c r="J140" s="74"/>
      <c r="K140" s="74"/>
      <c r="L140" s="99"/>
      <c r="M140" s="87"/>
      <c r="N140" s="87"/>
    </row>
    <row r="141" spans="2:14">
      <c r="B141" s="88"/>
      <c r="C141" s="88"/>
      <c r="D141" s="88"/>
      <c r="E141" s="88"/>
      <c r="F141" s="88"/>
      <c r="G141" s="98"/>
      <c r="H141" s="74"/>
      <c r="I141" s="74"/>
      <c r="J141" s="74"/>
      <c r="K141" s="74"/>
      <c r="L141" s="99"/>
      <c r="M141" s="87"/>
      <c r="N141" s="87"/>
    </row>
    <row r="142" spans="2:14">
      <c r="B142" s="88"/>
      <c r="C142" s="88"/>
      <c r="D142" s="88"/>
      <c r="E142" s="88"/>
      <c r="F142" s="88"/>
      <c r="G142" s="98"/>
      <c r="H142" s="74"/>
      <c r="I142" s="74"/>
      <c r="J142" s="74"/>
      <c r="K142" s="74"/>
      <c r="L142" s="99"/>
      <c r="M142" s="87"/>
      <c r="N142" s="87"/>
    </row>
    <row r="143" spans="2:14">
      <c r="B143" s="88"/>
      <c r="C143" s="88"/>
      <c r="D143" s="88"/>
      <c r="E143" s="88"/>
      <c r="F143" s="88"/>
      <c r="G143" s="98"/>
      <c r="H143" s="74"/>
      <c r="I143" s="74"/>
      <c r="J143" s="74"/>
      <c r="K143" s="74"/>
      <c r="L143" s="99"/>
      <c r="M143" s="87"/>
      <c r="N143" s="87"/>
    </row>
    <row r="144" spans="2:14">
      <c r="B144" s="88"/>
      <c r="C144" s="88"/>
      <c r="D144" s="88"/>
      <c r="E144" s="88"/>
      <c r="F144" s="88"/>
      <c r="G144" s="98"/>
      <c r="H144" s="74"/>
      <c r="I144" s="74"/>
      <c r="J144" s="74"/>
      <c r="K144" s="74"/>
      <c r="L144" s="99"/>
      <c r="M144" s="87"/>
      <c r="N144" s="87"/>
    </row>
    <row r="145" spans="2:14">
      <c r="B145" s="88"/>
      <c r="C145" s="88"/>
      <c r="D145" s="88"/>
      <c r="E145" s="88"/>
      <c r="F145" s="88"/>
      <c r="G145" s="98"/>
      <c r="H145" s="74"/>
      <c r="I145" s="74"/>
      <c r="J145" s="74"/>
      <c r="K145" s="74"/>
      <c r="L145" s="99"/>
      <c r="M145" s="87"/>
      <c r="N145" s="87"/>
    </row>
    <row r="146" spans="2:14">
      <c r="B146" s="88"/>
      <c r="C146" s="88"/>
      <c r="D146" s="88"/>
      <c r="E146" s="88"/>
      <c r="F146" s="88"/>
      <c r="G146" s="98"/>
      <c r="H146" s="74"/>
      <c r="I146" s="74"/>
      <c r="J146" s="74"/>
      <c r="K146" s="74"/>
      <c r="L146" s="99"/>
      <c r="M146" s="87"/>
      <c r="N146" s="87"/>
    </row>
    <row r="147" spans="2:14">
      <c r="B147" s="88"/>
      <c r="C147" s="88"/>
      <c r="D147" s="88"/>
      <c r="E147" s="88"/>
      <c r="F147" s="88"/>
      <c r="G147" s="98"/>
      <c r="H147" s="74"/>
      <c r="I147" s="74"/>
      <c r="J147" s="74"/>
      <c r="K147" s="74"/>
      <c r="L147" s="99"/>
      <c r="M147" s="87"/>
      <c r="N147" s="87"/>
    </row>
    <row r="148" spans="2:14">
      <c r="B148" s="88"/>
      <c r="C148" s="88"/>
      <c r="D148" s="88"/>
      <c r="E148" s="88"/>
      <c r="F148" s="88"/>
      <c r="G148" s="98"/>
      <c r="H148" s="74"/>
      <c r="I148" s="74"/>
      <c r="J148" s="74"/>
      <c r="K148" s="74"/>
      <c r="L148" s="99"/>
      <c r="M148" s="87"/>
      <c r="N148" s="87"/>
    </row>
    <row r="149" spans="2:14">
      <c r="B149" s="88"/>
      <c r="C149" s="88"/>
      <c r="D149" s="88"/>
      <c r="E149" s="88"/>
      <c r="F149" s="88"/>
      <c r="G149" s="98"/>
      <c r="H149" s="74"/>
      <c r="I149" s="74"/>
      <c r="J149" s="74"/>
      <c r="K149" s="74"/>
      <c r="L149" s="99"/>
      <c r="M149" s="87"/>
      <c r="N149" s="87"/>
    </row>
    <row r="150" spans="2:14">
      <c r="B150" s="88"/>
      <c r="C150" s="88"/>
      <c r="D150" s="88"/>
      <c r="E150" s="88"/>
      <c r="F150" s="88"/>
      <c r="G150" s="98"/>
      <c r="H150" s="74"/>
      <c r="I150" s="74"/>
      <c r="J150" s="74"/>
      <c r="K150" s="74"/>
      <c r="L150" s="99"/>
      <c r="M150" s="87"/>
      <c r="N150" s="87"/>
    </row>
    <row r="151" spans="2:14">
      <c r="B151" s="88"/>
      <c r="C151" s="88"/>
      <c r="D151" s="88"/>
      <c r="E151" s="88"/>
      <c r="F151" s="88"/>
      <c r="G151" s="98"/>
      <c r="H151" s="74"/>
      <c r="I151" s="74"/>
      <c r="J151" s="74"/>
      <c r="K151" s="74"/>
      <c r="L151" s="99"/>
      <c r="M151" s="87"/>
      <c r="N151" s="87"/>
    </row>
    <row r="152" spans="2:14">
      <c r="B152" s="88"/>
      <c r="C152" s="88"/>
      <c r="D152" s="88"/>
      <c r="E152" s="88"/>
      <c r="F152" s="88"/>
      <c r="G152" s="98"/>
      <c r="H152" s="74"/>
      <c r="I152" s="74"/>
      <c r="J152" s="74"/>
      <c r="K152" s="74"/>
      <c r="L152" s="99"/>
      <c r="M152" s="87"/>
      <c r="N152" s="87"/>
    </row>
    <row r="153" spans="2:14">
      <c r="B153" s="88"/>
      <c r="C153" s="88"/>
      <c r="D153" s="88"/>
      <c r="E153" s="88"/>
      <c r="F153" s="88"/>
      <c r="G153" s="98"/>
      <c r="H153" s="74"/>
      <c r="I153" s="74"/>
      <c r="J153" s="74"/>
      <c r="K153" s="74"/>
      <c r="L153" s="99"/>
      <c r="M153" s="87"/>
      <c r="N153" s="87"/>
    </row>
    <row r="154" spans="2:14">
      <c r="B154" s="88"/>
      <c r="C154" s="88"/>
      <c r="D154" s="88"/>
      <c r="E154" s="88"/>
      <c r="F154" s="88"/>
      <c r="G154" s="98"/>
      <c r="H154" s="74"/>
      <c r="I154" s="74"/>
      <c r="J154" s="74"/>
      <c r="K154" s="74"/>
      <c r="L154" s="99"/>
      <c r="M154" s="87"/>
      <c r="N154" s="87"/>
    </row>
    <row r="155" spans="2:14">
      <c r="B155" s="88"/>
      <c r="C155" s="88"/>
      <c r="D155" s="88"/>
      <c r="E155" s="88"/>
      <c r="F155" s="88"/>
      <c r="G155" s="98"/>
      <c r="H155" s="74"/>
      <c r="I155" s="74"/>
      <c r="J155" s="74"/>
      <c r="K155" s="74"/>
      <c r="L155" s="99"/>
      <c r="M155" s="87"/>
      <c r="N155" s="87"/>
    </row>
    <row r="156" spans="2:14">
      <c r="B156" s="88"/>
      <c r="C156" s="88"/>
      <c r="D156" s="88"/>
      <c r="E156" s="88"/>
      <c r="F156" s="88"/>
      <c r="G156" s="98"/>
      <c r="H156" s="74"/>
      <c r="I156" s="74"/>
      <c r="J156" s="74"/>
      <c r="K156" s="74"/>
      <c r="L156" s="99"/>
      <c r="M156" s="87"/>
      <c r="N156" s="87"/>
    </row>
    <row r="157" spans="2:14">
      <c r="B157" s="88"/>
      <c r="C157" s="88"/>
      <c r="D157" s="88"/>
      <c r="E157" s="88"/>
      <c r="F157" s="88"/>
      <c r="G157" s="98"/>
      <c r="H157" s="74"/>
      <c r="I157" s="74"/>
      <c r="J157" s="74"/>
      <c r="K157" s="74"/>
      <c r="L157" s="99"/>
      <c r="M157" s="87"/>
      <c r="N157" s="87"/>
    </row>
    <row r="158" spans="2:14">
      <c r="B158" s="88"/>
      <c r="C158" s="88"/>
      <c r="D158" s="88"/>
      <c r="E158" s="88"/>
      <c r="F158" s="88"/>
      <c r="G158" s="98"/>
      <c r="H158" s="74"/>
      <c r="I158" s="74"/>
      <c r="J158" s="74"/>
      <c r="K158" s="74"/>
      <c r="L158" s="99"/>
      <c r="M158" s="87"/>
      <c r="N158" s="87"/>
    </row>
    <row r="159" spans="2:14">
      <c r="B159" s="88"/>
      <c r="C159" s="88"/>
      <c r="D159" s="88"/>
      <c r="E159" s="88"/>
      <c r="F159" s="88"/>
      <c r="G159" s="98"/>
      <c r="H159" s="74"/>
      <c r="I159" s="74"/>
      <c r="J159" s="74"/>
      <c r="K159" s="74"/>
      <c r="L159" s="99"/>
      <c r="M159" s="87"/>
      <c r="N159" s="87"/>
    </row>
    <row r="160" spans="2:14">
      <c r="B160" s="88"/>
      <c r="C160" s="88"/>
      <c r="D160" s="88"/>
      <c r="E160" s="88"/>
      <c r="F160" s="88"/>
      <c r="G160" s="98"/>
      <c r="H160" s="74"/>
      <c r="I160" s="74"/>
      <c r="J160" s="74"/>
      <c r="K160" s="74"/>
      <c r="L160" s="99"/>
      <c r="M160" s="87"/>
      <c r="N160" s="87"/>
    </row>
    <row r="161" spans="2:14">
      <c r="B161" s="88"/>
      <c r="C161" s="88"/>
      <c r="D161" s="88"/>
      <c r="E161" s="88"/>
      <c r="F161" s="88"/>
      <c r="G161" s="98"/>
      <c r="H161" s="74"/>
      <c r="I161" s="74"/>
      <c r="J161" s="74"/>
      <c r="K161" s="74"/>
      <c r="L161" s="99"/>
      <c r="M161" s="87"/>
      <c r="N161" s="87"/>
    </row>
    <row r="162" spans="2:14">
      <c r="B162" s="88"/>
      <c r="C162" s="88"/>
      <c r="D162" s="88"/>
      <c r="E162" s="88"/>
      <c r="F162" s="88"/>
      <c r="G162" s="98"/>
      <c r="H162" s="74"/>
      <c r="I162" s="74"/>
      <c r="J162" s="74"/>
      <c r="K162" s="74"/>
      <c r="L162" s="99"/>
      <c r="M162" s="87"/>
      <c r="N162" s="87"/>
    </row>
    <row r="163" spans="2:14">
      <c r="B163" s="88"/>
      <c r="C163" s="88"/>
      <c r="D163" s="88"/>
      <c r="E163" s="88"/>
      <c r="F163" s="88"/>
      <c r="G163" s="98"/>
      <c r="H163" s="74"/>
      <c r="I163" s="74"/>
      <c r="J163" s="74"/>
      <c r="K163" s="74"/>
      <c r="L163" s="99"/>
      <c r="M163" s="87"/>
      <c r="N163" s="87"/>
    </row>
    <row r="164" spans="2:14">
      <c r="B164" s="88"/>
      <c r="C164" s="88"/>
      <c r="D164" s="88"/>
      <c r="E164" s="88"/>
      <c r="F164" s="88"/>
      <c r="G164" s="98"/>
      <c r="H164" s="74"/>
      <c r="I164" s="74"/>
      <c r="J164" s="74"/>
      <c r="K164" s="74"/>
      <c r="L164" s="99"/>
      <c r="M164" s="87"/>
      <c r="N164" s="87"/>
    </row>
    <row r="165" spans="2:14">
      <c r="B165" s="88"/>
      <c r="C165" s="88"/>
      <c r="D165" s="88"/>
      <c r="E165" s="88"/>
      <c r="F165" s="88"/>
      <c r="G165" s="98"/>
      <c r="H165" s="74"/>
      <c r="I165" s="74"/>
      <c r="J165" s="74"/>
      <c r="K165" s="74"/>
      <c r="L165" s="99"/>
      <c r="M165" s="87"/>
      <c r="N165" s="87"/>
    </row>
    <row r="166" spans="2:14">
      <c r="B166" s="88"/>
      <c r="C166" s="88"/>
      <c r="D166" s="88"/>
      <c r="E166" s="88"/>
      <c r="F166" s="88"/>
      <c r="G166" s="98"/>
      <c r="H166" s="74"/>
      <c r="I166" s="74"/>
      <c r="J166" s="74"/>
      <c r="K166" s="74"/>
      <c r="L166" s="99"/>
      <c r="M166" s="87"/>
      <c r="N166" s="87"/>
    </row>
    <row r="167" spans="2:14">
      <c r="B167" s="88"/>
      <c r="C167" s="88"/>
      <c r="D167" s="88"/>
      <c r="E167" s="88"/>
      <c r="F167" s="88"/>
      <c r="G167" s="98"/>
      <c r="H167" s="74"/>
      <c r="I167" s="74"/>
      <c r="J167" s="74"/>
      <c r="K167" s="74"/>
      <c r="L167" s="99"/>
      <c r="M167" s="87"/>
      <c r="N167" s="87"/>
    </row>
    <row r="168" spans="2:14">
      <c r="B168" s="88"/>
      <c r="C168" s="88"/>
      <c r="D168" s="88"/>
      <c r="E168" s="88"/>
      <c r="F168" s="88"/>
      <c r="G168" s="98"/>
      <c r="H168" s="74"/>
      <c r="I168" s="74"/>
      <c r="J168" s="74"/>
      <c r="K168" s="74"/>
      <c r="L168" s="99"/>
      <c r="M168" s="87"/>
      <c r="N168" s="87"/>
    </row>
    <row r="169" spans="2:14">
      <c r="B169" s="88"/>
      <c r="C169" s="88"/>
      <c r="D169" s="88"/>
      <c r="E169" s="88"/>
      <c r="F169" s="88"/>
      <c r="G169" s="98"/>
      <c r="H169" s="74"/>
      <c r="I169" s="74"/>
      <c r="J169" s="74"/>
      <c r="K169" s="74"/>
      <c r="L169" s="99"/>
      <c r="M169" s="87"/>
      <c r="N169" s="87"/>
    </row>
    <row r="170" spans="2:14">
      <c r="B170" s="88"/>
      <c r="C170" s="88"/>
      <c r="D170" s="88"/>
      <c r="E170" s="88"/>
      <c r="F170" s="88"/>
      <c r="G170" s="98"/>
      <c r="H170" s="74"/>
      <c r="I170" s="74"/>
      <c r="J170" s="74"/>
      <c r="K170" s="74"/>
      <c r="L170" s="99"/>
      <c r="M170" s="87"/>
      <c r="N170" s="87"/>
    </row>
    <row r="171" spans="2:14">
      <c r="B171" s="88"/>
      <c r="C171" s="88"/>
      <c r="D171" s="88"/>
      <c r="E171" s="88"/>
      <c r="F171" s="88"/>
      <c r="G171" s="98"/>
      <c r="H171" s="74"/>
      <c r="I171" s="74"/>
      <c r="J171" s="74"/>
      <c r="K171" s="74"/>
      <c r="L171" s="99"/>
      <c r="M171" s="87"/>
      <c r="N171" s="87"/>
    </row>
    <row r="172" spans="2:14">
      <c r="B172" s="88"/>
      <c r="C172" s="88"/>
      <c r="D172" s="88"/>
      <c r="E172" s="88"/>
      <c r="F172" s="88"/>
      <c r="G172" s="98"/>
      <c r="H172" s="74"/>
      <c r="I172" s="74"/>
      <c r="J172" s="74"/>
      <c r="K172" s="74"/>
      <c r="L172" s="99"/>
      <c r="M172" s="87"/>
      <c r="N172" s="87"/>
    </row>
    <row r="173" spans="2:14">
      <c r="B173" s="88"/>
      <c r="C173" s="88"/>
      <c r="D173" s="88"/>
      <c r="E173" s="88"/>
      <c r="F173" s="88"/>
      <c r="G173" s="98"/>
      <c r="H173" s="74"/>
      <c r="I173" s="74"/>
      <c r="J173" s="74"/>
      <c r="K173" s="74"/>
      <c r="L173" s="99"/>
      <c r="M173" s="87"/>
      <c r="N173" s="87"/>
    </row>
    <row r="174" spans="2:14">
      <c r="B174" s="88"/>
      <c r="C174" s="88"/>
      <c r="D174" s="88"/>
      <c r="E174" s="88"/>
      <c r="F174" s="88"/>
      <c r="G174" s="98"/>
      <c r="H174" s="74"/>
      <c r="I174" s="74"/>
      <c r="J174" s="74"/>
      <c r="K174" s="74"/>
      <c r="L174" s="99"/>
      <c r="M174" s="87"/>
      <c r="N174" s="87"/>
    </row>
    <row r="175" spans="2:14">
      <c r="B175" s="88"/>
      <c r="C175" s="88"/>
      <c r="D175" s="88"/>
      <c r="E175" s="88"/>
      <c r="F175" s="88"/>
      <c r="G175" s="98"/>
      <c r="H175" s="74"/>
      <c r="I175" s="74"/>
      <c r="J175" s="74"/>
      <c r="K175" s="74"/>
      <c r="L175" s="99"/>
      <c r="M175" s="87"/>
      <c r="N175" s="87"/>
    </row>
    <row r="176" spans="2:14">
      <c r="B176" s="88"/>
      <c r="C176" s="88"/>
      <c r="D176" s="88"/>
      <c r="E176" s="88"/>
      <c r="F176" s="88"/>
      <c r="G176" s="98"/>
      <c r="H176" s="74"/>
      <c r="I176" s="74"/>
      <c r="J176" s="74"/>
      <c r="K176" s="74"/>
      <c r="L176" s="99"/>
      <c r="M176" s="87"/>
      <c r="N176" s="87"/>
    </row>
    <row r="177" spans="2:14">
      <c r="B177" s="88"/>
      <c r="C177" s="88"/>
      <c r="D177" s="88"/>
      <c r="E177" s="88"/>
      <c r="F177" s="88"/>
      <c r="G177" s="98"/>
      <c r="H177" s="74"/>
      <c r="I177" s="74"/>
      <c r="J177" s="74"/>
      <c r="K177" s="74"/>
      <c r="L177" s="99"/>
      <c r="M177" s="87"/>
      <c r="N177" s="87"/>
    </row>
    <row r="178" spans="2:14">
      <c r="B178" s="88"/>
      <c r="C178" s="88"/>
      <c r="D178" s="88"/>
      <c r="E178" s="88"/>
      <c r="F178" s="88"/>
      <c r="G178" s="98"/>
      <c r="H178" s="74"/>
      <c r="I178" s="74"/>
      <c r="J178" s="74"/>
      <c r="K178" s="74"/>
      <c r="L178" s="99"/>
      <c r="M178" s="87"/>
      <c r="N178" s="87"/>
    </row>
    <row r="179" spans="2:14">
      <c r="B179" s="88"/>
      <c r="C179" s="88"/>
      <c r="D179" s="88"/>
      <c r="E179" s="88"/>
      <c r="F179" s="88"/>
      <c r="G179" s="98"/>
      <c r="H179" s="74"/>
      <c r="I179" s="74"/>
      <c r="J179" s="74"/>
      <c r="K179" s="74"/>
      <c r="L179" s="99"/>
      <c r="M179" s="87"/>
      <c r="N179" s="87"/>
    </row>
    <row r="180" spans="2:14">
      <c r="B180" s="88"/>
      <c r="C180" s="88"/>
      <c r="D180" s="88"/>
      <c r="E180" s="88"/>
      <c r="F180" s="88"/>
      <c r="G180" s="98"/>
      <c r="H180" s="74"/>
      <c r="I180" s="74"/>
      <c r="J180" s="74"/>
      <c r="K180" s="74"/>
      <c r="L180" s="99"/>
      <c r="M180" s="87"/>
      <c r="N180" s="87"/>
    </row>
    <row r="181" spans="2:14">
      <c r="B181" s="88"/>
      <c r="C181" s="88"/>
      <c r="D181" s="88"/>
      <c r="E181" s="88"/>
      <c r="F181" s="88"/>
      <c r="G181" s="98"/>
      <c r="H181" s="74"/>
      <c r="I181" s="74"/>
      <c r="J181" s="74"/>
      <c r="K181" s="74"/>
      <c r="L181" s="99"/>
      <c r="M181" s="87"/>
      <c r="N181" s="87"/>
    </row>
    <row r="182" spans="2:14">
      <c r="B182" s="88"/>
      <c r="C182" s="88"/>
      <c r="D182" s="88"/>
      <c r="E182" s="88"/>
      <c r="F182" s="88"/>
      <c r="G182" s="98"/>
      <c r="H182" s="74"/>
      <c r="I182" s="74"/>
      <c r="J182" s="74"/>
      <c r="K182" s="74"/>
      <c r="L182" s="99"/>
      <c r="M182" s="87"/>
      <c r="N182" s="87"/>
    </row>
    <row r="183" spans="2:14">
      <c r="B183" s="88"/>
      <c r="C183" s="88"/>
      <c r="D183" s="88"/>
      <c r="E183" s="88"/>
      <c r="F183" s="88"/>
      <c r="G183" s="98"/>
      <c r="H183" s="74"/>
      <c r="I183" s="74"/>
      <c r="J183" s="74"/>
      <c r="K183" s="74"/>
      <c r="L183" s="99"/>
      <c r="M183" s="87"/>
      <c r="N183" s="87"/>
    </row>
    <row r="184" spans="2:14">
      <c r="B184" s="88"/>
      <c r="C184" s="88"/>
      <c r="D184" s="88"/>
      <c r="E184" s="88"/>
      <c r="F184" s="88"/>
      <c r="G184" s="98"/>
      <c r="H184" s="74"/>
      <c r="I184" s="74"/>
      <c r="J184" s="74"/>
      <c r="K184" s="74"/>
      <c r="L184" s="99"/>
      <c r="M184" s="87"/>
      <c r="N184" s="87"/>
    </row>
    <row r="185" spans="2:14">
      <c r="B185" s="88"/>
      <c r="C185" s="88"/>
      <c r="D185" s="88"/>
      <c r="E185" s="88"/>
      <c r="F185" s="88"/>
      <c r="G185" s="98"/>
      <c r="H185" s="74"/>
      <c r="I185" s="74"/>
      <c r="J185" s="74"/>
      <c r="K185" s="74"/>
      <c r="L185" s="99"/>
      <c r="M185" s="87"/>
      <c r="N185" s="87"/>
    </row>
    <row r="186" spans="2:14">
      <c r="B186" s="88"/>
      <c r="C186" s="88"/>
      <c r="D186" s="88"/>
      <c r="E186" s="88"/>
      <c r="F186" s="88"/>
      <c r="G186" s="98"/>
      <c r="H186" s="74"/>
      <c r="I186" s="74"/>
      <c r="J186" s="74"/>
      <c r="K186" s="74"/>
      <c r="L186" s="99"/>
      <c r="M186" s="87"/>
      <c r="N186" s="87"/>
    </row>
    <row r="187" spans="2:14">
      <c r="B187" s="88"/>
      <c r="C187" s="88"/>
      <c r="D187" s="88"/>
      <c r="E187" s="88"/>
      <c r="F187" s="88"/>
      <c r="G187" s="98"/>
      <c r="H187" s="74"/>
      <c r="I187" s="74"/>
      <c r="J187" s="74"/>
      <c r="K187" s="74"/>
      <c r="L187" s="99"/>
      <c r="M187" s="87"/>
      <c r="N187" s="87"/>
    </row>
    <row r="188" spans="2:14">
      <c r="B188" s="88"/>
      <c r="C188" s="88"/>
      <c r="D188" s="88"/>
      <c r="E188" s="88"/>
      <c r="F188" s="88"/>
      <c r="G188" s="98"/>
      <c r="H188" s="74"/>
      <c r="I188" s="74"/>
      <c r="J188" s="74"/>
      <c r="K188" s="74"/>
      <c r="L188" s="99"/>
      <c r="M188" s="87"/>
      <c r="N188" s="87"/>
    </row>
    <row r="189" spans="2:14">
      <c r="B189" s="88"/>
      <c r="C189" s="88"/>
      <c r="D189" s="88"/>
      <c r="E189" s="88"/>
      <c r="F189" s="88"/>
      <c r="G189" s="98"/>
      <c r="H189" s="74"/>
      <c r="I189" s="74"/>
      <c r="J189" s="74"/>
      <c r="K189" s="74"/>
      <c r="L189" s="99"/>
      <c r="M189" s="87"/>
      <c r="N189" s="87"/>
    </row>
    <row r="190" spans="2:14">
      <c r="B190" s="88"/>
      <c r="C190" s="88"/>
      <c r="D190" s="88"/>
      <c r="E190" s="88"/>
      <c r="F190" s="88"/>
      <c r="G190" s="98"/>
      <c r="H190" s="74"/>
      <c r="I190" s="74"/>
      <c r="J190" s="74"/>
      <c r="K190" s="74"/>
      <c r="L190" s="99"/>
      <c r="M190" s="87"/>
      <c r="N190" s="87"/>
    </row>
    <row r="191" spans="2:14" ht="14.25">
      <c r="B191" s="100"/>
      <c r="C191" s="100"/>
      <c r="D191" s="100"/>
      <c r="E191" s="100"/>
      <c r="F191" s="100"/>
      <c r="G191" s="101"/>
      <c r="H191" s="102"/>
      <c r="I191" s="102"/>
      <c r="J191" s="102"/>
      <c r="K191" s="102"/>
      <c r="L191" s="103"/>
      <c r="M191" s="104"/>
      <c r="N191" s="104"/>
    </row>
    <row r="192" spans="2:14">
      <c r="B192" s="105"/>
      <c r="C192" s="105"/>
      <c r="D192" s="105"/>
      <c r="E192" s="105"/>
      <c r="F192" s="105"/>
      <c r="G192" s="2"/>
      <c r="H192" s="3"/>
      <c r="I192" s="3"/>
      <c r="J192" s="3"/>
      <c r="K192" s="3"/>
      <c r="L192" s="4"/>
      <c r="M192" s="5"/>
      <c r="N192" s="5"/>
    </row>
    <row r="193" spans="2:14">
      <c r="B193" s="105"/>
      <c r="C193" s="105"/>
      <c r="D193" s="105"/>
      <c r="E193" s="105"/>
      <c r="F193" s="105"/>
      <c r="G193" s="2"/>
      <c r="H193" s="3"/>
      <c r="I193" s="3"/>
      <c r="J193" s="3"/>
      <c r="K193" s="3"/>
      <c r="L193" s="4"/>
      <c r="M193" s="5"/>
      <c r="N193" s="5"/>
    </row>
    <row r="194" spans="2:14">
      <c r="B194" s="105"/>
      <c r="C194" s="105"/>
      <c r="D194" s="105"/>
      <c r="E194" s="105"/>
      <c r="F194" s="105"/>
      <c r="G194" s="2"/>
      <c r="H194" s="3"/>
      <c r="I194" s="3"/>
      <c r="J194" s="3"/>
      <c r="K194" s="3"/>
      <c r="L194" s="4"/>
      <c r="M194" s="5"/>
      <c r="N194" s="5"/>
    </row>
    <row r="195" spans="2:14">
      <c r="B195" s="105"/>
      <c r="C195" s="105"/>
      <c r="D195" s="105"/>
      <c r="E195" s="105"/>
      <c r="F195" s="105"/>
      <c r="G195" s="2"/>
      <c r="H195" s="3"/>
      <c r="I195" s="3"/>
      <c r="J195" s="3"/>
      <c r="K195" s="3"/>
      <c r="L195" s="4"/>
      <c r="M195" s="5"/>
      <c r="N195" s="5"/>
    </row>
    <row r="196" spans="2:14">
      <c r="B196" s="105"/>
      <c r="C196" s="105"/>
      <c r="D196" s="105"/>
      <c r="E196" s="105"/>
      <c r="F196" s="105"/>
      <c r="G196" s="2"/>
      <c r="H196" s="3"/>
      <c r="I196" s="3"/>
      <c r="J196" s="3"/>
      <c r="K196" s="3"/>
      <c r="L196" s="4"/>
      <c r="M196" s="5"/>
      <c r="N196" s="5"/>
    </row>
    <row r="197" spans="2:14">
      <c r="B197" s="105"/>
      <c r="C197" s="105"/>
      <c r="D197" s="105"/>
      <c r="E197" s="105"/>
      <c r="F197" s="105"/>
      <c r="G197" s="2"/>
      <c r="H197" s="3"/>
      <c r="I197" s="3"/>
      <c r="J197" s="3"/>
      <c r="K197" s="3"/>
      <c r="L197" s="4"/>
      <c r="M197" s="5"/>
      <c r="N197" s="5"/>
    </row>
    <row r="198" spans="2:14">
      <c r="B198" s="105"/>
      <c r="C198" s="105"/>
      <c r="D198" s="105"/>
      <c r="E198" s="105"/>
      <c r="F198" s="105"/>
      <c r="G198" s="2"/>
      <c r="H198" s="3"/>
      <c r="I198" s="3"/>
      <c r="J198" s="3"/>
      <c r="K198" s="3"/>
      <c r="L198" s="4"/>
      <c r="M198" s="5"/>
      <c r="N198" s="5"/>
    </row>
    <row r="199" spans="2:14">
      <c r="B199" s="105"/>
      <c r="C199" s="105"/>
      <c r="D199" s="105"/>
      <c r="E199" s="105"/>
      <c r="F199" s="105"/>
      <c r="G199" s="2"/>
      <c r="H199" s="3"/>
      <c r="I199" s="3"/>
      <c r="J199" s="3"/>
      <c r="K199" s="3"/>
      <c r="L199" s="4"/>
      <c r="M199" s="5"/>
      <c r="N199" s="5"/>
    </row>
    <row r="200" spans="2:14">
      <c r="B200" s="105"/>
      <c r="C200" s="105"/>
      <c r="D200" s="105"/>
      <c r="E200" s="105"/>
      <c r="F200" s="105"/>
      <c r="G200" s="2"/>
      <c r="H200" s="3"/>
      <c r="I200" s="3"/>
      <c r="J200" s="3"/>
      <c r="K200" s="3"/>
      <c r="L200" s="4"/>
      <c r="M200" s="5"/>
      <c r="N200" s="5"/>
    </row>
    <row r="201" spans="2:14">
      <c r="B201" s="105"/>
      <c r="C201" s="105"/>
      <c r="D201" s="105"/>
      <c r="E201" s="105"/>
      <c r="F201" s="105"/>
      <c r="G201" s="2"/>
      <c r="H201" s="3"/>
      <c r="I201" s="3"/>
      <c r="J201" s="3"/>
      <c r="K201" s="3"/>
      <c r="L201" s="4"/>
      <c r="M201" s="5"/>
      <c r="N201" s="5"/>
    </row>
    <row r="202" spans="2:14">
      <c r="B202" s="105"/>
      <c r="C202" s="105"/>
      <c r="D202" s="105"/>
      <c r="E202" s="105"/>
      <c r="F202" s="105"/>
      <c r="G202" s="2"/>
      <c r="H202" s="3"/>
      <c r="I202" s="3"/>
      <c r="J202" s="3"/>
      <c r="K202" s="3"/>
      <c r="L202" s="4"/>
      <c r="M202" s="5"/>
      <c r="N202" s="5"/>
    </row>
    <row r="203" spans="2:14">
      <c r="B203" s="105"/>
      <c r="C203" s="105"/>
      <c r="D203" s="105"/>
      <c r="E203" s="105"/>
      <c r="F203" s="105"/>
      <c r="G203" s="2"/>
      <c r="H203" s="3"/>
      <c r="I203" s="3"/>
      <c r="J203" s="3"/>
      <c r="K203" s="3"/>
      <c r="L203" s="4"/>
      <c r="M203" s="5"/>
      <c r="N203" s="5"/>
    </row>
    <row r="204" spans="2:14">
      <c r="B204" s="105"/>
      <c r="C204" s="105"/>
      <c r="D204" s="105"/>
      <c r="E204" s="105"/>
      <c r="F204" s="105"/>
      <c r="G204" s="2"/>
      <c r="H204" s="3"/>
      <c r="I204" s="3"/>
      <c r="J204" s="3"/>
      <c r="K204" s="3"/>
      <c r="L204" s="4"/>
      <c r="M204" s="5"/>
      <c r="N204" s="5"/>
    </row>
    <row r="205" spans="2:14">
      <c r="B205" s="105"/>
      <c r="C205" s="105"/>
      <c r="D205" s="105"/>
      <c r="E205" s="105"/>
      <c r="F205" s="105"/>
      <c r="G205" s="2"/>
      <c r="H205" s="3"/>
      <c r="I205" s="3"/>
      <c r="J205" s="3"/>
      <c r="K205" s="3"/>
      <c r="L205" s="4"/>
      <c r="M205" s="5"/>
      <c r="N205" s="5"/>
    </row>
    <row r="206" spans="2:14">
      <c r="B206" s="105"/>
      <c r="C206" s="105"/>
      <c r="D206" s="105"/>
      <c r="E206" s="105"/>
      <c r="F206" s="105"/>
      <c r="G206" s="2"/>
      <c r="H206" s="3"/>
      <c r="I206" s="3"/>
      <c r="J206" s="3"/>
      <c r="K206" s="3"/>
      <c r="L206" s="4"/>
      <c r="M206" s="5"/>
      <c r="N206" s="5"/>
    </row>
    <row r="207" spans="2:14">
      <c r="B207" s="105"/>
      <c r="C207" s="105"/>
      <c r="D207" s="105"/>
      <c r="E207" s="105"/>
      <c r="F207" s="105"/>
      <c r="G207" s="2"/>
      <c r="H207" s="3"/>
      <c r="I207" s="3"/>
      <c r="J207" s="3"/>
      <c r="K207" s="3"/>
      <c r="L207" s="4"/>
      <c r="M207" s="5"/>
      <c r="N207" s="5"/>
    </row>
    <row r="208" spans="2:14">
      <c r="B208" s="105"/>
      <c r="C208" s="105"/>
      <c r="D208" s="105"/>
      <c r="E208" s="105"/>
      <c r="F208" s="105"/>
      <c r="G208" s="2"/>
      <c r="H208" s="3"/>
      <c r="I208" s="3"/>
      <c r="J208" s="3"/>
      <c r="K208" s="3"/>
      <c r="L208" s="4"/>
      <c r="M208" s="5"/>
      <c r="N208" s="5"/>
    </row>
    <row r="209" spans="2:14">
      <c r="B209" s="105"/>
      <c r="C209" s="105"/>
      <c r="D209" s="105"/>
      <c r="E209" s="105"/>
      <c r="F209" s="105"/>
      <c r="G209" s="2"/>
      <c r="H209" s="3"/>
      <c r="I209" s="3"/>
      <c r="J209" s="3"/>
      <c r="K209" s="3"/>
      <c r="L209" s="4"/>
      <c r="M209" s="5"/>
      <c r="N209" s="5"/>
    </row>
    <row r="210" spans="2:14">
      <c r="B210" s="105"/>
      <c r="C210" s="105"/>
      <c r="D210" s="105"/>
      <c r="E210" s="105"/>
      <c r="F210" s="105"/>
      <c r="G210" s="2"/>
      <c r="H210" s="3"/>
      <c r="I210" s="3"/>
      <c r="J210" s="3"/>
      <c r="K210" s="3"/>
      <c r="L210" s="4"/>
      <c r="M210" s="5"/>
      <c r="N210" s="5"/>
    </row>
    <row r="211" spans="2:14">
      <c r="B211" s="105"/>
      <c r="C211" s="105"/>
      <c r="D211" s="105"/>
      <c r="E211" s="105"/>
      <c r="F211" s="105"/>
      <c r="G211" s="2"/>
      <c r="H211" s="3"/>
      <c r="I211" s="3"/>
      <c r="J211" s="3"/>
      <c r="K211" s="3"/>
      <c r="L211" s="4"/>
      <c r="M211" s="5"/>
      <c r="N211" s="5"/>
    </row>
    <row r="212" spans="2:14">
      <c r="B212" s="105"/>
      <c r="C212" s="105"/>
      <c r="D212" s="105"/>
      <c r="E212" s="105"/>
      <c r="F212" s="105"/>
      <c r="G212" s="2"/>
      <c r="H212" s="3"/>
      <c r="I212" s="3"/>
      <c r="J212" s="3"/>
      <c r="K212" s="3"/>
      <c r="L212" s="4"/>
      <c r="M212" s="5"/>
      <c r="N212" s="5"/>
    </row>
    <row r="213" spans="2:14">
      <c r="B213" s="105"/>
      <c r="C213" s="105"/>
      <c r="D213" s="105"/>
      <c r="E213" s="105"/>
      <c r="F213" s="105"/>
      <c r="G213" s="2"/>
      <c r="H213" s="3"/>
      <c r="I213" s="3"/>
      <c r="J213" s="3"/>
      <c r="K213" s="3"/>
      <c r="L213" s="4"/>
      <c r="M213" s="5"/>
      <c r="N213" s="5"/>
    </row>
    <row r="214" spans="2:14">
      <c r="B214" s="105"/>
      <c r="C214" s="105"/>
      <c r="D214" s="105"/>
      <c r="E214" s="105"/>
      <c r="F214" s="105"/>
      <c r="G214" s="2"/>
      <c r="H214" s="3"/>
      <c r="I214" s="3"/>
      <c r="J214" s="3"/>
      <c r="K214" s="3"/>
      <c r="L214" s="4"/>
      <c r="M214" s="5"/>
      <c r="N214" s="5"/>
    </row>
    <row r="215" spans="2:14">
      <c r="B215" s="105"/>
      <c r="C215" s="105"/>
      <c r="D215" s="105"/>
      <c r="E215" s="105"/>
      <c r="F215" s="105"/>
      <c r="G215" s="2"/>
      <c r="H215" s="3"/>
      <c r="I215" s="3"/>
      <c r="J215" s="3"/>
      <c r="K215" s="3"/>
      <c r="L215" s="4"/>
      <c r="M215" s="5"/>
      <c r="N215" s="5"/>
    </row>
    <row r="216" spans="2:14">
      <c r="B216" s="105"/>
      <c r="C216" s="105"/>
      <c r="D216" s="105"/>
      <c r="E216" s="105"/>
      <c r="F216" s="105"/>
      <c r="G216" s="2"/>
      <c r="H216" s="3"/>
      <c r="I216" s="3"/>
      <c r="J216" s="3"/>
      <c r="K216" s="3"/>
      <c r="L216" s="4"/>
      <c r="M216" s="5"/>
      <c r="N216" s="5"/>
    </row>
    <row r="217" spans="2:14">
      <c r="B217" s="105"/>
      <c r="C217" s="105"/>
      <c r="D217" s="105"/>
      <c r="E217" s="105"/>
      <c r="F217" s="105"/>
      <c r="G217" s="2"/>
      <c r="H217" s="3"/>
      <c r="I217" s="3"/>
      <c r="J217" s="3"/>
      <c r="K217" s="3"/>
      <c r="L217" s="4"/>
      <c r="M217" s="5"/>
      <c r="N217" s="5"/>
    </row>
    <row r="218" spans="2:14">
      <c r="B218" s="105"/>
      <c r="C218" s="105"/>
      <c r="D218" s="105"/>
      <c r="E218" s="105"/>
      <c r="F218" s="105"/>
      <c r="G218" s="2"/>
      <c r="H218" s="3"/>
      <c r="I218" s="3"/>
      <c r="J218" s="3"/>
      <c r="K218" s="3"/>
      <c r="L218" s="4"/>
      <c r="M218" s="5"/>
      <c r="N218" s="5"/>
    </row>
    <row r="219" spans="2:14">
      <c r="B219" s="105"/>
      <c r="C219" s="105"/>
      <c r="D219" s="105"/>
      <c r="E219" s="105"/>
      <c r="F219" s="105"/>
      <c r="G219" s="2"/>
      <c r="H219" s="3"/>
      <c r="I219" s="3"/>
      <c r="J219" s="3"/>
      <c r="K219" s="3"/>
      <c r="L219" s="4"/>
      <c r="M219" s="5"/>
      <c r="N219" s="5"/>
    </row>
    <row r="220" spans="2:14">
      <c r="B220" s="105"/>
      <c r="C220" s="105"/>
      <c r="D220" s="105"/>
      <c r="E220" s="105"/>
      <c r="F220" s="105"/>
      <c r="G220" s="2"/>
      <c r="H220" s="3"/>
      <c r="I220" s="3"/>
      <c r="J220" s="3"/>
      <c r="K220" s="3"/>
      <c r="L220" s="4"/>
      <c r="M220" s="5"/>
      <c r="N220" s="5"/>
    </row>
    <row r="221" spans="2:14">
      <c r="B221" s="105"/>
      <c r="C221" s="105"/>
      <c r="D221" s="105"/>
      <c r="E221" s="105"/>
      <c r="F221" s="105"/>
      <c r="G221" s="2"/>
      <c r="H221" s="3"/>
      <c r="I221" s="3"/>
      <c r="J221" s="3"/>
      <c r="K221" s="3"/>
      <c r="L221" s="4"/>
      <c r="M221" s="5"/>
      <c r="N221" s="5"/>
    </row>
    <row r="222" spans="2:14">
      <c r="B222" s="105"/>
      <c r="C222" s="105"/>
      <c r="D222" s="105"/>
      <c r="E222" s="105"/>
      <c r="F222" s="105"/>
      <c r="G222" s="2"/>
      <c r="H222" s="3"/>
      <c r="I222" s="3"/>
      <c r="J222" s="3"/>
      <c r="K222" s="3"/>
      <c r="L222" s="4"/>
      <c r="M222" s="5"/>
      <c r="N222" s="5"/>
    </row>
    <row r="223" spans="2:14">
      <c r="B223" s="105"/>
      <c r="C223" s="105"/>
      <c r="D223" s="105"/>
      <c r="E223" s="105"/>
      <c r="F223" s="105"/>
      <c r="G223" s="2"/>
      <c r="H223" s="3"/>
      <c r="I223" s="3"/>
      <c r="J223" s="3"/>
      <c r="K223" s="3"/>
      <c r="L223" s="4"/>
      <c r="M223" s="5"/>
      <c r="N223" s="5"/>
    </row>
    <row r="224" spans="2:14">
      <c r="B224" s="105"/>
      <c r="C224" s="105"/>
      <c r="D224" s="105"/>
      <c r="E224" s="105"/>
      <c r="F224" s="105"/>
      <c r="G224" s="2"/>
      <c r="H224" s="3"/>
      <c r="I224" s="3"/>
      <c r="J224" s="3"/>
      <c r="K224" s="3"/>
      <c r="L224" s="4"/>
      <c r="M224" s="5"/>
      <c r="N224" s="5"/>
    </row>
    <row r="225" spans="2:14">
      <c r="B225" s="105"/>
      <c r="C225" s="105"/>
      <c r="D225" s="105"/>
      <c r="E225" s="105"/>
      <c r="F225" s="105"/>
      <c r="G225" s="2"/>
      <c r="H225" s="3"/>
      <c r="I225" s="3"/>
      <c r="J225" s="3"/>
      <c r="K225" s="3"/>
      <c r="L225" s="4"/>
      <c r="M225" s="5"/>
      <c r="N225" s="5"/>
    </row>
    <row r="226" spans="2:14">
      <c r="B226" s="105"/>
      <c r="C226" s="105"/>
      <c r="D226" s="105"/>
      <c r="E226" s="105"/>
      <c r="F226" s="105"/>
      <c r="G226" s="2"/>
      <c r="H226" s="3"/>
      <c r="I226" s="3"/>
      <c r="J226" s="3"/>
      <c r="K226" s="3"/>
      <c r="L226" s="4"/>
      <c r="M226" s="5"/>
      <c r="N226" s="5"/>
    </row>
    <row r="227" spans="2:14">
      <c r="B227" s="105"/>
      <c r="C227" s="105"/>
      <c r="D227" s="105"/>
      <c r="E227" s="105"/>
      <c r="F227" s="105"/>
      <c r="G227" s="2"/>
      <c r="H227" s="3"/>
      <c r="I227" s="3"/>
      <c r="J227" s="3"/>
      <c r="K227" s="3"/>
      <c r="L227" s="4"/>
      <c r="M227" s="5"/>
      <c r="N227" s="5"/>
    </row>
    <row r="228" spans="2:14">
      <c r="B228" s="105"/>
      <c r="C228" s="105"/>
      <c r="D228" s="105"/>
      <c r="E228" s="105"/>
      <c r="F228" s="105"/>
      <c r="G228" s="2"/>
      <c r="H228" s="3"/>
      <c r="I228" s="3"/>
      <c r="J228" s="3"/>
      <c r="K228" s="3"/>
      <c r="L228" s="4"/>
      <c r="M228" s="5"/>
      <c r="N228" s="5"/>
    </row>
    <row r="229" spans="2:14">
      <c r="B229" s="105"/>
      <c r="C229" s="105"/>
      <c r="D229" s="105"/>
      <c r="E229" s="105"/>
      <c r="F229" s="105"/>
      <c r="G229" s="2"/>
      <c r="H229" s="3"/>
      <c r="I229" s="3"/>
      <c r="J229" s="3"/>
      <c r="K229" s="3"/>
      <c r="L229" s="4"/>
      <c r="M229" s="5"/>
      <c r="N229" s="5"/>
    </row>
    <row r="230" spans="2:14">
      <c r="B230" s="105"/>
      <c r="C230" s="105"/>
      <c r="D230" s="105"/>
      <c r="E230" s="105"/>
      <c r="F230" s="105"/>
      <c r="G230" s="2"/>
      <c r="H230" s="3"/>
      <c r="I230" s="3"/>
      <c r="J230" s="3"/>
      <c r="K230" s="3"/>
      <c r="L230" s="4"/>
      <c r="M230" s="5"/>
      <c r="N230" s="5"/>
    </row>
    <row r="231" spans="2:14">
      <c r="B231" s="105"/>
      <c r="C231" s="105"/>
      <c r="D231" s="105"/>
      <c r="E231" s="105"/>
      <c r="F231" s="105"/>
      <c r="G231" s="2"/>
      <c r="H231" s="3"/>
      <c r="I231" s="3"/>
      <c r="J231" s="3"/>
      <c r="K231" s="3"/>
      <c r="L231" s="4"/>
      <c r="M231" s="5"/>
      <c r="N231" s="5"/>
    </row>
    <row r="232" spans="2:14">
      <c r="B232" s="105"/>
      <c r="C232" s="105"/>
      <c r="D232" s="105"/>
      <c r="E232" s="105"/>
      <c r="F232" s="105"/>
      <c r="G232" s="2"/>
      <c r="H232" s="3"/>
      <c r="I232" s="3"/>
      <c r="J232" s="3"/>
      <c r="K232" s="3"/>
      <c r="L232" s="4"/>
      <c r="M232" s="5"/>
      <c r="N232" s="5"/>
    </row>
    <row r="233" spans="2:14">
      <c r="B233" s="105"/>
      <c r="C233" s="105"/>
      <c r="D233" s="105"/>
      <c r="E233" s="105"/>
      <c r="F233" s="105"/>
      <c r="G233" s="2"/>
      <c r="H233" s="3"/>
      <c r="I233" s="3"/>
      <c r="J233" s="3"/>
      <c r="K233" s="3"/>
      <c r="L233" s="4"/>
      <c r="M233" s="5"/>
      <c r="N233" s="5"/>
    </row>
    <row r="234" spans="2:14">
      <c r="B234" s="105"/>
      <c r="C234" s="105"/>
      <c r="D234" s="105"/>
      <c r="E234" s="105"/>
      <c r="F234" s="105"/>
      <c r="G234" s="2"/>
      <c r="H234" s="3"/>
      <c r="I234" s="3"/>
      <c r="J234" s="3"/>
      <c r="K234" s="3"/>
      <c r="L234" s="4"/>
      <c r="M234" s="5"/>
      <c r="N234" s="5"/>
    </row>
    <row r="235" spans="2:14">
      <c r="B235" s="105"/>
      <c r="C235" s="105"/>
      <c r="D235" s="105"/>
      <c r="E235" s="105"/>
      <c r="F235" s="105"/>
      <c r="G235" s="2"/>
      <c r="H235" s="3"/>
      <c r="I235" s="3"/>
      <c r="J235" s="3"/>
      <c r="K235" s="3"/>
      <c r="L235" s="4"/>
      <c r="M235" s="5"/>
      <c r="N235" s="5"/>
    </row>
    <row r="236" spans="2:14">
      <c r="B236" s="105"/>
      <c r="C236" s="105"/>
      <c r="D236" s="105"/>
      <c r="E236" s="105"/>
      <c r="F236" s="105"/>
      <c r="G236" s="2"/>
      <c r="H236" s="3"/>
      <c r="I236" s="3"/>
      <c r="J236" s="3"/>
      <c r="K236" s="3"/>
      <c r="L236" s="4"/>
      <c r="M236" s="5"/>
      <c r="N236" s="5"/>
    </row>
    <row r="237" spans="2:14">
      <c r="B237" s="105"/>
      <c r="C237" s="105"/>
      <c r="D237" s="105"/>
      <c r="E237" s="105"/>
      <c r="F237" s="105"/>
      <c r="G237" s="2"/>
      <c r="H237" s="3"/>
      <c r="I237" s="3"/>
      <c r="J237" s="3"/>
      <c r="K237" s="3"/>
      <c r="L237" s="4"/>
      <c r="M237" s="5"/>
      <c r="N237" s="5"/>
    </row>
    <row r="238" spans="2:14">
      <c r="B238" s="105"/>
      <c r="C238" s="105"/>
      <c r="D238" s="105"/>
      <c r="E238" s="105"/>
      <c r="F238" s="105"/>
      <c r="G238" s="2"/>
      <c r="H238" s="3"/>
      <c r="I238" s="3"/>
      <c r="J238" s="3"/>
      <c r="K238" s="3"/>
      <c r="L238" s="4"/>
      <c r="M238" s="5"/>
      <c r="N238" s="5"/>
    </row>
    <row r="239" spans="2:14">
      <c r="B239" s="105"/>
      <c r="C239" s="105"/>
      <c r="D239" s="105"/>
      <c r="E239" s="105"/>
      <c r="F239" s="105"/>
      <c r="G239" s="2"/>
      <c r="H239" s="3"/>
      <c r="I239" s="3"/>
      <c r="J239" s="3"/>
      <c r="K239" s="3"/>
      <c r="L239" s="4"/>
      <c r="M239" s="5"/>
      <c r="N239" s="5"/>
    </row>
    <row r="240" spans="2:14">
      <c r="B240" s="105"/>
      <c r="C240" s="105"/>
      <c r="D240" s="105"/>
      <c r="E240" s="105"/>
      <c r="F240" s="105"/>
      <c r="G240" s="2"/>
      <c r="H240" s="3"/>
      <c r="I240" s="3"/>
      <c r="J240" s="3"/>
      <c r="K240" s="3"/>
      <c r="L240" s="4"/>
      <c r="M240" s="5"/>
      <c r="N240" s="5"/>
    </row>
    <row r="241" spans="2:14">
      <c r="B241" s="105"/>
      <c r="C241" s="105"/>
      <c r="D241" s="105"/>
      <c r="E241" s="105"/>
      <c r="F241" s="105"/>
      <c r="G241" s="2"/>
      <c r="H241" s="3"/>
      <c r="I241" s="3"/>
      <c r="J241" s="3"/>
      <c r="K241" s="3"/>
      <c r="L241" s="4"/>
      <c r="M241" s="5"/>
      <c r="N241" s="5"/>
    </row>
    <row r="242" spans="2:14">
      <c r="B242" s="105"/>
      <c r="C242" s="105"/>
      <c r="D242" s="105"/>
      <c r="E242" s="105"/>
      <c r="F242" s="105"/>
      <c r="G242" s="2"/>
      <c r="H242" s="3"/>
      <c r="I242" s="3"/>
      <c r="J242" s="3"/>
      <c r="K242" s="3"/>
      <c r="L242" s="4"/>
      <c r="M242" s="5"/>
      <c r="N242" s="5"/>
    </row>
    <row r="243" spans="2:14">
      <c r="B243" s="105"/>
      <c r="C243" s="105"/>
      <c r="D243" s="105"/>
      <c r="E243" s="105"/>
      <c r="F243" s="105"/>
      <c r="G243" s="2"/>
      <c r="H243" s="3"/>
      <c r="I243" s="3"/>
      <c r="J243" s="3"/>
      <c r="K243" s="3"/>
      <c r="L243" s="4"/>
      <c r="M243" s="5"/>
      <c r="N243" s="5"/>
    </row>
    <row r="244" spans="2:14">
      <c r="B244" s="105"/>
      <c r="C244" s="105"/>
      <c r="D244" s="105"/>
      <c r="E244" s="105"/>
      <c r="F244" s="105"/>
      <c r="G244" s="2"/>
      <c r="H244" s="3"/>
      <c r="I244" s="3"/>
      <c r="J244" s="3"/>
      <c r="K244" s="3"/>
      <c r="L244" s="4"/>
      <c r="M244" s="5"/>
      <c r="N244" s="5"/>
    </row>
    <row r="245" spans="2:14">
      <c r="B245" s="105"/>
      <c r="C245" s="105"/>
      <c r="D245" s="105"/>
      <c r="E245" s="105"/>
      <c r="F245" s="105"/>
      <c r="G245" s="2"/>
      <c r="H245" s="3"/>
      <c r="I245" s="3"/>
      <c r="J245" s="3"/>
      <c r="K245" s="3"/>
      <c r="L245" s="4"/>
      <c r="M245" s="5"/>
      <c r="N245" s="5"/>
    </row>
    <row r="246" spans="2:14">
      <c r="B246" s="105"/>
      <c r="C246" s="105"/>
      <c r="D246" s="105"/>
      <c r="E246" s="105"/>
      <c r="F246" s="105"/>
      <c r="G246" s="2"/>
      <c r="H246" s="3"/>
      <c r="I246" s="3"/>
      <c r="J246" s="3"/>
      <c r="K246" s="3"/>
      <c r="L246" s="4"/>
      <c r="M246" s="5"/>
      <c r="N246" s="5"/>
    </row>
    <row r="247" spans="2:14">
      <c r="B247" s="105"/>
      <c r="C247" s="105"/>
      <c r="D247" s="105"/>
      <c r="E247" s="105"/>
      <c r="F247" s="105"/>
      <c r="G247" s="2"/>
      <c r="H247" s="3"/>
      <c r="I247" s="3"/>
      <c r="J247" s="3"/>
      <c r="K247" s="3"/>
      <c r="L247" s="4"/>
      <c r="M247" s="5"/>
      <c r="N247" s="5"/>
    </row>
    <row r="248" spans="2:14">
      <c r="B248" s="105"/>
      <c r="C248" s="105"/>
      <c r="D248" s="105"/>
      <c r="E248" s="105"/>
      <c r="F248" s="105"/>
      <c r="G248" s="2"/>
      <c r="H248" s="3"/>
      <c r="I248" s="3"/>
      <c r="J248" s="3"/>
      <c r="K248" s="3"/>
      <c r="L248" s="4"/>
      <c r="M248" s="5"/>
      <c r="N248" s="5"/>
    </row>
    <row r="249" spans="2:14">
      <c r="B249" s="105"/>
      <c r="C249" s="105"/>
      <c r="D249" s="105"/>
      <c r="E249" s="105"/>
      <c r="F249" s="105"/>
      <c r="G249" s="2"/>
      <c r="H249" s="3"/>
      <c r="I249" s="3"/>
      <c r="J249" s="3"/>
      <c r="K249" s="3"/>
      <c r="L249" s="4"/>
      <c r="M249" s="5"/>
      <c r="N249" s="5"/>
    </row>
    <row r="250" spans="2:14">
      <c r="B250" s="105"/>
      <c r="C250" s="105"/>
      <c r="D250" s="105"/>
      <c r="E250" s="105"/>
      <c r="F250" s="105"/>
      <c r="G250" s="2"/>
      <c r="H250" s="3"/>
      <c r="I250" s="3"/>
      <c r="J250" s="3"/>
      <c r="K250" s="3"/>
      <c r="L250" s="4"/>
      <c r="M250" s="5"/>
      <c r="N250" s="5"/>
    </row>
    <row r="251" spans="2:14">
      <c r="B251" s="105"/>
      <c r="C251" s="105"/>
      <c r="D251" s="105"/>
      <c r="E251" s="105"/>
      <c r="F251" s="105"/>
      <c r="G251" s="2"/>
      <c r="H251" s="3"/>
      <c r="I251" s="3"/>
      <c r="J251" s="3"/>
      <c r="K251" s="3"/>
      <c r="L251" s="4"/>
      <c r="M251" s="5"/>
      <c r="N251" s="5"/>
    </row>
    <row r="252" spans="2:14">
      <c r="B252" s="105"/>
      <c r="C252" s="105"/>
      <c r="D252" s="105"/>
      <c r="E252" s="105"/>
      <c r="F252" s="105"/>
      <c r="G252" s="2"/>
      <c r="H252" s="3"/>
      <c r="I252" s="3"/>
      <c r="J252" s="3"/>
      <c r="K252" s="3"/>
      <c r="L252" s="4"/>
      <c r="M252" s="5"/>
      <c r="N252" s="5"/>
    </row>
    <row r="253" spans="2:14">
      <c r="B253" s="105"/>
      <c r="C253" s="105"/>
      <c r="D253" s="105"/>
      <c r="E253" s="105"/>
      <c r="F253" s="105"/>
      <c r="G253" s="2"/>
      <c r="H253" s="3"/>
      <c r="I253" s="3"/>
      <c r="J253" s="3"/>
      <c r="K253" s="3"/>
      <c r="L253" s="4"/>
      <c r="M253" s="5"/>
      <c r="N253" s="5"/>
    </row>
    <row r="254" spans="2:14">
      <c r="B254" s="105"/>
      <c r="C254" s="105"/>
      <c r="D254" s="105"/>
      <c r="E254" s="105"/>
      <c r="F254" s="105"/>
      <c r="G254" s="2"/>
      <c r="H254" s="3"/>
      <c r="I254" s="3"/>
      <c r="J254" s="3"/>
      <c r="K254" s="3"/>
      <c r="L254" s="4"/>
      <c r="M254" s="5"/>
      <c r="N254" s="5"/>
    </row>
    <row r="255" spans="2:14">
      <c r="B255" s="105"/>
      <c r="C255" s="105"/>
      <c r="D255" s="105"/>
      <c r="E255" s="105"/>
      <c r="F255" s="105"/>
      <c r="G255" s="2"/>
      <c r="H255" s="3"/>
      <c r="I255" s="3"/>
      <c r="J255" s="3"/>
      <c r="K255" s="3"/>
      <c r="L255" s="4"/>
      <c r="M255" s="5"/>
      <c r="N255" s="5"/>
    </row>
    <row r="256" spans="2:14">
      <c r="B256" s="105"/>
      <c r="C256" s="105"/>
      <c r="D256" s="105"/>
      <c r="E256" s="105"/>
      <c r="F256" s="105"/>
      <c r="G256" s="2"/>
      <c r="H256" s="3"/>
      <c r="I256" s="3"/>
      <c r="J256" s="3"/>
      <c r="K256" s="3"/>
      <c r="L256" s="4"/>
      <c r="M256" s="5"/>
      <c r="N256" s="5"/>
    </row>
    <row r="257" spans="2:14">
      <c r="B257" s="105"/>
      <c r="C257" s="105"/>
      <c r="D257" s="105"/>
      <c r="E257" s="105"/>
      <c r="F257" s="105"/>
      <c r="G257" s="2"/>
      <c r="H257" s="3"/>
      <c r="I257" s="3"/>
      <c r="J257" s="3"/>
      <c r="K257" s="3"/>
      <c r="L257" s="4"/>
      <c r="M257" s="5"/>
      <c r="N257" s="5"/>
    </row>
    <row r="258" spans="2:14">
      <c r="B258" s="105"/>
      <c r="C258" s="105"/>
      <c r="D258" s="105"/>
      <c r="E258" s="105"/>
      <c r="F258" s="105"/>
      <c r="G258" s="2"/>
      <c r="H258" s="3"/>
      <c r="I258" s="3"/>
      <c r="J258" s="3"/>
      <c r="K258" s="3"/>
      <c r="L258" s="4"/>
      <c r="M258" s="5"/>
      <c r="N258" s="5"/>
    </row>
    <row r="259" spans="2:14">
      <c r="B259" s="105"/>
      <c r="C259" s="105"/>
      <c r="D259" s="105"/>
      <c r="E259" s="105"/>
      <c r="F259" s="105"/>
      <c r="G259" s="2"/>
      <c r="H259" s="3"/>
      <c r="I259" s="3"/>
      <c r="J259" s="3"/>
      <c r="K259" s="3"/>
      <c r="L259" s="4"/>
      <c r="M259" s="5"/>
      <c r="N259" s="5"/>
    </row>
    <row r="260" spans="2:14">
      <c r="B260" s="105"/>
      <c r="C260" s="105"/>
      <c r="D260" s="105"/>
      <c r="E260" s="105"/>
      <c r="F260" s="105"/>
      <c r="G260" s="2"/>
      <c r="H260" s="3"/>
      <c r="I260" s="3"/>
      <c r="J260" s="3"/>
      <c r="K260" s="3"/>
      <c r="L260" s="4"/>
      <c r="M260" s="5"/>
      <c r="N260" s="5"/>
    </row>
    <row r="261" spans="2:14">
      <c r="B261" s="105"/>
      <c r="C261" s="105"/>
      <c r="D261" s="105"/>
      <c r="E261" s="105"/>
      <c r="F261" s="105"/>
      <c r="G261" s="2"/>
      <c r="H261" s="3"/>
      <c r="I261" s="3"/>
      <c r="J261" s="3"/>
      <c r="K261" s="3"/>
      <c r="L261" s="4"/>
      <c r="M261" s="5"/>
      <c r="N261" s="5"/>
    </row>
    <row r="262" spans="2:14">
      <c r="B262" s="105"/>
      <c r="C262" s="105"/>
      <c r="D262" s="105"/>
      <c r="E262" s="105"/>
      <c r="F262" s="105"/>
      <c r="G262" s="2"/>
      <c r="H262" s="3"/>
      <c r="I262" s="3"/>
      <c r="J262" s="3"/>
      <c r="K262" s="3"/>
      <c r="L262" s="4"/>
      <c r="M262" s="5"/>
      <c r="N262" s="5"/>
    </row>
    <row r="263" spans="2:14">
      <c r="B263" s="105"/>
      <c r="C263" s="105"/>
      <c r="D263" s="105"/>
      <c r="E263" s="105"/>
      <c r="F263" s="105"/>
      <c r="G263" s="2"/>
      <c r="H263" s="3"/>
      <c r="I263" s="3"/>
      <c r="J263" s="3"/>
      <c r="K263" s="3"/>
      <c r="L263" s="4"/>
      <c r="M263" s="5"/>
      <c r="N263" s="5"/>
    </row>
    <row r="264" spans="2:14">
      <c r="B264" s="105"/>
      <c r="C264" s="105"/>
      <c r="D264" s="105"/>
      <c r="E264" s="105"/>
      <c r="F264" s="105"/>
      <c r="G264" s="2"/>
      <c r="H264" s="3"/>
      <c r="I264" s="3"/>
      <c r="J264" s="3"/>
      <c r="K264" s="3"/>
      <c r="L264" s="4"/>
      <c r="M264" s="5"/>
      <c r="N264" s="5"/>
    </row>
    <row r="265" spans="2:14">
      <c r="B265" s="105"/>
      <c r="C265" s="105"/>
      <c r="D265" s="105"/>
      <c r="E265" s="105"/>
      <c r="F265" s="105"/>
      <c r="G265" s="2"/>
      <c r="H265" s="3"/>
      <c r="I265" s="3"/>
      <c r="J265" s="3"/>
      <c r="K265" s="3"/>
      <c r="L265" s="4"/>
      <c r="M265" s="5"/>
      <c r="N265" s="5"/>
    </row>
    <row r="266" spans="2:14">
      <c r="B266" s="105"/>
      <c r="C266" s="105"/>
      <c r="D266" s="105"/>
      <c r="E266" s="105"/>
      <c r="F266" s="105"/>
      <c r="G266" s="2"/>
      <c r="H266" s="3"/>
      <c r="I266" s="3"/>
      <c r="J266" s="3"/>
      <c r="K266" s="3"/>
      <c r="L266" s="4"/>
      <c r="M266" s="5"/>
      <c r="N266" s="5"/>
    </row>
    <row r="267" spans="2:14">
      <c r="B267" s="105"/>
      <c r="C267" s="105"/>
      <c r="D267" s="105"/>
      <c r="E267" s="105"/>
      <c r="F267" s="105"/>
      <c r="G267" s="2"/>
      <c r="H267" s="3"/>
      <c r="I267" s="3"/>
      <c r="J267" s="3"/>
      <c r="K267" s="3"/>
      <c r="L267" s="4"/>
      <c r="M267" s="5"/>
      <c r="N267" s="5"/>
    </row>
    <row r="268" spans="2:14">
      <c r="B268" s="105"/>
      <c r="C268" s="105"/>
      <c r="D268" s="105"/>
      <c r="E268" s="105"/>
      <c r="F268" s="105"/>
      <c r="G268" s="2"/>
      <c r="H268" s="3"/>
      <c r="I268" s="3"/>
      <c r="J268" s="3"/>
      <c r="K268" s="3"/>
      <c r="L268" s="4"/>
      <c r="M268" s="5"/>
      <c r="N268" s="5"/>
    </row>
    <row r="269" spans="2:14">
      <c r="B269" s="105"/>
      <c r="C269" s="105"/>
      <c r="D269" s="105"/>
      <c r="E269" s="105"/>
      <c r="F269" s="105"/>
      <c r="G269" s="2"/>
      <c r="H269" s="3"/>
      <c r="I269" s="3"/>
      <c r="J269" s="3"/>
      <c r="K269" s="3"/>
      <c r="L269" s="4"/>
      <c r="M269" s="5"/>
      <c r="N269" s="5"/>
    </row>
    <row r="270" spans="2:14">
      <c r="B270" s="105"/>
      <c r="C270" s="105"/>
      <c r="D270" s="105"/>
      <c r="E270" s="105"/>
      <c r="F270" s="105"/>
      <c r="G270" s="2"/>
      <c r="H270" s="3"/>
      <c r="I270" s="3"/>
      <c r="J270" s="3"/>
      <c r="K270" s="3"/>
      <c r="L270" s="4"/>
      <c r="M270" s="5"/>
      <c r="N270" s="5"/>
    </row>
    <row r="271" spans="2:14">
      <c r="B271" s="105"/>
      <c r="C271" s="105"/>
      <c r="D271" s="105"/>
      <c r="E271" s="105"/>
      <c r="F271" s="105"/>
      <c r="G271" s="2"/>
      <c r="H271" s="3"/>
      <c r="I271" s="3"/>
      <c r="J271" s="3"/>
      <c r="K271" s="3"/>
      <c r="L271" s="4"/>
      <c r="M271" s="5"/>
      <c r="N271" s="5"/>
    </row>
    <row r="272" spans="2:14">
      <c r="B272" s="105"/>
      <c r="C272" s="105"/>
      <c r="D272" s="105"/>
      <c r="E272" s="105"/>
      <c r="F272" s="105"/>
      <c r="G272" s="2"/>
      <c r="H272" s="3"/>
      <c r="I272" s="3"/>
      <c r="J272" s="3"/>
      <c r="K272" s="3"/>
      <c r="L272" s="4"/>
      <c r="M272" s="5"/>
      <c r="N272" s="5"/>
    </row>
    <row r="273" spans="2:14">
      <c r="B273" s="105"/>
      <c r="C273" s="105"/>
      <c r="D273" s="105"/>
      <c r="E273" s="105"/>
      <c r="F273" s="105"/>
      <c r="G273" s="2"/>
      <c r="H273" s="3"/>
      <c r="I273" s="3"/>
      <c r="J273" s="3"/>
      <c r="K273" s="3"/>
      <c r="L273" s="4"/>
      <c r="M273" s="5"/>
      <c r="N273" s="5"/>
    </row>
    <row r="274" spans="2:14">
      <c r="B274" s="105"/>
      <c r="C274" s="105"/>
      <c r="D274" s="105"/>
      <c r="E274" s="105"/>
      <c r="F274" s="105"/>
      <c r="G274" s="2"/>
      <c r="H274" s="3"/>
      <c r="I274" s="3"/>
      <c r="J274" s="3"/>
      <c r="K274" s="3"/>
      <c r="L274" s="4"/>
      <c r="M274" s="5"/>
      <c r="N274" s="5"/>
    </row>
    <row r="275" spans="2:14">
      <c r="B275" s="105"/>
      <c r="C275" s="105"/>
      <c r="D275" s="105"/>
      <c r="E275" s="105"/>
      <c r="F275" s="105"/>
      <c r="G275" s="2"/>
      <c r="H275" s="3"/>
      <c r="I275" s="3"/>
      <c r="J275" s="3"/>
      <c r="K275" s="3"/>
      <c r="L275" s="4"/>
      <c r="M275" s="5"/>
      <c r="N275" s="5"/>
    </row>
    <row r="276" spans="2:14">
      <c r="B276" s="105"/>
      <c r="C276" s="105"/>
      <c r="D276" s="105"/>
      <c r="E276" s="105"/>
      <c r="F276" s="105"/>
      <c r="G276" s="2"/>
      <c r="H276" s="3"/>
      <c r="I276" s="3"/>
      <c r="J276" s="3"/>
      <c r="K276" s="3"/>
      <c r="L276" s="4"/>
      <c r="M276" s="5"/>
      <c r="N276" s="5"/>
    </row>
    <row r="277" spans="2:14">
      <c r="B277" s="105"/>
      <c r="C277" s="105"/>
      <c r="D277" s="105"/>
      <c r="E277" s="105"/>
      <c r="F277" s="105"/>
      <c r="G277" s="2"/>
      <c r="H277" s="3"/>
      <c r="I277" s="3"/>
      <c r="J277" s="3"/>
      <c r="K277" s="3"/>
      <c r="L277" s="4"/>
      <c r="M277" s="5"/>
      <c r="N277" s="5"/>
    </row>
    <row r="278" spans="2:14">
      <c r="B278" s="105"/>
      <c r="C278" s="105"/>
      <c r="D278" s="105"/>
      <c r="E278" s="105"/>
      <c r="F278" s="105"/>
      <c r="G278" s="2"/>
      <c r="H278" s="3"/>
      <c r="I278" s="3"/>
      <c r="J278" s="3"/>
      <c r="K278" s="3"/>
      <c r="L278" s="4"/>
      <c r="M278" s="5"/>
      <c r="N278" s="5"/>
    </row>
    <row r="279" spans="2:14">
      <c r="B279" s="105"/>
      <c r="C279" s="105"/>
      <c r="D279" s="105"/>
      <c r="E279" s="105"/>
      <c r="F279" s="105"/>
      <c r="G279" s="2"/>
      <c r="H279" s="3"/>
      <c r="I279" s="3"/>
      <c r="J279" s="3"/>
      <c r="K279" s="3"/>
      <c r="L279" s="4"/>
      <c r="M279" s="5"/>
      <c r="N279" s="5"/>
    </row>
    <row r="280" spans="2:14">
      <c r="B280" s="105"/>
      <c r="C280" s="105"/>
      <c r="D280" s="105"/>
      <c r="E280" s="105"/>
      <c r="F280" s="105"/>
      <c r="G280" s="2"/>
      <c r="H280" s="3"/>
      <c r="I280" s="3"/>
      <c r="J280" s="3"/>
      <c r="K280" s="3"/>
      <c r="L280" s="4"/>
      <c r="M280" s="5"/>
      <c r="N280" s="5"/>
    </row>
    <row r="281" spans="2:14">
      <c r="B281" s="105"/>
      <c r="C281" s="105"/>
      <c r="D281" s="105"/>
      <c r="E281" s="105"/>
      <c r="F281" s="105"/>
      <c r="G281" s="2"/>
      <c r="H281" s="3"/>
      <c r="I281" s="3"/>
      <c r="J281" s="3"/>
      <c r="K281" s="3"/>
      <c r="L281" s="4"/>
      <c r="M281" s="5"/>
      <c r="N281" s="5"/>
    </row>
    <row r="282" spans="2:14">
      <c r="B282" s="105"/>
      <c r="C282" s="105"/>
      <c r="D282" s="105"/>
      <c r="E282" s="105"/>
      <c r="F282" s="105"/>
      <c r="G282" s="2"/>
      <c r="H282" s="3"/>
      <c r="I282" s="3"/>
      <c r="J282" s="3"/>
      <c r="K282" s="3"/>
      <c r="L282" s="4"/>
      <c r="M282" s="5"/>
      <c r="N282" s="5"/>
    </row>
    <row r="283" spans="2:14">
      <c r="B283" s="105"/>
      <c r="C283" s="105"/>
      <c r="D283" s="105"/>
      <c r="E283" s="105"/>
      <c r="F283" s="105"/>
      <c r="G283" s="2"/>
      <c r="H283" s="3"/>
      <c r="I283" s="3"/>
      <c r="J283" s="3"/>
      <c r="K283" s="3"/>
      <c r="L283" s="4"/>
      <c r="M283" s="5"/>
      <c r="N283" s="5"/>
    </row>
    <row r="284" spans="2:14">
      <c r="B284" s="105"/>
      <c r="C284" s="105"/>
      <c r="D284" s="105"/>
      <c r="E284" s="105"/>
      <c r="F284" s="105"/>
      <c r="G284" s="2"/>
      <c r="H284" s="3"/>
      <c r="I284" s="3"/>
      <c r="J284" s="3"/>
      <c r="K284" s="3"/>
      <c r="L284" s="4"/>
      <c r="M284" s="5"/>
      <c r="N284" s="5"/>
    </row>
    <row r="285" spans="2:14">
      <c r="B285" s="105"/>
      <c r="C285" s="105"/>
      <c r="D285" s="105"/>
      <c r="E285" s="105"/>
      <c r="F285" s="105"/>
      <c r="G285" s="2"/>
      <c r="H285" s="3"/>
      <c r="I285" s="3"/>
      <c r="J285" s="3"/>
      <c r="K285" s="3"/>
      <c r="L285" s="4"/>
      <c r="M285" s="5"/>
      <c r="N285" s="5"/>
    </row>
    <row r="286" spans="2:14">
      <c r="B286" s="105"/>
      <c r="C286" s="105"/>
      <c r="D286" s="105"/>
      <c r="E286" s="105"/>
      <c r="F286" s="105"/>
      <c r="G286" s="2"/>
      <c r="H286" s="3"/>
      <c r="I286" s="3"/>
      <c r="J286" s="3"/>
      <c r="K286" s="3"/>
      <c r="L286" s="4"/>
      <c r="M286" s="5"/>
      <c r="N286" s="5"/>
    </row>
    <row r="287" spans="2:14">
      <c r="B287" s="105"/>
      <c r="C287" s="105"/>
      <c r="D287" s="105"/>
      <c r="E287" s="105"/>
      <c r="F287" s="105"/>
      <c r="G287" s="2"/>
      <c r="H287" s="3"/>
      <c r="I287" s="3"/>
      <c r="J287" s="3"/>
      <c r="K287" s="3"/>
      <c r="L287" s="4"/>
      <c r="M287" s="5"/>
      <c r="N287" s="5"/>
    </row>
    <row r="288" spans="2:14">
      <c r="B288" s="105"/>
      <c r="C288" s="105"/>
      <c r="D288" s="105"/>
      <c r="E288" s="105"/>
      <c r="F288" s="105"/>
      <c r="G288" s="2"/>
      <c r="H288" s="3"/>
      <c r="I288" s="3"/>
      <c r="J288" s="3"/>
      <c r="K288" s="3"/>
      <c r="L288" s="4"/>
      <c r="M288" s="5"/>
      <c r="N288" s="5"/>
    </row>
    <row r="289" spans="2:14">
      <c r="B289" s="105"/>
      <c r="C289" s="105"/>
      <c r="D289" s="105"/>
      <c r="E289" s="105"/>
      <c r="F289" s="105"/>
      <c r="G289" s="2"/>
      <c r="H289" s="3"/>
      <c r="I289" s="3"/>
      <c r="J289" s="3"/>
      <c r="K289" s="3"/>
      <c r="L289" s="4"/>
      <c r="M289" s="5"/>
      <c r="N289" s="5"/>
    </row>
    <row r="290" spans="2:14">
      <c r="B290" s="105"/>
      <c r="C290" s="105"/>
      <c r="D290" s="105"/>
      <c r="E290" s="105"/>
      <c r="F290" s="105"/>
      <c r="G290" s="2"/>
      <c r="H290" s="3"/>
      <c r="I290" s="3"/>
      <c r="J290" s="3"/>
      <c r="K290" s="3"/>
      <c r="L290" s="4"/>
      <c r="M290" s="5"/>
      <c r="N290" s="5"/>
    </row>
    <row r="291" spans="2:14">
      <c r="B291" s="106"/>
    </row>
    <row r="292" spans="2:14">
      <c r="B292" s="106"/>
    </row>
    <row r="293" spans="2:14">
      <c r="B293" s="106"/>
    </row>
    <row r="294" spans="2:14">
      <c r="B294" s="106"/>
    </row>
    <row r="295" spans="2:14">
      <c r="B295" s="106"/>
    </row>
    <row r="296" spans="2:14">
      <c r="B296" s="106"/>
    </row>
    <row r="297" spans="2:14">
      <c r="B297" s="106"/>
    </row>
    <row r="298" spans="2:14">
      <c r="B298" s="106"/>
    </row>
    <row r="299" spans="2:14">
      <c r="B299" s="106"/>
    </row>
    <row r="300" spans="2:14">
      <c r="B300" s="106"/>
    </row>
    <row r="301" spans="2:14">
      <c r="B301" s="106"/>
    </row>
    <row r="302" spans="2:14">
      <c r="B302" s="106"/>
    </row>
    <row r="303" spans="2:14">
      <c r="B303" s="106"/>
    </row>
    <row r="304" spans="2:14">
      <c r="B304" s="106"/>
    </row>
    <row r="305" spans="2:2">
      <c r="B305" s="106"/>
    </row>
    <row r="306" spans="2:2">
      <c r="B306" s="106"/>
    </row>
    <row r="307" spans="2:2">
      <c r="B307" s="106"/>
    </row>
    <row r="308" spans="2:2">
      <c r="B308" s="106"/>
    </row>
    <row r="309" spans="2:2">
      <c r="B309" s="106"/>
    </row>
    <row r="310" spans="2:2">
      <c r="B310" s="106"/>
    </row>
    <row r="311" spans="2:2">
      <c r="B311" s="106"/>
    </row>
    <row r="312" spans="2:2">
      <c r="B312" s="106"/>
    </row>
    <row r="313" spans="2:2">
      <c r="B313" s="106"/>
    </row>
    <row r="314" spans="2:2">
      <c r="B314" s="106"/>
    </row>
    <row r="315" spans="2:2">
      <c r="B315" s="106"/>
    </row>
    <row r="316" spans="2:2">
      <c r="B316" s="106"/>
    </row>
    <row r="317" spans="2:2">
      <c r="B317" s="106"/>
    </row>
    <row r="318" spans="2:2">
      <c r="B318" s="106"/>
    </row>
    <row r="319" spans="2:2">
      <c r="B319" s="106"/>
    </row>
    <row r="320" spans="2:2">
      <c r="B320" s="106"/>
    </row>
    <row r="321" spans="2:2">
      <c r="B321" s="106"/>
    </row>
    <row r="322" spans="2:2">
      <c r="B322" s="106"/>
    </row>
    <row r="323" spans="2:2">
      <c r="B323" s="106"/>
    </row>
    <row r="324" spans="2:2">
      <c r="B324" s="106"/>
    </row>
    <row r="325" spans="2:2">
      <c r="B325" s="106"/>
    </row>
    <row r="326" spans="2:2">
      <c r="B326" s="106"/>
    </row>
    <row r="327" spans="2:2">
      <c r="B327" s="106"/>
    </row>
    <row r="328" spans="2:2">
      <c r="B328" s="106"/>
    </row>
    <row r="329" spans="2:2">
      <c r="B329" s="106"/>
    </row>
    <row r="330" spans="2:2">
      <c r="B330" s="106"/>
    </row>
    <row r="331" spans="2:2">
      <c r="B331" s="106"/>
    </row>
    <row r="332" spans="2:2">
      <c r="B332" s="106"/>
    </row>
    <row r="333" spans="2:2">
      <c r="B333" s="106"/>
    </row>
    <row r="334" spans="2:2">
      <c r="B334" s="106"/>
    </row>
    <row r="335" spans="2:2">
      <c r="B335" s="106"/>
    </row>
    <row r="336" spans="2:2">
      <c r="B336" s="106"/>
    </row>
    <row r="337" spans="2:2">
      <c r="B337" s="106"/>
    </row>
    <row r="338" spans="2:2">
      <c r="B338" s="106"/>
    </row>
    <row r="339" spans="2:2">
      <c r="B339" s="106"/>
    </row>
    <row r="340" spans="2:2">
      <c r="B340" s="106"/>
    </row>
    <row r="341" spans="2:2">
      <c r="B341" s="106"/>
    </row>
    <row r="342" spans="2:2">
      <c r="B342" s="106"/>
    </row>
    <row r="343" spans="2:2">
      <c r="B343" s="106"/>
    </row>
    <row r="344" spans="2:2">
      <c r="B344" s="106"/>
    </row>
    <row r="345" spans="2:2">
      <c r="B345" s="106"/>
    </row>
    <row r="346" spans="2:2">
      <c r="B346" s="106"/>
    </row>
    <row r="347" spans="2:2">
      <c r="B347" s="106"/>
    </row>
    <row r="348" spans="2:2">
      <c r="B348" s="106"/>
    </row>
    <row r="349" spans="2:2">
      <c r="B349" s="106"/>
    </row>
    <row r="350" spans="2:2">
      <c r="B350" s="106"/>
    </row>
    <row r="351" spans="2:2">
      <c r="B351" s="106"/>
    </row>
    <row r="352" spans="2:2">
      <c r="B352" s="106"/>
    </row>
    <row r="353" spans="2:2">
      <c r="B353" s="106"/>
    </row>
    <row r="354" spans="2:2">
      <c r="B354" s="106"/>
    </row>
    <row r="355" spans="2:2">
      <c r="B355" s="106"/>
    </row>
    <row r="356" spans="2:2">
      <c r="B356" s="106"/>
    </row>
    <row r="357" spans="2:2">
      <c r="B357" s="106"/>
    </row>
    <row r="358" spans="2:2">
      <c r="B358" s="106"/>
    </row>
    <row r="359" spans="2:2">
      <c r="B359" s="106"/>
    </row>
    <row r="360" spans="2:2">
      <c r="B360" s="106"/>
    </row>
    <row r="361" spans="2:2">
      <c r="B361" s="106"/>
    </row>
    <row r="362" spans="2:2">
      <c r="B362" s="106"/>
    </row>
    <row r="363" spans="2:2">
      <c r="B363" s="106"/>
    </row>
    <row r="364" spans="2:2">
      <c r="B364" s="106"/>
    </row>
    <row r="365" spans="2:2">
      <c r="B365" s="106"/>
    </row>
    <row r="366" spans="2:2">
      <c r="B366" s="106"/>
    </row>
    <row r="367" spans="2:2">
      <c r="B367" s="106"/>
    </row>
    <row r="368" spans="2:2">
      <c r="B368" s="106"/>
    </row>
    <row r="369" spans="2:2">
      <c r="B369" s="106"/>
    </row>
    <row r="370" spans="2:2">
      <c r="B370" s="106"/>
    </row>
    <row r="371" spans="2:2">
      <c r="B371" s="106"/>
    </row>
    <row r="372" spans="2:2">
      <c r="B372" s="106"/>
    </row>
    <row r="373" spans="2:2">
      <c r="B373" s="106"/>
    </row>
    <row r="374" spans="2:2">
      <c r="B374" s="106"/>
    </row>
    <row r="375" spans="2:2">
      <c r="B375" s="106"/>
    </row>
    <row r="376" spans="2:2">
      <c r="B376" s="106"/>
    </row>
    <row r="377" spans="2:2">
      <c r="B377" s="106"/>
    </row>
    <row r="378" spans="2:2">
      <c r="B378" s="106"/>
    </row>
    <row r="379" spans="2:2">
      <c r="B379" s="106"/>
    </row>
  </sheetData>
  <mergeCells count="10">
    <mergeCell ref="B2:N2"/>
    <mergeCell ref="B4:N4"/>
    <mergeCell ref="B5:N5"/>
    <mergeCell ref="B6:N6"/>
    <mergeCell ref="B7:B8"/>
    <mergeCell ref="C7:F7"/>
    <mergeCell ref="G7:G8"/>
    <mergeCell ref="H7:K7"/>
    <mergeCell ref="L7:L8"/>
    <mergeCell ref="M7:N7"/>
  </mergeCells>
  <printOptions horizontalCentered="1"/>
  <pageMargins left="0.54" right="0" top="0.39370078740157483" bottom="0.19685039370078741" header="0" footer="0.31496062992125984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E05EC-0699-4761-97ED-7F09A39F4F36}">
  <sheetPr>
    <pageSetUpPr fitToPage="1"/>
  </sheetPr>
  <dimension ref="A1:AH215"/>
  <sheetViews>
    <sheetView showGridLines="0" topLeftCell="A13" zoomScaleNormal="100" workbookViewId="0">
      <selection activeCell="L32" sqref="L32"/>
    </sheetView>
  </sheetViews>
  <sheetFormatPr baseColWidth="10" defaultColWidth="11.42578125" defaultRowHeight="12.75"/>
  <cols>
    <col min="1" max="1" width="1.28515625" customWidth="1"/>
    <col min="2" max="2" width="66.85546875" customWidth="1"/>
    <col min="3" max="3" width="10.85546875" bestFit="1" customWidth="1"/>
    <col min="4" max="5" width="10.85546875" customWidth="1"/>
    <col min="6" max="6" width="11.5703125" bestFit="1" customWidth="1"/>
    <col min="7" max="7" width="12.42578125" bestFit="1" customWidth="1"/>
    <col min="8" max="11" width="11.7109375" customWidth="1"/>
    <col min="12" max="12" width="12.7109375" customWidth="1"/>
    <col min="13" max="13" width="11.140625" customWidth="1"/>
    <col min="14" max="14" width="9.42578125" bestFit="1" customWidth="1"/>
  </cols>
  <sheetData>
    <row r="1" spans="1:34" ht="15.75">
      <c r="A1" t="s">
        <v>0</v>
      </c>
      <c r="B1" s="7" t="s">
        <v>78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</row>
    <row r="2" spans="1:34" ht="15.75"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</row>
    <row r="3" spans="1:34" ht="16.5" customHeight="1">
      <c r="B3" s="13" t="s">
        <v>79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</row>
    <row r="4" spans="1:34" ht="16.5" customHeight="1">
      <c r="B4" s="14" t="s">
        <v>80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</row>
    <row r="5" spans="1:34" ht="14.25">
      <c r="B5" s="14" t="s">
        <v>4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</row>
    <row r="6" spans="1:34" ht="20.25" customHeight="1">
      <c r="B6" s="111" t="s">
        <v>5</v>
      </c>
      <c r="C6" s="112">
        <v>2024</v>
      </c>
      <c r="D6" s="113"/>
      <c r="E6" s="113"/>
      <c r="F6" s="113"/>
      <c r="G6" s="111">
        <v>2024</v>
      </c>
      <c r="H6" s="112">
        <v>2025</v>
      </c>
      <c r="I6" s="113"/>
      <c r="J6" s="113"/>
      <c r="K6" s="113"/>
      <c r="L6" s="111">
        <v>2025</v>
      </c>
      <c r="M6" s="17" t="s">
        <v>6</v>
      </c>
      <c r="N6" s="114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</row>
    <row r="7" spans="1:34" ht="22.5" customHeight="1" thickBot="1">
      <c r="B7" s="115"/>
      <c r="C7" s="23" t="s">
        <v>7</v>
      </c>
      <c r="D7" s="23" t="s">
        <v>8</v>
      </c>
      <c r="E7" s="23" t="s">
        <v>9</v>
      </c>
      <c r="F7" s="23" t="s">
        <v>10</v>
      </c>
      <c r="G7" s="115"/>
      <c r="H7" s="23" t="s">
        <v>7</v>
      </c>
      <c r="I7" s="23" t="s">
        <v>8</v>
      </c>
      <c r="J7" s="23" t="s">
        <v>9</v>
      </c>
      <c r="K7" s="23" t="s">
        <v>10</v>
      </c>
      <c r="L7" s="115"/>
      <c r="M7" s="116" t="s">
        <v>11</v>
      </c>
      <c r="N7" s="23" t="s">
        <v>12</v>
      </c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</row>
    <row r="8" spans="1:34" ht="18" customHeight="1" thickTop="1">
      <c r="B8" s="117" t="s">
        <v>14</v>
      </c>
      <c r="C8" s="118">
        <f t="shared" ref="C8:F8" si="0">+C9+C19</f>
        <v>18003.999999999996</v>
      </c>
      <c r="D8" s="118">
        <f t="shared" si="0"/>
        <v>17214.400000000001</v>
      </c>
      <c r="E8" s="118">
        <f t="shared" si="0"/>
        <v>18133.400000000001</v>
      </c>
      <c r="F8" s="118">
        <f t="shared" si="0"/>
        <v>20275</v>
      </c>
      <c r="G8" s="119">
        <f>+G9+G19</f>
        <v>73626.8</v>
      </c>
      <c r="H8" s="118">
        <f t="shared" ref="H8:K8" si="1">+H9+H19</f>
        <v>19532</v>
      </c>
      <c r="I8" s="118">
        <f t="shared" si="1"/>
        <v>19543.099999999999</v>
      </c>
      <c r="J8" s="118">
        <f t="shared" si="1"/>
        <v>21792.5</v>
      </c>
      <c r="K8" s="118">
        <f t="shared" si="1"/>
        <v>20743.100000000002</v>
      </c>
      <c r="L8" s="119">
        <f>+L9+L19</f>
        <v>81610.699999999983</v>
      </c>
      <c r="M8" s="118">
        <f t="shared" ref="M8:M19" si="2">+L8-G8</f>
        <v>7983.8999999999796</v>
      </c>
      <c r="N8" s="119">
        <f t="shared" ref="N8:N16" si="3">+M8/G8*100</f>
        <v>10.843741681018297</v>
      </c>
      <c r="O8" s="5"/>
      <c r="P8" s="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</row>
    <row r="9" spans="1:34" ht="18" customHeight="1">
      <c r="B9" s="120" t="s">
        <v>81</v>
      </c>
      <c r="C9" s="121">
        <f t="shared" ref="C9:F9" si="4">+C11+C12+C18</f>
        <v>13681.399999999998</v>
      </c>
      <c r="D9" s="121">
        <f t="shared" si="4"/>
        <v>13368.4</v>
      </c>
      <c r="E9" s="121">
        <f t="shared" si="4"/>
        <v>13909.5</v>
      </c>
      <c r="F9" s="121">
        <f t="shared" si="4"/>
        <v>15639.199999999999</v>
      </c>
      <c r="G9" s="121">
        <f>+G11+G12+G18</f>
        <v>56598.5</v>
      </c>
      <c r="H9" s="121">
        <f t="shared" ref="H9:K9" si="5">+H11+H12+H18</f>
        <v>15012.4</v>
      </c>
      <c r="I9" s="121">
        <f t="shared" si="5"/>
        <v>15008.5</v>
      </c>
      <c r="J9" s="121">
        <f t="shared" si="5"/>
        <v>16813.599999999999</v>
      </c>
      <c r="K9" s="121">
        <f t="shared" si="5"/>
        <v>15869.7</v>
      </c>
      <c r="L9" s="121">
        <f>+L10+L12+L18</f>
        <v>62704.19999999999</v>
      </c>
      <c r="M9" s="121">
        <f t="shared" si="2"/>
        <v>6105.6999999999898</v>
      </c>
      <c r="N9" s="119">
        <f t="shared" si="3"/>
        <v>10.787741724603991</v>
      </c>
      <c r="O9" s="5"/>
      <c r="P9" s="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</row>
    <row r="10" spans="1:34" ht="18" customHeight="1">
      <c r="B10" s="122" t="s">
        <v>31</v>
      </c>
      <c r="C10" s="121">
        <f t="shared" ref="C10:K10" si="6">+C11</f>
        <v>12143.8</v>
      </c>
      <c r="D10" s="121">
        <f t="shared" si="6"/>
        <v>11627.3</v>
      </c>
      <c r="E10" s="121">
        <f t="shared" si="6"/>
        <v>12121.5</v>
      </c>
      <c r="F10" s="121">
        <f t="shared" si="6"/>
        <v>13533.5</v>
      </c>
      <c r="G10" s="119">
        <f>+G11</f>
        <v>49426.1</v>
      </c>
      <c r="H10" s="121">
        <f t="shared" si="6"/>
        <v>13284.3</v>
      </c>
      <c r="I10" s="121">
        <f t="shared" si="6"/>
        <v>13018.4</v>
      </c>
      <c r="J10" s="121">
        <f t="shared" si="6"/>
        <v>14741.7</v>
      </c>
      <c r="K10" s="121">
        <f t="shared" si="6"/>
        <v>13941.7</v>
      </c>
      <c r="L10" s="119">
        <f>+L11</f>
        <v>54986.099999999991</v>
      </c>
      <c r="M10" s="121">
        <f t="shared" si="2"/>
        <v>5559.9999999999927</v>
      </c>
      <c r="N10" s="119">
        <f t="shared" si="3"/>
        <v>11.249117369163242</v>
      </c>
      <c r="O10" s="5"/>
      <c r="P10" s="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</row>
    <row r="11" spans="1:34" ht="18" customHeight="1">
      <c r="B11" s="123" t="s">
        <v>32</v>
      </c>
      <c r="C11" s="124">
        <v>12143.8</v>
      </c>
      <c r="D11" s="124">
        <v>11627.3</v>
      </c>
      <c r="E11" s="124">
        <v>12121.5</v>
      </c>
      <c r="F11" s="124">
        <v>13533.5</v>
      </c>
      <c r="G11" s="125">
        <f>SUM(C11:F11)</f>
        <v>49426.1</v>
      </c>
      <c r="H11" s="124">
        <f>+[1]PP!H27</f>
        <v>13284.3</v>
      </c>
      <c r="I11" s="124">
        <f>+[1]PP!I27</f>
        <v>13018.4</v>
      </c>
      <c r="J11" s="124">
        <f>+[1]PP!J27</f>
        <v>14741.7</v>
      </c>
      <c r="K11" s="124">
        <f>+[1]PP!K27</f>
        <v>13941.7</v>
      </c>
      <c r="L11" s="125">
        <f>SUM(H11:K11)</f>
        <v>54986.099999999991</v>
      </c>
      <c r="M11" s="124">
        <f t="shared" si="2"/>
        <v>5559.9999999999927</v>
      </c>
      <c r="N11" s="125">
        <f t="shared" si="3"/>
        <v>11.249117369163242</v>
      </c>
      <c r="O11" s="5"/>
      <c r="P11" s="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</row>
    <row r="12" spans="1:34" ht="18" customHeight="1">
      <c r="B12" s="37" t="s">
        <v>33</v>
      </c>
      <c r="C12" s="126">
        <f t="shared" ref="C12:F12" si="7">SUM(C13:C17)</f>
        <v>1497.8000000000002</v>
      </c>
      <c r="D12" s="126">
        <f t="shared" si="7"/>
        <v>1702.6000000000001</v>
      </c>
      <c r="E12" s="126">
        <f t="shared" si="7"/>
        <v>1744.7999999999997</v>
      </c>
      <c r="F12" s="126">
        <f t="shared" si="7"/>
        <v>2064.9</v>
      </c>
      <c r="G12" s="126">
        <f>SUM(G13:G17)</f>
        <v>7010.1000000000013</v>
      </c>
      <c r="H12" s="126">
        <f t="shared" ref="H12:K12" si="8">SUM(H13:H17)</f>
        <v>1667.1999999999998</v>
      </c>
      <c r="I12" s="126">
        <f t="shared" si="8"/>
        <v>1936.8000000000002</v>
      </c>
      <c r="J12" s="126">
        <f t="shared" si="8"/>
        <v>2033.1</v>
      </c>
      <c r="K12" s="126">
        <f t="shared" si="8"/>
        <v>1887.1</v>
      </c>
      <c r="L12" s="126">
        <f>SUM(L13:L17)</f>
        <v>7524.2</v>
      </c>
      <c r="M12" s="126">
        <f t="shared" si="2"/>
        <v>514.09999999999854</v>
      </c>
      <c r="N12" s="127">
        <f t="shared" si="3"/>
        <v>7.3337042267585124</v>
      </c>
      <c r="O12" s="5"/>
      <c r="P12" s="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</row>
    <row r="13" spans="1:34" ht="18" customHeight="1">
      <c r="B13" s="128" t="s">
        <v>36</v>
      </c>
      <c r="C13" s="124">
        <v>952</v>
      </c>
      <c r="D13" s="124">
        <v>1136</v>
      </c>
      <c r="E13" s="124">
        <v>1252.5</v>
      </c>
      <c r="F13" s="124">
        <v>1463.1</v>
      </c>
      <c r="G13" s="125">
        <f t="shared" ref="G13:G18" si="9">SUM(C13:F13)</f>
        <v>4803.6000000000004</v>
      </c>
      <c r="H13" s="124">
        <v>1092.8</v>
      </c>
      <c r="I13" s="124">
        <v>1335.7</v>
      </c>
      <c r="J13" s="124">
        <v>1431.6</v>
      </c>
      <c r="K13" s="124">
        <v>1197.7</v>
      </c>
      <c r="L13" s="125">
        <f t="shared" ref="L13:L18" si="10">SUM(H13:K13)</f>
        <v>5057.8</v>
      </c>
      <c r="M13" s="124">
        <f t="shared" si="2"/>
        <v>254.19999999999982</v>
      </c>
      <c r="N13" s="125">
        <f t="shared" si="3"/>
        <v>5.2918644350070734</v>
      </c>
      <c r="O13" s="5"/>
      <c r="P13" s="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</row>
    <row r="14" spans="1:34" ht="18" customHeight="1">
      <c r="B14" s="128" t="s">
        <v>38</v>
      </c>
      <c r="C14" s="124">
        <v>106.7</v>
      </c>
      <c r="D14" s="124">
        <v>185.4</v>
      </c>
      <c r="E14" s="124">
        <v>169.1</v>
      </c>
      <c r="F14" s="124">
        <v>188.9</v>
      </c>
      <c r="G14" s="125">
        <f t="shared" si="9"/>
        <v>650.1</v>
      </c>
      <c r="H14" s="124">
        <v>123.3</v>
      </c>
      <c r="I14" s="124">
        <v>224</v>
      </c>
      <c r="J14" s="124">
        <v>163.19999999999999</v>
      </c>
      <c r="K14" s="124">
        <v>200.8</v>
      </c>
      <c r="L14" s="125">
        <f t="shared" si="10"/>
        <v>711.3</v>
      </c>
      <c r="M14" s="124">
        <f t="shared" si="2"/>
        <v>61.199999999999932</v>
      </c>
      <c r="N14" s="125">
        <f t="shared" si="3"/>
        <v>9.4139363174896058</v>
      </c>
      <c r="O14" s="5"/>
      <c r="P14" s="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</row>
    <row r="15" spans="1:34" ht="18" customHeight="1">
      <c r="B15" s="128" t="s">
        <v>82</v>
      </c>
      <c r="C15" s="124">
        <v>241.4</v>
      </c>
      <c r="D15" s="129">
        <v>211.9</v>
      </c>
      <c r="E15" s="129">
        <v>193.1</v>
      </c>
      <c r="F15" s="129">
        <v>258.2</v>
      </c>
      <c r="G15" s="125">
        <f t="shared" si="9"/>
        <v>904.59999999999991</v>
      </c>
      <c r="H15" s="124">
        <v>279.10000000000002</v>
      </c>
      <c r="I15" s="129">
        <v>237.2</v>
      </c>
      <c r="J15" s="129">
        <v>259.39999999999998</v>
      </c>
      <c r="K15" s="129">
        <v>336</v>
      </c>
      <c r="L15" s="125">
        <f t="shared" si="10"/>
        <v>1111.6999999999998</v>
      </c>
      <c r="M15" s="124">
        <f t="shared" si="2"/>
        <v>207.09999999999991</v>
      </c>
      <c r="N15" s="125">
        <f t="shared" si="3"/>
        <v>22.894096838381596</v>
      </c>
      <c r="O15" s="5"/>
      <c r="P15" s="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</row>
    <row r="16" spans="1:34" s="130" customFormat="1" ht="18" customHeight="1">
      <c r="B16" s="131" t="s">
        <v>83</v>
      </c>
      <c r="C16" s="129">
        <v>197.7</v>
      </c>
      <c r="D16" s="124">
        <v>169.3</v>
      </c>
      <c r="E16" s="124">
        <v>130.1</v>
      </c>
      <c r="F16" s="124">
        <v>154.69999999999999</v>
      </c>
      <c r="G16" s="125">
        <f t="shared" si="9"/>
        <v>651.79999999999995</v>
      </c>
      <c r="H16" s="129">
        <v>172</v>
      </c>
      <c r="I16" s="124">
        <v>139.9</v>
      </c>
      <c r="J16" s="124">
        <v>178.9</v>
      </c>
      <c r="K16" s="124">
        <v>152.6</v>
      </c>
      <c r="L16" s="125">
        <f t="shared" si="10"/>
        <v>643.4</v>
      </c>
      <c r="M16" s="124">
        <f t="shared" si="2"/>
        <v>-8.3999999999999773</v>
      </c>
      <c r="N16" s="125">
        <f t="shared" si="3"/>
        <v>-1.2887388769561181</v>
      </c>
      <c r="O16" s="5"/>
      <c r="P16" s="5"/>
    </row>
    <row r="17" spans="1:34" ht="18" customHeight="1">
      <c r="B17" s="128" t="s">
        <v>28</v>
      </c>
      <c r="C17" s="124">
        <v>0</v>
      </c>
      <c r="D17" s="124">
        <v>0</v>
      </c>
      <c r="E17" s="124">
        <v>0</v>
      </c>
      <c r="F17" s="124">
        <v>0</v>
      </c>
      <c r="G17" s="125">
        <f t="shared" si="9"/>
        <v>0</v>
      </c>
      <c r="H17" s="124">
        <v>0</v>
      </c>
      <c r="I17" s="124">
        <v>0</v>
      </c>
      <c r="J17" s="124">
        <v>0</v>
      </c>
      <c r="K17" s="124">
        <v>0</v>
      </c>
      <c r="L17" s="125">
        <f t="shared" si="10"/>
        <v>0</v>
      </c>
      <c r="M17" s="132">
        <f t="shared" si="2"/>
        <v>0</v>
      </c>
      <c r="N17" s="133">
        <v>0</v>
      </c>
      <c r="O17" s="5"/>
      <c r="P17" s="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</row>
    <row r="18" spans="1:34" ht="18" customHeight="1">
      <c r="B18" s="134" t="s">
        <v>46</v>
      </c>
      <c r="C18" s="126">
        <v>39.799999999999997</v>
      </c>
      <c r="D18" s="126">
        <v>38.5</v>
      </c>
      <c r="E18" s="126">
        <v>43.2</v>
      </c>
      <c r="F18" s="126">
        <v>40.799999999999997</v>
      </c>
      <c r="G18" s="127">
        <f t="shared" si="9"/>
        <v>162.30000000000001</v>
      </c>
      <c r="H18" s="126">
        <v>60.9</v>
      </c>
      <c r="I18" s="126">
        <v>53.3</v>
      </c>
      <c r="J18" s="126">
        <v>38.799999999999997</v>
      </c>
      <c r="K18" s="126">
        <v>40.9</v>
      </c>
      <c r="L18" s="127">
        <f t="shared" si="10"/>
        <v>193.9</v>
      </c>
      <c r="M18" s="126">
        <f t="shared" si="2"/>
        <v>31.599999999999994</v>
      </c>
      <c r="N18" s="127">
        <f t="shared" ref="N18:N25" si="11">+M18/G18*100</f>
        <v>19.470117067159578</v>
      </c>
      <c r="O18" s="5"/>
      <c r="P18" s="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</row>
    <row r="19" spans="1:34" ht="18" customHeight="1">
      <c r="B19" s="43" t="s">
        <v>84</v>
      </c>
      <c r="C19" s="126">
        <f t="shared" ref="C19:F19" si="12">+C20+C22</f>
        <v>4322.5999999999995</v>
      </c>
      <c r="D19" s="126">
        <f t="shared" si="12"/>
        <v>3846</v>
      </c>
      <c r="E19" s="126">
        <f t="shared" si="12"/>
        <v>4223.8999999999996</v>
      </c>
      <c r="F19" s="126">
        <f t="shared" si="12"/>
        <v>4635.8</v>
      </c>
      <c r="G19" s="126">
        <f>+G20+G22</f>
        <v>17028.3</v>
      </c>
      <c r="H19" s="126">
        <f t="shared" ref="H19:K19" si="13">+H20+H22</f>
        <v>4519.6000000000004</v>
      </c>
      <c r="I19" s="126">
        <f t="shared" si="13"/>
        <v>4534.6000000000004</v>
      </c>
      <c r="J19" s="126">
        <f t="shared" si="13"/>
        <v>4978.9000000000005</v>
      </c>
      <c r="K19" s="126">
        <f t="shared" si="13"/>
        <v>4873.4000000000005</v>
      </c>
      <c r="L19" s="126">
        <f>+L20+L22</f>
        <v>18906.5</v>
      </c>
      <c r="M19" s="126">
        <f t="shared" si="2"/>
        <v>1878.2000000000007</v>
      </c>
      <c r="N19" s="127">
        <f t="shared" si="11"/>
        <v>11.029873798323973</v>
      </c>
      <c r="O19" s="5"/>
      <c r="P19" s="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</row>
    <row r="20" spans="1:34" ht="18" customHeight="1">
      <c r="B20" s="122" t="s">
        <v>85</v>
      </c>
      <c r="C20" s="126">
        <f>+C21</f>
        <v>4321.2</v>
      </c>
      <c r="D20" s="126">
        <f t="shared" ref="D20:F20" si="14">+D21</f>
        <v>3844.4</v>
      </c>
      <c r="E20" s="126">
        <f t="shared" si="14"/>
        <v>4222.8999999999996</v>
      </c>
      <c r="F20" s="126">
        <f t="shared" si="14"/>
        <v>4632.6000000000004</v>
      </c>
      <c r="G20" s="126">
        <f>+G21</f>
        <v>17021.099999999999</v>
      </c>
      <c r="H20" s="126">
        <f>+H21</f>
        <v>4516.1000000000004</v>
      </c>
      <c r="I20" s="126">
        <f t="shared" ref="I20:M20" si="15">+I21</f>
        <v>4532.1000000000004</v>
      </c>
      <c r="J20" s="126">
        <f t="shared" si="15"/>
        <v>4975.8</v>
      </c>
      <c r="K20" s="126">
        <f t="shared" si="15"/>
        <v>4870.6000000000004</v>
      </c>
      <c r="L20" s="126">
        <f>+L21</f>
        <v>18894.599999999999</v>
      </c>
      <c r="M20" s="126">
        <f t="shared" si="15"/>
        <v>1873.5</v>
      </c>
      <c r="N20" s="127">
        <f t="shared" si="11"/>
        <v>11.006926696864481</v>
      </c>
      <c r="O20" s="5"/>
      <c r="P20" s="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</row>
    <row r="21" spans="1:34" ht="18" customHeight="1">
      <c r="B21" s="40" t="s">
        <v>86</v>
      </c>
      <c r="C21" s="124">
        <v>4321.2</v>
      </c>
      <c r="D21" s="124">
        <v>3844.4</v>
      </c>
      <c r="E21" s="124">
        <v>4222.8999999999996</v>
      </c>
      <c r="F21" s="124">
        <v>4632.6000000000004</v>
      </c>
      <c r="G21" s="125">
        <f>SUM(C21:F21)</f>
        <v>17021.099999999999</v>
      </c>
      <c r="H21" s="124">
        <f>+[1]PP!H48</f>
        <v>4516.1000000000004</v>
      </c>
      <c r="I21" s="124">
        <f>+[1]PP!I48</f>
        <v>4532.1000000000004</v>
      </c>
      <c r="J21" s="124">
        <f>+[1]PP!J48</f>
        <v>4975.8</v>
      </c>
      <c r="K21" s="124">
        <f>+[1]PP!K48</f>
        <v>4870.6000000000004</v>
      </c>
      <c r="L21" s="125">
        <f>SUM(H21:K21)</f>
        <v>18894.599999999999</v>
      </c>
      <c r="M21" s="124">
        <f t="shared" ref="M21:M32" si="16">+L21-G21</f>
        <v>1873.5</v>
      </c>
      <c r="N21" s="125">
        <f t="shared" si="11"/>
        <v>11.006926696864481</v>
      </c>
      <c r="O21" s="5"/>
      <c r="P21" s="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</row>
    <row r="22" spans="1:34" ht="18" customHeight="1">
      <c r="B22" s="122" t="s">
        <v>87</v>
      </c>
      <c r="C22" s="121">
        <f t="shared" ref="C22:F22" si="17">+C23+C24</f>
        <v>1.4</v>
      </c>
      <c r="D22" s="121">
        <f t="shared" si="17"/>
        <v>1.6</v>
      </c>
      <c r="E22" s="121">
        <f t="shared" si="17"/>
        <v>1</v>
      </c>
      <c r="F22" s="121">
        <f t="shared" si="17"/>
        <v>3.2</v>
      </c>
      <c r="G22" s="119">
        <f>+G23+G24</f>
        <v>7.1999999999999993</v>
      </c>
      <c r="H22" s="121">
        <f t="shared" ref="H22:K22" si="18">+H23+H24</f>
        <v>3.5</v>
      </c>
      <c r="I22" s="121">
        <f t="shared" si="18"/>
        <v>2.5</v>
      </c>
      <c r="J22" s="121">
        <f t="shared" si="18"/>
        <v>3.0999999999999996</v>
      </c>
      <c r="K22" s="121">
        <f t="shared" si="18"/>
        <v>2.8</v>
      </c>
      <c r="L22" s="119">
        <f>+L23+L24</f>
        <v>11.900000000000002</v>
      </c>
      <c r="M22" s="121">
        <f t="shared" si="16"/>
        <v>4.7000000000000028</v>
      </c>
      <c r="N22" s="119">
        <f t="shared" si="11"/>
        <v>65.277777777777828</v>
      </c>
      <c r="O22" s="5"/>
      <c r="P22" s="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</row>
    <row r="23" spans="1:34" ht="18" customHeight="1">
      <c r="B23" s="40" t="s">
        <v>88</v>
      </c>
      <c r="C23" s="135">
        <v>0.5</v>
      </c>
      <c r="D23" s="135">
        <v>0.5</v>
      </c>
      <c r="E23" s="135">
        <v>0.4</v>
      </c>
      <c r="F23" s="135">
        <v>0.7</v>
      </c>
      <c r="G23" s="125">
        <f>SUM(C23:F23)</f>
        <v>2.0999999999999996</v>
      </c>
      <c r="H23" s="135">
        <v>2.7</v>
      </c>
      <c r="I23" s="135">
        <v>1.5</v>
      </c>
      <c r="J23" s="135">
        <v>1.7</v>
      </c>
      <c r="K23" s="135">
        <v>1.7</v>
      </c>
      <c r="L23" s="125">
        <f>SUM(H23:K23)</f>
        <v>7.6000000000000005</v>
      </c>
      <c r="M23" s="124">
        <f t="shared" si="16"/>
        <v>5.5000000000000009</v>
      </c>
      <c r="N23" s="125">
        <f t="shared" si="11"/>
        <v>261.90476190476198</v>
      </c>
      <c r="O23" s="5"/>
      <c r="P23" s="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</row>
    <row r="24" spans="1:34" ht="18" customHeight="1">
      <c r="B24" s="136" t="s">
        <v>28</v>
      </c>
      <c r="C24" s="135">
        <v>0.9</v>
      </c>
      <c r="D24" s="135">
        <v>1.1000000000000001</v>
      </c>
      <c r="E24" s="135">
        <v>0.6</v>
      </c>
      <c r="F24" s="135">
        <v>2.5</v>
      </c>
      <c r="G24" s="125">
        <f>SUM(C24:F24)</f>
        <v>5.0999999999999996</v>
      </c>
      <c r="H24" s="135">
        <v>0.8</v>
      </c>
      <c r="I24" s="135">
        <v>1</v>
      </c>
      <c r="J24" s="135">
        <v>1.4</v>
      </c>
      <c r="K24" s="135">
        <v>1.1000000000000001</v>
      </c>
      <c r="L24" s="125">
        <f>SUM(H24:K24)</f>
        <v>4.3000000000000007</v>
      </c>
      <c r="M24" s="124">
        <f t="shared" si="16"/>
        <v>-0.79999999999999893</v>
      </c>
      <c r="N24" s="125">
        <f t="shared" si="11"/>
        <v>-15.686274509803901</v>
      </c>
      <c r="O24" s="5"/>
      <c r="P24" s="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</row>
    <row r="25" spans="1:34" ht="18" customHeight="1">
      <c r="B25" s="117" t="s">
        <v>89</v>
      </c>
      <c r="C25" s="121">
        <v>0</v>
      </c>
      <c r="D25" s="121">
        <v>0.2</v>
      </c>
      <c r="E25" s="121">
        <v>0.1</v>
      </c>
      <c r="F25" s="121">
        <v>0</v>
      </c>
      <c r="G25" s="127">
        <f>SUM(C25:F25)</f>
        <v>0.30000000000000004</v>
      </c>
      <c r="H25" s="121">
        <v>0</v>
      </c>
      <c r="I25" s="121">
        <v>0</v>
      </c>
      <c r="J25" s="121">
        <v>0</v>
      </c>
      <c r="K25" s="121">
        <v>0</v>
      </c>
      <c r="L25" s="127">
        <f>SUM(H25:K25)</f>
        <v>0</v>
      </c>
      <c r="M25" s="121">
        <f t="shared" si="16"/>
        <v>-0.30000000000000004</v>
      </c>
      <c r="N25" s="125">
        <f t="shared" si="11"/>
        <v>-100</v>
      </c>
      <c r="O25" s="5"/>
      <c r="P25" s="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</row>
    <row r="26" spans="1:34" ht="18" customHeight="1">
      <c r="B26" s="137" t="s">
        <v>90</v>
      </c>
      <c r="C26" s="121">
        <f t="shared" ref="C26:K27" si="19">+C27</f>
        <v>30.1</v>
      </c>
      <c r="D26" s="121">
        <f t="shared" si="19"/>
        <v>213.5</v>
      </c>
      <c r="E26" s="121">
        <f t="shared" si="19"/>
        <v>63.4</v>
      </c>
      <c r="F26" s="121">
        <f t="shared" si="19"/>
        <v>81.900000000000006</v>
      </c>
      <c r="G26" s="121">
        <f>+G27</f>
        <v>388.9</v>
      </c>
      <c r="H26" s="121">
        <f t="shared" si="19"/>
        <v>202.3</v>
      </c>
      <c r="I26" s="121">
        <f t="shared" si="19"/>
        <v>103.2</v>
      </c>
      <c r="J26" s="121">
        <f t="shared" si="19"/>
        <v>114.5</v>
      </c>
      <c r="K26" s="121">
        <f t="shared" si="19"/>
        <v>58.6</v>
      </c>
      <c r="L26" s="121">
        <f>+L27</f>
        <v>478.6</v>
      </c>
      <c r="M26" s="121">
        <f t="shared" si="16"/>
        <v>89.700000000000045</v>
      </c>
      <c r="N26" s="119">
        <f>+M26/G26*100</f>
        <v>23.065055284134754</v>
      </c>
      <c r="O26" s="5"/>
      <c r="P26" s="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</row>
    <row r="27" spans="1:34" ht="18" customHeight="1">
      <c r="B27" s="138" t="s">
        <v>52</v>
      </c>
      <c r="C27" s="121">
        <f t="shared" si="19"/>
        <v>30.1</v>
      </c>
      <c r="D27" s="121">
        <f t="shared" si="19"/>
        <v>213.5</v>
      </c>
      <c r="E27" s="121">
        <f t="shared" si="19"/>
        <v>63.4</v>
      </c>
      <c r="F27" s="121">
        <f t="shared" si="19"/>
        <v>81.900000000000006</v>
      </c>
      <c r="G27" s="119">
        <f>+G28</f>
        <v>388.9</v>
      </c>
      <c r="H27" s="121">
        <f t="shared" si="19"/>
        <v>202.3</v>
      </c>
      <c r="I27" s="121">
        <f t="shared" si="19"/>
        <v>103.2</v>
      </c>
      <c r="J27" s="121">
        <f t="shared" si="19"/>
        <v>114.5</v>
      </c>
      <c r="K27" s="121">
        <f t="shared" si="19"/>
        <v>58.6</v>
      </c>
      <c r="L27" s="119">
        <f>+L28</f>
        <v>478.6</v>
      </c>
      <c r="M27" s="121">
        <f t="shared" si="16"/>
        <v>89.700000000000045</v>
      </c>
      <c r="N27" s="119">
        <f>+M27/G27*100</f>
        <v>23.065055284134754</v>
      </c>
      <c r="O27" s="5"/>
      <c r="P27" s="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</row>
    <row r="28" spans="1:34" ht="18" customHeight="1">
      <c r="B28" s="139" t="s">
        <v>54</v>
      </c>
      <c r="C28" s="140">
        <v>30.1</v>
      </c>
      <c r="D28" s="135">
        <v>213.5</v>
      </c>
      <c r="E28" s="135">
        <v>63.4</v>
      </c>
      <c r="F28" s="135">
        <v>81.900000000000006</v>
      </c>
      <c r="G28" s="125">
        <f>SUM(C28:F28)</f>
        <v>388.9</v>
      </c>
      <c r="H28" s="140">
        <v>202.3</v>
      </c>
      <c r="I28" s="135">
        <v>103.2</v>
      </c>
      <c r="J28" s="135">
        <v>114.5</v>
      </c>
      <c r="K28" s="135">
        <v>58.6</v>
      </c>
      <c r="L28" s="125">
        <f>SUM(H28:K28)</f>
        <v>478.6</v>
      </c>
      <c r="M28" s="124">
        <f t="shared" si="16"/>
        <v>89.700000000000045</v>
      </c>
      <c r="N28" s="125">
        <f>+M28/G28*100</f>
        <v>23.065055284134754</v>
      </c>
      <c r="O28" s="5"/>
      <c r="P28" s="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</row>
    <row r="29" spans="1:34" ht="18" customHeight="1">
      <c r="B29" s="43" t="s">
        <v>91</v>
      </c>
      <c r="C29" s="121">
        <v>79</v>
      </c>
      <c r="D29" s="121">
        <v>0</v>
      </c>
      <c r="E29" s="121">
        <v>0</v>
      </c>
      <c r="F29" s="121">
        <v>87.3</v>
      </c>
      <c r="G29" s="127">
        <f>SUM(C29:F29)</f>
        <v>166.3</v>
      </c>
      <c r="H29" s="121">
        <v>259</v>
      </c>
      <c r="I29" s="121">
        <v>0</v>
      </c>
      <c r="J29" s="121">
        <v>0</v>
      </c>
      <c r="K29" s="121">
        <v>109.3</v>
      </c>
      <c r="L29" s="127">
        <f>SUM(H29:K29)</f>
        <v>368.3</v>
      </c>
      <c r="M29" s="126">
        <f t="shared" si="16"/>
        <v>202</v>
      </c>
      <c r="N29" s="127">
        <f>+M29/G29*100</f>
        <v>121.46722790138303</v>
      </c>
      <c r="O29" s="5"/>
      <c r="P29" s="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</row>
    <row r="30" spans="1:34" ht="18" customHeight="1" thickBot="1">
      <c r="A30" s="141"/>
      <c r="B30" s="56" t="s">
        <v>92</v>
      </c>
      <c r="C30" s="57">
        <f t="shared" ref="C30:F30" si="20">+C8+C25+C26+C29</f>
        <v>18113.099999999995</v>
      </c>
      <c r="D30" s="57">
        <f t="shared" si="20"/>
        <v>17428.100000000002</v>
      </c>
      <c r="E30" s="57">
        <f t="shared" si="20"/>
        <v>18196.900000000001</v>
      </c>
      <c r="F30" s="57">
        <f t="shared" si="20"/>
        <v>20444.2</v>
      </c>
      <c r="G30" s="142">
        <f>+G8+G25+G26+G29</f>
        <v>74182.3</v>
      </c>
      <c r="H30" s="57">
        <f t="shared" ref="H30:K30" si="21">+H8+H25+H26+H29</f>
        <v>19993.3</v>
      </c>
      <c r="I30" s="57">
        <f t="shared" si="21"/>
        <v>19646.3</v>
      </c>
      <c r="J30" s="57">
        <f t="shared" si="21"/>
        <v>21907</v>
      </c>
      <c r="K30" s="57">
        <f t="shared" si="21"/>
        <v>20911</v>
      </c>
      <c r="L30" s="142">
        <f>+L8+L25+L26+L29</f>
        <v>82457.599999999991</v>
      </c>
      <c r="M30" s="57">
        <f t="shared" si="16"/>
        <v>8275.2999999999884</v>
      </c>
      <c r="N30" s="142">
        <f>+M30/G30*100</f>
        <v>11.155356466434698</v>
      </c>
      <c r="O30" s="5"/>
      <c r="P30" s="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</row>
    <row r="31" spans="1:34" ht="18" customHeight="1" thickTop="1" thickBot="1">
      <c r="A31" s="141"/>
      <c r="B31" s="143" t="s">
        <v>93</v>
      </c>
      <c r="C31" s="144">
        <v>0</v>
      </c>
      <c r="D31" s="144">
        <v>0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0</v>
      </c>
      <c r="K31" s="144">
        <v>0</v>
      </c>
      <c r="L31" s="144">
        <f>SUM(H31:K31)</f>
        <v>0</v>
      </c>
      <c r="M31" s="144">
        <f t="shared" si="16"/>
        <v>0</v>
      </c>
      <c r="N31" s="145">
        <v>0</v>
      </c>
      <c r="O31" s="5"/>
      <c r="P31" s="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</row>
    <row r="32" spans="1:34" ht="21.75" customHeight="1" thickTop="1" thickBot="1">
      <c r="A32" s="141"/>
      <c r="B32" s="146" t="s">
        <v>72</v>
      </c>
      <c r="C32" s="147">
        <f t="shared" ref="C32:F32" si="22">+C31+C30</f>
        <v>18113.099999999995</v>
      </c>
      <c r="D32" s="147">
        <f t="shared" si="22"/>
        <v>17428.100000000002</v>
      </c>
      <c r="E32" s="147">
        <f t="shared" si="22"/>
        <v>18196.900000000001</v>
      </c>
      <c r="F32" s="147">
        <f t="shared" si="22"/>
        <v>20444.2</v>
      </c>
      <c r="G32" s="147">
        <f>+G31+G30</f>
        <v>74182.3</v>
      </c>
      <c r="H32" s="147">
        <f t="shared" ref="H32:K32" si="23">+H31+H30</f>
        <v>19993.3</v>
      </c>
      <c r="I32" s="147">
        <f t="shared" si="23"/>
        <v>19646.3</v>
      </c>
      <c r="J32" s="147">
        <f t="shared" si="23"/>
        <v>21907</v>
      </c>
      <c r="K32" s="147">
        <f t="shared" si="23"/>
        <v>20911</v>
      </c>
      <c r="L32" s="147">
        <f>+L31+L30</f>
        <v>82457.599999999991</v>
      </c>
      <c r="M32" s="148">
        <f t="shared" si="16"/>
        <v>8275.2999999999884</v>
      </c>
      <c r="N32" s="148">
        <f>+M32/G32*100</f>
        <v>11.155356466434698</v>
      </c>
      <c r="O32" s="5"/>
      <c r="P32" s="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</row>
    <row r="33" spans="1:34" ht="18" customHeight="1" thickTop="1">
      <c r="A33" s="141"/>
      <c r="B33" s="72" t="s">
        <v>73</v>
      </c>
      <c r="C33" s="73"/>
      <c r="D33" s="73"/>
      <c r="E33" s="73"/>
      <c r="F33" s="73"/>
      <c r="G33" s="73"/>
      <c r="H33" s="88"/>
      <c r="I33" s="88"/>
      <c r="J33" s="88"/>
      <c r="K33" s="88"/>
      <c r="L33" s="88"/>
      <c r="M33" s="88"/>
      <c r="N33" s="149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</row>
    <row r="34" spans="1:34">
      <c r="B34" s="78" t="s">
        <v>74</v>
      </c>
      <c r="C34" s="87"/>
      <c r="D34" s="87"/>
      <c r="E34" s="87"/>
      <c r="F34" s="87"/>
      <c r="G34" s="87"/>
      <c r="H34" s="73"/>
      <c r="I34" s="73"/>
      <c r="J34" s="73"/>
      <c r="K34" s="73"/>
      <c r="L34" s="73"/>
      <c r="M34" s="87"/>
      <c r="N34" s="87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</row>
    <row r="35" spans="1:34" ht="12" customHeight="1">
      <c r="B35" s="82" t="s">
        <v>75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N35" s="87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</row>
    <row r="36" spans="1:34" ht="12" customHeight="1">
      <c r="B36" s="82" t="s">
        <v>94</v>
      </c>
      <c r="C36" s="87"/>
      <c r="D36" s="87"/>
      <c r="E36" s="87"/>
      <c r="F36" s="87"/>
      <c r="G36" s="87"/>
      <c r="H36" s="87"/>
      <c r="I36" s="87"/>
      <c r="J36" s="87"/>
      <c r="K36" s="87"/>
      <c r="L36" s="87"/>
      <c r="N36" s="87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</row>
    <row r="37" spans="1:34">
      <c r="B37" s="85" t="s">
        <v>77</v>
      </c>
      <c r="C37" s="87"/>
      <c r="D37" s="87"/>
      <c r="E37" s="87"/>
      <c r="F37" s="87"/>
      <c r="G37" s="150"/>
      <c r="H37" s="87"/>
      <c r="I37" s="87"/>
      <c r="J37" s="87"/>
      <c r="K37" s="87"/>
      <c r="L37" s="73"/>
      <c r="M37" s="88"/>
      <c r="N37" s="88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</row>
    <row r="38" spans="1:34">
      <c r="B38" s="88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8"/>
      <c r="N38" s="88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</row>
    <row r="39" spans="1:34">
      <c r="B39" s="88"/>
      <c r="C39" s="87"/>
      <c r="D39" s="87"/>
      <c r="E39" s="87"/>
      <c r="F39" s="87"/>
      <c r="G39" s="87"/>
      <c r="H39" s="151"/>
      <c r="I39" s="151"/>
      <c r="J39" s="151"/>
      <c r="K39" s="151"/>
      <c r="L39" s="151"/>
      <c r="M39" s="87"/>
      <c r="N39" s="88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</row>
    <row r="40" spans="1:34">
      <c r="B40" s="88"/>
      <c r="C40" s="87"/>
      <c r="D40" s="87"/>
      <c r="E40" s="87"/>
      <c r="F40" s="87"/>
      <c r="G40" s="87"/>
      <c r="H40" s="151"/>
      <c r="I40" s="151"/>
      <c r="J40" s="151"/>
      <c r="K40" s="151"/>
      <c r="L40" s="151"/>
      <c r="M40" s="88"/>
      <c r="N40" s="88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</row>
    <row r="41" spans="1:34">
      <c r="B41" s="152"/>
      <c r="C41" s="87"/>
      <c r="D41" s="87"/>
      <c r="E41" s="87"/>
      <c r="F41" s="87"/>
      <c r="G41" s="87"/>
      <c r="H41" s="153"/>
      <c r="I41" s="153"/>
      <c r="J41" s="153"/>
      <c r="K41" s="153"/>
      <c r="L41" s="154"/>
      <c r="M41" s="87"/>
      <c r="N41" s="87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</row>
    <row r="42" spans="1:34">
      <c r="B42" s="152"/>
      <c r="C42" s="87"/>
      <c r="D42" s="87"/>
      <c r="E42" s="87"/>
      <c r="F42" s="87"/>
      <c r="G42" s="87"/>
      <c r="H42" s="155"/>
      <c r="I42" s="155"/>
      <c r="J42" s="155"/>
      <c r="K42" s="155"/>
      <c r="L42" s="156"/>
      <c r="M42" s="88"/>
      <c r="N42" s="88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</row>
    <row r="43" spans="1:34">
      <c r="B43" s="88"/>
      <c r="C43" s="88"/>
      <c r="D43" s="88"/>
      <c r="E43" s="88"/>
      <c r="F43" s="88"/>
      <c r="G43" s="157"/>
      <c r="H43" s="158"/>
      <c r="I43" s="158"/>
      <c r="J43" s="158"/>
      <c r="K43" s="158"/>
      <c r="L43" s="156"/>
      <c r="M43" s="88"/>
      <c r="N43" s="88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</row>
    <row r="44" spans="1:34">
      <c r="B44" s="88"/>
      <c r="C44" s="88"/>
      <c r="D44" s="88"/>
      <c r="E44" s="88"/>
      <c r="F44" s="88"/>
      <c r="G44" s="157"/>
      <c r="H44" s="153"/>
      <c r="I44" s="153"/>
      <c r="J44" s="153"/>
      <c r="K44" s="153"/>
      <c r="L44" s="156"/>
      <c r="M44" s="88"/>
      <c r="N44" s="88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</row>
    <row r="45" spans="1:34">
      <c r="B45" s="88"/>
      <c r="C45" s="88"/>
      <c r="D45" s="88"/>
      <c r="E45" s="88"/>
      <c r="F45" s="88"/>
      <c r="G45" s="157"/>
      <c r="H45" s="159"/>
      <c r="I45" s="159"/>
      <c r="J45" s="159"/>
      <c r="K45" s="159"/>
      <c r="L45" s="156"/>
      <c r="M45" s="88"/>
      <c r="N45" s="88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</row>
    <row r="46" spans="1:34">
      <c r="B46" s="88"/>
      <c r="C46" s="88"/>
      <c r="D46" s="88"/>
      <c r="E46" s="88"/>
      <c r="F46" s="88"/>
      <c r="G46" s="88"/>
      <c r="H46" s="159"/>
      <c r="I46" s="159"/>
      <c r="J46" s="159"/>
      <c r="K46" s="159"/>
      <c r="L46" s="156"/>
      <c r="M46" s="88"/>
      <c r="N46" s="88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</row>
    <row r="47" spans="1:34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</row>
    <row r="48" spans="1:34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</row>
    <row r="49" spans="2:34">
      <c r="B49" s="88"/>
      <c r="C49" s="88"/>
      <c r="D49" s="88"/>
      <c r="E49" s="88"/>
      <c r="F49" s="88"/>
      <c r="G49" s="88"/>
      <c r="H49" s="160"/>
      <c r="I49" s="160"/>
      <c r="J49" s="160"/>
      <c r="K49" s="160"/>
      <c r="L49" s="160"/>
      <c r="M49" s="88"/>
      <c r="N49" s="88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</row>
    <row r="50" spans="2:34">
      <c r="B50" s="88"/>
      <c r="C50" s="88"/>
      <c r="D50" s="88"/>
      <c r="E50" s="88"/>
      <c r="F50" s="88"/>
      <c r="G50" s="88"/>
      <c r="H50" s="160"/>
      <c r="I50" s="160"/>
      <c r="J50" s="160"/>
      <c r="K50" s="160"/>
      <c r="L50" s="160"/>
      <c r="M50" s="88"/>
      <c r="N50" s="88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</row>
    <row r="51" spans="2:34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</row>
    <row r="52" spans="2:34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</row>
    <row r="53" spans="2:34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</row>
    <row r="54" spans="2:34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</row>
    <row r="55" spans="2:34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</row>
    <row r="56" spans="2:34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</row>
    <row r="57" spans="2:34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</row>
    <row r="58" spans="2:34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</row>
    <row r="59" spans="2:34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</row>
    <row r="60" spans="2:34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</row>
    <row r="61" spans="2:34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</row>
    <row r="62" spans="2:34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</row>
    <row r="63" spans="2:34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</row>
    <row r="64" spans="2:34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</row>
    <row r="65" spans="2:34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</row>
    <row r="66" spans="2:34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</row>
    <row r="67" spans="2:34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</row>
    <row r="68" spans="2:34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</row>
    <row r="69" spans="2:34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</row>
    <row r="70" spans="2:34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</row>
    <row r="71" spans="2:34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</row>
    <row r="72" spans="2:34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</row>
    <row r="73" spans="2:34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</row>
    <row r="74" spans="2:34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</row>
    <row r="75" spans="2:34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</row>
    <row r="76" spans="2:34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</row>
    <row r="77" spans="2:34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</row>
    <row r="78" spans="2:34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</row>
    <row r="79" spans="2:34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</row>
    <row r="80" spans="2:34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</row>
    <row r="81" spans="2:34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</row>
    <row r="82" spans="2:34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</row>
    <row r="83" spans="2:34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</row>
    <row r="84" spans="2:34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</row>
    <row r="85" spans="2:34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</row>
    <row r="86" spans="2:34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</row>
    <row r="87" spans="2:34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</row>
    <row r="88" spans="2:34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</row>
    <row r="89" spans="2:34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</row>
    <row r="90" spans="2:34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</row>
    <row r="91" spans="2:34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</row>
    <row r="92" spans="2:34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</row>
    <row r="93" spans="2:34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</row>
    <row r="94" spans="2:34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</row>
    <row r="95" spans="2:34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</row>
    <row r="96" spans="2:34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</row>
    <row r="97" spans="2:34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</row>
    <row r="98" spans="2:34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</row>
    <row r="99" spans="2:34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</row>
    <row r="100" spans="2:34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</row>
    <row r="101" spans="2:34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</row>
    <row r="102" spans="2:34" ht="14.25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</row>
    <row r="103" spans="2:34" ht="14.25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</row>
    <row r="104" spans="2:34" ht="14.25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</row>
    <row r="105" spans="2:34" ht="14.25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</row>
    <row r="106" spans="2:34" ht="14.25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</row>
    <row r="107" spans="2:34" ht="14.25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</row>
    <row r="108" spans="2:34" ht="14.25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</row>
    <row r="109" spans="2:34" ht="14.25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</row>
    <row r="110" spans="2:34" ht="14.25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</row>
    <row r="111" spans="2:34" ht="14.25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</row>
    <row r="112" spans="2:34" ht="14.25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</row>
    <row r="113" spans="2:34" ht="14.25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</row>
    <row r="114" spans="2:34" ht="14.25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</row>
    <row r="115" spans="2:34" ht="14.25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</row>
    <row r="116" spans="2:34" ht="14.25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</row>
    <row r="117" spans="2:34" ht="14.25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</row>
    <row r="118" spans="2:34" ht="14.25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</row>
    <row r="119" spans="2:34" ht="14.25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</row>
    <row r="120" spans="2:34" ht="14.25"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</row>
    <row r="121" spans="2:34" ht="14.25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</row>
    <row r="122" spans="2:34" ht="14.25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</row>
    <row r="123" spans="2:34" ht="14.25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</row>
    <row r="124" spans="2:34" ht="14.25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</row>
    <row r="125" spans="2:34" ht="14.25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</row>
    <row r="126" spans="2:34" ht="14.25"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</row>
    <row r="127" spans="2:34" ht="14.25"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</row>
    <row r="128" spans="2:34" ht="14.25"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</row>
    <row r="129" spans="2:34" ht="14.25"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</row>
    <row r="130" spans="2:34" ht="14.25"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</row>
    <row r="131" spans="2:34" ht="14.25"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</row>
    <row r="132" spans="2:34" ht="14.25"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</row>
    <row r="133" spans="2:34" ht="14.25"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</row>
    <row r="134" spans="2:34" ht="14.25"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</row>
    <row r="135" spans="2:34" ht="14.25"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</row>
    <row r="136" spans="2:34" ht="14.25"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</row>
    <row r="137" spans="2:34" ht="14.25"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</row>
    <row r="138" spans="2:34" ht="14.25"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</row>
    <row r="139" spans="2:34" ht="14.25"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</row>
    <row r="140" spans="2:34" ht="14.25"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</row>
    <row r="141" spans="2:34" ht="14.25"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</row>
    <row r="142" spans="2:34" ht="14.25"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</row>
    <row r="143" spans="2:34" ht="14.25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</row>
    <row r="144" spans="2:34" ht="14.25"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</row>
    <row r="145" spans="2:34" ht="14.25"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</row>
    <row r="146" spans="2:34" ht="14.25"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</row>
    <row r="147" spans="2:34" ht="14.25"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</row>
    <row r="148" spans="2:34" ht="14.25"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5"/>
      <c r="AD148" s="105"/>
      <c r="AE148" s="105"/>
      <c r="AF148" s="105"/>
      <c r="AG148" s="105"/>
      <c r="AH148" s="105"/>
    </row>
    <row r="149" spans="2:34" ht="14.25"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5"/>
      <c r="AD149" s="105"/>
      <c r="AE149" s="105"/>
      <c r="AF149" s="105"/>
      <c r="AG149" s="105"/>
      <c r="AH149" s="105"/>
    </row>
    <row r="150" spans="2:34" ht="14.25"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5"/>
      <c r="AD150" s="105"/>
      <c r="AE150" s="105"/>
      <c r="AF150" s="105"/>
      <c r="AG150" s="105"/>
      <c r="AH150" s="105"/>
    </row>
    <row r="151" spans="2:34" ht="14.25"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5"/>
      <c r="AD151" s="105"/>
      <c r="AE151" s="105"/>
      <c r="AF151" s="105"/>
      <c r="AG151" s="105"/>
      <c r="AH151" s="105"/>
    </row>
    <row r="152" spans="2:34" ht="14.25"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  <c r="AD152" s="105"/>
      <c r="AE152" s="105"/>
      <c r="AF152" s="105"/>
      <c r="AG152" s="105"/>
      <c r="AH152" s="105"/>
    </row>
    <row r="153" spans="2:34" ht="14.25"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5"/>
      <c r="AD153" s="105"/>
      <c r="AE153" s="105"/>
      <c r="AF153" s="105"/>
      <c r="AG153" s="105"/>
      <c r="AH153" s="105"/>
    </row>
    <row r="154" spans="2:34" ht="14.25"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5"/>
      <c r="AD154" s="105"/>
      <c r="AE154" s="105"/>
      <c r="AF154" s="105"/>
      <c r="AG154" s="105"/>
      <c r="AH154" s="105"/>
    </row>
    <row r="155" spans="2:34" ht="14.25"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05"/>
      <c r="AH155" s="105"/>
    </row>
    <row r="156" spans="2:34" ht="14.25"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5"/>
      <c r="AD156" s="105"/>
      <c r="AE156" s="105"/>
      <c r="AF156" s="105"/>
      <c r="AG156" s="105"/>
      <c r="AH156" s="105"/>
    </row>
    <row r="157" spans="2:34" ht="14.25"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5"/>
      <c r="AD157" s="105"/>
      <c r="AE157" s="105"/>
      <c r="AF157" s="105"/>
      <c r="AG157" s="105"/>
      <c r="AH157" s="105"/>
    </row>
    <row r="158" spans="2:34" ht="14.25"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  <c r="AD158" s="105"/>
      <c r="AE158" s="105"/>
      <c r="AF158" s="105"/>
      <c r="AG158" s="105"/>
      <c r="AH158" s="105"/>
    </row>
    <row r="159" spans="2:34" ht="14.25"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5"/>
      <c r="AD159" s="105"/>
      <c r="AE159" s="105"/>
      <c r="AF159" s="105"/>
      <c r="AG159" s="105"/>
      <c r="AH159" s="105"/>
    </row>
    <row r="160" spans="2:34" ht="14.25"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5"/>
      <c r="AD160" s="105"/>
      <c r="AE160" s="105"/>
      <c r="AF160" s="105"/>
      <c r="AG160" s="105"/>
      <c r="AH160" s="105"/>
    </row>
    <row r="161" spans="2:34" ht="14.25"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5"/>
      <c r="AD161" s="105"/>
      <c r="AE161" s="105"/>
      <c r="AF161" s="105"/>
      <c r="AG161" s="105"/>
      <c r="AH161" s="105"/>
    </row>
    <row r="162" spans="2:34" ht="14.25"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</row>
    <row r="163" spans="2:34" ht="14.25"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</row>
    <row r="164" spans="2:34" ht="14.25"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</row>
    <row r="165" spans="2:34" ht="14.25"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5"/>
      <c r="AD165" s="105"/>
      <c r="AE165" s="105"/>
      <c r="AF165" s="105"/>
      <c r="AG165" s="105"/>
      <c r="AH165" s="105"/>
    </row>
    <row r="166" spans="2:34" ht="14.25"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5"/>
      <c r="AD166" s="105"/>
      <c r="AE166" s="105"/>
      <c r="AF166" s="105"/>
      <c r="AG166" s="105"/>
      <c r="AH166" s="105"/>
    </row>
    <row r="167" spans="2:34" ht="14.25"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</row>
    <row r="168" spans="2:34" ht="14.25"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5"/>
      <c r="AD168" s="105"/>
      <c r="AE168" s="105"/>
      <c r="AF168" s="105"/>
      <c r="AG168" s="105"/>
      <c r="AH168" s="105"/>
    </row>
    <row r="169" spans="2:34" ht="14.25"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5"/>
      <c r="AD169" s="105"/>
      <c r="AE169" s="105"/>
      <c r="AF169" s="105"/>
      <c r="AG169" s="105"/>
      <c r="AH169" s="105"/>
    </row>
    <row r="170" spans="2:34" ht="14.25"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5"/>
      <c r="AD170" s="105"/>
      <c r="AE170" s="105"/>
      <c r="AF170" s="105"/>
      <c r="AG170" s="105"/>
      <c r="AH170" s="105"/>
    </row>
    <row r="171" spans="2:34" ht="14.25"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5"/>
      <c r="AD171" s="105"/>
      <c r="AE171" s="105"/>
      <c r="AF171" s="105"/>
      <c r="AG171" s="105"/>
      <c r="AH171" s="105"/>
    </row>
    <row r="172" spans="2:34" ht="14.25"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5"/>
      <c r="AD172" s="105"/>
      <c r="AE172" s="105"/>
      <c r="AF172" s="105"/>
      <c r="AG172" s="105"/>
      <c r="AH172" s="105"/>
    </row>
    <row r="173" spans="2:34" ht="14.25"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</row>
    <row r="174" spans="2:34" ht="14.25"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</row>
    <row r="175" spans="2:34" ht="14.25"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105"/>
    </row>
    <row r="176" spans="2:34" ht="14.25"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</row>
    <row r="177" spans="2:34" ht="14.25"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  <c r="AH177" s="105"/>
    </row>
    <row r="178" spans="2:34">
      <c r="B178" s="105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  <c r="AH178" s="105"/>
    </row>
    <row r="179" spans="2:34">
      <c r="B179" s="105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  <c r="AH179" s="105"/>
    </row>
    <row r="180" spans="2:34">
      <c r="B180" s="105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  <c r="AG180" s="105"/>
      <c r="AH180" s="105"/>
    </row>
    <row r="181" spans="2:34">
      <c r="B181" s="105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</row>
    <row r="182" spans="2:34">
      <c r="B182" s="105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</row>
    <row r="183" spans="2:34">
      <c r="B183" s="105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</row>
    <row r="184" spans="2:34">
      <c r="B184" s="105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  <c r="AH184" s="105"/>
    </row>
    <row r="185" spans="2:34">
      <c r="B185" s="105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  <c r="AH185" s="105"/>
    </row>
    <row r="186" spans="2:34">
      <c r="B186" s="105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  <c r="AH186" s="105"/>
    </row>
    <row r="187" spans="2:34"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</row>
    <row r="188" spans="2:34">
      <c r="B188" s="105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</row>
    <row r="189" spans="2:34">
      <c r="B189" s="105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</row>
    <row r="190" spans="2:34">
      <c r="B190" s="105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</row>
    <row r="191" spans="2:34">
      <c r="B191" s="105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</row>
    <row r="192" spans="2:34">
      <c r="B192" s="105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</row>
    <row r="193" spans="2:34"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  <c r="AA193" s="105"/>
      <c r="AB193" s="105"/>
      <c r="AC193" s="105"/>
      <c r="AD193" s="105"/>
      <c r="AE193" s="105"/>
      <c r="AF193" s="105"/>
      <c r="AG193" s="105"/>
      <c r="AH193" s="105"/>
    </row>
    <row r="194" spans="2:34"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5"/>
      <c r="AD194" s="105"/>
      <c r="AE194" s="105"/>
      <c r="AF194" s="105"/>
      <c r="AG194" s="105"/>
      <c r="AH194" s="105"/>
    </row>
    <row r="195" spans="2:34"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  <c r="AA195" s="105"/>
      <c r="AB195" s="105"/>
      <c r="AC195" s="105"/>
      <c r="AD195" s="105"/>
      <c r="AE195" s="105"/>
      <c r="AF195" s="105"/>
      <c r="AG195" s="105"/>
      <c r="AH195" s="105"/>
    </row>
    <row r="196" spans="2:34"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</row>
    <row r="197" spans="2:34">
      <c r="B197" s="105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</row>
    <row r="198" spans="2:34"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  <c r="AH198" s="105"/>
    </row>
    <row r="199" spans="2:34"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  <c r="AG199" s="105"/>
      <c r="AH199" s="105"/>
    </row>
    <row r="200" spans="2:34">
      <c r="B200" s="105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5"/>
      <c r="AH200" s="105"/>
    </row>
    <row r="201" spans="2:34">
      <c r="B201" s="105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</row>
    <row r="202" spans="2:34">
      <c r="B202" s="105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  <c r="AG202" s="105"/>
      <c r="AH202" s="105"/>
    </row>
    <row r="203" spans="2:34">
      <c r="B203" s="105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  <c r="AG203" s="105"/>
      <c r="AH203" s="105"/>
    </row>
    <row r="204" spans="2:34">
      <c r="B204" s="105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  <c r="AG204" s="105"/>
      <c r="AH204" s="105"/>
    </row>
    <row r="205" spans="2:34">
      <c r="B205" s="105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  <c r="AG205" s="105"/>
      <c r="AH205" s="105"/>
    </row>
    <row r="206" spans="2:34">
      <c r="B206" s="105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  <c r="AH206" s="105"/>
    </row>
    <row r="207" spans="2:34">
      <c r="B207" s="105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  <c r="AC207" s="105"/>
      <c r="AD207" s="105"/>
      <c r="AE207" s="105"/>
      <c r="AF207" s="105"/>
      <c r="AG207" s="105"/>
      <c r="AH207" s="105"/>
    </row>
    <row r="208" spans="2:34">
      <c r="B208" s="105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  <c r="AG208" s="105"/>
      <c r="AH208" s="105"/>
    </row>
    <row r="209" spans="2:34">
      <c r="B209" s="105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105"/>
      <c r="AF209" s="105"/>
      <c r="AG209" s="105"/>
      <c r="AH209" s="105"/>
    </row>
    <row r="210" spans="2:34"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05"/>
      <c r="AH210" s="105"/>
    </row>
    <row r="211" spans="2:34">
      <c r="B211" s="105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05"/>
      <c r="AH211" s="105"/>
    </row>
    <row r="212" spans="2:34">
      <c r="B212" s="105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105"/>
      <c r="AF212" s="105"/>
      <c r="AG212" s="105"/>
      <c r="AH212" s="105"/>
    </row>
    <row r="213" spans="2:34">
      <c r="B213" s="105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  <c r="AH213" s="105"/>
    </row>
    <row r="214" spans="2:34">
      <c r="B214" s="105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</row>
    <row r="215" spans="2:34">
      <c r="B215" s="105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  <c r="AH215" s="105"/>
    </row>
  </sheetData>
  <mergeCells count="10">
    <mergeCell ref="B1:N1"/>
    <mergeCell ref="B3:N3"/>
    <mergeCell ref="B4:N4"/>
    <mergeCell ref="B5:N5"/>
    <mergeCell ref="B6:B7"/>
    <mergeCell ref="C6:F6"/>
    <mergeCell ref="G6:G7"/>
    <mergeCell ref="H6:K6"/>
    <mergeCell ref="L6:L7"/>
    <mergeCell ref="M6:N6"/>
  </mergeCells>
  <printOptions horizontalCentered="1"/>
  <pageMargins left="0" right="0" top="0.19685039370078741" bottom="0.19685039370078741" header="0" footer="0.19685039370078741"/>
  <pageSetup scale="3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41EBE-BE62-419C-A7E2-45F11227B50B}">
  <dimension ref="A1:BW323"/>
  <sheetViews>
    <sheetView showGridLines="0" topLeftCell="B68" zoomScaleNormal="100" workbookViewId="0">
      <selection activeCell="B89" sqref="B89:N89"/>
    </sheetView>
  </sheetViews>
  <sheetFormatPr baseColWidth="10" defaultColWidth="11.42578125" defaultRowHeight="12.75"/>
  <cols>
    <col min="1" max="1" width="3.42578125" customWidth="1"/>
    <col min="2" max="2" width="80.28515625" customWidth="1"/>
    <col min="3" max="5" width="11.140625" customWidth="1"/>
    <col min="6" max="6" width="12.28515625" customWidth="1"/>
    <col min="7" max="7" width="11.85546875" bestFit="1" customWidth="1"/>
    <col min="8" max="8" width="11.42578125" style="107" bestFit="1" customWidth="1"/>
    <col min="9" max="10" width="11.42578125" style="107" customWidth="1"/>
    <col min="11" max="11" width="11.5703125" style="107" bestFit="1" customWidth="1"/>
    <col min="12" max="12" width="12.85546875" customWidth="1"/>
    <col min="13" max="13" width="12.5703125" bestFit="1" customWidth="1"/>
    <col min="14" max="15" width="15.140625" bestFit="1" customWidth="1"/>
    <col min="16" max="16" width="14.5703125" bestFit="1" customWidth="1"/>
  </cols>
  <sheetData>
    <row r="1" spans="1:16" ht="15.75">
      <c r="A1" t="s">
        <v>0</v>
      </c>
      <c r="B1" s="7" t="s">
        <v>95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6" ht="14.25" customHeight="1">
      <c r="B2" s="8"/>
      <c r="C2" s="8"/>
      <c r="D2" s="8"/>
      <c r="E2" s="8"/>
      <c r="F2" s="8"/>
      <c r="G2" s="8"/>
      <c r="H2" s="161"/>
      <c r="I2" s="161"/>
      <c r="J2" s="161"/>
      <c r="K2" s="161"/>
      <c r="L2" s="8"/>
      <c r="M2" s="8"/>
      <c r="N2" s="8"/>
    </row>
    <row r="3" spans="1:16" s="141" customFormat="1" ht="15">
      <c r="B3" s="13" t="s">
        <v>96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6" s="141" customFormat="1" ht="17.25" customHeight="1">
      <c r="B4" s="14" t="s">
        <v>97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6" s="141" customFormat="1" ht="14.25" customHeight="1">
      <c r="B5" s="14" t="s">
        <v>98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6" s="141" customFormat="1" ht="22.5" customHeight="1">
      <c r="B6" s="111" t="s">
        <v>5</v>
      </c>
      <c r="C6" s="16">
        <v>2024</v>
      </c>
      <c r="D6" s="17"/>
      <c r="E6" s="17"/>
      <c r="F6" s="17"/>
      <c r="G6" s="111">
        <v>2024</v>
      </c>
      <c r="H6" s="16">
        <v>2025</v>
      </c>
      <c r="I6" s="17"/>
      <c r="J6" s="17"/>
      <c r="K6" s="17"/>
      <c r="L6" s="111">
        <v>2025</v>
      </c>
      <c r="M6" s="16" t="s">
        <v>6</v>
      </c>
      <c r="N6" s="114"/>
    </row>
    <row r="7" spans="1:16" ht="24" customHeight="1">
      <c r="B7" s="162"/>
      <c r="C7" s="163" t="s">
        <v>7</v>
      </c>
      <c r="D7" s="163" t="s">
        <v>8</v>
      </c>
      <c r="E7" s="163" t="s">
        <v>9</v>
      </c>
      <c r="F7" s="163" t="s">
        <v>10</v>
      </c>
      <c r="G7" s="162"/>
      <c r="H7" s="163" t="s">
        <v>7</v>
      </c>
      <c r="I7" s="163" t="s">
        <v>8</v>
      </c>
      <c r="J7" s="163" t="s">
        <v>9</v>
      </c>
      <c r="K7" s="163" t="s">
        <v>10</v>
      </c>
      <c r="L7" s="162"/>
      <c r="M7" s="164" t="s">
        <v>11</v>
      </c>
      <c r="N7" s="165" t="s">
        <v>12</v>
      </c>
    </row>
    <row r="8" spans="1:16" ht="18" customHeight="1">
      <c r="B8" s="29" t="s">
        <v>13</v>
      </c>
      <c r="C8" s="30">
        <f t="shared" ref="C8:L8" si="0">+C9+C21+C22+C26+C38</f>
        <v>18029.2</v>
      </c>
      <c r="D8" s="30">
        <f t="shared" si="0"/>
        <v>692.9</v>
      </c>
      <c r="E8" s="30">
        <f t="shared" si="0"/>
        <v>1482.6</v>
      </c>
      <c r="F8" s="30">
        <f t="shared" si="0"/>
        <v>1554.8000000000002</v>
      </c>
      <c r="G8" s="30">
        <f t="shared" si="0"/>
        <v>21759.500000000004</v>
      </c>
      <c r="H8" s="30">
        <f t="shared" si="0"/>
        <v>765.1</v>
      </c>
      <c r="I8" s="166">
        <f t="shared" si="0"/>
        <v>584.30000000000007</v>
      </c>
      <c r="J8" s="166">
        <f t="shared" si="0"/>
        <v>1323.8</v>
      </c>
      <c r="K8" s="166">
        <f t="shared" si="0"/>
        <v>625.09999999999991</v>
      </c>
      <c r="L8" s="166">
        <f t="shared" si="0"/>
        <v>3298.3</v>
      </c>
      <c r="M8" s="167">
        <f t="shared" ref="M8:M71" si="1">+L8-G8</f>
        <v>-18461.200000000004</v>
      </c>
      <c r="N8" s="167">
        <f>+M8/G8*100</f>
        <v>-84.842023024426112</v>
      </c>
      <c r="O8" s="81"/>
      <c r="P8" s="81"/>
    </row>
    <row r="9" spans="1:16" ht="18" customHeight="1">
      <c r="B9" s="168" t="s">
        <v>14</v>
      </c>
      <c r="C9" s="48">
        <f t="shared" ref="C9:F9" si="2">+C10+C19</f>
        <v>47.599999999999994</v>
      </c>
      <c r="D9" s="48">
        <f t="shared" si="2"/>
        <v>117.79999999999998</v>
      </c>
      <c r="E9" s="48">
        <f t="shared" si="2"/>
        <v>151.1</v>
      </c>
      <c r="F9" s="48">
        <f t="shared" si="2"/>
        <v>90.9</v>
      </c>
      <c r="G9" s="48">
        <f>+G10+G19</f>
        <v>407.4</v>
      </c>
      <c r="H9" s="48">
        <f t="shared" ref="H9:K9" si="3">+H10+H19</f>
        <v>28.1</v>
      </c>
      <c r="I9" s="121">
        <f t="shared" si="3"/>
        <v>24.1</v>
      </c>
      <c r="J9" s="121">
        <f t="shared" si="3"/>
        <v>99.500000000000014</v>
      </c>
      <c r="K9" s="121">
        <f t="shared" si="3"/>
        <v>89.2</v>
      </c>
      <c r="L9" s="121">
        <f>+L10+L19</f>
        <v>240.90000000000003</v>
      </c>
      <c r="M9" s="121">
        <f t="shared" si="1"/>
        <v>-166.49999999999994</v>
      </c>
      <c r="N9" s="121">
        <f>+M9/G9*100</f>
        <v>-40.868924889543436</v>
      </c>
      <c r="O9" s="81"/>
      <c r="P9" s="81"/>
    </row>
    <row r="10" spans="1:16" ht="18" customHeight="1">
      <c r="B10" s="168" t="s">
        <v>81</v>
      </c>
      <c r="C10" s="48">
        <f t="shared" ref="C10:F10" si="4">+C11+C15</f>
        <v>32.799999999999997</v>
      </c>
      <c r="D10" s="48">
        <f t="shared" si="4"/>
        <v>104.19999999999999</v>
      </c>
      <c r="E10" s="48">
        <f t="shared" si="4"/>
        <v>137.69999999999999</v>
      </c>
      <c r="F10" s="48">
        <f t="shared" si="4"/>
        <v>74.300000000000011</v>
      </c>
      <c r="G10" s="48">
        <f>+G11+G15</f>
        <v>349</v>
      </c>
      <c r="H10" s="48">
        <f t="shared" ref="H10:K10" si="5">+H11+H15</f>
        <v>12.6</v>
      </c>
      <c r="I10" s="121">
        <f t="shared" si="5"/>
        <v>9.6</v>
      </c>
      <c r="J10" s="121">
        <f t="shared" si="5"/>
        <v>82.300000000000011</v>
      </c>
      <c r="K10" s="121">
        <f t="shared" si="5"/>
        <v>75.100000000000009</v>
      </c>
      <c r="L10" s="121">
        <f>+L11+L15</f>
        <v>179.60000000000002</v>
      </c>
      <c r="M10" s="121">
        <f t="shared" si="1"/>
        <v>-169.39999999999998</v>
      </c>
      <c r="N10" s="121">
        <f>+M10/G10*100</f>
        <v>-48.538681948424063</v>
      </c>
      <c r="O10" s="81"/>
      <c r="P10" s="81"/>
    </row>
    <row r="11" spans="1:16" ht="18" customHeight="1">
      <c r="B11" s="169" t="s">
        <v>33</v>
      </c>
      <c r="C11" s="48">
        <f t="shared" ref="C11:H11" si="6">+C12+C14</f>
        <v>0</v>
      </c>
      <c r="D11" s="48">
        <f t="shared" si="6"/>
        <v>77.599999999999994</v>
      </c>
      <c r="E11" s="48">
        <f t="shared" si="6"/>
        <v>116.5</v>
      </c>
      <c r="F11" s="48">
        <f t="shared" si="6"/>
        <v>39.1</v>
      </c>
      <c r="G11" s="48">
        <f>+G12+G14</f>
        <v>233.2</v>
      </c>
      <c r="H11" s="48">
        <f t="shared" si="6"/>
        <v>0</v>
      </c>
      <c r="I11" s="121">
        <f>+I12+I14</f>
        <v>0</v>
      </c>
      <c r="J11" s="121">
        <f>+J12+J14</f>
        <v>66.400000000000006</v>
      </c>
      <c r="K11" s="121">
        <f>+K12+K14</f>
        <v>65.7</v>
      </c>
      <c r="L11" s="121">
        <f>+L12+L14</f>
        <v>132.10000000000002</v>
      </c>
      <c r="M11" s="121">
        <f t="shared" si="1"/>
        <v>-101.09999999999997</v>
      </c>
      <c r="N11" s="121">
        <f>+M11/G11*100</f>
        <v>-43.353344768439094</v>
      </c>
      <c r="O11" s="81"/>
      <c r="P11" s="81"/>
    </row>
    <row r="12" spans="1:16" ht="18" customHeight="1">
      <c r="B12" s="170" t="s">
        <v>99</v>
      </c>
      <c r="C12" s="140">
        <v>0</v>
      </c>
      <c r="D12" s="135">
        <v>77.599999999999994</v>
      </c>
      <c r="E12" s="135">
        <v>78.099999999999994</v>
      </c>
      <c r="F12" s="135">
        <v>0</v>
      </c>
      <c r="G12" s="171">
        <f>SUM(C12:F12)</f>
        <v>155.69999999999999</v>
      </c>
      <c r="H12" s="140">
        <v>0</v>
      </c>
      <c r="I12" s="135">
        <v>0</v>
      </c>
      <c r="J12" s="135">
        <v>0</v>
      </c>
      <c r="K12" s="135">
        <v>0</v>
      </c>
      <c r="L12" s="140">
        <f>SUM(H12:K12)</f>
        <v>0</v>
      </c>
      <c r="M12" s="135">
        <f t="shared" si="1"/>
        <v>-155.69999999999999</v>
      </c>
      <c r="N12" s="135">
        <f>+M12/G12*100</f>
        <v>-100</v>
      </c>
      <c r="O12" s="81"/>
      <c r="P12" s="81"/>
    </row>
    <row r="13" spans="1:16" ht="18" customHeight="1">
      <c r="B13" s="172" t="s">
        <v>100</v>
      </c>
      <c r="C13" s="173">
        <v>0</v>
      </c>
      <c r="D13" s="173">
        <v>77.599999999999994</v>
      </c>
      <c r="E13" s="173">
        <v>78.099999999999994</v>
      </c>
      <c r="F13" s="173">
        <v>0</v>
      </c>
      <c r="G13" s="173">
        <f>SUM(C13:F13)</f>
        <v>155.69999999999999</v>
      </c>
      <c r="H13" s="173">
        <v>0</v>
      </c>
      <c r="I13" s="173">
        <v>0</v>
      </c>
      <c r="J13" s="173">
        <v>0</v>
      </c>
      <c r="K13" s="173">
        <v>0</v>
      </c>
      <c r="L13" s="173">
        <f>SUM(H13:K13)</f>
        <v>0</v>
      </c>
      <c r="M13" s="173">
        <f t="shared" si="1"/>
        <v>-155.69999999999999</v>
      </c>
      <c r="N13" s="174">
        <v>0</v>
      </c>
      <c r="O13" s="81"/>
      <c r="P13" s="81"/>
    </row>
    <row r="14" spans="1:16" ht="18" customHeight="1">
      <c r="B14" s="39" t="s">
        <v>101</v>
      </c>
      <c r="C14" s="140">
        <v>0</v>
      </c>
      <c r="D14" s="135">
        <v>0</v>
      </c>
      <c r="E14" s="135">
        <v>38.4</v>
      </c>
      <c r="F14" s="135">
        <v>39.1</v>
      </c>
      <c r="G14" s="171">
        <f>SUM(C14:F14)</f>
        <v>77.5</v>
      </c>
      <c r="H14" s="140">
        <v>0</v>
      </c>
      <c r="I14" s="135">
        <v>0</v>
      </c>
      <c r="J14" s="135">
        <v>66.400000000000006</v>
      </c>
      <c r="K14" s="135">
        <v>65.7</v>
      </c>
      <c r="L14" s="135">
        <f>SUM(H14:K14)</f>
        <v>132.10000000000002</v>
      </c>
      <c r="M14" s="135">
        <f t="shared" si="1"/>
        <v>54.600000000000023</v>
      </c>
      <c r="N14" s="135">
        <f>+M14/G14*100</f>
        <v>70.451612903225836</v>
      </c>
      <c r="O14" s="81"/>
      <c r="P14" s="81"/>
    </row>
    <row r="15" spans="1:16" ht="18" customHeight="1">
      <c r="B15" s="169" t="s">
        <v>102</v>
      </c>
      <c r="C15" s="48">
        <f t="shared" ref="C15:K16" si="7">+C16</f>
        <v>32.799999999999997</v>
      </c>
      <c r="D15" s="48">
        <f t="shared" si="7"/>
        <v>26.6</v>
      </c>
      <c r="E15" s="48">
        <f t="shared" si="7"/>
        <v>21.2</v>
      </c>
      <c r="F15" s="48">
        <f t="shared" si="7"/>
        <v>35.200000000000003</v>
      </c>
      <c r="G15" s="48">
        <f>+G16</f>
        <v>115.8</v>
      </c>
      <c r="H15" s="48">
        <f t="shared" si="7"/>
        <v>12.6</v>
      </c>
      <c r="I15" s="121">
        <f t="shared" si="7"/>
        <v>9.6</v>
      </c>
      <c r="J15" s="121">
        <f t="shared" si="7"/>
        <v>15.9</v>
      </c>
      <c r="K15" s="121">
        <f t="shared" si="7"/>
        <v>9.4</v>
      </c>
      <c r="L15" s="121">
        <f>+L16+L18</f>
        <v>47.5</v>
      </c>
      <c r="M15" s="121">
        <f t="shared" si="1"/>
        <v>-68.3</v>
      </c>
      <c r="N15" s="121">
        <f>+M15/G15*100</f>
        <v>-58.981001727115711</v>
      </c>
      <c r="O15" s="81"/>
      <c r="P15" s="81"/>
    </row>
    <row r="16" spans="1:16" ht="18" customHeight="1">
      <c r="B16" s="175" t="s">
        <v>103</v>
      </c>
      <c r="C16" s="48">
        <f t="shared" si="7"/>
        <v>32.799999999999997</v>
      </c>
      <c r="D16" s="48">
        <f t="shared" si="7"/>
        <v>26.6</v>
      </c>
      <c r="E16" s="48">
        <f t="shared" si="7"/>
        <v>21.2</v>
      </c>
      <c r="F16" s="48">
        <f t="shared" si="7"/>
        <v>35.200000000000003</v>
      </c>
      <c r="G16" s="48">
        <f>+G17</f>
        <v>115.8</v>
      </c>
      <c r="H16" s="48">
        <f t="shared" si="7"/>
        <v>12.6</v>
      </c>
      <c r="I16" s="48">
        <f t="shared" si="7"/>
        <v>9.6</v>
      </c>
      <c r="J16" s="48">
        <f t="shared" si="7"/>
        <v>15.9</v>
      </c>
      <c r="K16" s="48">
        <f t="shared" si="7"/>
        <v>9.4</v>
      </c>
      <c r="L16" s="48">
        <f>+L17</f>
        <v>47.5</v>
      </c>
      <c r="M16" s="121">
        <f t="shared" si="1"/>
        <v>-68.3</v>
      </c>
      <c r="N16" s="121">
        <f>+M16/G16*100</f>
        <v>-58.981001727115711</v>
      </c>
      <c r="O16" s="81"/>
      <c r="P16" s="81"/>
    </row>
    <row r="17" spans="2:75" ht="18" customHeight="1">
      <c r="B17" s="176" t="s">
        <v>104</v>
      </c>
      <c r="C17" s="177">
        <v>32.799999999999997</v>
      </c>
      <c r="D17" s="178">
        <v>26.6</v>
      </c>
      <c r="E17" s="178">
        <v>21.2</v>
      </c>
      <c r="F17" s="178">
        <v>35.200000000000003</v>
      </c>
      <c r="G17" s="171">
        <f>SUM(C17:F17)</f>
        <v>115.8</v>
      </c>
      <c r="H17" s="177">
        <f>+[1]PP!H40</f>
        <v>12.6</v>
      </c>
      <c r="I17" s="177">
        <f>+[1]PP!I40</f>
        <v>9.6</v>
      </c>
      <c r="J17" s="178">
        <f>+[1]PP!J40</f>
        <v>15.9</v>
      </c>
      <c r="K17" s="178">
        <f>+[1]PP!K40</f>
        <v>9.4</v>
      </c>
      <c r="L17" s="178">
        <f>SUM(H17:K17)</f>
        <v>47.5</v>
      </c>
      <c r="M17" s="135">
        <f t="shared" si="1"/>
        <v>-68.3</v>
      </c>
      <c r="N17" s="135">
        <f>+M17/G17*100</f>
        <v>-58.981001727115711</v>
      </c>
      <c r="O17" s="81"/>
      <c r="P17" s="81"/>
    </row>
    <row r="18" spans="2:75" ht="18" customHeight="1">
      <c r="B18" s="39" t="s">
        <v>28</v>
      </c>
      <c r="C18" s="140">
        <v>0</v>
      </c>
      <c r="D18" s="135">
        <v>0</v>
      </c>
      <c r="E18" s="135">
        <v>0</v>
      </c>
      <c r="F18" s="135">
        <v>0</v>
      </c>
      <c r="G18" s="171">
        <f>SUM(C18:F18)</f>
        <v>0</v>
      </c>
      <c r="H18" s="140">
        <v>0</v>
      </c>
      <c r="I18" s="135">
        <v>0</v>
      </c>
      <c r="J18" s="135">
        <v>0</v>
      </c>
      <c r="K18" s="135">
        <v>0</v>
      </c>
      <c r="L18" s="178">
        <f>SUM(H18:K18)</f>
        <v>0</v>
      </c>
      <c r="M18" s="179">
        <f t="shared" si="1"/>
        <v>0</v>
      </c>
      <c r="N18" s="179">
        <v>0</v>
      </c>
      <c r="O18" s="81"/>
      <c r="P18" s="81"/>
    </row>
    <row r="19" spans="2:75" ht="18" customHeight="1">
      <c r="B19" s="169" t="s">
        <v>105</v>
      </c>
      <c r="C19" s="48">
        <f t="shared" ref="C19:K19" si="8">+C20</f>
        <v>14.8</v>
      </c>
      <c r="D19" s="48">
        <f t="shared" si="8"/>
        <v>13.6</v>
      </c>
      <c r="E19" s="48">
        <f t="shared" si="8"/>
        <v>13.4</v>
      </c>
      <c r="F19" s="48">
        <f t="shared" si="8"/>
        <v>16.600000000000001</v>
      </c>
      <c r="G19" s="48">
        <f>+G20</f>
        <v>58.4</v>
      </c>
      <c r="H19" s="48">
        <f t="shared" si="8"/>
        <v>15.5</v>
      </c>
      <c r="I19" s="121">
        <f t="shared" si="8"/>
        <v>14.5</v>
      </c>
      <c r="J19" s="121">
        <f t="shared" si="8"/>
        <v>17.2</v>
      </c>
      <c r="K19" s="121">
        <f t="shared" si="8"/>
        <v>14.1</v>
      </c>
      <c r="L19" s="121">
        <f>+L20</f>
        <v>61.300000000000004</v>
      </c>
      <c r="M19" s="121">
        <f t="shared" si="1"/>
        <v>2.9000000000000057</v>
      </c>
      <c r="N19" s="121">
        <f>+M19/G19*100</f>
        <v>4.9657534246575441</v>
      </c>
      <c r="O19" s="81"/>
      <c r="P19" s="81"/>
    </row>
    <row r="20" spans="2:75" ht="18" customHeight="1">
      <c r="B20" s="39" t="s">
        <v>106</v>
      </c>
      <c r="C20" s="140">
        <v>14.8</v>
      </c>
      <c r="D20" s="135">
        <v>13.6</v>
      </c>
      <c r="E20" s="135">
        <v>13.4</v>
      </c>
      <c r="F20" s="135">
        <v>16.600000000000001</v>
      </c>
      <c r="G20" s="171">
        <f>SUM(C20:F20)</f>
        <v>58.4</v>
      </c>
      <c r="H20" s="140">
        <f>+[1]PP!H51</f>
        <v>15.5</v>
      </c>
      <c r="I20" s="140">
        <f>+[1]PP!I51</f>
        <v>14.5</v>
      </c>
      <c r="J20" s="140">
        <f>+[1]PP!J51</f>
        <v>17.2</v>
      </c>
      <c r="K20" s="140">
        <f>+[1]PP!K51</f>
        <v>14.1</v>
      </c>
      <c r="L20" s="135">
        <f>SUM(H20:K20)</f>
        <v>61.300000000000004</v>
      </c>
      <c r="M20" s="135">
        <f t="shared" si="1"/>
        <v>2.9000000000000057</v>
      </c>
      <c r="N20" s="135">
        <f>+M20/G20*100</f>
        <v>4.9657534246575441</v>
      </c>
      <c r="O20" s="81"/>
      <c r="P20" s="81"/>
    </row>
    <row r="21" spans="2:75" ht="18" customHeight="1">
      <c r="B21" s="180" t="s">
        <v>107</v>
      </c>
      <c r="C21" s="181">
        <v>323.2</v>
      </c>
      <c r="D21" s="181">
        <v>308</v>
      </c>
      <c r="E21" s="181">
        <v>1067.5</v>
      </c>
      <c r="F21" s="181">
        <v>1180.4000000000001</v>
      </c>
      <c r="G21" s="171">
        <f t="shared" ref="G21:G22" si="9">SUM(C21:F21)</f>
        <v>2879.1000000000004</v>
      </c>
      <c r="H21" s="181">
        <f>+[1]PP!H55</f>
        <v>313.60000000000002</v>
      </c>
      <c r="I21" s="181">
        <f>+[1]PP!I55</f>
        <v>352.4</v>
      </c>
      <c r="J21" s="181">
        <f>+[1]PP!J55</f>
        <v>988.1</v>
      </c>
      <c r="K21" s="181">
        <f>+[1]PP!K55</f>
        <v>329.6</v>
      </c>
      <c r="L21" s="167">
        <f>SUM(H21:K21)</f>
        <v>1983.6999999999998</v>
      </c>
      <c r="M21" s="167">
        <f t="shared" si="1"/>
        <v>-895.40000000000055</v>
      </c>
      <c r="N21" s="121">
        <f>+M21/G21*100</f>
        <v>-31.099996526692387</v>
      </c>
      <c r="O21" s="81"/>
      <c r="P21" s="81"/>
    </row>
    <row r="22" spans="2:75" ht="18" customHeight="1">
      <c r="B22" s="182" t="s">
        <v>108</v>
      </c>
      <c r="C22" s="48">
        <f t="shared" ref="C22:D22" si="10">+C23</f>
        <v>17347.900000000001</v>
      </c>
      <c r="D22" s="48">
        <f t="shared" si="10"/>
        <v>0</v>
      </c>
      <c r="E22" s="48">
        <v>14.3</v>
      </c>
      <c r="F22" s="48">
        <v>0</v>
      </c>
      <c r="G22" s="119">
        <f t="shared" si="9"/>
        <v>17362.2</v>
      </c>
      <c r="H22" s="48">
        <f>+H23</f>
        <v>0</v>
      </c>
      <c r="I22" s="121">
        <f t="shared" ref="I22:K22" si="11">+I23</f>
        <v>0</v>
      </c>
      <c r="J22" s="121">
        <f t="shared" si="11"/>
        <v>0</v>
      </c>
      <c r="K22" s="121">
        <f t="shared" si="11"/>
        <v>0</v>
      </c>
      <c r="L22" s="121">
        <f>+L23</f>
        <v>0</v>
      </c>
      <c r="M22" s="121">
        <f t="shared" si="1"/>
        <v>-17362.2</v>
      </c>
      <c r="N22" s="121">
        <v>0</v>
      </c>
      <c r="O22" s="81"/>
      <c r="P22" s="81"/>
    </row>
    <row r="23" spans="2:75" s="105" customFormat="1" ht="16.5" customHeight="1">
      <c r="B23" s="183" t="s">
        <v>109</v>
      </c>
      <c r="C23" s="184">
        <f>SUM(C24:C25)</f>
        <v>17347.900000000001</v>
      </c>
      <c r="D23" s="184">
        <f t="shared" ref="D23:F23" si="12">SUM(D24:D25)</f>
        <v>0</v>
      </c>
      <c r="E23" s="184">
        <f t="shared" si="12"/>
        <v>14.3</v>
      </c>
      <c r="F23" s="184">
        <f t="shared" si="12"/>
        <v>0</v>
      </c>
      <c r="G23" s="184">
        <f t="shared" ref="G23:P24" si="13">SUM(G25:G25)</f>
        <v>17348.2</v>
      </c>
      <c r="H23" s="184">
        <f t="shared" si="13"/>
        <v>0</v>
      </c>
      <c r="I23" s="184">
        <f t="shared" si="13"/>
        <v>0</v>
      </c>
      <c r="J23" s="184">
        <f t="shared" si="13"/>
        <v>0</v>
      </c>
      <c r="K23" s="184">
        <f t="shared" si="13"/>
        <v>0</v>
      </c>
      <c r="L23" s="185">
        <f t="shared" si="13"/>
        <v>0</v>
      </c>
      <c r="M23" s="185">
        <f t="shared" si="1"/>
        <v>-17348.2</v>
      </c>
      <c r="N23" s="121">
        <v>0</v>
      </c>
      <c r="O23" s="81"/>
      <c r="P23" s="81"/>
    </row>
    <row r="24" spans="2:75" s="105" customFormat="1" ht="16.5" customHeight="1">
      <c r="B24" s="186" t="s">
        <v>110</v>
      </c>
      <c r="C24" s="187">
        <v>0</v>
      </c>
      <c r="D24" s="187">
        <v>0</v>
      </c>
      <c r="E24" s="187">
        <v>14</v>
      </c>
      <c r="F24" s="184">
        <v>0</v>
      </c>
      <c r="G24" s="171">
        <f t="shared" ref="G24:G25" si="14">SUM(C24:F24)</f>
        <v>14</v>
      </c>
      <c r="H24" s="140">
        <v>0</v>
      </c>
      <c r="I24" s="188">
        <v>0</v>
      </c>
      <c r="J24" s="188">
        <v>0</v>
      </c>
      <c r="K24" s="188">
        <v>0</v>
      </c>
      <c r="L24" s="188">
        <f t="shared" ref="L24:L25" si="15">SUM(H24:K24)</f>
        <v>0</v>
      </c>
      <c r="M24" s="188">
        <f t="shared" si="1"/>
        <v>-14</v>
      </c>
      <c r="N24" s="189">
        <v>0</v>
      </c>
      <c r="O24" s="81"/>
      <c r="P24" s="81"/>
    </row>
    <row r="25" spans="2:75" s="107" customFormat="1" ht="15" customHeight="1">
      <c r="B25" s="190" t="s">
        <v>111</v>
      </c>
      <c r="C25" s="187">
        <v>17347.900000000001</v>
      </c>
      <c r="D25" s="188">
        <v>0</v>
      </c>
      <c r="E25" s="188">
        <v>0.3</v>
      </c>
      <c r="F25" s="188">
        <v>0</v>
      </c>
      <c r="G25" s="171">
        <f t="shared" si="14"/>
        <v>17348.2</v>
      </c>
      <c r="H25" s="140">
        <v>0</v>
      </c>
      <c r="I25" s="188">
        <v>0</v>
      </c>
      <c r="J25" s="188">
        <v>0</v>
      </c>
      <c r="K25" s="188">
        <v>0</v>
      </c>
      <c r="L25" s="188">
        <f t="shared" si="15"/>
        <v>0</v>
      </c>
      <c r="M25" s="188">
        <f t="shared" si="1"/>
        <v>-17348.2</v>
      </c>
      <c r="N25" s="189">
        <v>0</v>
      </c>
      <c r="O25" s="81"/>
      <c r="P25" s="81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</row>
    <row r="26" spans="2:75" ht="18" customHeight="1">
      <c r="B26" s="182" t="s">
        <v>112</v>
      </c>
      <c r="C26" s="48">
        <f t="shared" ref="C26:F26" si="16">+C27+C35</f>
        <v>251.7</v>
      </c>
      <c r="D26" s="48">
        <f t="shared" si="16"/>
        <v>220.9</v>
      </c>
      <c r="E26" s="48">
        <f t="shared" si="16"/>
        <v>206.9</v>
      </c>
      <c r="F26" s="48">
        <f t="shared" si="16"/>
        <v>230.4</v>
      </c>
      <c r="G26" s="48">
        <f>+G27+G35</f>
        <v>909.90000000000009</v>
      </c>
      <c r="H26" s="48">
        <f>+H27+H35</f>
        <v>240</v>
      </c>
      <c r="I26" s="48">
        <f t="shared" ref="I26:L26" si="17">+I27+I35</f>
        <v>182.7</v>
      </c>
      <c r="J26" s="48">
        <f t="shared" si="17"/>
        <v>206.1</v>
      </c>
      <c r="K26" s="48">
        <f t="shared" si="17"/>
        <v>202</v>
      </c>
      <c r="L26" s="48">
        <f t="shared" si="17"/>
        <v>830.80000000000007</v>
      </c>
      <c r="M26" s="121">
        <f t="shared" si="1"/>
        <v>-79.100000000000023</v>
      </c>
      <c r="N26" s="121">
        <f>+M26/G26*100</f>
        <v>-8.6932629959336207</v>
      </c>
      <c r="O26" s="81"/>
      <c r="P26" s="81"/>
    </row>
    <row r="27" spans="2:75" ht="18" customHeight="1">
      <c r="B27" s="175" t="s">
        <v>52</v>
      </c>
      <c r="C27" s="48">
        <f t="shared" ref="C27:F27" si="18">+C28+C32</f>
        <v>84.3</v>
      </c>
      <c r="D27" s="48">
        <f t="shared" si="18"/>
        <v>91.1</v>
      </c>
      <c r="E27" s="48">
        <f t="shared" si="18"/>
        <v>93.100000000000009</v>
      </c>
      <c r="F27" s="48">
        <f t="shared" si="18"/>
        <v>98.5</v>
      </c>
      <c r="G27" s="48">
        <f>+G28+G32</f>
        <v>367</v>
      </c>
      <c r="H27" s="48">
        <f t="shared" ref="H27:K27" si="19">+H28+H32</f>
        <v>107.9</v>
      </c>
      <c r="I27" s="121">
        <f t="shared" si="19"/>
        <v>88.600000000000009</v>
      </c>
      <c r="J27" s="121">
        <f t="shared" si="19"/>
        <v>91.699999999999989</v>
      </c>
      <c r="K27" s="121">
        <f t="shared" si="19"/>
        <v>98.1</v>
      </c>
      <c r="L27" s="121">
        <f>+L28+L32</f>
        <v>386.30000000000007</v>
      </c>
      <c r="M27" s="121">
        <f t="shared" si="1"/>
        <v>19.300000000000068</v>
      </c>
      <c r="N27" s="121">
        <f>+M27/G27*100</f>
        <v>5.258855585831081</v>
      </c>
      <c r="O27" s="81"/>
      <c r="P27" s="81"/>
    </row>
    <row r="28" spans="2:75" ht="18" customHeight="1">
      <c r="B28" s="191" t="s">
        <v>53</v>
      </c>
      <c r="C28" s="121">
        <f t="shared" ref="C28:F28" si="20">+C29+C31</f>
        <v>73.8</v>
      </c>
      <c r="D28" s="121">
        <f t="shared" si="20"/>
        <v>86.6</v>
      </c>
      <c r="E28" s="121">
        <f t="shared" si="20"/>
        <v>86.2</v>
      </c>
      <c r="F28" s="121">
        <f t="shared" si="20"/>
        <v>90.8</v>
      </c>
      <c r="G28" s="121">
        <f>+G29+G31</f>
        <v>337.4</v>
      </c>
      <c r="H28" s="121">
        <f t="shared" ref="H28:K28" si="21">+H29+H31</f>
        <v>98.2</v>
      </c>
      <c r="I28" s="121">
        <f t="shared" si="21"/>
        <v>81.400000000000006</v>
      </c>
      <c r="J28" s="121">
        <f t="shared" si="21"/>
        <v>83.6</v>
      </c>
      <c r="K28" s="121">
        <f t="shared" si="21"/>
        <v>75.599999999999994</v>
      </c>
      <c r="L28" s="121">
        <f>+L29+L31</f>
        <v>338.80000000000007</v>
      </c>
      <c r="M28" s="121">
        <f t="shared" si="1"/>
        <v>1.4000000000000909</v>
      </c>
      <c r="N28" s="121">
        <f>+M28/G28*100</f>
        <v>0.41493775933612653</v>
      </c>
      <c r="O28" s="81"/>
      <c r="P28" s="81"/>
    </row>
    <row r="29" spans="2:75" s="44" customFormat="1" ht="18" customHeight="1">
      <c r="B29" s="192" t="s">
        <v>113</v>
      </c>
      <c r="C29" s="193">
        <f t="shared" ref="C29" si="22">SUM(C30:C31)</f>
        <v>73.8</v>
      </c>
      <c r="D29" s="193">
        <f t="shared" ref="D29:F29" si="23">SUM(D30:D31)</f>
        <v>86.6</v>
      </c>
      <c r="E29" s="193">
        <f t="shared" si="23"/>
        <v>86.2</v>
      </c>
      <c r="F29" s="193">
        <f t="shared" si="23"/>
        <v>90.8</v>
      </c>
      <c r="G29" s="193">
        <f>SUM(G30:G31)</f>
        <v>337.4</v>
      </c>
      <c r="H29" s="193">
        <f t="shared" ref="H29:L29" si="24">SUM(H30:H31)</f>
        <v>98.2</v>
      </c>
      <c r="I29" s="193">
        <f t="shared" si="24"/>
        <v>81.400000000000006</v>
      </c>
      <c r="J29" s="193">
        <f t="shared" si="24"/>
        <v>83.6</v>
      </c>
      <c r="K29" s="193">
        <f t="shared" si="24"/>
        <v>75.599999999999994</v>
      </c>
      <c r="L29" s="193">
        <f t="shared" si="24"/>
        <v>338.80000000000007</v>
      </c>
      <c r="M29" s="194">
        <f t="shared" si="1"/>
        <v>1.4000000000000909</v>
      </c>
      <c r="N29" s="195">
        <f>+M29/G29*100</f>
        <v>0.41493775933612653</v>
      </c>
      <c r="O29" s="81"/>
      <c r="P29" s="81"/>
    </row>
    <row r="30" spans="2:75" ht="18" customHeight="1">
      <c r="B30" s="196" t="s">
        <v>114</v>
      </c>
      <c r="C30" s="178">
        <v>73.8</v>
      </c>
      <c r="D30" s="178">
        <v>86.6</v>
      </c>
      <c r="E30" s="178">
        <v>86.2</v>
      </c>
      <c r="F30" s="178">
        <v>90.8</v>
      </c>
      <c r="G30" s="171">
        <f>SUM(C30:F30)</f>
        <v>337.4</v>
      </c>
      <c r="H30" s="178">
        <f>+[1]PP!H66</f>
        <v>98.2</v>
      </c>
      <c r="I30" s="178">
        <f>+[1]PP!I66</f>
        <v>81.400000000000006</v>
      </c>
      <c r="J30" s="178">
        <f>+[1]PP!J66</f>
        <v>83.6</v>
      </c>
      <c r="K30" s="178">
        <f>+[1]PP!K66</f>
        <v>75.599999999999994</v>
      </c>
      <c r="L30" s="135">
        <f>SUM(H30:K30)</f>
        <v>338.80000000000007</v>
      </c>
      <c r="M30" s="197">
        <f t="shared" si="1"/>
        <v>1.4000000000000909</v>
      </c>
      <c r="N30" s="197">
        <f>+M30/G30*100</f>
        <v>0.41493775933612653</v>
      </c>
      <c r="O30" s="81"/>
      <c r="P30" s="81"/>
    </row>
    <row r="31" spans="2:75" ht="18" customHeight="1">
      <c r="B31" s="198" t="s">
        <v>115</v>
      </c>
      <c r="C31" s="140">
        <v>0</v>
      </c>
      <c r="D31" s="135">
        <v>0</v>
      </c>
      <c r="E31" s="135">
        <v>0</v>
      </c>
      <c r="F31" s="135">
        <v>0</v>
      </c>
      <c r="G31" s="171">
        <f>SUM(C31:F31)</f>
        <v>0</v>
      </c>
      <c r="H31" s="140">
        <v>0</v>
      </c>
      <c r="I31" s="135">
        <v>0</v>
      </c>
      <c r="J31" s="135">
        <v>0</v>
      </c>
      <c r="K31" s="135">
        <v>0</v>
      </c>
      <c r="L31" s="135">
        <f>SUM(H31:K31)</f>
        <v>0</v>
      </c>
      <c r="M31" s="199">
        <f t="shared" si="1"/>
        <v>0</v>
      </c>
      <c r="N31" s="197">
        <v>0</v>
      </c>
      <c r="O31" s="81"/>
      <c r="P31" s="81"/>
    </row>
    <row r="32" spans="2:75" s="107" customFormat="1" ht="18" customHeight="1">
      <c r="B32" s="200" t="s">
        <v>54</v>
      </c>
      <c r="C32" s="48">
        <f t="shared" ref="C32:K32" si="25">SUM(C33:C34)</f>
        <v>10.5</v>
      </c>
      <c r="D32" s="48">
        <f t="shared" si="25"/>
        <v>4.5</v>
      </c>
      <c r="E32" s="48">
        <f t="shared" si="25"/>
        <v>6.9</v>
      </c>
      <c r="F32" s="48">
        <f t="shared" si="25"/>
        <v>7.7</v>
      </c>
      <c r="G32" s="48">
        <f>SUM(G33:G34)</f>
        <v>29.599999999999998</v>
      </c>
      <c r="H32" s="48">
        <f t="shared" si="25"/>
        <v>9.6999999999999993</v>
      </c>
      <c r="I32" s="48">
        <f t="shared" si="25"/>
        <v>7.2</v>
      </c>
      <c r="J32" s="48">
        <f t="shared" si="25"/>
        <v>8.1</v>
      </c>
      <c r="K32" s="48">
        <f t="shared" si="25"/>
        <v>22.5</v>
      </c>
      <c r="L32" s="48">
        <f>SUM(L33:L34)</f>
        <v>47.5</v>
      </c>
      <c r="M32" s="48">
        <f t="shared" si="1"/>
        <v>17.900000000000002</v>
      </c>
      <c r="N32" s="48">
        <f>+M32/G32*100</f>
        <v>60.472972972972983</v>
      </c>
      <c r="O32" s="81"/>
      <c r="P32" s="81"/>
    </row>
    <row r="33" spans="2:16" s="107" customFormat="1" ht="18" customHeight="1">
      <c r="B33" s="201" t="s">
        <v>116</v>
      </c>
      <c r="C33" s="140">
        <v>10.5</v>
      </c>
      <c r="D33" s="140">
        <v>4.5</v>
      </c>
      <c r="E33" s="140">
        <v>6.9</v>
      </c>
      <c r="F33" s="140">
        <v>7.7</v>
      </c>
      <c r="G33" s="35">
        <f>SUM(C33:F33)</f>
        <v>29.599999999999998</v>
      </c>
      <c r="H33" s="140">
        <f>+[1]PP!H71</f>
        <v>9.6999999999999993</v>
      </c>
      <c r="I33" s="140">
        <f>+[1]PP!I71</f>
        <v>7.2</v>
      </c>
      <c r="J33" s="140">
        <f>+[1]PP!J71</f>
        <v>8.1</v>
      </c>
      <c r="K33" s="140">
        <f>+[1]PP!K71</f>
        <v>22.5</v>
      </c>
      <c r="L33" s="140">
        <f>SUM(H33:K33)</f>
        <v>47.5</v>
      </c>
      <c r="M33" s="140">
        <f t="shared" si="1"/>
        <v>17.900000000000002</v>
      </c>
      <c r="N33" s="140">
        <f>+M33/G33*100</f>
        <v>60.472972972972983</v>
      </c>
      <c r="O33" s="81"/>
      <c r="P33" s="81"/>
    </row>
    <row r="34" spans="2:16" s="107" customFormat="1" ht="18" customHeight="1">
      <c r="B34" s="201" t="s">
        <v>28</v>
      </c>
      <c r="C34" s="140">
        <v>0</v>
      </c>
      <c r="D34" s="140">
        <v>0</v>
      </c>
      <c r="E34" s="140">
        <v>0</v>
      </c>
      <c r="F34" s="140">
        <v>0</v>
      </c>
      <c r="G34" s="35">
        <f>SUM(C34:F34)</f>
        <v>0</v>
      </c>
      <c r="H34" s="140">
        <v>0</v>
      </c>
      <c r="I34" s="140">
        <v>0</v>
      </c>
      <c r="J34" s="140">
        <v>0</v>
      </c>
      <c r="K34" s="140">
        <v>0</v>
      </c>
      <c r="L34" s="140">
        <f>SUM(H34:K34)</f>
        <v>0</v>
      </c>
      <c r="M34" s="140">
        <f t="shared" si="1"/>
        <v>0</v>
      </c>
      <c r="N34" s="202">
        <v>0</v>
      </c>
      <c r="O34" s="81"/>
      <c r="P34" s="81"/>
    </row>
    <row r="35" spans="2:16" ht="18" customHeight="1">
      <c r="B35" s="191" t="s">
        <v>55</v>
      </c>
      <c r="C35" s="48">
        <f t="shared" ref="C35:K35" si="26">+C36+C37</f>
        <v>167.4</v>
      </c>
      <c r="D35" s="48">
        <f t="shared" si="26"/>
        <v>129.80000000000001</v>
      </c>
      <c r="E35" s="48">
        <f t="shared" si="26"/>
        <v>113.8</v>
      </c>
      <c r="F35" s="48">
        <f t="shared" si="26"/>
        <v>131.9</v>
      </c>
      <c r="G35" s="48">
        <f>+G36+G37</f>
        <v>542.90000000000009</v>
      </c>
      <c r="H35" s="48">
        <f t="shared" si="26"/>
        <v>132.1</v>
      </c>
      <c r="I35" s="121">
        <f t="shared" si="26"/>
        <v>94.1</v>
      </c>
      <c r="J35" s="121">
        <f t="shared" si="26"/>
        <v>114.4</v>
      </c>
      <c r="K35" s="121">
        <f t="shared" si="26"/>
        <v>103.9</v>
      </c>
      <c r="L35" s="121">
        <f>+L36+L37</f>
        <v>444.5</v>
      </c>
      <c r="M35" s="121">
        <f t="shared" si="1"/>
        <v>-98.400000000000091</v>
      </c>
      <c r="N35" s="121">
        <f>+M35/G35*100</f>
        <v>-18.124884877509682</v>
      </c>
      <c r="O35" s="81"/>
      <c r="P35" s="81"/>
    </row>
    <row r="36" spans="2:16" ht="18" customHeight="1">
      <c r="B36" s="198" t="s">
        <v>117</v>
      </c>
      <c r="C36" s="140">
        <v>167.4</v>
      </c>
      <c r="D36" s="135">
        <v>129.80000000000001</v>
      </c>
      <c r="E36" s="135">
        <v>113.8</v>
      </c>
      <c r="F36" s="135">
        <v>131.9</v>
      </c>
      <c r="G36" s="171">
        <f>SUM(C36:F36)</f>
        <v>542.90000000000009</v>
      </c>
      <c r="H36" s="140">
        <f>+[1]PP!H76</f>
        <v>132.1</v>
      </c>
      <c r="I36" s="140">
        <f>+[1]PP!I76</f>
        <v>94.1</v>
      </c>
      <c r="J36" s="135">
        <f>+[1]PP!J76</f>
        <v>114.4</v>
      </c>
      <c r="K36" s="135">
        <f>+[1]PP!K76</f>
        <v>103.9</v>
      </c>
      <c r="L36" s="135">
        <f>SUM(H36:K36)</f>
        <v>444.5</v>
      </c>
      <c r="M36" s="135">
        <f t="shared" si="1"/>
        <v>-98.400000000000091</v>
      </c>
      <c r="N36" s="135">
        <f>+M36/G36*100</f>
        <v>-18.124884877509682</v>
      </c>
      <c r="O36" s="81"/>
      <c r="P36" s="81"/>
    </row>
    <row r="37" spans="2:16" ht="18" customHeight="1">
      <c r="B37" s="198" t="s">
        <v>28</v>
      </c>
      <c r="C37" s="140">
        <v>0</v>
      </c>
      <c r="D37" s="135">
        <v>0</v>
      </c>
      <c r="E37" s="135">
        <v>0</v>
      </c>
      <c r="F37" s="135">
        <v>0</v>
      </c>
      <c r="G37" s="171">
        <f>SUM(C37:F37)</f>
        <v>0</v>
      </c>
      <c r="H37" s="140">
        <v>0</v>
      </c>
      <c r="I37" s="135">
        <v>0</v>
      </c>
      <c r="J37" s="135">
        <v>0</v>
      </c>
      <c r="K37" s="135">
        <v>0</v>
      </c>
      <c r="L37" s="135">
        <f>SUM(H37:K37)</f>
        <v>0</v>
      </c>
      <c r="M37" s="179">
        <f t="shared" si="1"/>
        <v>0</v>
      </c>
      <c r="N37" s="189">
        <v>0</v>
      </c>
      <c r="O37" s="81"/>
      <c r="P37" s="81"/>
    </row>
    <row r="38" spans="2:16" ht="18" customHeight="1">
      <c r="B38" s="182" t="s">
        <v>118</v>
      </c>
      <c r="C38" s="48">
        <f t="shared" ref="C38:L38" si="27">+C39+C45+C46</f>
        <v>58.8</v>
      </c>
      <c r="D38" s="48">
        <f t="shared" si="27"/>
        <v>46.2</v>
      </c>
      <c r="E38" s="48">
        <f t="shared" si="27"/>
        <v>42.8</v>
      </c>
      <c r="F38" s="48">
        <f t="shared" si="27"/>
        <v>53.1</v>
      </c>
      <c r="G38" s="48">
        <f t="shared" si="27"/>
        <v>200.9</v>
      </c>
      <c r="H38" s="48">
        <f t="shared" si="27"/>
        <v>183.4</v>
      </c>
      <c r="I38" s="121">
        <f t="shared" si="27"/>
        <v>25.1</v>
      </c>
      <c r="J38" s="121">
        <f t="shared" si="27"/>
        <v>30.1</v>
      </c>
      <c r="K38" s="121">
        <f t="shared" si="27"/>
        <v>4.3</v>
      </c>
      <c r="L38" s="121">
        <f t="shared" si="27"/>
        <v>242.9</v>
      </c>
      <c r="M38" s="121">
        <f t="shared" si="1"/>
        <v>42</v>
      </c>
      <c r="N38" s="121">
        <f>+M38/G38*100</f>
        <v>20.905923344947734</v>
      </c>
      <c r="O38" s="81"/>
      <c r="P38" s="81"/>
    </row>
    <row r="39" spans="2:16" ht="18" customHeight="1">
      <c r="B39" s="169" t="s">
        <v>119</v>
      </c>
      <c r="C39" s="121">
        <f>+C40+C43</f>
        <v>58.8</v>
      </c>
      <c r="D39" s="121">
        <f t="shared" ref="D39:L39" si="28">+D40+D43</f>
        <v>46.2</v>
      </c>
      <c r="E39" s="121">
        <f t="shared" si="28"/>
        <v>42.8</v>
      </c>
      <c r="F39" s="121">
        <f t="shared" si="28"/>
        <v>53.1</v>
      </c>
      <c r="G39" s="121">
        <f t="shared" si="28"/>
        <v>200.9</v>
      </c>
      <c r="H39" s="121">
        <f t="shared" si="28"/>
        <v>183.3</v>
      </c>
      <c r="I39" s="121">
        <f t="shared" si="28"/>
        <v>25.1</v>
      </c>
      <c r="J39" s="121">
        <f t="shared" si="28"/>
        <v>30.1</v>
      </c>
      <c r="K39" s="121">
        <f t="shared" si="28"/>
        <v>4.3</v>
      </c>
      <c r="L39" s="121">
        <f t="shared" si="28"/>
        <v>242.8</v>
      </c>
      <c r="M39" s="121">
        <f t="shared" si="1"/>
        <v>41.900000000000006</v>
      </c>
      <c r="N39" s="121">
        <f>+M39/G39*100</f>
        <v>20.856147336983575</v>
      </c>
      <c r="O39" s="81"/>
      <c r="P39" s="81"/>
    </row>
    <row r="40" spans="2:16" ht="18" customHeight="1">
      <c r="B40" s="203" t="s">
        <v>120</v>
      </c>
      <c r="C40" s="48">
        <f t="shared" ref="C40" si="29">SUM(C41:C42)</f>
        <v>0</v>
      </c>
      <c r="D40" s="48">
        <f t="shared" ref="D40:F40" si="30">SUM(D41:D42)</f>
        <v>0</v>
      </c>
      <c r="E40" s="48">
        <f t="shared" si="30"/>
        <v>0</v>
      </c>
      <c r="F40" s="48">
        <f t="shared" si="30"/>
        <v>0</v>
      </c>
      <c r="G40" s="48">
        <f>SUM(G41:G42)</f>
        <v>0</v>
      </c>
      <c r="H40" s="48">
        <f t="shared" ref="H40:K40" si="31">SUM(H41:H42)</f>
        <v>0</v>
      </c>
      <c r="I40" s="121">
        <f t="shared" si="31"/>
        <v>0</v>
      </c>
      <c r="J40" s="121">
        <f t="shared" si="31"/>
        <v>0</v>
      </c>
      <c r="K40" s="121">
        <f t="shared" si="31"/>
        <v>0</v>
      </c>
      <c r="L40" s="121">
        <f>SUM(L41:L42)</f>
        <v>0</v>
      </c>
      <c r="M40" s="121">
        <f t="shared" si="1"/>
        <v>0</v>
      </c>
      <c r="N40" s="204">
        <v>0</v>
      </c>
      <c r="O40" s="81"/>
      <c r="P40" s="81"/>
    </row>
    <row r="41" spans="2:16" ht="18" customHeight="1">
      <c r="B41" s="205" t="s">
        <v>121</v>
      </c>
      <c r="C41" s="140">
        <v>0</v>
      </c>
      <c r="D41" s="135">
        <v>0</v>
      </c>
      <c r="E41" s="135">
        <v>0</v>
      </c>
      <c r="F41" s="135">
        <v>0</v>
      </c>
      <c r="G41" s="171">
        <f>SUM(C41:F41)</f>
        <v>0</v>
      </c>
      <c r="H41" s="140">
        <v>0</v>
      </c>
      <c r="I41" s="135">
        <v>0</v>
      </c>
      <c r="J41" s="135">
        <v>0</v>
      </c>
      <c r="K41" s="135">
        <v>0</v>
      </c>
      <c r="L41" s="135">
        <f>SUM(H41:K41)</f>
        <v>0</v>
      </c>
      <c r="M41" s="135">
        <f t="shared" si="1"/>
        <v>0</v>
      </c>
      <c r="N41" s="206">
        <v>0</v>
      </c>
      <c r="O41" s="81"/>
      <c r="P41" s="81"/>
    </row>
    <row r="42" spans="2:16" ht="18" customHeight="1">
      <c r="B42" s="205" t="s">
        <v>122</v>
      </c>
      <c r="C42" s="140">
        <v>0</v>
      </c>
      <c r="D42" s="140">
        <v>0</v>
      </c>
      <c r="E42" s="140">
        <v>0</v>
      </c>
      <c r="F42" s="140">
        <v>0</v>
      </c>
      <c r="G42" s="171">
        <f>SUM(C42:F42)</f>
        <v>0</v>
      </c>
      <c r="H42" s="140">
        <v>0</v>
      </c>
      <c r="I42" s="140">
        <v>0</v>
      </c>
      <c r="J42" s="140">
        <v>0</v>
      </c>
      <c r="K42" s="140">
        <v>0</v>
      </c>
      <c r="L42" s="135">
        <f>SUM(H42:K42)</f>
        <v>0</v>
      </c>
      <c r="M42" s="135">
        <f t="shared" si="1"/>
        <v>0</v>
      </c>
      <c r="N42" s="189">
        <v>0</v>
      </c>
      <c r="O42" s="81"/>
      <c r="P42" s="81"/>
    </row>
    <row r="43" spans="2:16" ht="18" customHeight="1">
      <c r="B43" s="175" t="s">
        <v>123</v>
      </c>
      <c r="C43" s="48">
        <f t="shared" ref="C43:L43" si="32">SUM(C44:C44)</f>
        <v>58.8</v>
      </c>
      <c r="D43" s="48">
        <f t="shared" si="32"/>
        <v>46.2</v>
      </c>
      <c r="E43" s="48">
        <f t="shared" si="32"/>
        <v>42.8</v>
      </c>
      <c r="F43" s="48">
        <f t="shared" si="32"/>
        <v>53.1</v>
      </c>
      <c r="G43" s="48">
        <f>SUM(G44:G44)</f>
        <v>200.9</v>
      </c>
      <c r="H43" s="48">
        <f t="shared" si="32"/>
        <v>183.3</v>
      </c>
      <c r="I43" s="121">
        <f t="shared" si="32"/>
        <v>25.1</v>
      </c>
      <c r="J43" s="121">
        <f t="shared" si="32"/>
        <v>30.1</v>
      </c>
      <c r="K43" s="121">
        <f t="shared" si="32"/>
        <v>4.3</v>
      </c>
      <c r="L43" s="121">
        <f t="shared" si="32"/>
        <v>242.8</v>
      </c>
      <c r="M43" s="121">
        <f t="shared" si="1"/>
        <v>41.900000000000006</v>
      </c>
      <c r="N43" s="121">
        <f>+M43/G43*100</f>
        <v>20.856147336983575</v>
      </c>
      <c r="O43" s="81"/>
      <c r="P43" s="81"/>
    </row>
    <row r="44" spans="2:16" ht="18" customHeight="1">
      <c r="B44" s="205" t="s">
        <v>124</v>
      </c>
      <c r="C44" s="207">
        <v>58.8</v>
      </c>
      <c r="D44" s="208">
        <v>46.2</v>
      </c>
      <c r="E44" s="208">
        <v>42.8</v>
      </c>
      <c r="F44" s="208">
        <v>53.1</v>
      </c>
      <c r="G44" s="171">
        <f>SUM(C44:F44)</f>
        <v>200.9</v>
      </c>
      <c r="H44" s="207">
        <f>+[1]PP!H85</f>
        <v>183.3</v>
      </c>
      <c r="I44" s="207">
        <f>+[1]PP!I85</f>
        <v>25.1</v>
      </c>
      <c r="J44" s="208">
        <v>30.1</v>
      </c>
      <c r="K44" s="208">
        <v>4.3</v>
      </c>
      <c r="L44" s="208">
        <f>SUM(H44:K44)</f>
        <v>242.8</v>
      </c>
      <c r="M44" s="208">
        <f t="shared" si="1"/>
        <v>41.900000000000006</v>
      </c>
      <c r="N44" s="135">
        <f>+M44/G44*100</f>
        <v>20.856147336983575</v>
      </c>
      <c r="O44" s="81"/>
      <c r="P44" s="81"/>
    </row>
    <row r="45" spans="2:16" ht="18" customHeight="1">
      <c r="B45" s="169" t="s">
        <v>62</v>
      </c>
      <c r="C45" s="209">
        <v>0</v>
      </c>
      <c r="D45" s="209">
        <v>0</v>
      </c>
      <c r="E45" s="209">
        <v>0</v>
      </c>
      <c r="F45" s="209">
        <v>0</v>
      </c>
      <c r="G45" s="119">
        <f>SUM(C45:F45)</f>
        <v>0</v>
      </c>
      <c r="H45" s="209">
        <v>0.1</v>
      </c>
      <c r="I45" s="209">
        <v>0</v>
      </c>
      <c r="J45" s="209">
        <v>0</v>
      </c>
      <c r="K45" s="209">
        <v>0</v>
      </c>
      <c r="L45" s="194">
        <f>SUM(H45:K45)</f>
        <v>0.1</v>
      </c>
      <c r="M45" s="194">
        <f t="shared" si="1"/>
        <v>0.1</v>
      </c>
      <c r="N45" s="121">
        <v>0</v>
      </c>
      <c r="O45" s="81"/>
      <c r="P45" s="81"/>
    </row>
    <row r="46" spans="2:16" ht="18" customHeight="1">
      <c r="B46" s="169" t="s">
        <v>63</v>
      </c>
      <c r="C46" s="48">
        <f t="shared" ref="C46:K46" si="33">+C47+C48</f>
        <v>0</v>
      </c>
      <c r="D46" s="48">
        <f t="shared" si="33"/>
        <v>0</v>
      </c>
      <c r="E46" s="48">
        <f t="shared" si="33"/>
        <v>0</v>
      </c>
      <c r="F46" s="48">
        <f t="shared" si="33"/>
        <v>0</v>
      </c>
      <c r="G46" s="48">
        <f>+G47+G48</f>
        <v>0</v>
      </c>
      <c r="H46" s="48">
        <f t="shared" si="33"/>
        <v>0</v>
      </c>
      <c r="I46" s="48">
        <f t="shared" si="33"/>
        <v>0</v>
      </c>
      <c r="J46" s="48">
        <f t="shared" si="33"/>
        <v>0</v>
      </c>
      <c r="K46" s="48">
        <f t="shared" si="33"/>
        <v>0</v>
      </c>
      <c r="L46" s="48">
        <f>+L47+L48</f>
        <v>0</v>
      </c>
      <c r="M46" s="48">
        <f t="shared" si="1"/>
        <v>0</v>
      </c>
      <c r="N46" s="121">
        <v>0</v>
      </c>
      <c r="O46" s="81"/>
      <c r="P46" s="81"/>
    </row>
    <row r="47" spans="2:16" ht="18" hidden="1" customHeight="1">
      <c r="B47" s="210" t="s">
        <v>125</v>
      </c>
      <c r="C47" s="140">
        <v>0</v>
      </c>
      <c r="D47" s="135">
        <v>0</v>
      </c>
      <c r="E47" s="135">
        <v>0</v>
      </c>
      <c r="F47" s="135">
        <v>0</v>
      </c>
      <c r="G47" s="171">
        <f>SUM(C47:F47)</f>
        <v>0</v>
      </c>
      <c r="H47" s="140">
        <f>+[1]PP!H92</f>
        <v>0</v>
      </c>
      <c r="I47" s="140">
        <f>+[1]PP!H92</f>
        <v>0</v>
      </c>
      <c r="J47" s="140">
        <f>+[1]PP!J92</f>
        <v>0</v>
      </c>
      <c r="K47" s="140">
        <f>+[1]PP!K92</f>
        <v>0</v>
      </c>
      <c r="L47" s="135">
        <f>SUM(H47:K47)</f>
        <v>0</v>
      </c>
      <c r="M47" s="135">
        <f t="shared" si="1"/>
        <v>0</v>
      </c>
      <c r="N47" s="135">
        <v>0</v>
      </c>
      <c r="O47" s="81"/>
      <c r="P47" s="81"/>
    </row>
    <row r="48" spans="2:16" ht="18" hidden="1" customHeight="1">
      <c r="B48" s="210" t="s">
        <v>28</v>
      </c>
      <c r="C48" s="211">
        <v>0</v>
      </c>
      <c r="D48" s="211">
        <v>0</v>
      </c>
      <c r="E48" s="211">
        <v>0</v>
      </c>
      <c r="F48" s="211">
        <v>0</v>
      </c>
      <c r="G48" s="171">
        <f>SUM(C48:F48)</f>
        <v>0</v>
      </c>
      <c r="H48" s="211">
        <v>0</v>
      </c>
      <c r="I48" s="211">
        <v>0</v>
      </c>
      <c r="J48" s="211">
        <v>0</v>
      </c>
      <c r="K48" s="211">
        <v>0</v>
      </c>
      <c r="L48" s="135">
        <f>SUM(H48:K48)</f>
        <v>0</v>
      </c>
      <c r="M48" s="135">
        <f t="shared" si="1"/>
        <v>0</v>
      </c>
      <c r="N48" s="135">
        <v>0</v>
      </c>
      <c r="O48" s="81"/>
      <c r="P48" s="81"/>
    </row>
    <row r="49" spans="2:16" ht="18" customHeight="1">
      <c r="B49" s="182" t="s">
        <v>126</v>
      </c>
      <c r="C49" s="48">
        <f t="shared" ref="C49:F49" si="34">+C50+C53</f>
        <v>877.5</v>
      </c>
      <c r="D49" s="48">
        <f t="shared" si="34"/>
        <v>0</v>
      </c>
      <c r="E49" s="48">
        <f t="shared" si="34"/>
        <v>1782.8</v>
      </c>
      <c r="F49" s="48">
        <f t="shared" si="34"/>
        <v>0</v>
      </c>
      <c r="G49" s="48">
        <f>+G50+G53</f>
        <v>2660.3</v>
      </c>
      <c r="H49" s="48">
        <f t="shared" ref="H49:K49" si="35">+H50+H53</f>
        <v>0</v>
      </c>
      <c r="I49" s="121">
        <f t="shared" si="35"/>
        <v>31.3</v>
      </c>
      <c r="J49" s="121">
        <f t="shared" si="35"/>
        <v>3.8</v>
      </c>
      <c r="K49" s="121">
        <f t="shared" si="35"/>
        <v>0</v>
      </c>
      <c r="L49" s="121">
        <f>+L50+L53</f>
        <v>35.1</v>
      </c>
      <c r="M49" s="121">
        <f t="shared" si="1"/>
        <v>-2625.2000000000003</v>
      </c>
      <c r="N49" s="121">
        <f>+M49/G49*100</f>
        <v>-98.680599932338467</v>
      </c>
      <c r="O49" s="81"/>
      <c r="P49" s="81"/>
    </row>
    <row r="50" spans="2:16" ht="18" customHeight="1">
      <c r="B50" s="212" t="s">
        <v>127</v>
      </c>
      <c r="C50" s="213">
        <f t="shared" ref="C50:F50" si="36">+C51+C52</f>
        <v>0</v>
      </c>
      <c r="D50" s="213">
        <f t="shared" si="36"/>
        <v>0</v>
      </c>
      <c r="E50" s="213">
        <f t="shared" si="36"/>
        <v>17.8</v>
      </c>
      <c r="F50" s="213">
        <f t="shared" si="36"/>
        <v>0</v>
      </c>
      <c r="G50" s="213">
        <f>+G51+G52</f>
        <v>17.8</v>
      </c>
      <c r="H50" s="213">
        <f t="shared" ref="H50:K50" si="37">+H51+H52</f>
        <v>0</v>
      </c>
      <c r="I50" s="214">
        <f t="shared" si="37"/>
        <v>31.3</v>
      </c>
      <c r="J50" s="214">
        <f t="shared" si="37"/>
        <v>3.8</v>
      </c>
      <c r="K50" s="214">
        <f t="shared" si="37"/>
        <v>0</v>
      </c>
      <c r="L50" s="214">
        <f>+L51+L52</f>
        <v>35.1</v>
      </c>
      <c r="M50" s="214">
        <f t="shared" si="1"/>
        <v>17.3</v>
      </c>
      <c r="N50" s="214">
        <f t="shared" ref="N50:N53" si="38">+M50/G50*100</f>
        <v>97.19101123595506</v>
      </c>
      <c r="O50" s="81"/>
      <c r="P50" s="81"/>
    </row>
    <row r="51" spans="2:16" ht="18" customHeight="1">
      <c r="B51" s="215" t="s">
        <v>128</v>
      </c>
      <c r="C51" s="140">
        <v>0</v>
      </c>
      <c r="D51" s="135">
        <v>0</v>
      </c>
      <c r="E51" s="135">
        <v>17.8</v>
      </c>
      <c r="F51" s="135">
        <v>0</v>
      </c>
      <c r="G51" s="171">
        <f>SUM(C51:F51)</f>
        <v>17.8</v>
      </c>
      <c r="H51" s="140">
        <f>+[1]PP!H96</f>
        <v>0</v>
      </c>
      <c r="I51" s="135">
        <v>31.3</v>
      </c>
      <c r="J51" s="135">
        <f>+[1]PP!J96</f>
        <v>3.8</v>
      </c>
      <c r="K51" s="135">
        <f>+[1]PP!K96</f>
        <v>0</v>
      </c>
      <c r="L51" s="135">
        <f>SUM(H51:K51)</f>
        <v>35.1</v>
      </c>
      <c r="M51" s="135">
        <f t="shared" si="1"/>
        <v>17.3</v>
      </c>
      <c r="N51" s="135">
        <f t="shared" si="38"/>
        <v>97.19101123595506</v>
      </c>
      <c r="O51" s="81"/>
      <c r="P51" s="81"/>
    </row>
    <row r="52" spans="2:16" ht="18" customHeight="1">
      <c r="B52" s="215" t="s">
        <v>129</v>
      </c>
      <c r="C52" s="140">
        <v>0</v>
      </c>
      <c r="D52" s="135">
        <v>0</v>
      </c>
      <c r="E52" s="135">
        <v>0</v>
      </c>
      <c r="F52" s="135">
        <v>0</v>
      </c>
      <c r="G52" s="171">
        <f>SUM(C52:F52)</f>
        <v>0</v>
      </c>
      <c r="H52" s="140">
        <f>+[1]PP!H97</f>
        <v>0</v>
      </c>
      <c r="I52" s="135">
        <f>+[1]PP!H97</f>
        <v>0</v>
      </c>
      <c r="J52" s="135">
        <f>+[1]PP!J97</f>
        <v>0</v>
      </c>
      <c r="K52" s="135">
        <f>+[1]PP!K97</f>
        <v>0</v>
      </c>
      <c r="L52" s="135">
        <f>SUM(H52:K52)</f>
        <v>0</v>
      </c>
      <c r="M52" s="135">
        <f t="shared" si="1"/>
        <v>0</v>
      </c>
      <c r="N52" s="189">
        <v>0</v>
      </c>
      <c r="O52" s="81"/>
      <c r="P52" s="81"/>
    </row>
    <row r="53" spans="2:16" ht="18" customHeight="1">
      <c r="B53" s="216" t="s">
        <v>130</v>
      </c>
      <c r="C53" s="140">
        <v>877.5</v>
      </c>
      <c r="D53" s="135">
        <v>0</v>
      </c>
      <c r="E53" s="135">
        <v>1765</v>
      </c>
      <c r="F53" s="135">
        <v>0</v>
      </c>
      <c r="G53" s="171">
        <f>SUM(C53:F53)</f>
        <v>2642.5</v>
      </c>
      <c r="H53" s="140">
        <f>+[1]PP!H98</f>
        <v>0</v>
      </c>
      <c r="I53" s="135">
        <f>+[1]PP!H98</f>
        <v>0</v>
      </c>
      <c r="J53" s="135">
        <f>+[1]PP!J98</f>
        <v>0</v>
      </c>
      <c r="K53" s="135">
        <f>+[1]PP!K98</f>
        <v>0</v>
      </c>
      <c r="L53" s="135">
        <f>SUM(H53:K53)</f>
        <v>0</v>
      </c>
      <c r="M53" s="135">
        <f t="shared" si="1"/>
        <v>-2642.5</v>
      </c>
      <c r="N53" s="135">
        <f t="shared" si="38"/>
        <v>-100</v>
      </c>
      <c r="O53" s="81"/>
      <c r="P53" s="81"/>
    </row>
    <row r="54" spans="2:16" ht="21" customHeight="1">
      <c r="B54" s="217" t="s">
        <v>131</v>
      </c>
      <c r="C54" s="218">
        <f t="shared" ref="C54:L54" si="39">+C49+C8</f>
        <v>18906.7</v>
      </c>
      <c r="D54" s="218">
        <f t="shared" si="39"/>
        <v>692.9</v>
      </c>
      <c r="E54" s="218">
        <f t="shared" si="39"/>
        <v>3265.3999999999996</v>
      </c>
      <c r="F54" s="218">
        <f t="shared" si="39"/>
        <v>1554.8000000000002</v>
      </c>
      <c r="G54" s="218">
        <f t="shared" si="39"/>
        <v>24419.800000000003</v>
      </c>
      <c r="H54" s="218">
        <f t="shared" si="39"/>
        <v>765.1</v>
      </c>
      <c r="I54" s="218">
        <f t="shared" si="39"/>
        <v>615.6</v>
      </c>
      <c r="J54" s="218">
        <f t="shared" si="39"/>
        <v>1327.6</v>
      </c>
      <c r="K54" s="218">
        <f t="shared" si="39"/>
        <v>625.09999999999991</v>
      </c>
      <c r="L54" s="218">
        <f t="shared" si="39"/>
        <v>3333.4</v>
      </c>
      <c r="M54" s="218">
        <f t="shared" si="1"/>
        <v>-21086.400000000001</v>
      </c>
      <c r="N54" s="219">
        <f>+M54/G54*100</f>
        <v>-86.349601552838266</v>
      </c>
      <c r="O54" s="81"/>
      <c r="P54" s="81"/>
    </row>
    <row r="55" spans="2:16" ht="18" customHeight="1">
      <c r="B55" s="168" t="s">
        <v>132</v>
      </c>
      <c r="C55" s="48">
        <v>92</v>
      </c>
      <c r="D55" s="48">
        <v>30.2</v>
      </c>
      <c r="E55" s="48">
        <v>39.4</v>
      </c>
      <c r="F55" s="48">
        <v>14.8</v>
      </c>
      <c r="G55" s="119">
        <f>SUM(C55:F55)</f>
        <v>176.4</v>
      </c>
      <c r="H55" s="48">
        <f>+[1]PP!H100</f>
        <v>319.5</v>
      </c>
      <c r="I55" s="48">
        <f>+[1]PP!I100</f>
        <v>4.3</v>
      </c>
      <c r="J55" s="48">
        <f>+[1]PP!J100</f>
        <v>59.7</v>
      </c>
      <c r="K55" s="48">
        <f>+[1]PP!K100</f>
        <v>14.4</v>
      </c>
      <c r="L55" s="121">
        <f>SUM(H55:K55)</f>
        <v>397.9</v>
      </c>
      <c r="M55" s="121">
        <f t="shared" si="1"/>
        <v>221.49999999999997</v>
      </c>
      <c r="N55" s="119">
        <f>+M55/G55*100</f>
        <v>125.56689342403627</v>
      </c>
      <c r="O55" s="81"/>
      <c r="P55" s="81"/>
    </row>
    <row r="56" spans="2:16" ht="18" customHeight="1">
      <c r="B56" s="168" t="s">
        <v>133</v>
      </c>
      <c r="C56" s="220">
        <f t="shared" ref="C56:L56" si="40">+C60+C57+C72</f>
        <v>67.3</v>
      </c>
      <c r="D56" s="220">
        <f t="shared" si="40"/>
        <v>54497.9</v>
      </c>
      <c r="E56" s="220">
        <f t="shared" si="40"/>
        <v>16165.300000000001</v>
      </c>
      <c r="F56" s="220">
        <f t="shared" si="40"/>
        <v>19349.800000000003</v>
      </c>
      <c r="G56" s="220">
        <f t="shared" si="40"/>
        <v>90080.3</v>
      </c>
      <c r="H56" s="220">
        <f t="shared" si="40"/>
        <v>15868.6</v>
      </c>
      <c r="I56" s="220">
        <f t="shared" si="40"/>
        <v>167826</v>
      </c>
      <c r="J56" s="221">
        <f t="shared" si="40"/>
        <v>4826.8999999999996</v>
      </c>
      <c r="K56" s="221">
        <f t="shared" si="40"/>
        <v>25623.399999999998</v>
      </c>
      <c r="L56" s="221">
        <f t="shared" si="40"/>
        <v>214144.9</v>
      </c>
      <c r="M56" s="221">
        <f t="shared" si="1"/>
        <v>124064.59999999999</v>
      </c>
      <c r="N56" s="222">
        <f>+M56/G56*100</f>
        <v>137.72667275752855</v>
      </c>
      <c r="O56" s="81"/>
      <c r="P56" s="81"/>
    </row>
    <row r="57" spans="2:16" ht="18" customHeight="1">
      <c r="B57" s="223" t="s">
        <v>134</v>
      </c>
      <c r="C57" s="224">
        <f>+C59+C58</f>
        <v>0</v>
      </c>
      <c r="D57" s="224">
        <f t="shared" ref="D57:M57" si="41">+D59+D58</f>
        <v>59.9</v>
      </c>
      <c r="E57" s="224">
        <f t="shared" si="41"/>
        <v>0</v>
      </c>
      <c r="F57" s="224">
        <f t="shared" si="41"/>
        <v>123.9</v>
      </c>
      <c r="G57" s="224">
        <f t="shared" si="41"/>
        <v>183.8</v>
      </c>
      <c r="H57" s="224">
        <f t="shared" si="41"/>
        <v>0</v>
      </c>
      <c r="I57" s="224">
        <f t="shared" si="41"/>
        <v>6213.6</v>
      </c>
      <c r="J57" s="224">
        <f t="shared" si="41"/>
        <v>0</v>
      </c>
      <c r="K57" s="224">
        <f t="shared" si="41"/>
        <v>0</v>
      </c>
      <c r="L57" s="224">
        <f t="shared" si="41"/>
        <v>6213.6</v>
      </c>
      <c r="M57" s="224">
        <f t="shared" si="41"/>
        <v>6029.8</v>
      </c>
      <c r="N57" s="225">
        <f>+M57/G57*100</f>
        <v>3280.6311207834606</v>
      </c>
      <c r="O57" s="81"/>
      <c r="P57" s="81"/>
    </row>
    <row r="58" spans="2:16" ht="18" customHeight="1">
      <c r="B58" s="226" t="s">
        <v>135</v>
      </c>
      <c r="C58" s="227">
        <v>0</v>
      </c>
      <c r="D58" s="227">
        <v>0</v>
      </c>
      <c r="E58" s="227">
        <v>0</v>
      </c>
      <c r="F58" s="227">
        <v>0</v>
      </c>
      <c r="G58" s="228">
        <f>SUM(C58:F58)</f>
        <v>0</v>
      </c>
      <c r="H58" s="227">
        <v>0</v>
      </c>
      <c r="I58" s="227">
        <v>6186.3</v>
      </c>
      <c r="J58" s="227">
        <v>0</v>
      </c>
      <c r="K58" s="227">
        <v>0</v>
      </c>
      <c r="L58" s="229">
        <f>SUM(H58:K58)</f>
        <v>6186.3</v>
      </c>
      <c r="M58" s="229">
        <f t="shared" si="1"/>
        <v>6186.3</v>
      </c>
      <c r="N58" s="206">
        <v>0</v>
      </c>
      <c r="O58" s="81"/>
      <c r="P58" s="81"/>
    </row>
    <row r="59" spans="2:16" ht="18" customHeight="1">
      <c r="B59" s="226" t="s">
        <v>136</v>
      </c>
      <c r="C59" s="227">
        <v>0</v>
      </c>
      <c r="D59" s="229">
        <v>59.9</v>
      </c>
      <c r="E59" s="229">
        <v>0</v>
      </c>
      <c r="F59" s="229">
        <v>123.9</v>
      </c>
      <c r="G59" s="228">
        <f>SUM(C59:F59)</f>
        <v>183.8</v>
      </c>
      <c r="H59" s="227">
        <f>+[1]PP!H104</f>
        <v>0</v>
      </c>
      <c r="I59" s="227">
        <f>+[1]PP!I104</f>
        <v>27.3</v>
      </c>
      <c r="J59" s="229">
        <f>+[1]PP!J104</f>
        <v>0</v>
      </c>
      <c r="K59" s="229">
        <f>+[1]PP!K104</f>
        <v>0</v>
      </c>
      <c r="L59" s="229">
        <f>SUM(H59:K59)</f>
        <v>27.3</v>
      </c>
      <c r="M59" s="229">
        <f t="shared" si="1"/>
        <v>-156.5</v>
      </c>
      <c r="N59" s="228">
        <f>+M59/G59*100</f>
        <v>-85.146898803046795</v>
      </c>
      <c r="O59" s="81"/>
      <c r="P59" s="81"/>
    </row>
    <row r="60" spans="2:16" ht="18" customHeight="1">
      <c r="B60" s="223" t="s">
        <v>137</v>
      </c>
      <c r="C60" s="230">
        <f t="shared" ref="C60:K60" si="42">+C61+C63+C65</f>
        <v>67.3</v>
      </c>
      <c r="D60" s="230">
        <f t="shared" si="42"/>
        <v>53692.2</v>
      </c>
      <c r="E60" s="230">
        <f t="shared" si="42"/>
        <v>15602.6</v>
      </c>
      <c r="F60" s="230">
        <f t="shared" si="42"/>
        <v>18514.7</v>
      </c>
      <c r="G60" s="230">
        <f>+G61+G63+G65</f>
        <v>87876.800000000003</v>
      </c>
      <c r="H60" s="230">
        <f t="shared" si="42"/>
        <v>15868.6</v>
      </c>
      <c r="I60" s="230">
        <f t="shared" si="42"/>
        <v>161612.4</v>
      </c>
      <c r="J60" s="230">
        <f t="shared" si="42"/>
        <v>4826.8999999999996</v>
      </c>
      <c r="K60" s="230">
        <f t="shared" si="42"/>
        <v>25623.399999999998</v>
      </c>
      <c r="L60" s="230">
        <f>+L61+L63</f>
        <v>207931.3</v>
      </c>
      <c r="M60" s="230">
        <f t="shared" si="1"/>
        <v>120054.49999999999</v>
      </c>
      <c r="N60" s="228">
        <f>+M60/G60*100</f>
        <v>136.61683174626293</v>
      </c>
      <c r="O60" s="81"/>
      <c r="P60" s="81"/>
    </row>
    <row r="61" spans="2:16" ht="18" customHeight="1">
      <c r="B61" s="231" t="s">
        <v>138</v>
      </c>
      <c r="C61" s="232">
        <v>0</v>
      </c>
      <c r="D61" s="233">
        <v>0</v>
      </c>
      <c r="E61" s="233">
        <v>0</v>
      </c>
      <c r="F61" s="233">
        <v>0</v>
      </c>
      <c r="G61" s="233">
        <f>+G62</f>
        <v>0</v>
      </c>
      <c r="H61" s="232">
        <f t="shared" ref="H61:K61" si="43">+H62</f>
        <v>0</v>
      </c>
      <c r="I61" s="232">
        <f t="shared" si="43"/>
        <v>0</v>
      </c>
      <c r="J61" s="233">
        <f t="shared" si="43"/>
        <v>0</v>
      </c>
      <c r="K61" s="233">
        <f t="shared" si="43"/>
        <v>0</v>
      </c>
      <c r="L61" s="233">
        <f>+L62</f>
        <v>0</v>
      </c>
      <c r="M61" s="214">
        <f t="shared" si="1"/>
        <v>0</v>
      </c>
      <c r="N61" s="234">
        <v>0</v>
      </c>
      <c r="O61" s="81"/>
      <c r="P61" s="81"/>
    </row>
    <row r="62" spans="2:16" ht="18" customHeight="1">
      <c r="B62" s="39" t="s">
        <v>139</v>
      </c>
      <c r="C62" s="227">
        <v>0</v>
      </c>
      <c r="D62" s="229">
        <v>0</v>
      </c>
      <c r="E62" s="229">
        <v>0</v>
      </c>
      <c r="F62" s="229">
        <v>0</v>
      </c>
      <c r="G62" s="228">
        <f>SUM(C62:F62)</f>
        <v>0</v>
      </c>
      <c r="H62" s="227">
        <f>+[1]PP!H107</f>
        <v>0</v>
      </c>
      <c r="I62" s="227">
        <f>+[1]PP!I107</f>
        <v>0</v>
      </c>
      <c r="J62" s="229">
        <f>+[1]PP!J107</f>
        <v>0</v>
      </c>
      <c r="K62" s="229">
        <f>+[1]PP!K107</f>
        <v>0</v>
      </c>
      <c r="L62" s="229">
        <f>SUM(H62:K62)</f>
        <v>0</v>
      </c>
      <c r="M62" s="135">
        <f t="shared" si="1"/>
        <v>0</v>
      </c>
      <c r="N62" s="234">
        <v>0</v>
      </c>
      <c r="O62" s="81"/>
      <c r="P62" s="81"/>
    </row>
    <row r="63" spans="2:16" ht="18" customHeight="1">
      <c r="B63" s="231" t="s">
        <v>140</v>
      </c>
      <c r="C63" s="232">
        <f t="shared" ref="C63:K63" si="44">+C66+C69</f>
        <v>67.3</v>
      </c>
      <c r="D63" s="232">
        <f t="shared" si="44"/>
        <v>53692.2</v>
      </c>
      <c r="E63" s="232">
        <f t="shared" si="44"/>
        <v>15602.6</v>
      </c>
      <c r="F63" s="232">
        <f t="shared" si="44"/>
        <v>18514.7</v>
      </c>
      <c r="G63" s="232">
        <f>+G66+G69</f>
        <v>87876.800000000003</v>
      </c>
      <c r="H63" s="232">
        <f t="shared" si="44"/>
        <v>15868.6</v>
      </c>
      <c r="I63" s="232">
        <f t="shared" si="44"/>
        <v>161612.4</v>
      </c>
      <c r="J63" s="233">
        <f t="shared" si="44"/>
        <v>4826.8999999999996</v>
      </c>
      <c r="K63" s="233">
        <f t="shared" si="44"/>
        <v>25623.399999999998</v>
      </c>
      <c r="L63" s="233">
        <f>+L66+L69+L65</f>
        <v>207931.3</v>
      </c>
      <c r="M63" s="214">
        <f t="shared" si="1"/>
        <v>120054.49999999999</v>
      </c>
      <c r="N63" s="235">
        <f>+M63/G63*100</f>
        <v>136.61683174626293</v>
      </c>
      <c r="O63" s="81"/>
      <c r="P63" s="81"/>
    </row>
    <row r="64" spans="2:16" ht="18" hidden="1" customHeight="1">
      <c r="B64" s="236" t="s">
        <v>141</v>
      </c>
      <c r="C64" s="220">
        <v>0</v>
      </c>
      <c r="D64" s="221">
        <v>0</v>
      </c>
      <c r="E64" s="221">
        <v>0</v>
      </c>
      <c r="F64" s="221">
        <v>0</v>
      </c>
      <c r="G64" s="221">
        <v>0</v>
      </c>
      <c r="H64" s="220">
        <v>0</v>
      </c>
      <c r="I64" s="220">
        <v>1</v>
      </c>
      <c r="J64" s="221">
        <v>0</v>
      </c>
      <c r="K64" s="221">
        <v>0</v>
      </c>
      <c r="L64" s="221">
        <f>SUM(H64:K64)</f>
        <v>1</v>
      </c>
      <c r="M64" s="121">
        <f t="shared" si="1"/>
        <v>1</v>
      </c>
      <c r="N64" s="228" t="e">
        <f>+M64/G64*100</f>
        <v>#DIV/0!</v>
      </c>
      <c r="O64" s="81"/>
      <c r="P64" s="81"/>
    </row>
    <row r="65" spans="2:16" ht="18" customHeight="1">
      <c r="B65" s="236" t="s">
        <v>142</v>
      </c>
      <c r="C65" s="220">
        <v>0</v>
      </c>
      <c r="D65" s="220">
        <v>0</v>
      </c>
      <c r="E65" s="220">
        <v>0</v>
      </c>
      <c r="F65" s="220">
        <v>0</v>
      </c>
      <c r="G65" s="119">
        <f>SUM(C65:F65)</f>
        <v>0</v>
      </c>
      <c r="H65" s="220">
        <f>+[1]PP!H109</f>
        <v>0</v>
      </c>
      <c r="I65" s="220">
        <f>+[1]PP!I109</f>
        <v>0</v>
      </c>
      <c r="J65" s="220">
        <f>+[1]PP!J109</f>
        <v>0</v>
      </c>
      <c r="K65" s="220">
        <f>+[1]PP!K109</f>
        <v>0</v>
      </c>
      <c r="L65" s="220">
        <f>SUM(H65:K65)</f>
        <v>0</v>
      </c>
      <c r="M65" s="121">
        <f t="shared" si="1"/>
        <v>0</v>
      </c>
      <c r="N65" s="237" t="s">
        <v>143</v>
      </c>
      <c r="O65" s="81"/>
      <c r="P65" s="81"/>
    </row>
    <row r="66" spans="2:16" ht="18" customHeight="1">
      <c r="B66" s="236" t="s">
        <v>144</v>
      </c>
      <c r="C66" s="220">
        <f t="shared" ref="C66:K66" si="45">+C67+C68</f>
        <v>0</v>
      </c>
      <c r="D66" s="220">
        <f t="shared" si="45"/>
        <v>30000</v>
      </c>
      <c r="E66" s="220">
        <f t="shared" si="45"/>
        <v>15000</v>
      </c>
      <c r="F66" s="220">
        <f t="shared" si="45"/>
        <v>15000</v>
      </c>
      <c r="G66" s="220">
        <f>+G67+G68</f>
        <v>60000</v>
      </c>
      <c r="H66" s="220">
        <f t="shared" si="45"/>
        <v>0</v>
      </c>
      <c r="I66" s="220">
        <f t="shared" si="45"/>
        <v>157488.79999999999</v>
      </c>
      <c r="J66" s="221">
        <f t="shared" si="45"/>
        <v>0</v>
      </c>
      <c r="K66" s="221">
        <f t="shared" si="45"/>
        <v>153.80000000000001</v>
      </c>
      <c r="L66" s="221">
        <f>+L67+L68</f>
        <v>157642.59999999998</v>
      </c>
      <c r="M66" s="121">
        <f t="shared" si="1"/>
        <v>97642.599999999977</v>
      </c>
      <c r="N66" s="222">
        <f>+M66/G66*100</f>
        <v>162.73766666666663</v>
      </c>
      <c r="O66" s="81"/>
      <c r="P66" s="81"/>
    </row>
    <row r="67" spans="2:16" ht="18" customHeight="1">
      <c r="B67" s="238" t="s">
        <v>145</v>
      </c>
      <c r="C67" s="227">
        <v>0</v>
      </c>
      <c r="D67" s="229">
        <v>30000</v>
      </c>
      <c r="E67" s="229">
        <v>15000</v>
      </c>
      <c r="F67" s="229">
        <v>15000</v>
      </c>
      <c r="G67" s="171">
        <f>SUM(C67:F67)</f>
        <v>60000</v>
      </c>
      <c r="H67" s="227">
        <f>+[1]PP!H111</f>
        <v>0</v>
      </c>
      <c r="I67" s="227">
        <f>+[1]PP!I111</f>
        <v>0</v>
      </c>
      <c r="J67" s="229">
        <f>+[1]PP!J111</f>
        <v>0</v>
      </c>
      <c r="K67" s="229">
        <f>+[1]PP!K111</f>
        <v>0</v>
      </c>
      <c r="L67" s="229">
        <f>SUM(H67:K67)</f>
        <v>0</v>
      </c>
      <c r="M67" s="135">
        <f t="shared" si="1"/>
        <v>-60000</v>
      </c>
      <c r="N67" s="228">
        <f>+M67/G67*100</f>
        <v>-100</v>
      </c>
      <c r="O67" s="81"/>
      <c r="P67" s="81"/>
    </row>
    <row r="68" spans="2:16" ht="18" customHeight="1">
      <c r="B68" s="238" t="s">
        <v>146</v>
      </c>
      <c r="C68" s="227">
        <v>0</v>
      </c>
      <c r="D68" s="229">
        <v>0</v>
      </c>
      <c r="E68" s="229">
        <v>0</v>
      </c>
      <c r="F68" s="229">
        <v>0</v>
      </c>
      <c r="G68" s="171">
        <f>SUM(C68:F68)</f>
        <v>0</v>
      </c>
      <c r="H68" s="227">
        <f>+[1]PP!H112</f>
        <v>0</v>
      </c>
      <c r="I68" s="227">
        <f>+[1]PP!I112</f>
        <v>157488.79999999999</v>
      </c>
      <c r="J68" s="229">
        <f>+[1]PP!J112</f>
        <v>0</v>
      </c>
      <c r="K68" s="229">
        <f>+[1]PP!K112</f>
        <v>153.80000000000001</v>
      </c>
      <c r="L68" s="229">
        <f>SUM(H68:K68)</f>
        <v>157642.59999999998</v>
      </c>
      <c r="M68" s="135">
        <f t="shared" si="1"/>
        <v>157642.59999999998</v>
      </c>
      <c r="N68" s="206">
        <v>0</v>
      </c>
      <c r="O68" s="81"/>
      <c r="P68" s="81"/>
    </row>
    <row r="69" spans="2:16" ht="18" customHeight="1">
      <c r="B69" s="236" t="s">
        <v>147</v>
      </c>
      <c r="C69" s="220">
        <f t="shared" ref="C69:K69" si="46">+C70+C71</f>
        <v>67.3</v>
      </c>
      <c r="D69" s="220">
        <f t="shared" si="46"/>
        <v>23692.2</v>
      </c>
      <c r="E69" s="220">
        <f t="shared" si="46"/>
        <v>602.6</v>
      </c>
      <c r="F69" s="220">
        <f t="shared" si="46"/>
        <v>3514.7</v>
      </c>
      <c r="G69" s="220">
        <f t="shared" si="46"/>
        <v>27876.799999999999</v>
      </c>
      <c r="H69" s="220">
        <f t="shared" si="46"/>
        <v>15868.6</v>
      </c>
      <c r="I69" s="220">
        <f t="shared" si="46"/>
        <v>4123.6000000000004</v>
      </c>
      <c r="J69" s="221">
        <f t="shared" si="46"/>
        <v>4826.8999999999996</v>
      </c>
      <c r="K69" s="221">
        <f t="shared" si="46"/>
        <v>25469.599999999999</v>
      </c>
      <c r="L69" s="221">
        <f>+L70+L71</f>
        <v>50288.7</v>
      </c>
      <c r="M69" s="121">
        <f t="shared" si="1"/>
        <v>22411.899999999998</v>
      </c>
      <c r="N69" s="222">
        <f>+M69/G69*100</f>
        <v>80.396243471273593</v>
      </c>
      <c r="O69" s="81"/>
      <c r="P69" s="81"/>
    </row>
    <row r="70" spans="2:16" ht="18" customHeight="1">
      <c r="B70" s="238" t="s">
        <v>148</v>
      </c>
      <c r="C70" s="227">
        <v>0</v>
      </c>
      <c r="D70" s="229">
        <v>0</v>
      </c>
      <c r="E70" s="229">
        <v>0</v>
      </c>
      <c r="F70" s="229">
        <v>0</v>
      </c>
      <c r="G70" s="171">
        <f>SUM(C70:F70)</f>
        <v>0</v>
      </c>
      <c r="H70" s="227">
        <f>+[1]PP!H114</f>
        <v>0</v>
      </c>
      <c r="I70" s="227">
        <f>+[1]PP!I114</f>
        <v>0</v>
      </c>
      <c r="J70" s="229">
        <f>+[1]PP!J114</f>
        <v>0</v>
      </c>
      <c r="K70" s="229">
        <f>+[1]PP!K114</f>
        <v>0</v>
      </c>
      <c r="L70" s="229">
        <f>SUM(H70:K70)</f>
        <v>0</v>
      </c>
      <c r="M70" s="179">
        <f t="shared" si="1"/>
        <v>0</v>
      </c>
      <c r="N70" s="206">
        <v>0</v>
      </c>
      <c r="O70" s="81"/>
      <c r="P70" s="81"/>
    </row>
    <row r="71" spans="2:16" ht="18" customHeight="1">
      <c r="B71" s="238" t="s">
        <v>149</v>
      </c>
      <c r="C71" s="227">
        <v>67.3</v>
      </c>
      <c r="D71" s="227">
        <v>23692.2</v>
      </c>
      <c r="E71" s="227">
        <v>602.6</v>
      </c>
      <c r="F71" s="227">
        <v>3514.7</v>
      </c>
      <c r="G71" s="171">
        <f>SUM(C71:F71)</f>
        <v>27876.799999999999</v>
      </c>
      <c r="H71" s="227">
        <f>+[1]PP!H115</f>
        <v>15868.6</v>
      </c>
      <c r="I71" s="227">
        <f>+[1]PP!I115</f>
        <v>4123.6000000000004</v>
      </c>
      <c r="J71" s="227">
        <f>+[1]PP!J115</f>
        <v>4826.8999999999996</v>
      </c>
      <c r="K71" s="227">
        <f>+[1]PP!K115</f>
        <v>25469.599999999999</v>
      </c>
      <c r="L71" s="229">
        <f>SUM(H71:K71)</f>
        <v>50288.7</v>
      </c>
      <c r="M71" s="135">
        <f t="shared" si="1"/>
        <v>22411.899999999998</v>
      </c>
      <c r="N71" s="228">
        <f>+M71/G71*100</f>
        <v>80.396243471273593</v>
      </c>
      <c r="O71" s="81"/>
      <c r="P71" s="81"/>
    </row>
    <row r="72" spans="2:16" ht="19.5" customHeight="1">
      <c r="B72" s="223" t="s">
        <v>150</v>
      </c>
      <c r="C72" s="239">
        <f t="shared" ref="C72:K72" si="47">+C73+C76</f>
        <v>0</v>
      </c>
      <c r="D72" s="239">
        <f t="shared" si="47"/>
        <v>745.8</v>
      </c>
      <c r="E72" s="239">
        <f t="shared" si="47"/>
        <v>562.70000000000005</v>
      </c>
      <c r="F72" s="239">
        <f t="shared" si="47"/>
        <v>711.2</v>
      </c>
      <c r="G72" s="239">
        <f t="shared" si="47"/>
        <v>2019.7000000000003</v>
      </c>
      <c r="H72" s="239">
        <f t="shared" si="47"/>
        <v>0</v>
      </c>
      <c r="I72" s="239">
        <f t="shared" si="47"/>
        <v>0</v>
      </c>
      <c r="J72" s="222">
        <f t="shared" si="47"/>
        <v>0</v>
      </c>
      <c r="K72" s="222">
        <f t="shared" si="47"/>
        <v>0</v>
      </c>
      <c r="L72" s="222">
        <f>+L73+L76</f>
        <v>0</v>
      </c>
      <c r="M72" s="121">
        <f t="shared" ref="M72:M102" si="48">+L72-G72</f>
        <v>-2019.7000000000003</v>
      </c>
      <c r="N72" s="222">
        <f>+M72/G72*100</f>
        <v>-100</v>
      </c>
      <c r="O72" s="81"/>
      <c r="P72" s="81"/>
    </row>
    <row r="73" spans="2:16" ht="19.5" customHeight="1">
      <c r="B73" s="240" t="s">
        <v>151</v>
      </c>
      <c r="C73" s="239">
        <f t="shared" ref="C73:K73" si="49">+C74+C75</f>
        <v>0</v>
      </c>
      <c r="D73" s="239">
        <f t="shared" si="49"/>
        <v>745.8</v>
      </c>
      <c r="E73" s="239">
        <f t="shared" si="49"/>
        <v>445.1</v>
      </c>
      <c r="F73" s="239">
        <f t="shared" si="49"/>
        <v>475.9</v>
      </c>
      <c r="G73" s="239">
        <f>+G74+G75</f>
        <v>1666.8000000000002</v>
      </c>
      <c r="H73" s="239">
        <f t="shared" si="49"/>
        <v>0</v>
      </c>
      <c r="I73" s="239">
        <f t="shared" si="49"/>
        <v>0</v>
      </c>
      <c r="J73" s="222">
        <f t="shared" si="49"/>
        <v>0</v>
      </c>
      <c r="K73" s="222">
        <f t="shared" si="49"/>
        <v>0</v>
      </c>
      <c r="L73" s="222">
        <f>+L74+L75</f>
        <v>0</v>
      </c>
      <c r="M73" s="121">
        <f t="shared" si="48"/>
        <v>-1666.8000000000002</v>
      </c>
      <c r="N73" s="222">
        <f>+M73/G73*100</f>
        <v>-100</v>
      </c>
      <c r="O73" s="81"/>
      <c r="P73" s="81"/>
    </row>
    <row r="74" spans="2:16" ht="19.5" customHeight="1">
      <c r="B74" s="241" t="s">
        <v>152</v>
      </c>
      <c r="C74" s="242">
        <v>0</v>
      </c>
      <c r="D74" s="228">
        <v>745.8</v>
      </c>
      <c r="E74" s="228">
        <v>445.1</v>
      </c>
      <c r="F74" s="228">
        <v>475.9</v>
      </c>
      <c r="G74" s="228">
        <f>SUM(C74:F74)</f>
        <v>1666.8000000000002</v>
      </c>
      <c r="H74" s="242">
        <f>+[1]PP!H118</f>
        <v>0</v>
      </c>
      <c r="I74" s="242">
        <f>+[1]PP!I118</f>
        <v>0</v>
      </c>
      <c r="J74" s="242">
        <f>+[1]PP!J118</f>
        <v>0</v>
      </c>
      <c r="K74" s="242">
        <f>+[1]PP!K118</f>
        <v>0</v>
      </c>
      <c r="L74" s="228">
        <f>SUM(H74:K74)</f>
        <v>0</v>
      </c>
      <c r="M74" s="135">
        <f t="shared" si="48"/>
        <v>-1666.8000000000002</v>
      </c>
      <c r="N74" s="135">
        <f>+M74/G74*100</f>
        <v>-100</v>
      </c>
      <c r="O74" s="81"/>
      <c r="P74" s="81"/>
    </row>
    <row r="75" spans="2:16" ht="19.5" customHeight="1">
      <c r="B75" s="241" t="s">
        <v>153</v>
      </c>
      <c r="C75" s="207">
        <v>0</v>
      </c>
      <c r="D75" s="208">
        <v>0</v>
      </c>
      <c r="E75" s="208">
        <v>0</v>
      </c>
      <c r="F75" s="208">
        <v>0</v>
      </c>
      <c r="G75" s="228">
        <f>SUM(C75:F75)</f>
        <v>0</v>
      </c>
      <c r="H75" s="242">
        <f>+[1]PP!H119</f>
        <v>0</v>
      </c>
      <c r="I75" s="242">
        <f>+[1]PP!I119</f>
        <v>0</v>
      </c>
      <c r="J75" s="242">
        <f>+[1]PP!J119</f>
        <v>0</v>
      </c>
      <c r="K75" s="242">
        <f>+[1]PP!K119</f>
        <v>0</v>
      </c>
      <c r="L75" s="228">
        <f>SUM(H75:K75)</f>
        <v>0</v>
      </c>
      <c r="M75" s="199">
        <f t="shared" si="48"/>
        <v>0</v>
      </c>
      <c r="N75" s="199">
        <v>0</v>
      </c>
      <c r="O75" s="81"/>
      <c r="P75" s="81"/>
    </row>
    <row r="76" spans="2:16" ht="19.5" customHeight="1">
      <c r="B76" s="240" t="s">
        <v>154</v>
      </c>
      <c r="C76" s="239">
        <f t="shared" ref="C76:K76" si="50">+C77+C78</f>
        <v>0</v>
      </c>
      <c r="D76" s="239">
        <f t="shared" si="50"/>
        <v>0</v>
      </c>
      <c r="E76" s="239">
        <f t="shared" si="50"/>
        <v>117.6</v>
      </c>
      <c r="F76" s="239">
        <f t="shared" si="50"/>
        <v>235.3</v>
      </c>
      <c r="G76" s="239">
        <f>+G77+G78</f>
        <v>352.9</v>
      </c>
      <c r="H76" s="239">
        <f t="shared" si="50"/>
        <v>0</v>
      </c>
      <c r="I76" s="239">
        <f t="shared" si="50"/>
        <v>0</v>
      </c>
      <c r="J76" s="222">
        <f t="shared" si="50"/>
        <v>0</v>
      </c>
      <c r="K76" s="222">
        <f t="shared" si="50"/>
        <v>0</v>
      </c>
      <c r="L76" s="222">
        <f>+L77+L78</f>
        <v>0</v>
      </c>
      <c r="M76" s="121">
        <f t="shared" si="48"/>
        <v>-352.9</v>
      </c>
      <c r="N76" s="121">
        <f t="shared" ref="N76:N77" si="51">+M76/G76*100</f>
        <v>-100</v>
      </c>
      <c r="O76" s="81"/>
      <c r="P76" s="81"/>
    </row>
    <row r="77" spans="2:16" ht="19.5" customHeight="1">
      <c r="B77" s="241" t="s">
        <v>155</v>
      </c>
      <c r="C77" s="242">
        <v>0</v>
      </c>
      <c r="D77" s="228">
        <v>0</v>
      </c>
      <c r="E77" s="228">
        <v>117.6</v>
      </c>
      <c r="F77" s="228">
        <v>235.3</v>
      </c>
      <c r="G77" s="228">
        <f>SUM(C77:F77)</f>
        <v>352.9</v>
      </c>
      <c r="H77" s="242">
        <f>+[1]PP!H121</f>
        <v>0</v>
      </c>
      <c r="I77" s="242">
        <f>+[1]PP!I121</f>
        <v>0</v>
      </c>
      <c r="J77" s="242">
        <f>+[1]PP!J121</f>
        <v>0</v>
      </c>
      <c r="K77" s="242">
        <f>+[1]PP!K121</f>
        <v>0</v>
      </c>
      <c r="L77" s="228">
        <f>SUM(H77:K77)</f>
        <v>0</v>
      </c>
      <c r="M77" s="135">
        <f t="shared" si="48"/>
        <v>-352.9</v>
      </c>
      <c r="N77" s="135">
        <f t="shared" si="51"/>
        <v>-100</v>
      </c>
      <c r="O77" s="81"/>
      <c r="P77" s="81"/>
    </row>
    <row r="78" spans="2:16" ht="19.5" customHeight="1">
      <c r="B78" s="241" t="s">
        <v>156</v>
      </c>
      <c r="C78" s="242">
        <v>0</v>
      </c>
      <c r="D78" s="228">
        <v>0</v>
      </c>
      <c r="E78" s="228">
        <v>0</v>
      </c>
      <c r="F78" s="228">
        <v>0</v>
      </c>
      <c r="G78" s="228">
        <f>SUM(C78:F78)</f>
        <v>0</v>
      </c>
      <c r="H78" s="242">
        <f>+[1]PP!H122</f>
        <v>0</v>
      </c>
      <c r="I78" s="242">
        <f>+[1]PP!I122</f>
        <v>0</v>
      </c>
      <c r="J78" s="242">
        <f>+[1]PP!J122</f>
        <v>0</v>
      </c>
      <c r="K78" s="242">
        <f>+[1]PP!K122</f>
        <v>0</v>
      </c>
      <c r="L78" s="228">
        <f>SUM(H78:K78)</f>
        <v>0</v>
      </c>
      <c r="M78" s="135">
        <f t="shared" si="48"/>
        <v>0</v>
      </c>
      <c r="N78" s="189">
        <v>0</v>
      </c>
      <c r="O78" s="81"/>
      <c r="P78" s="81"/>
    </row>
    <row r="79" spans="2:16" ht="30.75" customHeight="1">
      <c r="B79" s="243" t="s">
        <v>157</v>
      </c>
      <c r="C79" s="244">
        <v>104</v>
      </c>
      <c r="D79" s="244">
        <v>52.4</v>
      </c>
      <c r="E79" s="244">
        <v>224.8</v>
      </c>
      <c r="F79" s="244">
        <v>564.1</v>
      </c>
      <c r="G79" s="245">
        <f>SUM(C79:F79)</f>
        <v>945.30000000000007</v>
      </c>
      <c r="H79" s="244">
        <f>+[1]PP!H123</f>
        <v>411.6</v>
      </c>
      <c r="I79" s="244">
        <f>+[1]PP!I123</f>
        <v>13.7</v>
      </c>
      <c r="J79" s="244">
        <f>+[1]PP!J123</f>
        <v>356.8</v>
      </c>
      <c r="K79" s="244">
        <f>+[1]PP!K123</f>
        <v>47.5</v>
      </c>
      <c r="L79" s="245">
        <f>SUM(H79:K79)</f>
        <v>829.6</v>
      </c>
      <c r="M79" s="246">
        <f t="shared" si="48"/>
        <v>-115.70000000000005</v>
      </c>
      <c r="N79" s="245">
        <f t="shared" ref="N79:N85" si="52">+M79/G79*100</f>
        <v>-12.239500687612402</v>
      </c>
      <c r="O79" s="81"/>
      <c r="P79" s="81"/>
    </row>
    <row r="80" spans="2:16" ht="23.25" customHeight="1" thickBot="1">
      <c r="B80" s="247" t="s">
        <v>92</v>
      </c>
      <c r="C80" s="248">
        <f t="shared" ref="C80:L80" si="53">+C79+C56+C55+C54</f>
        <v>19170</v>
      </c>
      <c r="D80" s="248">
        <f t="shared" si="53"/>
        <v>55273.4</v>
      </c>
      <c r="E80" s="248">
        <f t="shared" si="53"/>
        <v>19694.900000000001</v>
      </c>
      <c r="F80" s="248">
        <f t="shared" si="53"/>
        <v>21483.5</v>
      </c>
      <c r="G80" s="248">
        <f t="shared" si="53"/>
        <v>115621.8</v>
      </c>
      <c r="H80" s="248">
        <f t="shared" si="53"/>
        <v>17364.8</v>
      </c>
      <c r="I80" s="249">
        <f t="shared" si="53"/>
        <v>168459.6</v>
      </c>
      <c r="J80" s="249">
        <f t="shared" si="53"/>
        <v>6571</v>
      </c>
      <c r="K80" s="249">
        <f t="shared" si="53"/>
        <v>26310.399999999998</v>
      </c>
      <c r="L80" s="249">
        <f t="shared" si="53"/>
        <v>218705.8</v>
      </c>
      <c r="M80" s="249">
        <f t="shared" si="48"/>
        <v>103083.99999999999</v>
      </c>
      <c r="N80" s="250">
        <f t="shared" si="52"/>
        <v>89.156197187727557</v>
      </c>
      <c r="O80" s="81"/>
      <c r="P80" s="81"/>
    </row>
    <row r="81" spans="2:16" ht="23.25" customHeight="1" thickTop="1">
      <c r="B81" s="251" t="s">
        <v>66</v>
      </c>
      <c r="C81" s="252">
        <f>SUM(C82:C87)</f>
        <v>682.7</v>
      </c>
      <c r="D81" s="253">
        <f t="shared" ref="D81:F81" si="54">SUM(D82:D87)</f>
        <v>516.1</v>
      </c>
      <c r="E81" s="253">
        <f t="shared" si="54"/>
        <v>571.90000000000009</v>
      </c>
      <c r="F81" s="253">
        <f t="shared" si="54"/>
        <v>571.5</v>
      </c>
      <c r="G81" s="253">
        <f>SUM(G82:G87)</f>
        <v>2342.2000000000007</v>
      </c>
      <c r="H81" s="253">
        <f t="shared" ref="H81:K81" si="55">SUM(H82:H87)</f>
        <v>590.4</v>
      </c>
      <c r="I81" s="254">
        <f t="shared" si="55"/>
        <v>580.5</v>
      </c>
      <c r="J81" s="254">
        <f t="shared" si="55"/>
        <v>625</v>
      </c>
      <c r="K81" s="254">
        <f t="shared" si="55"/>
        <v>607.9</v>
      </c>
      <c r="L81" s="254">
        <f>SUM(L82:L87)</f>
        <v>2403.7999999999997</v>
      </c>
      <c r="M81" s="255">
        <f t="shared" si="48"/>
        <v>61.599999999999</v>
      </c>
      <c r="N81" s="255">
        <f t="shared" si="52"/>
        <v>2.6300059772862685</v>
      </c>
      <c r="O81" s="81"/>
      <c r="P81" s="81"/>
    </row>
    <row r="82" spans="2:16" ht="18" customHeight="1">
      <c r="B82" s="256" t="s">
        <v>158</v>
      </c>
      <c r="C82" s="257">
        <f>+[1]PP!C126</f>
        <v>508.3</v>
      </c>
      <c r="D82" s="257">
        <f>+[1]PP!D126</f>
        <v>467.6</v>
      </c>
      <c r="E82" s="257">
        <f>+[1]PP!E126</f>
        <v>510.5</v>
      </c>
      <c r="F82" s="257">
        <f>+[1]PP!F126</f>
        <v>513.9</v>
      </c>
      <c r="G82" s="258">
        <f t="shared" ref="G82:G87" si="56">SUM(C82:F82)</f>
        <v>2000.3000000000002</v>
      </c>
      <c r="H82" s="257">
        <f>+[1]PP!H126</f>
        <v>538.29999999999995</v>
      </c>
      <c r="I82" s="257">
        <f>+[1]PP!I126</f>
        <v>521</v>
      </c>
      <c r="J82" s="257">
        <v>561.1</v>
      </c>
      <c r="K82" s="257">
        <v>545.6</v>
      </c>
      <c r="L82" s="258">
        <f t="shared" ref="L82:L87" si="57">SUM(H82:K82)</f>
        <v>2166</v>
      </c>
      <c r="M82" s="259">
        <f t="shared" si="48"/>
        <v>165.69999999999982</v>
      </c>
      <c r="N82" s="259">
        <f t="shared" si="52"/>
        <v>8.2837574363845334</v>
      </c>
      <c r="O82" s="81"/>
      <c r="P82" s="81"/>
    </row>
    <row r="83" spans="2:16" ht="18" customHeight="1">
      <c r="B83" s="63" t="s">
        <v>159</v>
      </c>
      <c r="C83" s="257">
        <v>110.9</v>
      </c>
      <c r="D83" s="257">
        <v>35.9</v>
      </c>
      <c r="E83" s="257">
        <v>47.6</v>
      </c>
      <c r="F83" s="257">
        <v>41</v>
      </c>
      <c r="G83" s="258">
        <f t="shared" si="56"/>
        <v>235.4</v>
      </c>
      <c r="H83" s="260">
        <v>32.6</v>
      </c>
      <c r="I83" s="260">
        <v>48.6</v>
      </c>
      <c r="J83" s="260">
        <v>49.5</v>
      </c>
      <c r="K83" s="260">
        <v>50.3</v>
      </c>
      <c r="L83" s="258">
        <f t="shared" si="57"/>
        <v>181</v>
      </c>
      <c r="M83" s="259">
        <f t="shared" si="48"/>
        <v>-54.400000000000006</v>
      </c>
      <c r="N83" s="259">
        <f t="shared" si="52"/>
        <v>-23.10960067969414</v>
      </c>
      <c r="O83" s="81"/>
      <c r="P83" s="81"/>
    </row>
    <row r="84" spans="2:16" ht="18" customHeight="1">
      <c r="B84" s="261" t="s">
        <v>68</v>
      </c>
      <c r="C84" s="257">
        <v>43.4</v>
      </c>
      <c r="D84" s="257">
        <v>0</v>
      </c>
      <c r="E84" s="257">
        <v>0</v>
      </c>
      <c r="F84" s="257">
        <v>0</v>
      </c>
      <c r="G84" s="258">
        <f t="shared" si="56"/>
        <v>43.4</v>
      </c>
      <c r="H84" s="260">
        <v>0</v>
      </c>
      <c r="I84" s="260">
        <v>0</v>
      </c>
      <c r="J84" s="260">
        <v>0</v>
      </c>
      <c r="K84" s="260">
        <v>0</v>
      </c>
      <c r="L84" s="258">
        <f t="shared" si="57"/>
        <v>0</v>
      </c>
      <c r="M84" s="259">
        <f t="shared" si="48"/>
        <v>-43.4</v>
      </c>
      <c r="N84" s="259">
        <f t="shared" si="52"/>
        <v>-100</v>
      </c>
      <c r="O84" s="81"/>
      <c r="P84" s="81"/>
    </row>
    <row r="85" spans="2:16" ht="18" customHeight="1">
      <c r="B85" s="261" t="s">
        <v>160</v>
      </c>
      <c r="C85" s="257">
        <f>+[1]PP!C133</f>
        <v>1.7</v>
      </c>
      <c r="D85" s="257">
        <f>+[1]PP!C133</f>
        <v>1.7</v>
      </c>
      <c r="E85" s="257">
        <f>+[1]PP!E133</f>
        <v>1.7</v>
      </c>
      <c r="F85" s="257">
        <f>+[1]PP!F133</f>
        <v>1.7</v>
      </c>
      <c r="G85" s="258">
        <f t="shared" si="56"/>
        <v>6.8</v>
      </c>
      <c r="H85" s="258">
        <v>2.4</v>
      </c>
      <c r="I85" s="258">
        <v>2.6</v>
      </c>
      <c r="J85" s="258">
        <v>1.5</v>
      </c>
      <c r="K85" s="258">
        <v>1.6</v>
      </c>
      <c r="L85" s="258">
        <f t="shared" si="57"/>
        <v>8.1</v>
      </c>
      <c r="M85" s="259">
        <f t="shared" si="48"/>
        <v>1.2999999999999998</v>
      </c>
      <c r="N85" s="259">
        <f t="shared" si="52"/>
        <v>19.117647058823529</v>
      </c>
      <c r="O85" s="81"/>
      <c r="P85" s="81"/>
    </row>
    <row r="86" spans="2:16" ht="18" customHeight="1">
      <c r="B86" s="262" t="s">
        <v>161</v>
      </c>
      <c r="C86" s="257">
        <v>0</v>
      </c>
      <c r="D86" s="258">
        <v>0</v>
      </c>
      <c r="E86" s="258">
        <v>0</v>
      </c>
      <c r="F86" s="258">
        <v>0</v>
      </c>
      <c r="G86" s="258">
        <f t="shared" si="56"/>
        <v>0</v>
      </c>
      <c r="H86" s="260">
        <f>+[1]PP!H130</f>
        <v>0</v>
      </c>
      <c r="I86" s="260">
        <f>+[1]PP!H130</f>
        <v>0</v>
      </c>
      <c r="J86" s="260">
        <v>0</v>
      </c>
      <c r="K86" s="260">
        <v>0</v>
      </c>
      <c r="L86" s="258">
        <f t="shared" si="57"/>
        <v>0</v>
      </c>
      <c r="M86" s="259">
        <f t="shared" si="48"/>
        <v>0</v>
      </c>
      <c r="N86" s="263">
        <v>0</v>
      </c>
      <c r="O86" s="81"/>
      <c r="P86" s="81"/>
    </row>
    <row r="87" spans="2:16" ht="18" customHeight="1">
      <c r="B87" s="261" t="s">
        <v>162</v>
      </c>
      <c r="C87" s="264">
        <v>18.399999999999999</v>
      </c>
      <c r="D87" s="264">
        <v>10.9</v>
      </c>
      <c r="E87" s="264">
        <v>12.1</v>
      </c>
      <c r="F87" s="264">
        <v>14.9</v>
      </c>
      <c r="G87" s="258">
        <f t="shared" si="56"/>
        <v>56.3</v>
      </c>
      <c r="H87" s="260">
        <f>+[1]PP!H134</f>
        <v>17.100000000000001</v>
      </c>
      <c r="I87" s="260">
        <v>8.3000000000000007</v>
      </c>
      <c r="J87" s="260">
        <v>12.9</v>
      </c>
      <c r="K87" s="260">
        <v>10.4</v>
      </c>
      <c r="L87" s="258">
        <f t="shared" si="57"/>
        <v>48.7</v>
      </c>
      <c r="M87" s="258">
        <f t="shared" si="48"/>
        <v>-7.5999999999999943</v>
      </c>
      <c r="N87" s="258">
        <f>+M87/G87*100</f>
        <v>-13.499111900532851</v>
      </c>
      <c r="O87" s="81"/>
      <c r="P87" s="81"/>
    </row>
    <row r="88" spans="2:16" ht="22.5" customHeight="1">
      <c r="B88" s="265" t="s">
        <v>72</v>
      </c>
      <c r="C88" s="266">
        <f>+C80+C81</f>
        <v>19852.7</v>
      </c>
      <c r="D88" s="266">
        <f t="shared" ref="D88:K88" si="58">+D80+D81</f>
        <v>55789.5</v>
      </c>
      <c r="E88" s="266">
        <f t="shared" si="58"/>
        <v>20266.800000000003</v>
      </c>
      <c r="F88" s="266">
        <f t="shared" si="58"/>
        <v>22055</v>
      </c>
      <c r="G88" s="266">
        <f t="shared" si="58"/>
        <v>117964</v>
      </c>
      <c r="H88" s="266">
        <f t="shared" si="58"/>
        <v>17955.2</v>
      </c>
      <c r="I88" s="266">
        <f t="shared" si="58"/>
        <v>169040.1</v>
      </c>
      <c r="J88" s="266">
        <f t="shared" si="58"/>
        <v>7196</v>
      </c>
      <c r="K88" s="266">
        <f t="shared" si="58"/>
        <v>26918.3</v>
      </c>
      <c r="L88" s="266">
        <f>+L80+L81</f>
        <v>221109.59999999998</v>
      </c>
      <c r="M88" s="266">
        <f t="shared" si="48"/>
        <v>103145.59999999998</v>
      </c>
      <c r="N88" s="267">
        <f>+M88/G88*100</f>
        <v>87.438201485198846</v>
      </c>
      <c r="O88" s="81"/>
      <c r="P88" s="81"/>
    </row>
    <row r="89" spans="2:16" ht="22.5" customHeight="1">
      <c r="B89" s="297" t="s">
        <v>163</v>
      </c>
      <c r="C89" s="298">
        <f>+'[1]cut presupuestaria'!C33</f>
        <v>3412.1</v>
      </c>
      <c r="D89" s="298">
        <f>+'[1]cut presupuestaria'!D33</f>
        <v>2945</v>
      </c>
      <c r="E89" s="298">
        <f>+'[1]cut presupuestaria'!E33</f>
        <v>2090.6999999999998</v>
      </c>
      <c r="F89" s="298">
        <f>+'[1]cut presupuestaria'!F33</f>
        <v>2773.3999999999996</v>
      </c>
      <c r="G89" s="298">
        <f>+'[1]cut presupuestaria'!G33</f>
        <v>11221.199999999999</v>
      </c>
      <c r="H89" s="298">
        <f>+'[1]cut presupuestaria'!H33</f>
        <v>2406.3000000000002</v>
      </c>
      <c r="I89" s="298">
        <f>+'[1]cut presupuestaria'!I33</f>
        <v>2341.4</v>
      </c>
      <c r="J89" s="298">
        <f>+'[1]cut presupuestaria'!J33</f>
        <v>2463.1000000000004</v>
      </c>
      <c r="K89" s="298">
        <f>+'[1]cut presupuestaria'!K33</f>
        <v>2504.6999999999998</v>
      </c>
      <c r="L89" s="298">
        <f>+'[1]cut presupuestaria'!L33</f>
        <v>9715.5</v>
      </c>
      <c r="M89" s="298">
        <f t="shared" si="48"/>
        <v>-1505.6999999999989</v>
      </c>
      <c r="N89" s="298">
        <f>+M89/G89*100</f>
        <v>-13.418350978504964</v>
      </c>
      <c r="O89" s="81"/>
      <c r="P89" s="81"/>
    </row>
    <row r="90" spans="2:16" ht="18" customHeight="1">
      <c r="B90" s="72" t="s">
        <v>73</v>
      </c>
      <c r="H90" s="268"/>
      <c r="I90" s="268"/>
      <c r="J90" s="268"/>
      <c r="K90" s="268"/>
      <c r="L90" s="268"/>
      <c r="M90" s="268"/>
    </row>
    <row r="91" spans="2:16" ht="13.5" customHeight="1">
      <c r="B91" s="78" t="s">
        <v>74</v>
      </c>
      <c r="C91" s="81"/>
      <c r="D91" s="81"/>
      <c r="E91" s="81"/>
      <c r="F91" s="81"/>
      <c r="G91" s="81"/>
      <c r="H91" s="268"/>
      <c r="I91" s="268"/>
      <c r="J91" s="268"/>
      <c r="K91" s="268"/>
      <c r="L91" s="268"/>
      <c r="M91" s="268"/>
    </row>
    <row r="92" spans="2:16" ht="14.25" customHeight="1">
      <c r="B92" s="82" t="s">
        <v>164</v>
      </c>
      <c r="C92" s="81"/>
      <c r="D92" s="81"/>
      <c r="E92" s="81"/>
      <c r="F92" s="81"/>
      <c r="G92" s="46"/>
      <c r="H92" s="268"/>
      <c r="I92" s="268"/>
      <c r="J92" s="268"/>
      <c r="K92" s="268"/>
      <c r="L92" s="268"/>
      <c r="M92" s="268"/>
    </row>
    <row r="93" spans="2:16">
      <c r="B93" s="82" t="s">
        <v>165</v>
      </c>
      <c r="C93" s="81"/>
      <c r="D93" s="81"/>
      <c r="E93" s="81"/>
      <c r="F93" s="81"/>
      <c r="G93" s="81"/>
      <c r="H93" s="268"/>
      <c r="I93" s="268"/>
      <c r="J93" s="268"/>
      <c r="K93" s="268"/>
      <c r="L93" s="268"/>
      <c r="M93" s="268"/>
    </row>
    <row r="94" spans="2:16">
      <c r="B94" s="85" t="s">
        <v>166</v>
      </c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88"/>
    </row>
    <row r="95" spans="2:16">
      <c r="B95" s="88"/>
      <c r="C95" s="270"/>
      <c r="D95" s="270"/>
      <c r="E95" s="270"/>
      <c r="F95" s="270"/>
      <c r="G95" s="271"/>
      <c r="H95" s="271"/>
      <c r="I95" s="271"/>
      <c r="J95" s="271"/>
      <c r="K95" s="271"/>
      <c r="L95" s="271"/>
      <c r="M95" s="88"/>
      <c r="N95" s="88"/>
    </row>
    <row r="96" spans="2:16">
      <c r="B96" s="152"/>
      <c r="C96" s="272"/>
      <c r="D96" s="272"/>
      <c r="E96" s="272"/>
      <c r="F96" s="272"/>
      <c r="G96" s="88"/>
      <c r="H96" s="98"/>
      <c r="I96" s="98"/>
      <c r="J96" s="98"/>
      <c r="K96" s="98"/>
      <c r="L96" s="88"/>
      <c r="M96" s="88"/>
      <c r="N96" s="88"/>
    </row>
    <row r="97" spans="2:14">
      <c r="B97" s="152"/>
      <c r="C97" s="88"/>
      <c r="D97" s="88"/>
      <c r="E97" s="88"/>
      <c r="F97" s="88"/>
      <c r="G97" s="88"/>
      <c r="H97" s="98"/>
      <c r="I97" s="98"/>
      <c r="J97" s="98"/>
      <c r="K97" s="98"/>
      <c r="L97" s="88"/>
      <c r="M97" s="88"/>
      <c r="N97" s="88"/>
    </row>
    <row r="98" spans="2:14">
      <c r="B98" s="88"/>
      <c r="C98" s="88"/>
      <c r="D98" s="88"/>
      <c r="E98" s="88"/>
      <c r="F98" s="88"/>
      <c r="G98" s="88"/>
      <c r="H98" s="98"/>
      <c r="I98" s="98"/>
      <c r="J98" s="98"/>
      <c r="K98" s="98"/>
      <c r="L98" s="88"/>
      <c r="M98" s="88"/>
      <c r="N98" s="88"/>
    </row>
    <row r="99" spans="2:14">
      <c r="B99" s="152"/>
      <c r="C99" s="88"/>
      <c r="D99" s="88"/>
      <c r="E99" s="88"/>
      <c r="F99" s="88"/>
      <c r="G99" s="88"/>
      <c r="H99" s="98"/>
      <c r="I99" s="98"/>
      <c r="J99" s="98"/>
      <c r="K99" s="98"/>
      <c r="L99" s="88"/>
      <c r="M99" s="88"/>
      <c r="N99" s="88"/>
    </row>
    <row r="100" spans="2:14">
      <c r="B100" s="152"/>
      <c r="C100" s="88"/>
      <c r="D100" s="88"/>
      <c r="E100" s="88"/>
      <c r="F100" s="88"/>
      <c r="G100" s="88"/>
      <c r="H100" s="98"/>
      <c r="I100" s="98"/>
      <c r="J100" s="98"/>
      <c r="K100" s="98"/>
      <c r="L100" s="88"/>
      <c r="M100" s="88"/>
      <c r="N100" s="88"/>
    </row>
    <row r="101" spans="2:14">
      <c r="B101" s="152"/>
      <c r="C101" s="88"/>
      <c r="D101" s="88"/>
      <c r="E101" s="88"/>
      <c r="F101" s="88"/>
      <c r="G101" s="88"/>
      <c r="H101" s="98"/>
      <c r="I101" s="98"/>
      <c r="J101" s="98"/>
      <c r="K101" s="98"/>
      <c r="L101" s="88"/>
      <c r="M101" s="88"/>
      <c r="N101" s="88"/>
    </row>
    <row r="102" spans="2:14">
      <c r="B102" s="88"/>
      <c r="C102" s="88"/>
      <c r="D102" s="88"/>
      <c r="E102" s="88"/>
      <c r="F102" s="88"/>
      <c r="G102" s="88"/>
      <c r="H102" s="98"/>
      <c r="I102" s="98"/>
      <c r="J102" s="98"/>
      <c r="K102" s="98"/>
      <c r="L102" s="88"/>
      <c r="M102" s="88"/>
      <c r="N102" s="88"/>
    </row>
    <row r="103" spans="2:14">
      <c r="B103" s="152"/>
      <c r="C103" s="88"/>
      <c r="D103" s="88"/>
      <c r="E103" s="88"/>
      <c r="F103" s="88"/>
      <c r="G103" s="88"/>
      <c r="H103" s="98"/>
      <c r="I103" s="98"/>
      <c r="J103" s="98"/>
      <c r="K103" s="98"/>
      <c r="L103" s="88"/>
      <c r="M103" s="88"/>
      <c r="N103" s="88"/>
    </row>
    <row r="104" spans="2:14">
      <c r="B104" s="152"/>
      <c r="C104" s="88"/>
      <c r="D104" s="88"/>
      <c r="E104" s="88"/>
      <c r="F104" s="88"/>
      <c r="G104" s="88"/>
      <c r="H104" s="98"/>
      <c r="I104" s="98"/>
      <c r="J104" s="98"/>
      <c r="K104" s="98"/>
      <c r="L104" s="88"/>
      <c r="M104" s="88"/>
      <c r="N104" s="88"/>
    </row>
    <row r="105" spans="2:14">
      <c r="B105" s="152"/>
      <c r="C105" s="88"/>
      <c r="D105" s="88"/>
      <c r="E105" s="88"/>
      <c r="F105" s="88"/>
      <c r="G105" s="88"/>
      <c r="H105" s="98"/>
      <c r="I105" s="98"/>
      <c r="J105" s="98"/>
      <c r="K105" s="98"/>
      <c r="L105" s="88"/>
      <c r="M105" s="88"/>
      <c r="N105" s="88"/>
    </row>
    <row r="106" spans="2:14">
      <c r="B106" s="152"/>
      <c r="C106" s="88"/>
      <c r="D106" s="88"/>
      <c r="E106" s="88"/>
      <c r="F106" s="88"/>
      <c r="G106" s="88"/>
      <c r="H106" s="98"/>
      <c r="I106" s="98"/>
      <c r="J106" s="98"/>
      <c r="K106" s="98"/>
      <c r="L106" s="88"/>
      <c r="M106" s="88"/>
      <c r="N106" s="88"/>
    </row>
    <row r="107" spans="2:14">
      <c r="B107" s="88"/>
      <c r="C107" s="88"/>
      <c r="D107" s="88"/>
      <c r="E107" s="88"/>
      <c r="F107" s="88"/>
      <c r="G107" s="88"/>
      <c r="H107" s="98"/>
      <c r="I107" s="98"/>
      <c r="J107" s="98"/>
      <c r="K107" s="98"/>
      <c r="L107" s="88"/>
      <c r="M107" s="88"/>
      <c r="N107" s="88"/>
    </row>
    <row r="108" spans="2:14">
      <c r="B108" s="88"/>
      <c r="C108" s="88"/>
      <c r="D108" s="88"/>
      <c r="E108" s="88"/>
      <c r="F108" s="88"/>
      <c r="G108" s="88"/>
      <c r="H108" s="98"/>
      <c r="I108" s="98"/>
      <c r="J108" s="98"/>
      <c r="K108" s="98"/>
      <c r="L108" s="88"/>
      <c r="M108" s="88"/>
      <c r="N108" s="88"/>
    </row>
    <row r="109" spans="2:14">
      <c r="B109" s="88"/>
      <c r="C109" s="88"/>
      <c r="D109" s="88"/>
      <c r="E109" s="88"/>
      <c r="F109" s="88"/>
      <c r="G109" s="88"/>
      <c r="H109" s="98"/>
      <c r="I109" s="98"/>
      <c r="J109" s="98"/>
      <c r="K109" s="98"/>
      <c r="L109" s="88"/>
      <c r="M109" s="88"/>
      <c r="N109" s="88"/>
    </row>
    <row r="110" spans="2:14">
      <c r="B110" s="88"/>
      <c r="C110" s="88"/>
      <c r="D110" s="88"/>
      <c r="E110" s="88"/>
      <c r="F110" s="88"/>
      <c r="G110" s="88"/>
      <c r="H110" s="98"/>
      <c r="I110" s="98"/>
      <c r="J110" s="98"/>
      <c r="K110" s="98"/>
      <c r="L110" s="88"/>
      <c r="M110" s="88"/>
      <c r="N110" s="88"/>
    </row>
    <row r="111" spans="2:14">
      <c r="B111" s="88"/>
      <c r="C111" s="88"/>
      <c r="D111" s="88"/>
      <c r="E111" s="88"/>
      <c r="F111" s="88"/>
      <c r="G111" s="88"/>
      <c r="H111" s="98"/>
      <c r="I111" s="98"/>
      <c r="J111" s="98"/>
      <c r="K111" s="98"/>
      <c r="L111" s="88"/>
      <c r="M111" s="88"/>
      <c r="N111" s="88"/>
    </row>
    <row r="112" spans="2:14">
      <c r="B112" s="88"/>
      <c r="C112" s="88"/>
      <c r="D112" s="88"/>
      <c r="E112" s="88"/>
      <c r="F112" s="88"/>
      <c r="G112" s="88"/>
      <c r="H112" s="98"/>
      <c r="I112" s="98"/>
      <c r="J112" s="98"/>
      <c r="K112" s="98"/>
      <c r="L112" s="88"/>
      <c r="M112" s="88"/>
      <c r="N112" s="88"/>
    </row>
    <row r="113" spans="2:14">
      <c r="B113" s="88"/>
      <c r="C113" s="88"/>
      <c r="D113" s="88"/>
      <c r="E113" s="88"/>
      <c r="F113" s="88"/>
      <c r="G113" s="88"/>
      <c r="H113" s="98"/>
      <c r="I113" s="98"/>
      <c r="J113" s="98"/>
      <c r="K113" s="98"/>
      <c r="L113" s="88"/>
      <c r="M113" s="88"/>
      <c r="N113" s="88"/>
    </row>
    <row r="114" spans="2:14">
      <c r="B114" s="88"/>
      <c r="C114" s="88"/>
      <c r="D114" s="88"/>
      <c r="E114" s="88"/>
      <c r="F114" s="88"/>
      <c r="G114" s="88"/>
      <c r="H114" s="98"/>
      <c r="I114" s="98"/>
      <c r="J114" s="98"/>
      <c r="K114" s="98"/>
      <c r="L114" s="88"/>
      <c r="M114" s="88"/>
      <c r="N114" s="88"/>
    </row>
    <row r="115" spans="2:14">
      <c r="B115" s="88"/>
      <c r="C115" s="88"/>
      <c r="D115" s="88"/>
      <c r="E115" s="88"/>
      <c r="F115" s="88"/>
      <c r="G115" s="88"/>
      <c r="H115" s="98"/>
      <c r="I115" s="98"/>
      <c r="J115" s="98"/>
      <c r="K115" s="98"/>
      <c r="L115" s="88"/>
      <c r="M115" s="88"/>
      <c r="N115" s="88"/>
    </row>
    <row r="116" spans="2:14">
      <c r="B116" s="88"/>
      <c r="C116" s="88"/>
      <c r="D116" s="88"/>
      <c r="E116" s="88"/>
      <c r="F116" s="88"/>
      <c r="G116" s="88"/>
      <c r="H116" s="98"/>
      <c r="I116" s="98"/>
      <c r="J116" s="98"/>
      <c r="K116" s="98"/>
      <c r="L116" s="88"/>
      <c r="M116" s="88"/>
      <c r="N116" s="88"/>
    </row>
    <row r="117" spans="2:14">
      <c r="B117" s="88"/>
      <c r="C117" s="88"/>
      <c r="D117" s="88"/>
      <c r="E117" s="88"/>
      <c r="F117" s="88"/>
      <c r="G117" s="88"/>
      <c r="H117" s="98"/>
      <c r="I117" s="98"/>
      <c r="J117" s="98"/>
      <c r="K117" s="98"/>
      <c r="L117" s="88"/>
      <c r="M117" s="88"/>
      <c r="N117" s="88"/>
    </row>
    <row r="118" spans="2:14">
      <c r="B118" s="88"/>
      <c r="C118" s="88"/>
      <c r="D118" s="88"/>
      <c r="E118" s="88"/>
      <c r="F118" s="88"/>
      <c r="G118" s="88"/>
      <c r="H118" s="98"/>
      <c r="I118" s="98"/>
      <c r="J118" s="98"/>
      <c r="K118" s="98"/>
      <c r="L118" s="88"/>
      <c r="M118" s="88"/>
      <c r="N118" s="88"/>
    </row>
    <row r="119" spans="2:14">
      <c r="B119" s="88"/>
      <c r="C119" s="88"/>
      <c r="D119" s="88"/>
      <c r="E119" s="88"/>
      <c r="F119" s="88"/>
      <c r="G119" s="88"/>
      <c r="H119" s="98"/>
      <c r="I119" s="98"/>
      <c r="J119" s="98"/>
      <c r="K119" s="98"/>
      <c r="L119" s="88"/>
      <c r="M119" s="88"/>
      <c r="N119" s="88"/>
    </row>
    <row r="120" spans="2:14">
      <c r="B120" s="88"/>
      <c r="C120" s="88"/>
      <c r="D120" s="88"/>
      <c r="E120" s="88"/>
      <c r="F120" s="88"/>
      <c r="G120" s="88"/>
      <c r="H120" s="98"/>
      <c r="I120" s="98"/>
      <c r="J120" s="98"/>
      <c r="K120" s="98"/>
      <c r="L120" s="88"/>
      <c r="M120" s="88"/>
      <c r="N120" s="88"/>
    </row>
    <row r="121" spans="2:14">
      <c r="B121" s="88"/>
      <c r="C121" s="88"/>
      <c r="D121" s="88"/>
      <c r="E121" s="88"/>
      <c r="F121" s="88"/>
      <c r="G121" s="88"/>
      <c r="H121" s="98"/>
      <c r="I121" s="98"/>
      <c r="J121" s="98"/>
      <c r="K121" s="98"/>
      <c r="L121" s="88"/>
      <c r="M121" s="88"/>
      <c r="N121" s="88"/>
    </row>
    <row r="122" spans="2:14">
      <c r="B122" s="88"/>
      <c r="C122" s="88"/>
      <c r="D122" s="88"/>
      <c r="E122" s="88"/>
      <c r="F122" s="88"/>
      <c r="G122" s="88"/>
      <c r="H122" s="98"/>
      <c r="I122" s="98"/>
      <c r="J122" s="98"/>
      <c r="K122" s="98"/>
      <c r="L122" s="88"/>
      <c r="M122" s="88"/>
      <c r="N122" s="88"/>
    </row>
    <row r="123" spans="2:14">
      <c r="B123" s="88"/>
      <c r="C123" s="88"/>
      <c r="D123" s="88"/>
      <c r="E123" s="88"/>
      <c r="F123" s="88"/>
      <c r="G123" s="88"/>
      <c r="H123" s="98"/>
      <c r="I123" s="98"/>
      <c r="J123" s="98"/>
      <c r="K123" s="98"/>
      <c r="L123" s="88"/>
      <c r="M123" s="88"/>
      <c r="N123" s="88"/>
    </row>
    <row r="124" spans="2:14">
      <c r="B124" s="88"/>
      <c r="C124" s="88"/>
      <c r="D124" s="88"/>
      <c r="E124" s="88"/>
      <c r="F124" s="88"/>
      <c r="G124" s="88"/>
      <c r="H124" s="98"/>
      <c r="I124" s="98"/>
      <c r="J124" s="98"/>
      <c r="K124" s="98"/>
      <c r="L124" s="88"/>
      <c r="M124" s="88"/>
      <c r="N124" s="88"/>
    </row>
    <row r="125" spans="2:14">
      <c r="B125" s="88"/>
      <c r="C125" s="88"/>
      <c r="D125" s="88"/>
      <c r="E125" s="88"/>
      <c r="F125" s="88"/>
      <c r="G125" s="88"/>
      <c r="H125" s="98"/>
      <c r="I125" s="98"/>
      <c r="J125" s="98"/>
      <c r="K125" s="98"/>
      <c r="L125" s="88"/>
      <c r="M125" s="88"/>
      <c r="N125" s="88"/>
    </row>
    <row r="126" spans="2:14">
      <c r="B126" s="88"/>
      <c r="C126" s="88"/>
      <c r="D126" s="88"/>
      <c r="E126" s="88"/>
      <c r="F126" s="88"/>
      <c r="G126" s="88"/>
      <c r="H126" s="98"/>
      <c r="I126" s="98"/>
      <c r="J126" s="98"/>
      <c r="K126" s="98"/>
      <c r="L126" s="88"/>
      <c r="M126" s="88"/>
      <c r="N126" s="88"/>
    </row>
    <row r="127" spans="2:14">
      <c r="B127" s="88"/>
      <c r="C127" s="88"/>
      <c r="D127" s="88"/>
      <c r="E127" s="88"/>
      <c r="F127" s="88"/>
      <c r="G127" s="88"/>
      <c r="H127" s="98"/>
      <c r="I127" s="98"/>
      <c r="J127" s="98"/>
      <c r="K127" s="98"/>
      <c r="L127" s="88"/>
      <c r="M127" s="88"/>
      <c r="N127" s="88"/>
    </row>
    <row r="128" spans="2:14">
      <c r="B128" s="88"/>
      <c r="C128" s="88"/>
      <c r="D128" s="88"/>
      <c r="E128" s="88"/>
      <c r="F128" s="88"/>
      <c r="G128" s="88"/>
      <c r="H128" s="98"/>
      <c r="I128" s="98"/>
      <c r="J128" s="98"/>
      <c r="K128" s="98"/>
      <c r="L128" s="88"/>
      <c r="M128" s="88"/>
      <c r="N128" s="88"/>
    </row>
    <row r="129" spans="2:14">
      <c r="B129" s="88"/>
      <c r="C129" s="88"/>
      <c r="D129" s="88"/>
      <c r="E129" s="88"/>
      <c r="F129" s="88"/>
      <c r="G129" s="88"/>
      <c r="H129" s="98"/>
      <c r="I129" s="98"/>
      <c r="J129" s="98"/>
      <c r="K129" s="98"/>
      <c r="L129" s="88"/>
      <c r="M129" s="88"/>
      <c r="N129" s="88"/>
    </row>
    <row r="130" spans="2:14">
      <c r="B130" s="88"/>
      <c r="C130" s="88"/>
      <c r="D130" s="88"/>
      <c r="E130" s="88"/>
      <c r="F130" s="88"/>
      <c r="G130" s="88"/>
      <c r="H130" s="98"/>
      <c r="I130" s="98"/>
      <c r="J130" s="98"/>
      <c r="K130" s="98"/>
      <c r="L130" s="88"/>
      <c r="M130" s="88"/>
      <c r="N130" s="88"/>
    </row>
    <row r="131" spans="2:14">
      <c r="B131" s="88"/>
      <c r="C131" s="88"/>
      <c r="D131" s="88"/>
      <c r="E131" s="88"/>
      <c r="F131" s="88"/>
      <c r="G131" s="88"/>
      <c r="H131" s="98"/>
      <c r="I131" s="98"/>
      <c r="J131" s="98"/>
      <c r="K131" s="98"/>
      <c r="L131" s="88"/>
      <c r="M131" s="88"/>
      <c r="N131" s="88"/>
    </row>
    <row r="132" spans="2:14">
      <c r="B132" s="88"/>
      <c r="C132" s="88"/>
      <c r="D132" s="88"/>
      <c r="E132" s="88"/>
      <c r="F132" s="88"/>
      <c r="G132" s="88"/>
      <c r="H132" s="98"/>
      <c r="I132" s="98"/>
      <c r="J132" s="98"/>
      <c r="K132" s="98"/>
      <c r="L132" s="88"/>
      <c r="M132" s="88"/>
      <c r="N132" s="88"/>
    </row>
    <row r="133" spans="2:14">
      <c r="B133" s="88"/>
      <c r="C133" s="88"/>
      <c r="D133" s="88"/>
      <c r="E133" s="88"/>
      <c r="F133" s="88"/>
      <c r="G133" s="88"/>
      <c r="H133" s="98"/>
      <c r="I133" s="98"/>
      <c r="J133" s="98"/>
      <c r="K133" s="98"/>
      <c r="L133" s="88"/>
      <c r="M133" s="88"/>
      <c r="N133" s="88"/>
    </row>
    <row r="134" spans="2:14">
      <c r="B134" s="88"/>
      <c r="C134" s="88"/>
      <c r="D134" s="88"/>
      <c r="E134" s="88"/>
      <c r="F134" s="88"/>
      <c r="G134" s="88"/>
      <c r="H134" s="98"/>
      <c r="I134" s="98"/>
      <c r="J134" s="98"/>
      <c r="K134" s="98"/>
      <c r="L134" s="88"/>
      <c r="M134" s="88"/>
      <c r="N134" s="88"/>
    </row>
    <row r="135" spans="2:14">
      <c r="B135" s="88"/>
      <c r="C135" s="88"/>
      <c r="D135" s="88"/>
      <c r="E135" s="88"/>
      <c r="F135" s="88"/>
      <c r="G135" s="88"/>
      <c r="H135" s="98"/>
      <c r="I135" s="98"/>
      <c r="J135" s="98"/>
      <c r="K135" s="98"/>
      <c r="L135" s="88"/>
      <c r="M135" s="88"/>
      <c r="N135" s="88"/>
    </row>
    <row r="136" spans="2:14">
      <c r="B136" s="88"/>
      <c r="C136" s="88"/>
      <c r="D136" s="88"/>
      <c r="E136" s="88"/>
      <c r="F136" s="88"/>
      <c r="G136" s="88"/>
      <c r="H136" s="98"/>
      <c r="I136" s="98"/>
      <c r="J136" s="98"/>
      <c r="K136" s="98"/>
      <c r="L136" s="88"/>
      <c r="M136" s="88"/>
      <c r="N136" s="88"/>
    </row>
    <row r="137" spans="2:14">
      <c r="B137" s="88"/>
      <c r="C137" s="88"/>
      <c r="D137" s="88"/>
      <c r="E137" s="88"/>
      <c r="F137" s="88"/>
      <c r="G137" s="88"/>
      <c r="H137" s="98"/>
      <c r="I137" s="98"/>
      <c r="J137" s="98"/>
      <c r="K137" s="98"/>
      <c r="L137" s="88"/>
      <c r="M137" s="88"/>
      <c r="N137" s="88"/>
    </row>
    <row r="138" spans="2:14">
      <c r="B138" s="88"/>
      <c r="C138" s="88"/>
      <c r="D138" s="88"/>
      <c r="E138" s="88"/>
      <c r="F138" s="88"/>
      <c r="G138" s="88"/>
      <c r="H138" s="98"/>
      <c r="I138" s="98"/>
      <c r="J138" s="98"/>
      <c r="K138" s="98"/>
      <c r="L138" s="88"/>
      <c r="M138" s="88"/>
      <c r="N138" s="88"/>
    </row>
    <row r="139" spans="2:14">
      <c r="B139" s="88"/>
      <c r="C139" s="88"/>
      <c r="D139" s="88"/>
      <c r="E139" s="88"/>
      <c r="F139" s="88"/>
      <c r="G139" s="88"/>
      <c r="H139" s="98"/>
      <c r="I139" s="98"/>
      <c r="J139" s="98"/>
      <c r="K139" s="98"/>
      <c r="L139" s="88"/>
      <c r="M139" s="88"/>
      <c r="N139" s="88"/>
    </row>
    <row r="140" spans="2:14">
      <c r="B140" s="88"/>
      <c r="C140" s="88"/>
      <c r="D140" s="88"/>
      <c r="E140" s="88"/>
      <c r="F140" s="88"/>
      <c r="G140" s="88"/>
      <c r="H140" s="98"/>
      <c r="I140" s="98"/>
      <c r="J140" s="98"/>
      <c r="K140" s="98"/>
      <c r="L140" s="88"/>
      <c r="M140" s="88"/>
      <c r="N140" s="88"/>
    </row>
    <row r="141" spans="2:14">
      <c r="B141" s="88"/>
      <c r="C141" s="88"/>
      <c r="D141" s="88"/>
      <c r="E141" s="88"/>
      <c r="F141" s="88"/>
      <c r="G141" s="88"/>
      <c r="H141" s="98"/>
      <c r="I141" s="98"/>
      <c r="J141" s="98"/>
      <c r="K141" s="98"/>
      <c r="L141" s="88"/>
      <c r="M141" s="88"/>
      <c r="N141" s="88"/>
    </row>
    <row r="142" spans="2:14">
      <c r="B142" s="88"/>
      <c r="C142" s="88"/>
      <c r="D142" s="88"/>
      <c r="E142" s="88"/>
      <c r="F142" s="88"/>
      <c r="G142" s="88"/>
      <c r="H142" s="98"/>
      <c r="I142" s="98"/>
      <c r="J142" s="98"/>
      <c r="K142" s="98"/>
      <c r="L142" s="88"/>
      <c r="M142" s="88"/>
      <c r="N142" s="88"/>
    </row>
    <row r="143" spans="2:14">
      <c r="B143" s="88"/>
      <c r="C143" s="88"/>
      <c r="D143" s="88"/>
      <c r="E143" s="88"/>
      <c r="F143" s="88"/>
      <c r="G143" s="88"/>
      <c r="H143" s="98"/>
      <c r="I143" s="98"/>
      <c r="J143" s="98"/>
      <c r="K143" s="98"/>
      <c r="L143" s="88"/>
      <c r="M143" s="88"/>
      <c r="N143" s="88"/>
    </row>
    <row r="144" spans="2:14">
      <c r="B144" s="88"/>
      <c r="C144" s="88"/>
      <c r="D144" s="88"/>
      <c r="E144" s="88"/>
      <c r="F144" s="88"/>
      <c r="G144" s="88"/>
      <c r="H144" s="98"/>
      <c r="I144" s="98"/>
      <c r="J144" s="98"/>
      <c r="K144" s="98"/>
      <c r="L144" s="88"/>
      <c r="M144" s="88"/>
      <c r="N144" s="88"/>
    </row>
    <row r="145" spans="2:14">
      <c r="B145" s="88"/>
      <c r="C145" s="88"/>
      <c r="D145" s="88"/>
      <c r="E145" s="88"/>
      <c r="F145" s="88"/>
      <c r="G145" s="88"/>
      <c r="H145" s="98"/>
      <c r="I145" s="98"/>
      <c r="J145" s="98"/>
      <c r="K145" s="98"/>
      <c r="L145" s="88"/>
      <c r="M145" s="88"/>
      <c r="N145" s="88"/>
    </row>
    <row r="146" spans="2:14">
      <c r="B146" s="88"/>
      <c r="C146" s="88"/>
      <c r="D146" s="88"/>
      <c r="E146" s="88"/>
      <c r="F146" s="88"/>
      <c r="G146" s="88"/>
      <c r="H146" s="98"/>
      <c r="I146" s="98"/>
      <c r="J146" s="98"/>
      <c r="K146" s="98"/>
      <c r="L146" s="88"/>
      <c r="M146" s="88"/>
      <c r="N146" s="88"/>
    </row>
    <row r="147" spans="2:14">
      <c r="B147" s="88"/>
      <c r="C147" s="88"/>
      <c r="D147" s="88"/>
      <c r="E147" s="88"/>
      <c r="F147" s="88"/>
      <c r="G147" s="88"/>
      <c r="H147" s="98"/>
      <c r="I147" s="98"/>
      <c r="J147" s="98"/>
      <c r="K147" s="98"/>
      <c r="L147" s="88"/>
      <c r="M147" s="88"/>
      <c r="N147" s="88"/>
    </row>
    <row r="148" spans="2:14">
      <c r="B148" s="88"/>
      <c r="C148" s="88"/>
      <c r="D148" s="88"/>
      <c r="E148" s="88"/>
      <c r="F148" s="88"/>
      <c r="G148" s="88"/>
      <c r="H148" s="98"/>
      <c r="I148" s="98"/>
      <c r="J148" s="98"/>
      <c r="K148" s="98"/>
      <c r="L148" s="88"/>
      <c r="M148" s="88"/>
      <c r="N148" s="88"/>
    </row>
    <row r="149" spans="2:14">
      <c r="B149" s="88"/>
      <c r="C149" s="88"/>
      <c r="D149" s="88"/>
      <c r="E149" s="88"/>
      <c r="F149" s="88"/>
      <c r="G149" s="88"/>
      <c r="H149" s="98"/>
      <c r="I149" s="98"/>
      <c r="J149" s="98"/>
      <c r="K149" s="98"/>
      <c r="L149" s="88"/>
      <c r="M149" s="88"/>
      <c r="N149" s="88"/>
    </row>
    <row r="150" spans="2:14">
      <c r="B150" s="88"/>
      <c r="C150" s="88"/>
      <c r="D150" s="88"/>
      <c r="E150" s="88"/>
      <c r="F150" s="88"/>
      <c r="G150" s="88"/>
      <c r="H150" s="98"/>
      <c r="I150" s="98"/>
      <c r="J150" s="98"/>
      <c r="K150" s="98"/>
      <c r="L150" s="88"/>
      <c r="M150" s="88"/>
      <c r="N150" s="88"/>
    </row>
    <row r="151" spans="2:14">
      <c r="B151" s="88"/>
      <c r="C151" s="88"/>
      <c r="D151" s="88"/>
      <c r="E151" s="88"/>
      <c r="F151" s="88"/>
      <c r="G151" s="88"/>
      <c r="H151" s="98"/>
      <c r="I151" s="98"/>
      <c r="J151" s="98"/>
      <c r="K151" s="98"/>
      <c r="L151" s="88"/>
      <c r="M151" s="88"/>
      <c r="N151" s="88"/>
    </row>
    <row r="152" spans="2:14">
      <c r="B152" s="88"/>
      <c r="C152" s="88"/>
      <c r="D152" s="88"/>
      <c r="E152" s="88"/>
      <c r="F152" s="88"/>
      <c r="G152" s="88"/>
      <c r="H152" s="98"/>
      <c r="I152" s="98"/>
      <c r="J152" s="98"/>
      <c r="K152" s="98"/>
      <c r="L152" s="88"/>
      <c r="M152" s="88"/>
      <c r="N152" s="88"/>
    </row>
    <row r="153" spans="2:14">
      <c r="B153" s="88"/>
      <c r="C153" s="88"/>
      <c r="D153" s="88"/>
      <c r="E153" s="88"/>
      <c r="F153" s="88"/>
      <c r="G153" s="88"/>
      <c r="H153" s="98"/>
      <c r="I153" s="98"/>
      <c r="J153" s="98"/>
      <c r="K153" s="98"/>
      <c r="L153" s="88"/>
      <c r="M153" s="88"/>
      <c r="N153" s="88"/>
    </row>
    <row r="154" spans="2:14">
      <c r="B154" s="88"/>
      <c r="C154" s="88"/>
      <c r="D154" s="88"/>
      <c r="E154" s="88"/>
      <c r="F154" s="88"/>
      <c r="G154" s="88"/>
      <c r="H154" s="98"/>
      <c r="I154" s="98"/>
      <c r="J154" s="98"/>
      <c r="K154" s="98"/>
      <c r="L154" s="88"/>
      <c r="M154" s="88"/>
      <c r="N154" s="88"/>
    </row>
    <row r="155" spans="2:14">
      <c r="B155" s="88"/>
      <c r="C155" s="88"/>
      <c r="D155" s="88"/>
      <c r="E155" s="88"/>
      <c r="F155" s="88"/>
      <c r="G155" s="88"/>
      <c r="H155" s="98"/>
      <c r="I155" s="98"/>
      <c r="J155" s="98"/>
      <c r="K155" s="98"/>
      <c r="L155" s="88"/>
      <c r="M155" s="88"/>
      <c r="N155" s="88"/>
    </row>
    <row r="156" spans="2:14">
      <c r="B156" s="88"/>
      <c r="C156" s="88"/>
      <c r="D156" s="88"/>
      <c r="E156" s="88"/>
      <c r="F156" s="88"/>
      <c r="G156" s="88"/>
      <c r="H156" s="98"/>
      <c r="I156" s="98"/>
      <c r="J156" s="98"/>
      <c r="K156" s="98"/>
      <c r="L156" s="88"/>
      <c r="M156" s="88"/>
      <c r="N156" s="88"/>
    </row>
    <row r="157" spans="2:14">
      <c r="B157" s="88"/>
      <c r="C157" s="88"/>
      <c r="D157" s="88"/>
      <c r="E157" s="88"/>
      <c r="F157" s="88"/>
      <c r="G157" s="88"/>
      <c r="H157" s="98"/>
      <c r="I157" s="98"/>
      <c r="J157" s="98"/>
      <c r="K157" s="98"/>
      <c r="L157" s="88"/>
      <c r="M157" s="88"/>
      <c r="N157" s="88"/>
    </row>
    <row r="158" spans="2:14">
      <c r="B158" s="88"/>
      <c r="C158" s="88"/>
      <c r="D158" s="88"/>
      <c r="E158" s="88"/>
      <c r="F158" s="88"/>
      <c r="G158" s="88"/>
      <c r="H158" s="98"/>
      <c r="I158" s="98"/>
      <c r="J158" s="98"/>
      <c r="K158" s="98"/>
      <c r="L158" s="88"/>
      <c r="M158" s="88"/>
      <c r="N158" s="88"/>
    </row>
    <row r="159" spans="2:14">
      <c r="B159" s="88"/>
      <c r="C159" s="88"/>
      <c r="D159" s="88"/>
      <c r="E159" s="88"/>
      <c r="F159" s="88"/>
      <c r="G159" s="88"/>
      <c r="H159" s="98"/>
      <c r="I159" s="98"/>
      <c r="J159" s="98"/>
      <c r="K159" s="98"/>
      <c r="L159" s="88"/>
      <c r="M159" s="88"/>
      <c r="N159" s="88"/>
    </row>
    <row r="160" spans="2:14">
      <c r="B160" s="88"/>
      <c r="C160" s="88"/>
      <c r="D160" s="88"/>
      <c r="E160" s="88"/>
      <c r="F160" s="88"/>
      <c r="G160" s="88"/>
      <c r="H160" s="98"/>
      <c r="I160" s="98"/>
      <c r="J160" s="98"/>
      <c r="K160" s="98"/>
      <c r="L160" s="88"/>
      <c r="M160" s="88"/>
      <c r="N160" s="88"/>
    </row>
    <row r="161" spans="2:14">
      <c r="B161" s="88"/>
      <c r="C161" s="88"/>
      <c r="D161" s="88"/>
      <c r="E161" s="88"/>
      <c r="F161" s="88"/>
      <c r="G161" s="88"/>
      <c r="H161" s="98"/>
      <c r="I161" s="98"/>
      <c r="J161" s="98"/>
      <c r="K161" s="98"/>
      <c r="L161" s="88"/>
      <c r="M161" s="88"/>
      <c r="N161" s="88"/>
    </row>
    <row r="162" spans="2:14">
      <c r="B162" s="88"/>
      <c r="C162" s="88"/>
      <c r="D162" s="88"/>
      <c r="E162" s="88"/>
      <c r="F162" s="88"/>
      <c r="G162" s="88"/>
      <c r="H162" s="98"/>
      <c r="I162" s="98"/>
      <c r="J162" s="98"/>
      <c r="K162" s="98"/>
      <c r="L162" s="88"/>
      <c r="M162" s="88"/>
      <c r="N162" s="88"/>
    </row>
    <row r="163" spans="2:14">
      <c r="B163" s="88"/>
      <c r="C163" s="88"/>
      <c r="D163" s="88"/>
      <c r="E163" s="88"/>
      <c r="F163" s="88"/>
      <c r="G163" s="88"/>
      <c r="H163" s="98"/>
      <c r="I163" s="98"/>
      <c r="J163" s="98"/>
      <c r="K163" s="98"/>
      <c r="L163" s="88"/>
      <c r="M163" s="88"/>
      <c r="N163" s="88"/>
    </row>
    <row r="164" spans="2:14">
      <c r="B164" s="88"/>
      <c r="C164" s="88"/>
      <c r="D164" s="88"/>
      <c r="E164" s="88"/>
      <c r="F164" s="88"/>
      <c r="G164" s="88"/>
      <c r="H164" s="98"/>
      <c r="I164" s="98"/>
      <c r="J164" s="98"/>
      <c r="K164" s="98"/>
      <c r="L164" s="88"/>
      <c r="M164" s="88"/>
      <c r="N164" s="88"/>
    </row>
    <row r="165" spans="2:14">
      <c r="B165" s="88"/>
      <c r="C165" s="88"/>
      <c r="D165" s="88"/>
      <c r="E165" s="88"/>
      <c r="F165" s="88"/>
      <c r="G165" s="88"/>
      <c r="H165" s="98"/>
      <c r="I165" s="98"/>
      <c r="J165" s="98"/>
      <c r="K165" s="98"/>
      <c r="L165" s="88"/>
      <c r="M165" s="88"/>
      <c r="N165" s="88"/>
    </row>
    <row r="166" spans="2:14">
      <c r="B166" s="88"/>
      <c r="C166" s="88"/>
      <c r="D166" s="88"/>
      <c r="E166" s="88"/>
      <c r="F166" s="88"/>
      <c r="G166" s="88"/>
      <c r="H166" s="98"/>
      <c r="I166" s="98"/>
      <c r="J166" s="98"/>
      <c r="K166" s="98"/>
      <c r="L166" s="88"/>
      <c r="M166" s="88"/>
      <c r="N166" s="88"/>
    </row>
    <row r="167" spans="2:14">
      <c r="B167" s="88"/>
      <c r="C167" s="88"/>
      <c r="D167" s="88"/>
      <c r="E167" s="88"/>
      <c r="F167" s="88"/>
      <c r="G167" s="88"/>
      <c r="H167" s="98"/>
      <c r="I167" s="98"/>
      <c r="J167" s="98"/>
      <c r="K167" s="98"/>
      <c r="L167" s="88"/>
      <c r="M167" s="88"/>
      <c r="N167" s="88"/>
    </row>
    <row r="168" spans="2:14">
      <c r="B168" s="88"/>
      <c r="C168" s="88"/>
      <c r="D168" s="88"/>
      <c r="E168" s="88"/>
      <c r="F168" s="88"/>
      <c r="G168" s="88"/>
      <c r="H168" s="98"/>
      <c r="I168" s="98"/>
      <c r="J168" s="98"/>
      <c r="K168" s="98"/>
      <c r="L168" s="88"/>
      <c r="M168" s="88"/>
      <c r="N168" s="88"/>
    </row>
    <row r="169" spans="2:14">
      <c r="B169" s="88"/>
      <c r="C169" s="88"/>
      <c r="D169" s="88"/>
      <c r="E169" s="88"/>
      <c r="F169" s="88"/>
      <c r="G169" s="88"/>
      <c r="H169" s="98"/>
      <c r="I169" s="98"/>
      <c r="J169" s="98"/>
      <c r="K169" s="98"/>
      <c r="L169" s="88"/>
      <c r="M169" s="88"/>
      <c r="N169" s="88"/>
    </row>
    <row r="170" spans="2:14">
      <c r="B170" s="88"/>
      <c r="C170" s="88"/>
      <c r="D170" s="88"/>
      <c r="E170" s="88"/>
      <c r="F170" s="88"/>
      <c r="G170" s="88"/>
      <c r="H170" s="98"/>
      <c r="I170" s="98"/>
      <c r="J170" s="98"/>
      <c r="K170" s="98"/>
      <c r="L170" s="88"/>
      <c r="M170" s="88"/>
      <c r="N170" s="88"/>
    </row>
    <row r="171" spans="2:14">
      <c r="B171" s="88"/>
      <c r="C171" s="88"/>
      <c r="D171" s="88"/>
      <c r="E171" s="88"/>
      <c r="F171" s="88"/>
      <c r="G171" s="88"/>
      <c r="H171" s="98"/>
      <c r="I171" s="98"/>
      <c r="J171" s="98"/>
      <c r="K171" s="98"/>
      <c r="L171" s="88"/>
      <c r="M171" s="88"/>
      <c r="N171" s="88"/>
    </row>
    <row r="172" spans="2:14">
      <c r="B172" s="88"/>
      <c r="C172" s="88"/>
      <c r="D172" s="88"/>
      <c r="E172" s="88"/>
      <c r="F172" s="88"/>
      <c r="G172" s="88"/>
      <c r="H172" s="98"/>
      <c r="I172" s="98"/>
      <c r="J172" s="98"/>
      <c r="K172" s="98"/>
      <c r="L172" s="88"/>
      <c r="M172" s="88"/>
      <c r="N172" s="88"/>
    </row>
    <row r="173" spans="2:14">
      <c r="B173" s="88"/>
      <c r="C173" s="88"/>
      <c r="D173" s="88"/>
      <c r="E173" s="88"/>
      <c r="F173" s="88"/>
      <c r="G173" s="88"/>
      <c r="H173" s="98"/>
      <c r="I173" s="98"/>
      <c r="J173" s="98"/>
      <c r="K173" s="98"/>
      <c r="L173" s="88"/>
      <c r="M173" s="88"/>
      <c r="N173" s="88"/>
    </row>
    <row r="174" spans="2:14">
      <c r="B174" s="88"/>
      <c r="C174" s="88"/>
      <c r="D174" s="88"/>
      <c r="E174" s="88"/>
      <c r="F174" s="88"/>
      <c r="G174" s="88"/>
      <c r="H174" s="98"/>
      <c r="I174" s="98"/>
      <c r="J174" s="98"/>
      <c r="K174" s="98"/>
      <c r="L174" s="88"/>
      <c r="M174" s="88"/>
      <c r="N174" s="88"/>
    </row>
    <row r="175" spans="2:14">
      <c r="B175" s="88"/>
      <c r="C175" s="88"/>
      <c r="D175" s="88"/>
      <c r="E175" s="88"/>
      <c r="F175" s="88"/>
      <c r="G175" s="88"/>
      <c r="H175" s="98"/>
      <c r="I175" s="98"/>
      <c r="J175" s="98"/>
      <c r="K175" s="98"/>
      <c r="L175" s="88"/>
      <c r="M175" s="88"/>
      <c r="N175" s="88"/>
    </row>
    <row r="176" spans="2:14">
      <c r="B176" s="88"/>
      <c r="C176" s="88"/>
      <c r="D176" s="88"/>
      <c r="E176" s="88"/>
      <c r="F176" s="88"/>
      <c r="G176" s="88"/>
      <c r="H176" s="98"/>
      <c r="I176" s="98"/>
      <c r="J176" s="98"/>
      <c r="K176" s="98"/>
      <c r="L176" s="88"/>
      <c r="M176" s="88"/>
      <c r="N176" s="88"/>
    </row>
    <row r="177" spans="2:14">
      <c r="B177" s="88"/>
      <c r="C177" s="88"/>
      <c r="D177" s="88"/>
      <c r="E177" s="88"/>
      <c r="F177" s="88"/>
      <c r="G177" s="88"/>
      <c r="H177" s="98"/>
      <c r="I177" s="98"/>
      <c r="J177" s="98"/>
      <c r="K177" s="98"/>
      <c r="L177" s="88"/>
      <c r="M177" s="88"/>
      <c r="N177" s="88"/>
    </row>
    <row r="178" spans="2:14">
      <c r="B178" s="88"/>
      <c r="C178" s="88"/>
      <c r="D178" s="88"/>
      <c r="E178" s="88"/>
      <c r="F178" s="88"/>
      <c r="G178" s="88"/>
      <c r="H178" s="98"/>
      <c r="I178" s="98"/>
      <c r="J178" s="98"/>
      <c r="K178" s="98"/>
      <c r="L178" s="88"/>
      <c r="M178" s="88"/>
      <c r="N178" s="88"/>
    </row>
    <row r="179" spans="2:14">
      <c r="B179" s="88"/>
      <c r="C179" s="88"/>
      <c r="D179" s="88"/>
      <c r="E179" s="88"/>
      <c r="F179" s="88"/>
      <c r="G179" s="88"/>
      <c r="H179" s="98"/>
      <c r="I179" s="98"/>
      <c r="J179" s="98"/>
      <c r="K179" s="98"/>
      <c r="L179" s="88"/>
      <c r="M179" s="88"/>
      <c r="N179" s="88"/>
    </row>
    <row r="180" spans="2:14">
      <c r="B180" s="88"/>
      <c r="C180" s="88"/>
      <c r="D180" s="88"/>
      <c r="E180" s="88"/>
      <c r="F180" s="88"/>
      <c r="G180" s="88"/>
      <c r="H180" s="98"/>
      <c r="I180" s="98"/>
      <c r="J180" s="98"/>
      <c r="K180" s="98"/>
      <c r="L180" s="88"/>
      <c r="M180" s="88"/>
      <c r="N180" s="88"/>
    </row>
    <row r="181" spans="2:14">
      <c r="B181" s="88"/>
      <c r="C181" s="88"/>
      <c r="D181" s="88"/>
      <c r="E181" s="88"/>
      <c r="F181" s="88"/>
      <c r="G181" s="88"/>
      <c r="H181" s="98"/>
      <c r="I181" s="98"/>
      <c r="J181" s="98"/>
      <c r="K181" s="98"/>
      <c r="L181" s="88"/>
      <c r="M181" s="88"/>
      <c r="N181" s="88"/>
    </row>
    <row r="182" spans="2:14">
      <c r="B182" s="88"/>
      <c r="C182" s="88"/>
      <c r="D182" s="88"/>
      <c r="E182" s="88"/>
      <c r="F182" s="88"/>
      <c r="G182" s="88"/>
      <c r="H182" s="98"/>
      <c r="I182" s="98"/>
      <c r="J182" s="98"/>
      <c r="K182" s="98"/>
      <c r="L182" s="88"/>
      <c r="M182" s="88"/>
      <c r="N182" s="88"/>
    </row>
    <row r="183" spans="2:14">
      <c r="B183" s="88"/>
      <c r="C183" s="88"/>
      <c r="D183" s="88"/>
      <c r="E183" s="88"/>
      <c r="F183" s="88"/>
      <c r="G183" s="88"/>
      <c r="H183" s="98"/>
      <c r="I183" s="98"/>
      <c r="J183" s="98"/>
      <c r="K183" s="98"/>
      <c r="L183" s="88"/>
      <c r="M183" s="88"/>
      <c r="N183" s="88"/>
    </row>
    <row r="184" spans="2:14">
      <c r="B184" s="88"/>
      <c r="C184" s="88"/>
      <c r="D184" s="88"/>
      <c r="E184" s="88"/>
      <c r="F184" s="88"/>
      <c r="G184" s="88"/>
      <c r="H184" s="98"/>
      <c r="I184" s="98"/>
      <c r="J184" s="98"/>
      <c r="K184" s="98"/>
      <c r="L184" s="88"/>
      <c r="M184" s="88"/>
      <c r="N184" s="88"/>
    </row>
    <row r="185" spans="2:14">
      <c r="B185" s="88"/>
      <c r="C185" s="88"/>
      <c r="D185" s="88"/>
      <c r="E185" s="88"/>
      <c r="F185" s="88"/>
      <c r="G185" s="88"/>
      <c r="H185" s="98"/>
      <c r="I185" s="98"/>
      <c r="J185" s="98"/>
      <c r="K185" s="98"/>
      <c r="L185" s="88"/>
      <c r="M185" s="88"/>
      <c r="N185" s="88"/>
    </row>
    <row r="186" spans="2:14">
      <c r="B186" s="88"/>
      <c r="C186" s="88"/>
      <c r="D186" s="88"/>
      <c r="E186" s="88"/>
      <c r="F186" s="88"/>
      <c r="G186" s="88"/>
      <c r="H186" s="98"/>
      <c r="I186" s="98"/>
      <c r="J186" s="98"/>
      <c r="K186" s="98"/>
      <c r="L186" s="88"/>
      <c r="M186" s="88"/>
      <c r="N186" s="88"/>
    </row>
    <row r="187" spans="2:14">
      <c r="B187" s="88"/>
      <c r="C187" s="88"/>
      <c r="D187" s="88"/>
      <c r="E187" s="88"/>
      <c r="F187" s="88"/>
      <c r="G187" s="88"/>
      <c r="H187" s="98"/>
      <c r="I187" s="98"/>
      <c r="J187" s="98"/>
      <c r="K187" s="98"/>
      <c r="L187" s="88"/>
      <c r="M187" s="88"/>
      <c r="N187" s="88"/>
    </row>
    <row r="188" spans="2:14">
      <c r="B188" s="88"/>
      <c r="C188" s="88"/>
      <c r="D188" s="88"/>
      <c r="E188" s="88"/>
      <c r="F188" s="88"/>
      <c r="G188" s="88"/>
      <c r="H188" s="98"/>
      <c r="I188" s="98"/>
      <c r="J188" s="98"/>
      <c r="K188" s="98"/>
      <c r="L188" s="88"/>
      <c r="M188" s="88"/>
      <c r="N188" s="88"/>
    </row>
    <row r="189" spans="2:14">
      <c r="B189" s="88"/>
      <c r="C189" s="88"/>
      <c r="D189" s="88"/>
      <c r="E189" s="88"/>
      <c r="F189" s="88"/>
      <c r="G189" s="88"/>
      <c r="H189" s="98"/>
      <c r="I189" s="98"/>
      <c r="J189" s="98"/>
      <c r="K189" s="98"/>
      <c r="L189" s="88"/>
      <c r="M189" s="88"/>
      <c r="N189" s="88"/>
    </row>
    <row r="190" spans="2:14">
      <c r="B190" s="88"/>
      <c r="C190" s="88"/>
      <c r="D190" s="88"/>
      <c r="E190" s="88"/>
      <c r="F190" s="88"/>
      <c r="G190" s="88"/>
      <c r="H190" s="98"/>
      <c r="I190" s="98"/>
      <c r="J190" s="98"/>
      <c r="K190" s="98"/>
      <c r="L190" s="88"/>
      <c r="M190" s="88"/>
      <c r="N190" s="88"/>
    </row>
    <row r="191" spans="2:14">
      <c r="B191" s="88"/>
      <c r="C191" s="88"/>
      <c r="D191" s="88"/>
      <c r="E191" s="88"/>
      <c r="F191" s="88"/>
      <c r="G191" s="88"/>
      <c r="H191" s="98"/>
      <c r="I191" s="98"/>
      <c r="J191" s="98"/>
      <c r="K191" s="98"/>
      <c r="L191" s="88"/>
      <c r="M191" s="88"/>
      <c r="N191" s="88"/>
    </row>
    <row r="192" spans="2:14">
      <c r="B192" s="88"/>
      <c r="C192" s="88"/>
      <c r="D192" s="88"/>
      <c r="E192" s="88"/>
      <c r="F192" s="88"/>
      <c r="G192" s="88"/>
      <c r="H192" s="98"/>
      <c r="I192" s="98"/>
      <c r="J192" s="98"/>
      <c r="K192" s="98"/>
      <c r="L192" s="88"/>
      <c r="M192" s="88"/>
      <c r="N192" s="88"/>
    </row>
    <row r="193" spans="2:14">
      <c r="B193" s="88"/>
      <c r="C193" s="88"/>
      <c r="D193" s="88"/>
      <c r="E193" s="88"/>
      <c r="F193" s="88"/>
      <c r="G193" s="88"/>
      <c r="H193" s="98"/>
      <c r="I193" s="98"/>
      <c r="J193" s="98"/>
      <c r="K193" s="98"/>
      <c r="L193" s="88"/>
      <c r="M193" s="88"/>
      <c r="N193" s="88"/>
    </row>
    <row r="194" spans="2:14">
      <c r="B194" s="88"/>
      <c r="C194" s="88"/>
      <c r="D194" s="88"/>
      <c r="E194" s="88"/>
      <c r="F194" s="88"/>
      <c r="G194" s="88"/>
      <c r="H194" s="98"/>
      <c r="I194" s="98"/>
      <c r="J194" s="98"/>
      <c r="K194" s="98"/>
      <c r="L194" s="88"/>
      <c r="M194" s="88"/>
      <c r="N194" s="88"/>
    </row>
    <row r="195" spans="2:14">
      <c r="B195" s="88"/>
      <c r="C195" s="88"/>
      <c r="D195" s="88"/>
      <c r="E195" s="88"/>
      <c r="F195" s="88"/>
      <c r="G195" s="88"/>
      <c r="H195" s="98"/>
      <c r="I195" s="98"/>
      <c r="J195" s="98"/>
      <c r="K195" s="98"/>
      <c r="L195" s="88"/>
      <c r="M195" s="88"/>
      <c r="N195" s="88"/>
    </row>
    <row r="196" spans="2:14">
      <c r="B196" s="88"/>
      <c r="C196" s="88"/>
      <c r="D196" s="88"/>
      <c r="E196" s="88"/>
      <c r="F196" s="88"/>
      <c r="G196" s="88"/>
      <c r="H196" s="98"/>
      <c r="I196" s="98"/>
      <c r="J196" s="98"/>
      <c r="K196" s="98"/>
      <c r="L196" s="88"/>
      <c r="M196" s="88"/>
      <c r="N196" s="88"/>
    </row>
    <row r="197" spans="2:14">
      <c r="B197" s="88"/>
      <c r="C197" s="88"/>
      <c r="D197" s="88"/>
      <c r="E197" s="88"/>
      <c r="F197" s="88"/>
      <c r="G197" s="88"/>
      <c r="H197" s="98"/>
      <c r="I197" s="98"/>
      <c r="J197" s="98"/>
      <c r="K197" s="98"/>
      <c r="L197" s="88"/>
      <c r="M197" s="88"/>
      <c r="N197" s="88"/>
    </row>
    <row r="198" spans="2:14">
      <c r="B198" s="88"/>
      <c r="C198" s="88"/>
      <c r="D198" s="88"/>
      <c r="E198" s="88"/>
      <c r="F198" s="88"/>
      <c r="G198" s="88"/>
      <c r="H198" s="98"/>
      <c r="I198" s="98"/>
      <c r="J198" s="98"/>
      <c r="K198" s="98"/>
      <c r="L198" s="88"/>
      <c r="M198" s="88"/>
      <c r="N198" s="88"/>
    </row>
    <row r="199" spans="2:14">
      <c r="B199" s="88"/>
      <c r="C199" s="88"/>
      <c r="D199" s="88"/>
      <c r="E199" s="88"/>
      <c r="F199" s="88"/>
      <c r="G199" s="88"/>
      <c r="H199" s="98"/>
      <c r="I199" s="98"/>
      <c r="J199" s="98"/>
      <c r="K199" s="98"/>
      <c r="L199" s="88"/>
      <c r="M199" s="88"/>
      <c r="N199" s="88"/>
    </row>
    <row r="200" spans="2:14">
      <c r="B200" s="88"/>
      <c r="C200" s="88"/>
      <c r="D200" s="88"/>
      <c r="E200" s="88"/>
      <c r="F200" s="88"/>
      <c r="G200" s="88"/>
      <c r="H200" s="98"/>
      <c r="I200" s="98"/>
      <c r="J200" s="98"/>
      <c r="K200" s="98"/>
      <c r="L200" s="88"/>
      <c r="M200" s="88"/>
      <c r="N200" s="88"/>
    </row>
    <row r="201" spans="2:14">
      <c r="B201" s="88"/>
      <c r="C201" s="88"/>
      <c r="D201" s="88"/>
      <c r="E201" s="88"/>
      <c r="F201" s="88"/>
      <c r="G201" s="88"/>
      <c r="H201" s="98"/>
      <c r="I201" s="98"/>
      <c r="J201" s="98"/>
      <c r="K201" s="98"/>
      <c r="L201" s="88"/>
      <c r="M201" s="88"/>
      <c r="N201" s="88"/>
    </row>
    <row r="202" spans="2:14">
      <c r="B202" s="88"/>
      <c r="C202" s="88"/>
      <c r="D202" s="88"/>
      <c r="E202" s="88"/>
      <c r="F202" s="88"/>
      <c r="G202" s="88"/>
      <c r="H202" s="98"/>
      <c r="I202" s="98"/>
      <c r="J202" s="98"/>
      <c r="K202" s="98"/>
      <c r="L202" s="88"/>
      <c r="M202" s="88"/>
      <c r="N202" s="88"/>
    </row>
    <row r="203" spans="2:14">
      <c r="B203" s="88"/>
      <c r="C203" s="88"/>
      <c r="D203" s="88"/>
      <c r="E203" s="88"/>
      <c r="F203" s="88"/>
      <c r="G203" s="88"/>
      <c r="H203" s="98"/>
      <c r="I203" s="98"/>
      <c r="J203" s="98"/>
      <c r="K203" s="98"/>
      <c r="L203" s="88"/>
      <c r="M203" s="88"/>
      <c r="N203" s="88"/>
    </row>
    <row r="204" spans="2:14">
      <c r="B204" s="88"/>
      <c r="C204" s="88"/>
      <c r="D204" s="88"/>
      <c r="E204" s="88"/>
      <c r="F204" s="88"/>
      <c r="G204" s="88"/>
      <c r="H204" s="98"/>
      <c r="I204" s="98"/>
      <c r="J204" s="98"/>
      <c r="K204" s="98"/>
      <c r="L204" s="88"/>
      <c r="M204" s="88"/>
      <c r="N204" s="88"/>
    </row>
    <row r="205" spans="2:14">
      <c r="B205" s="88"/>
      <c r="C205" s="88"/>
      <c r="D205" s="88"/>
      <c r="E205" s="88"/>
      <c r="F205" s="88"/>
      <c r="G205" s="88"/>
      <c r="H205" s="98"/>
      <c r="I205" s="98"/>
      <c r="J205" s="98"/>
      <c r="K205" s="98"/>
      <c r="L205" s="88"/>
      <c r="M205" s="88"/>
      <c r="N205" s="88"/>
    </row>
    <row r="206" spans="2:14">
      <c r="B206" s="88"/>
      <c r="C206" s="88"/>
      <c r="D206" s="88"/>
      <c r="E206" s="88"/>
      <c r="F206" s="88"/>
      <c r="G206" s="88"/>
      <c r="H206" s="98"/>
      <c r="I206" s="98"/>
      <c r="J206" s="98"/>
      <c r="K206" s="98"/>
      <c r="L206" s="88"/>
      <c r="M206" s="88"/>
      <c r="N206" s="88"/>
    </row>
    <row r="207" spans="2:14">
      <c r="B207" s="88"/>
      <c r="C207" s="88"/>
      <c r="D207" s="88"/>
      <c r="E207" s="88"/>
      <c r="F207" s="88"/>
      <c r="G207" s="88"/>
      <c r="H207" s="98"/>
      <c r="I207" s="98"/>
      <c r="J207" s="98"/>
      <c r="K207" s="98"/>
      <c r="L207" s="88"/>
      <c r="M207" s="88"/>
      <c r="N207" s="88"/>
    </row>
    <row r="208" spans="2:14">
      <c r="B208" s="88"/>
      <c r="C208" s="88"/>
      <c r="D208" s="88"/>
      <c r="E208" s="88"/>
      <c r="F208" s="88"/>
      <c r="G208" s="88"/>
      <c r="H208" s="98"/>
      <c r="I208" s="98"/>
      <c r="J208" s="98"/>
      <c r="K208" s="98"/>
      <c r="L208" s="88"/>
      <c r="M208" s="88"/>
      <c r="N208" s="88"/>
    </row>
    <row r="209" spans="2:14">
      <c r="B209" s="88"/>
      <c r="C209" s="88"/>
      <c r="D209" s="88"/>
      <c r="E209" s="88"/>
      <c r="F209" s="88"/>
      <c r="G209" s="88"/>
      <c r="H209" s="98"/>
      <c r="I209" s="98"/>
      <c r="J209" s="98"/>
      <c r="K209" s="98"/>
      <c r="L209" s="88"/>
      <c r="M209" s="88"/>
      <c r="N209" s="88"/>
    </row>
    <row r="210" spans="2:14">
      <c r="B210" s="88"/>
      <c r="C210" s="88"/>
      <c r="D210" s="88"/>
      <c r="E210" s="88"/>
      <c r="F210" s="88"/>
      <c r="G210" s="88"/>
      <c r="H210" s="98"/>
      <c r="I210" s="98"/>
      <c r="J210" s="98"/>
      <c r="K210" s="98"/>
      <c r="L210" s="88"/>
      <c r="M210" s="88"/>
      <c r="N210" s="88"/>
    </row>
    <row r="211" spans="2:14">
      <c r="B211" s="88"/>
      <c r="C211" s="88"/>
      <c r="D211" s="88"/>
      <c r="E211" s="88"/>
      <c r="F211" s="88"/>
      <c r="G211" s="88"/>
      <c r="H211" s="98"/>
      <c r="I211" s="98"/>
      <c r="J211" s="98"/>
      <c r="K211" s="98"/>
      <c r="L211" s="88"/>
      <c r="M211" s="88"/>
      <c r="N211" s="88"/>
    </row>
    <row r="212" spans="2:14">
      <c r="B212" s="88"/>
      <c r="C212" s="88"/>
      <c r="D212" s="88"/>
      <c r="E212" s="88"/>
      <c r="F212" s="88"/>
      <c r="G212" s="88"/>
      <c r="H212" s="98"/>
      <c r="I212" s="98"/>
      <c r="J212" s="98"/>
      <c r="K212" s="98"/>
      <c r="L212" s="88"/>
      <c r="M212" s="88"/>
      <c r="N212" s="88"/>
    </row>
    <row r="213" spans="2:14">
      <c r="B213" s="88"/>
      <c r="C213" s="88"/>
      <c r="D213" s="88"/>
      <c r="E213" s="88"/>
      <c r="F213" s="88"/>
      <c r="G213" s="88"/>
      <c r="H213" s="98"/>
      <c r="I213" s="98"/>
      <c r="J213" s="98"/>
      <c r="K213" s="98"/>
      <c r="L213" s="88"/>
      <c r="M213" s="88"/>
      <c r="N213" s="88"/>
    </row>
    <row r="214" spans="2:14">
      <c r="B214" s="88"/>
      <c r="C214" s="88"/>
      <c r="D214" s="88"/>
      <c r="E214" s="88"/>
      <c r="F214" s="88"/>
      <c r="G214" s="88"/>
      <c r="H214" s="98"/>
      <c r="I214" s="98"/>
      <c r="J214" s="98"/>
      <c r="K214" s="98"/>
      <c r="L214" s="88"/>
      <c r="M214" s="88"/>
      <c r="N214" s="88"/>
    </row>
    <row r="215" spans="2:14">
      <c r="B215" s="88"/>
      <c r="C215" s="88"/>
      <c r="D215" s="88"/>
      <c r="E215" s="88"/>
      <c r="F215" s="88"/>
      <c r="G215" s="88"/>
      <c r="H215" s="98"/>
      <c r="I215" s="98"/>
      <c r="J215" s="98"/>
      <c r="K215" s="98"/>
      <c r="L215" s="88"/>
      <c r="M215" s="88"/>
      <c r="N215" s="88"/>
    </row>
    <row r="216" spans="2:14">
      <c r="B216" s="88"/>
      <c r="C216" s="88"/>
      <c r="D216" s="88"/>
      <c r="E216" s="88"/>
      <c r="F216" s="88"/>
      <c r="G216" s="88"/>
      <c r="H216" s="98"/>
      <c r="I216" s="98"/>
      <c r="J216" s="98"/>
      <c r="K216" s="98"/>
      <c r="L216" s="88"/>
      <c r="M216" s="88"/>
      <c r="N216" s="88"/>
    </row>
    <row r="217" spans="2:14">
      <c r="B217" s="88"/>
      <c r="C217" s="88"/>
      <c r="D217" s="88"/>
      <c r="E217" s="88"/>
      <c r="F217" s="88"/>
      <c r="G217" s="88"/>
      <c r="H217" s="98"/>
      <c r="I217" s="98"/>
      <c r="J217" s="98"/>
      <c r="K217" s="98"/>
      <c r="L217" s="88"/>
      <c r="M217" s="88"/>
      <c r="N217" s="88"/>
    </row>
    <row r="218" spans="2:14">
      <c r="B218" s="88"/>
      <c r="C218" s="88"/>
      <c r="D218" s="88"/>
      <c r="E218" s="88"/>
      <c r="F218" s="88"/>
      <c r="G218" s="88"/>
      <c r="H218" s="98"/>
      <c r="I218" s="98"/>
      <c r="J218" s="98"/>
      <c r="K218" s="98"/>
      <c r="L218" s="88"/>
      <c r="M218" s="88"/>
      <c r="N218" s="88"/>
    </row>
    <row r="219" spans="2:14">
      <c r="B219" s="88"/>
      <c r="C219" s="88"/>
      <c r="D219" s="88"/>
      <c r="E219" s="88"/>
      <c r="F219" s="88"/>
      <c r="G219" s="88"/>
      <c r="H219" s="98"/>
      <c r="I219" s="98"/>
      <c r="J219" s="98"/>
      <c r="K219" s="98"/>
      <c r="L219" s="88"/>
      <c r="M219" s="88"/>
      <c r="N219" s="88"/>
    </row>
    <row r="220" spans="2:14">
      <c r="B220" s="88"/>
      <c r="C220" s="88"/>
      <c r="D220" s="88"/>
      <c r="E220" s="88"/>
      <c r="F220" s="88"/>
      <c r="G220" s="88"/>
      <c r="H220" s="98"/>
      <c r="I220" s="98"/>
      <c r="J220" s="98"/>
      <c r="K220" s="98"/>
      <c r="L220" s="88"/>
      <c r="M220" s="88"/>
      <c r="N220" s="88"/>
    </row>
    <row r="221" spans="2:14">
      <c r="B221" s="88"/>
      <c r="C221" s="88"/>
      <c r="D221" s="88"/>
      <c r="E221" s="88"/>
      <c r="F221" s="88"/>
      <c r="G221" s="88"/>
      <c r="H221" s="98"/>
      <c r="I221" s="98"/>
      <c r="J221" s="98"/>
      <c r="K221" s="98"/>
      <c r="L221" s="88"/>
      <c r="M221" s="88"/>
      <c r="N221" s="88"/>
    </row>
    <row r="222" spans="2:14">
      <c r="B222" s="88"/>
      <c r="C222" s="88"/>
      <c r="D222" s="88"/>
      <c r="E222" s="88"/>
      <c r="F222" s="88"/>
      <c r="G222" s="88"/>
      <c r="H222" s="98"/>
      <c r="I222" s="98"/>
      <c r="J222" s="98"/>
      <c r="K222" s="98"/>
      <c r="L222" s="88"/>
      <c r="M222" s="88"/>
      <c r="N222" s="88"/>
    </row>
    <row r="223" spans="2:14">
      <c r="B223" s="88"/>
      <c r="C223" s="88"/>
      <c r="D223" s="88"/>
      <c r="E223" s="88"/>
      <c r="F223" s="88"/>
      <c r="G223" s="88"/>
      <c r="H223" s="98"/>
      <c r="I223" s="98"/>
      <c r="J223" s="98"/>
      <c r="K223" s="98"/>
      <c r="L223" s="88"/>
      <c r="M223" s="88"/>
      <c r="N223" s="88"/>
    </row>
    <row r="224" spans="2:14">
      <c r="B224" s="88"/>
      <c r="C224" s="88"/>
      <c r="D224" s="88"/>
      <c r="E224" s="88"/>
      <c r="F224" s="88"/>
      <c r="G224" s="88"/>
      <c r="H224" s="98"/>
      <c r="I224" s="98"/>
      <c r="J224" s="98"/>
      <c r="K224" s="98"/>
      <c r="L224" s="88"/>
      <c r="M224" s="88"/>
      <c r="N224" s="88"/>
    </row>
    <row r="225" spans="2:14">
      <c r="B225" s="88"/>
      <c r="C225" s="88"/>
      <c r="D225" s="88"/>
      <c r="E225" s="88"/>
      <c r="F225" s="88"/>
      <c r="G225" s="88"/>
      <c r="H225" s="98"/>
      <c r="I225" s="98"/>
      <c r="J225" s="98"/>
      <c r="K225" s="98"/>
      <c r="L225" s="88"/>
      <c r="M225" s="88"/>
      <c r="N225" s="88"/>
    </row>
    <row r="226" spans="2:14">
      <c r="B226" s="88"/>
      <c r="C226" s="88"/>
      <c r="D226" s="88"/>
      <c r="E226" s="88"/>
      <c r="F226" s="88"/>
      <c r="G226" s="88"/>
      <c r="H226" s="98"/>
      <c r="I226" s="98"/>
      <c r="J226" s="98"/>
      <c r="K226" s="98"/>
      <c r="L226" s="88"/>
      <c r="M226" s="88"/>
      <c r="N226" s="88"/>
    </row>
    <row r="227" spans="2:14">
      <c r="B227" s="88"/>
      <c r="C227" s="88"/>
      <c r="D227" s="88"/>
      <c r="E227" s="88"/>
      <c r="F227" s="88"/>
      <c r="G227" s="88"/>
      <c r="H227" s="98"/>
      <c r="I227" s="98"/>
      <c r="J227" s="98"/>
      <c r="K227" s="98"/>
      <c r="L227" s="88"/>
      <c r="M227" s="88"/>
      <c r="N227" s="88"/>
    </row>
    <row r="228" spans="2:14">
      <c r="B228" s="88"/>
      <c r="C228" s="88"/>
      <c r="D228" s="88"/>
      <c r="E228" s="88"/>
      <c r="F228" s="88"/>
      <c r="G228" s="88"/>
      <c r="H228" s="98"/>
      <c r="I228" s="98"/>
      <c r="J228" s="98"/>
      <c r="K228" s="98"/>
      <c r="L228" s="88"/>
      <c r="M228" s="88"/>
      <c r="N228" s="88"/>
    </row>
    <row r="229" spans="2:14">
      <c r="B229" s="88"/>
      <c r="C229" s="88"/>
      <c r="D229" s="88"/>
      <c r="E229" s="88"/>
      <c r="F229" s="88"/>
      <c r="G229" s="88"/>
      <c r="H229" s="98"/>
      <c r="I229" s="98"/>
      <c r="J229" s="98"/>
      <c r="K229" s="98"/>
      <c r="L229" s="88"/>
      <c r="M229" s="88"/>
      <c r="N229" s="88"/>
    </row>
    <row r="230" spans="2:14">
      <c r="B230" s="88"/>
      <c r="C230" s="88"/>
      <c r="D230" s="88"/>
      <c r="E230" s="88"/>
      <c r="F230" s="88"/>
      <c r="G230" s="88"/>
      <c r="H230" s="98"/>
      <c r="I230" s="98"/>
      <c r="J230" s="98"/>
      <c r="K230" s="98"/>
      <c r="L230" s="88"/>
      <c r="M230" s="88"/>
      <c r="N230" s="88"/>
    </row>
    <row r="231" spans="2:14">
      <c r="B231" s="88"/>
      <c r="C231" s="88"/>
      <c r="D231" s="88"/>
      <c r="E231" s="88"/>
      <c r="F231" s="88"/>
      <c r="G231" s="88"/>
      <c r="H231" s="98"/>
      <c r="I231" s="98"/>
      <c r="J231" s="98"/>
      <c r="K231" s="98"/>
      <c r="L231" s="88"/>
      <c r="M231" s="88"/>
      <c r="N231" s="88"/>
    </row>
    <row r="232" spans="2:14">
      <c r="B232" s="88"/>
      <c r="C232" s="88"/>
      <c r="D232" s="88"/>
      <c r="E232" s="88"/>
      <c r="F232" s="88"/>
      <c r="G232" s="88"/>
      <c r="H232" s="98"/>
      <c r="I232" s="98"/>
      <c r="J232" s="98"/>
      <c r="K232" s="98"/>
      <c r="L232" s="88"/>
      <c r="M232" s="88"/>
      <c r="N232" s="88"/>
    </row>
    <row r="233" spans="2:14">
      <c r="B233" s="88"/>
      <c r="C233" s="88"/>
      <c r="D233" s="88"/>
      <c r="E233" s="88"/>
      <c r="F233" s="88"/>
      <c r="G233" s="88"/>
      <c r="H233" s="98"/>
      <c r="I233" s="98"/>
      <c r="J233" s="98"/>
      <c r="K233" s="98"/>
      <c r="L233" s="88"/>
      <c r="M233" s="88"/>
      <c r="N233" s="88"/>
    </row>
    <row r="234" spans="2:14">
      <c r="B234" s="88"/>
      <c r="C234" s="88"/>
      <c r="D234" s="88"/>
      <c r="E234" s="88"/>
      <c r="F234" s="88"/>
      <c r="G234" s="88"/>
      <c r="H234" s="98"/>
      <c r="I234" s="98"/>
      <c r="J234" s="98"/>
      <c r="K234" s="98"/>
      <c r="L234" s="88"/>
      <c r="M234" s="88"/>
      <c r="N234" s="88"/>
    </row>
    <row r="235" spans="2:14">
      <c r="B235" s="88"/>
      <c r="C235" s="88"/>
      <c r="D235" s="88"/>
      <c r="E235" s="88"/>
      <c r="F235" s="88"/>
      <c r="G235" s="88"/>
      <c r="H235" s="98"/>
      <c r="I235" s="98"/>
      <c r="J235" s="98"/>
      <c r="K235" s="98"/>
      <c r="L235" s="88"/>
      <c r="M235" s="88"/>
      <c r="N235" s="88"/>
    </row>
    <row r="236" spans="2:14">
      <c r="B236" s="88"/>
      <c r="C236" s="88"/>
      <c r="D236" s="88"/>
      <c r="E236" s="88"/>
      <c r="F236" s="88"/>
      <c r="G236" s="88"/>
      <c r="H236" s="98"/>
      <c r="I236" s="98"/>
      <c r="J236" s="98"/>
      <c r="K236" s="98"/>
      <c r="L236" s="88"/>
      <c r="M236" s="88"/>
      <c r="N236" s="88"/>
    </row>
    <row r="237" spans="2:14">
      <c r="B237" s="88"/>
      <c r="C237" s="88"/>
      <c r="D237" s="88"/>
      <c r="E237" s="88"/>
      <c r="F237" s="88"/>
      <c r="G237" s="88"/>
      <c r="H237" s="98"/>
      <c r="I237" s="98"/>
      <c r="J237" s="98"/>
      <c r="K237" s="98"/>
      <c r="L237" s="88"/>
      <c r="M237" s="88"/>
      <c r="N237" s="88"/>
    </row>
    <row r="238" spans="2:14">
      <c r="B238" s="88"/>
      <c r="C238" s="88"/>
      <c r="D238" s="88"/>
      <c r="E238" s="88"/>
      <c r="F238" s="88"/>
      <c r="G238" s="88"/>
      <c r="H238" s="98"/>
      <c r="I238" s="98"/>
      <c r="J238" s="98"/>
      <c r="K238" s="98"/>
      <c r="L238" s="88"/>
      <c r="M238" s="88"/>
      <c r="N238" s="88"/>
    </row>
    <row r="239" spans="2:14">
      <c r="B239" s="88"/>
      <c r="C239" s="88"/>
      <c r="D239" s="88"/>
      <c r="E239" s="88"/>
      <c r="F239" s="88"/>
      <c r="G239" s="88"/>
      <c r="H239" s="98"/>
      <c r="I239" s="98"/>
      <c r="J239" s="98"/>
      <c r="K239" s="98"/>
      <c r="L239" s="88"/>
      <c r="M239" s="88"/>
      <c r="N239" s="88"/>
    </row>
    <row r="240" spans="2:14">
      <c r="B240" s="88"/>
      <c r="C240" s="88"/>
      <c r="D240" s="88"/>
      <c r="E240" s="88"/>
      <c r="F240" s="88"/>
      <c r="G240" s="88"/>
      <c r="H240" s="98"/>
      <c r="I240" s="98"/>
      <c r="J240" s="98"/>
      <c r="K240" s="98"/>
      <c r="L240" s="88"/>
      <c r="M240" s="88"/>
      <c r="N240" s="88"/>
    </row>
    <row r="241" spans="2:14">
      <c r="B241" s="88"/>
      <c r="C241" s="88"/>
      <c r="D241" s="88"/>
      <c r="E241" s="88"/>
      <c r="F241" s="88"/>
      <c r="G241" s="88"/>
      <c r="H241" s="98"/>
      <c r="I241" s="98"/>
      <c r="J241" s="98"/>
      <c r="K241" s="98"/>
      <c r="L241" s="88"/>
      <c r="M241" s="88"/>
      <c r="N241" s="88"/>
    </row>
    <row r="242" spans="2:14">
      <c r="B242" s="88"/>
      <c r="C242" s="88"/>
      <c r="D242" s="88"/>
      <c r="E242" s="88"/>
      <c r="F242" s="88"/>
      <c r="G242" s="88"/>
      <c r="H242" s="98"/>
      <c r="I242" s="98"/>
      <c r="J242" s="98"/>
      <c r="K242" s="98"/>
      <c r="L242" s="88"/>
      <c r="M242" s="88"/>
      <c r="N242" s="88"/>
    </row>
    <row r="243" spans="2:14">
      <c r="B243" s="88"/>
      <c r="C243" s="88"/>
      <c r="D243" s="88"/>
      <c r="E243" s="88"/>
      <c r="F243" s="88"/>
      <c r="G243" s="88"/>
      <c r="H243" s="98"/>
      <c r="I243" s="98"/>
      <c r="J243" s="98"/>
      <c r="K243" s="98"/>
      <c r="L243" s="88"/>
      <c r="M243" s="88"/>
      <c r="N243" s="88"/>
    </row>
    <row r="244" spans="2:14">
      <c r="B244" s="88"/>
      <c r="C244" s="88"/>
      <c r="D244" s="88"/>
      <c r="E244" s="88"/>
      <c r="F244" s="88"/>
      <c r="G244" s="88"/>
      <c r="H244" s="98"/>
      <c r="I244" s="98"/>
      <c r="J244" s="98"/>
      <c r="K244" s="98"/>
      <c r="L244" s="88"/>
      <c r="M244" s="88"/>
      <c r="N244" s="88"/>
    </row>
    <row r="245" spans="2:14">
      <c r="B245" s="88"/>
      <c r="C245" s="88"/>
      <c r="D245" s="88"/>
      <c r="E245" s="88"/>
      <c r="F245" s="88"/>
      <c r="G245" s="88"/>
      <c r="H245" s="98"/>
      <c r="I245" s="98"/>
      <c r="J245" s="98"/>
      <c r="K245" s="98"/>
      <c r="L245" s="88"/>
      <c r="M245" s="88"/>
      <c r="N245" s="88"/>
    </row>
    <row r="246" spans="2:14">
      <c r="B246" s="88"/>
      <c r="C246" s="88"/>
      <c r="D246" s="88"/>
      <c r="E246" s="88"/>
      <c r="F246" s="88"/>
      <c r="G246" s="88"/>
      <c r="H246" s="98"/>
      <c r="I246" s="98"/>
      <c r="J246" s="98"/>
      <c r="K246" s="98"/>
      <c r="L246" s="88"/>
      <c r="M246" s="88"/>
      <c r="N246" s="88"/>
    </row>
    <row r="247" spans="2:14">
      <c r="B247" s="88"/>
      <c r="C247" s="88"/>
      <c r="D247" s="88"/>
      <c r="E247" s="88"/>
      <c r="F247" s="88"/>
      <c r="G247" s="88"/>
      <c r="H247" s="98"/>
      <c r="I247" s="98"/>
      <c r="J247" s="98"/>
      <c r="K247" s="98"/>
      <c r="L247" s="88"/>
      <c r="M247" s="88"/>
      <c r="N247" s="88"/>
    </row>
    <row r="248" spans="2:14">
      <c r="B248" s="88"/>
      <c r="C248" s="88"/>
      <c r="D248" s="88"/>
      <c r="E248" s="88"/>
      <c r="F248" s="88"/>
      <c r="G248" s="88"/>
      <c r="H248" s="98"/>
      <c r="I248" s="98"/>
      <c r="J248" s="98"/>
      <c r="K248" s="98"/>
      <c r="L248" s="88"/>
      <c r="M248" s="88"/>
      <c r="N248" s="88"/>
    </row>
    <row r="249" spans="2:14">
      <c r="B249" s="88"/>
      <c r="C249" s="88"/>
      <c r="D249" s="88"/>
      <c r="E249" s="88"/>
      <c r="F249" s="88"/>
      <c r="G249" s="88"/>
      <c r="H249" s="98"/>
      <c r="I249" s="98"/>
      <c r="J249" s="98"/>
      <c r="K249" s="98"/>
      <c r="L249" s="88"/>
      <c r="M249" s="88"/>
      <c r="N249" s="88"/>
    </row>
    <row r="250" spans="2:14">
      <c r="B250" s="88"/>
      <c r="C250" s="88"/>
      <c r="D250" s="88"/>
      <c r="E250" s="88"/>
      <c r="F250" s="88"/>
      <c r="G250" s="88"/>
      <c r="H250" s="98"/>
      <c r="I250" s="98"/>
      <c r="J250" s="98"/>
      <c r="K250" s="98"/>
      <c r="L250" s="88"/>
      <c r="M250" s="88"/>
      <c r="N250" s="88"/>
    </row>
    <row r="251" spans="2:14">
      <c r="B251" s="88"/>
      <c r="C251" s="88"/>
      <c r="D251" s="88"/>
      <c r="E251" s="88"/>
      <c r="F251" s="88"/>
      <c r="G251" s="88"/>
      <c r="H251" s="98"/>
      <c r="I251" s="98"/>
      <c r="J251" s="98"/>
      <c r="K251" s="98"/>
      <c r="L251" s="88"/>
      <c r="M251" s="88"/>
      <c r="N251" s="88"/>
    </row>
    <row r="252" spans="2:14">
      <c r="B252" s="88"/>
      <c r="C252" s="88"/>
      <c r="D252" s="88"/>
      <c r="E252" s="88"/>
      <c r="F252" s="88"/>
      <c r="G252" s="88"/>
      <c r="H252" s="98"/>
      <c r="I252" s="98"/>
      <c r="J252" s="98"/>
      <c r="K252" s="98"/>
      <c r="L252" s="88"/>
      <c r="M252" s="88"/>
      <c r="N252" s="88"/>
    </row>
    <row r="253" spans="2:14">
      <c r="B253" s="88"/>
      <c r="C253" s="88"/>
      <c r="D253" s="88"/>
      <c r="E253" s="88"/>
      <c r="F253" s="88"/>
      <c r="G253" s="88"/>
      <c r="H253" s="98"/>
      <c r="I253" s="98"/>
      <c r="J253" s="98"/>
      <c r="K253" s="98"/>
      <c r="L253" s="88"/>
      <c r="M253" s="88"/>
      <c r="N253" s="88"/>
    </row>
    <row r="254" spans="2:14">
      <c r="B254" s="88"/>
      <c r="C254" s="88"/>
      <c r="D254" s="88"/>
      <c r="E254" s="88"/>
      <c r="F254" s="88"/>
      <c r="G254" s="88"/>
      <c r="H254" s="98"/>
      <c r="I254" s="98"/>
      <c r="J254" s="98"/>
      <c r="K254" s="98"/>
      <c r="L254" s="88"/>
      <c r="M254" s="88"/>
      <c r="N254" s="88"/>
    </row>
    <row r="255" spans="2:14">
      <c r="B255" s="88"/>
      <c r="C255" s="88"/>
      <c r="D255" s="88"/>
      <c r="E255" s="88"/>
      <c r="F255" s="88"/>
      <c r="G255" s="88"/>
      <c r="H255" s="98"/>
      <c r="I255" s="98"/>
      <c r="J255" s="98"/>
      <c r="K255" s="98"/>
      <c r="L255" s="88"/>
      <c r="M255" s="88"/>
      <c r="N255" s="88"/>
    </row>
    <row r="256" spans="2:14">
      <c r="B256" s="88"/>
      <c r="C256" s="88"/>
      <c r="D256" s="88"/>
      <c r="E256" s="88"/>
      <c r="F256" s="88"/>
      <c r="G256" s="88"/>
      <c r="H256" s="98"/>
      <c r="I256" s="98"/>
      <c r="J256" s="98"/>
      <c r="K256" s="98"/>
      <c r="L256" s="88"/>
      <c r="M256" s="88"/>
      <c r="N256" s="88"/>
    </row>
    <row r="257" spans="2:14">
      <c r="B257" s="88"/>
      <c r="C257" s="88"/>
      <c r="D257" s="88"/>
      <c r="E257" s="88"/>
      <c r="F257" s="88"/>
      <c r="G257" s="88"/>
      <c r="H257" s="98"/>
      <c r="I257" s="98"/>
      <c r="J257" s="98"/>
      <c r="K257" s="98"/>
      <c r="L257" s="88"/>
      <c r="M257" s="88"/>
      <c r="N257" s="88"/>
    </row>
    <row r="258" spans="2:14">
      <c r="B258" s="88"/>
      <c r="C258" s="88"/>
      <c r="D258" s="88"/>
      <c r="E258" s="88"/>
      <c r="F258" s="88"/>
      <c r="G258" s="88"/>
      <c r="H258" s="98"/>
      <c r="I258" s="98"/>
      <c r="J258" s="98"/>
      <c r="K258" s="98"/>
      <c r="L258" s="88"/>
      <c r="M258" s="88"/>
      <c r="N258" s="88"/>
    </row>
    <row r="259" spans="2:14">
      <c r="B259" s="88"/>
      <c r="C259" s="88"/>
      <c r="D259" s="88"/>
      <c r="E259" s="88"/>
      <c r="F259" s="88"/>
      <c r="G259" s="88"/>
      <c r="H259" s="98"/>
      <c r="I259" s="98"/>
      <c r="J259" s="98"/>
      <c r="K259" s="98"/>
      <c r="L259" s="88"/>
      <c r="M259" s="88"/>
      <c r="N259" s="88"/>
    </row>
    <row r="260" spans="2:14">
      <c r="B260" s="88"/>
      <c r="C260" s="88"/>
      <c r="D260" s="88"/>
      <c r="E260" s="88"/>
      <c r="F260" s="88"/>
      <c r="G260" s="88"/>
      <c r="H260" s="98"/>
      <c r="I260" s="98"/>
      <c r="J260" s="98"/>
      <c r="K260" s="98"/>
      <c r="L260" s="88"/>
      <c r="M260" s="88"/>
      <c r="N260" s="88"/>
    </row>
    <row r="261" spans="2:14">
      <c r="B261" s="88"/>
      <c r="C261" s="88"/>
      <c r="D261" s="88"/>
      <c r="E261" s="88"/>
      <c r="F261" s="88"/>
      <c r="G261" s="88"/>
      <c r="H261" s="98"/>
      <c r="I261" s="98"/>
      <c r="J261" s="98"/>
      <c r="K261" s="98"/>
      <c r="L261" s="88"/>
      <c r="M261" s="88"/>
      <c r="N261" s="88"/>
    </row>
    <row r="262" spans="2:14">
      <c r="B262" s="88"/>
      <c r="C262" s="88"/>
      <c r="D262" s="88"/>
      <c r="E262" s="88"/>
      <c r="F262" s="88"/>
      <c r="G262" s="88"/>
      <c r="H262" s="98"/>
      <c r="I262" s="98"/>
      <c r="J262" s="98"/>
      <c r="K262" s="98"/>
      <c r="L262" s="88"/>
      <c r="M262" s="88"/>
      <c r="N262" s="88"/>
    </row>
    <row r="263" spans="2:14">
      <c r="B263" s="88"/>
      <c r="C263" s="88"/>
      <c r="D263" s="88"/>
      <c r="E263" s="88"/>
      <c r="F263" s="88"/>
      <c r="G263" s="88"/>
      <c r="H263" s="98"/>
      <c r="I263" s="98"/>
      <c r="J263" s="98"/>
      <c r="K263" s="98"/>
      <c r="L263" s="88"/>
      <c r="M263" s="88"/>
      <c r="N263" s="88"/>
    </row>
    <row r="264" spans="2:14">
      <c r="B264" s="88"/>
      <c r="C264" s="88"/>
      <c r="D264" s="88"/>
      <c r="E264" s="88"/>
      <c r="F264" s="88"/>
      <c r="G264" s="88"/>
      <c r="H264" s="98"/>
      <c r="I264" s="98"/>
      <c r="J264" s="98"/>
      <c r="K264" s="98"/>
      <c r="L264" s="88"/>
      <c r="M264" s="88"/>
      <c r="N264" s="88"/>
    </row>
    <row r="265" spans="2:14">
      <c r="B265" s="88"/>
      <c r="C265" s="88"/>
      <c r="D265" s="88"/>
      <c r="E265" s="88"/>
      <c r="F265" s="88"/>
      <c r="G265" s="88"/>
      <c r="H265" s="98"/>
      <c r="I265" s="98"/>
      <c r="J265" s="98"/>
      <c r="K265" s="98"/>
      <c r="L265" s="88"/>
      <c r="M265" s="88"/>
      <c r="N265" s="88"/>
    </row>
    <row r="266" spans="2:14">
      <c r="B266" s="88"/>
      <c r="C266" s="88"/>
      <c r="D266" s="88"/>
      <c r="E266" s="88"/>
      <c r="F266" s="88"/>
      <c r="G266" s="88"/>
      <c r="H266" s="98"/>
      <c r="I266" s="98"/>
      <c r="J266" s="98"/>
      <c r="K266" s="98"/>
      <c r="L266" s="88"/>
      <c r="M266" s="88"/>
      <c r="N266" s="88"/>
    </row>
    <row r="267" spans="2:14">
      <c r="B267" s="88"/>
      <c r="C267" s="88"/>
      <c r="D267" s="88"/>
      <c r="E267" s="88"/>
      <c r="F267" s="88"/>
      <c r="G267" s="88"/>
      <c r="H267" s="98"/>
      <c r="I267" s="98"/>
      <c r="J267" s="98"/>
      <c r="K267" s="98"/>
      <c r="L267" s="88"/>
      <c r="M267" s="88"/>
      <c r="N267" s="88"/>
    </row>
    <row r="268" spans="2:14">
      <c r="B268" s="88"/>
      <c r="C268" s="88"/>
      <c r="D268" s="88"/>
      <c r="E268" s="88"/>
      <c r="F268" s="88"/>
      <c r="G268" s="88"/>
      <c r="H268" s="98"/>
      <c r="I268" s="98"/>
      <c r="J268" s="98"/>
      <c r="K268" s="98"/>
      <c r="L268" s="88"/>
      <c r="M268" s="88"/>
      <c r="N268" s="88"/>
    </row>
    <row r="269" spans="2:14">
      <c r="B269" s="88"/>
      <c r="C269" s="88"/>
      <c r="D269" s="88"/>
      <c r="E269" s="88"/>
      <c r="F269" s="88"/>
      <c r="G269" s="88"/>
      <c r="H269" s="98"/>
      <c r="I269" s="98"/>
      <c r="J269" s="98"/>
      <c r="K269" s="98"/>
      <c r="L269" s="88"/>
      <c r="M269" s="88"/>
      <c r="N269" s="88"/>
    </row>
    <row r="270" spans="2:14">
      <c r="B270" s="88"/>
      <c r="C270" s="88"/>
      <c r="D270" s="88"/>
      <c r="E270" s="88"/>
      <c r="F270" s="88"/>
      <c r="G270" s="88"/>
      <c r="H270" s="98"/>
      <c r="I270" s="98"/>
      <c r="J270" s="98"/>
      <c r="K270" s="98"/>
      <c r="L270" s="88"/>
      <c r="M270" s="88"/>
      <c r="N270" s="88"/>
    </row>
    <row r="271" spans="2:14">
      <c r="B271" s="88"/>
      <c r="C271" s="88"/>
      <c r="D271" s="88"/>
      <c r="E271" s="88"/>
      <c r="F271" s="88"/>
      <c r="G271" s="88"/>
      <c r="H271" s="98"/>
      <c r="I271" s="98"/>
      <c r="J271" s="98"/>
      <c r="K271" s="98"/>
      <c r="L271" s="88"/>
      <c r="M271" s="88"/>
      <c r="N271" s="88"/>
    </row>
    <row r="272" spans="2:14">
      <c r="B272" s="88"/>
      <c r="C272" s="88"/>
      <c r="D272" s="88"/>
      <c r="E272" s="88"/>
      <c r="F272" s="88"/>
      <c r="G272" s="88"/>
      <c r="H272" s="98"/>
      <c r="I272" s="98"/>
      <c r="J272" s="98"/>
      <c r="K272" s="98"/>
      <c r="L272" s="88"/>
      <c r="M272" s="88"/>
      <c r="N272" s="88"/>
    </row>
    <row r="273" spans="2:14">
      <c r="B273" s="88"/>
      <c r="C273" s="88"/>
      <c r="D273" s="88"/>
      <c r="E273" s="88"/>
      <c r="F273" s="88"/>
      <c r="G273" s="88"/>
      <c r="H273" s="98"/>
      <c r="I273" s="98"/>
      <c r="J273" s="98"/>
      <c r="K273" s="98"/>
      <c r="L273" s="88"/>
      <c r="M273" s="88"/>
      <c r="N273" s="88"/>
    </row>
    <row r="274" spans="2:14">
      <c r="B274" s="88"/>
      <c r="C274" s="88"/>
      <c r="D274" s="88"/>
      <c r="E274" s="88"/>
      <c r="F274" s="88"/>
      <c r="G274" s="88"/>
      <c r="H274" s="98"/>
      <c r="I274" s="98"/>
      <c r="J274" s="98"/>
      <c r="K274" s="98"/>
      <c r="L274" s="88"/>
      <c r="M274" s="88"/>
      <c r="N274" s="88"/>
    </row>
    <row r="275" spans="2:14">
      <c r="B275" s="88"/>
      <c r="C275" s="88"/>
      <c r="D275" s="88"/>
      <c r="E275" s="88"/>
      <c r="F275" s="88"/>
      <c r="G275" s="88"/>
      <c r="H275" s="98"/>
      <c r="I275" s="98"/>
      <c r="J275" s="98"/>
      <c r="K275" s="98"/>
      <c r="L275" s="88"/>
      <c r="M275" s="88"/>
      <c r="N275" s="88"/>
    </row>
    <row r="276" spans="2:14">
      <c r="B276" s="88"/>
      <c r="C276" s="88"/>
      <c r="D276" s="88"/>
      <c r="E276" s="88"/>
      <c r="F276" s="88"/>
      <c r="G276" s="88"/>
      <c r="H276" s="98"/>
      <c r="I276" s="98"/>
      <c r="J276" s="98"/>
      <c r="K276" s="98"/>
      <c r="L276" s="88"/>
      <c r="M276" s="88"/>
      <c r="N276" s="88"/>
    </row>
    <row r="277" spans="2:14">
      <c r="B277" s="88"/>
      <c r="C277" s="88"/>
      <c r="D277" s="88"/>
      <c r="E277" s="88"/>
      <c r="F277" s="88"/>
      <c r="G277" s="88"/>
      <c r="H277" s="98"/>
      <c r="I277" s="98"/>
      <c r="J277" s="98"/>
      <c r="K277" s="98"/>
      <c r="L277" s="88"/>
      <c r="M277" s="88"/>
      <c r="N277" s="88"/>
    </row>
    <row r="278" spans="2:14">
      <c r="B278" s="88"/>
      <c r="C278" s="88"/>
      <c r="D278" s="88"/>
      <c r="E278" s="88"/>
      <c r="F278" s="88"/>
      <c r="G278" s="88"/>
      <c r="H278" s="98"/>
      <c r="I278" s="98"/>
      <c r="J278" s="98"/>
      <c r="K278" s="98"/>
      <c r="L278" s="88"/>
      <c r="M278" s="88"/>
      <c r="N278" s="88"/>
    </row>
    <row r="279" spans="2:14">
      <c r="B279" s="88"/>
      <c r="C279" s="88"/>
      <c r="D279" s="88"/>
      <c r="E279" s="88"/>
      <c r="F279" s="88"/>
      <c r="G279" s="88"/>
      <c r="H279" s="98"/>
      <c r="I279" s="98"/>
      <c r="J279" s="98"/>
      <c r="K279" s="98"/>
      <c r="L279" s="88"/>
      <c r="M279" s="88"/>
      <c r="N279" s="88"/>
    </row>
    <row r="280" spans="2:14">
      <c r="B280" s="88"/>
      <c r="C280" s="88"/>
      <c r="D280" s="88"/>
      <c r="E280" s="88"/>
      <c r="F280" s="88"/>
      <c r="G280" s="88"/>
      <c r="H280" s="98"/>
      <c r="I280" s="98"/>
      <c r="J280" s="98"/>
      <c r="K280" s="98"/>
      <c r="L280" s="88"/>
      <c r="M280" s="88"/>
      <c r="N280" s="88"/>
    </row>
    <row r="281" spans="2:14">
      <c r="B281" s="88"/>
      <c r="C281" s="88"/>
      <c r="D281" s="88"/>
      <c r="E281" s="88"/>
      <c r="F281" s="88"/>
      <c r="G281" s="88"/>
      <c r="H281" s="98"/>
      <c r="I281" s="98"/>
      <c r="J281" s="98"/>
      <c r="K281" s="98"/>
      <c r="L281" s="88"/>
      <c r="M281" s="88"/>
      <c r="N281" s="88"/>
    </row>
    <row r="282" spans="2:14">
      <c r="B282" s="88"/>
      <c r="C282" s="88"/>
      <c r="D282" s="88"/>
      <c r="E282" s="88"/>
      <c r="F282" s="88"/>
      <c r="G282" s="88"/>
      <c r="H282" s="98"/>
      <c r="I282" s="98"/>
      <c r="J282" s="98"/>
      <c r="K282" s="98"/>
      <c r="L282" s="88"/>
      <c r="M282" s="88"/>
      <c r="N282" s="88"/>
    </row>
    <row r="283" spans="2:14">
      <c r="B283" s="88"/>
      <c r="C283" s="88"/>
      <c r="D283" s="88"/>
      <c r="E283" s="88"/>
      <c r="F283" s="88"/>
      <c r="G283" s="88"/>
      <c r="H283" s="98"/>
      <c r="I283" s="98"/>
      <c r="J283" s="98"/>
      <c r="K283" s="98"/>
      <c r="L283" s="88"/>
      <c r="M283" s="88"/>
      <c r="N283" s="88"/>
    </row>
    <row r="284" spans="2:14">
      <c r="B284" s="88"/>
      <c r="C284" s="88"/>
      <c r="D284" s="88"/>
      <c r="E284" s="88"/>
      <c r="F284" s="88"/>
      <c r="G284" s="88"/>
      <c r="H284" s="98"/>
      <c r="I284" s="98"/>
      <c r="J284" s="98"/>
      <c r="K284" s="98"/>
      <c r="L284" s="88"/>
      <c r="M284" s="88"/>
      <c r="N284" s="88"/>
    </row>
    <row r="285" spans="2:14">
      <c r="B285" s="88"/>
      <c r="C285" s="88"/>
      <c r="D285" s="88"/>
      <c r="E285" s="88"/>
      <c r="F285" s="88"/>
      <c r="G285" s="88"/>
      <c r="H285" s="98"/>
      <c r="I285" s="98"/>
      <c r="J285" s="98"/>
      <c r="K285" s="98"/>
      <c r="L285" s="88"/>
      <c r="M285" s="88"/>
      <c r="N285" s="88"/>
    </row>
    <row r="286" spans="2:14">
      <c r="B286" s="88"/>
      <c r="C286" s="88"/>
      <c r="D286" s="88"/>
      <c r="E286" s="88"/>
      <c r="F286" s="88"/>
      <c r="G286" s="88"/>
      <c r="H286" s="98"/>
      <c r="I286" s="98"/>
      <c r="J286" s="98"/>
      <c r="K286" s="98"/>
      <c r="L286" s="88"/>
      <c r="M286" s="88"/>
      <c r="N286" s="88"/>
    </row>
    <row r="287" spans="2:14">
      <c r="B287" s="88"/>
      <c r="C287" s="88"/>
      <c r="D287" s="88"/>
      <c r="E287" s="88"/>
      <c r="F287" s="88"/>
      <c r="G287" s="88"/>
      <c r="H287" s="98"/>
      <c r="I287" s="98"/>
      <c r="J287" s="98"/>
      <c r="K287" s="98"/>
      <c r="L287" s="88"/>
      <c r="M287" s="88"/>
      <c r="N287" s="88"/>
    </row>
    <row r="288" spans="2:14">
      <c r="B288" s="88"/>
      <c r="C288" s="88"/>
      <c r="D288" s="88"/>
      <c r="E288" s="88"/>
      <c r="F288" s="88"/>
      <c r="G288" s="88"/>
      <c r="H288" s="98"/>
      <c r="I288" s="98"/>
      <c r="J288" s="98"/>
      <c r="K288" s="98"/>
      <c r="L288" s="88"/>
      <c r="M288" s="88"/>
      <c r="N288" s="88"/>
    </row>
    <row r="289" spans="2:14">
      <c r="B289" s="88"/>
      <c r="C289" s="88"/>
      <c r="D289" s="88"/>
      <c r="E289" s="88"/>
      <c r="F289" s="88"/>
      <c r="G289" s="88"/>
      <c r="H289" s="98"/>
      <c r="I289" s="98"/>
      <c r="J289" s="98"/>
      <c r="K289" s="98"/>
      <c r="L289" s="88"/>
      <c r="M289" s="88"/>
      <c r="N289" s="88"/>
    </row>
    <row r="290" spans="2:14">
      <c r="B290" s="88"/>
      <c r="C290" s="88"/>
      <c r="D290" s="88"/>
      <c r="E290" s="88"/>
      <c r="F290" s="88"/>
      <c r="G290" s="88"/>
      <c r="H290" s="98"/>
      <c r="I290" s="98"/>
      <c r="J290" s="98"/>
      <c r="K290" s="98"/>
      <c r="L290" s="88"/>
      <c r="M290" s="88"/>
      <c r="N290" s="88"/>
    </row>
    <row r="291" spans="2:14">
      <c r="B291" s="88"/>
      <c r="C291" s="88"/>
      <c r="D291" s="88"/>
      <c r="E291" s="88"/>
      <c r="F291" s="88"/>
      <c r="G291" s="88"/>
      <c r="H291" s="98"/>
      <c r="I291" s="98"/>
      <c r="J291" s="98"/>
      <c r="K291" s="98"/>
      <c r="L291" s="88"/>
      <c r="M291" s="88"/>
      <c r="N291" s="88"/>
    </row>
    <row r="292" spans="2:14">
      <c r="B292" s="88"/>
      <c r="C292" s="88"/>
      <c r="D292" s="88"/>
      <c r="E292" s="88"/>
      <c r="F292" s="88"/>
      <c r="G292" s="88"/>
      <c r="H292" s="98"/>
      <c r="I292" s="98"/>
      <c r="J292" s="98"/>
      <c r="K292" s="98"/>
      <c r="L292" s="88"/>
      <c r="M292" s="88"/>
      <c r="N292" s="88"/>
    </row>
    <row r="293" spans="2:14">
      <c r="B293" s="88"/>
      <c r="C293" s="88"/>
      <c r="D293" s="88"/>
      <c r="E293" s="88"/>
      <c r="F293" s="88"/>
      <c r="G293" s="88"/>
      <c r="H293" s="98"/>
      <c r="I293" s="98"/>
      <c r="J293" s="98"/>
      <c r="K293" s="98"/>
      <c r="L293" s="88"/>
      <c r="M293" s="88"/>
      <c r="N293" s="88"/>
    </row>
    <row r="294" spans="2:14">
      <c r="B294" s="88"/>
      <c r="C294" s="88"/>
      <c r="D294" s="88"/>
      <c r="E294" s="88"/>
      <c r="F294" s="88"/>
      <c r="G294" s="88"/>
      <c r="H294" s="98"/>
      <c r="I294" s="98"/>
      <c r="J294" s="98"/>
      <c r="K294" s="98"/>
      <c r="L294" s="88"/>
      <c r="M294" s="88"/>
      <c r="N294" s="88"/>
    </row>
    <row r="295" spans="2:14">
      <c r="B295" s="88"/>
      <c r="C295" s="88"/>
      <c r="D295" s="88"/>
      <c r="E295" s="88"/>
      <c r="F295" s="88"/>
      <c r="G295" s="88"/>
      <c r="H295" s="98"/>
      <c r="I295" s="98"/>
      <c r="J295" s="98"/>
      <c r="K295" s="98"/>
      <c r="L295" s="88"/>
      <c r="M295" s="88"/>
      <c r="N295" s="88"/>
    </row>
    <row r="296" spans="2:14">
      <c r="B296" s="88"/>
      <c r="C296" s="88"/>
      <c r="D296" s="88"/>
      <c r="E296" s="88"/>
      <c r="F296" s="88"/>
      <c r="G296" s="88"/>
      <c r="H296" s="98"/>
      <c r="I296" s="98"/>
      <c r="J296" s="98"/>
      <c r="K296" s="98"/>
      <c r="L296" s="88"/>
      <c r="M296" s="88"/>
      <c r="N296" s="88"/>
    </row>
    <row r="297" spans="2:14">
      <c r="B297" s="88"/>
      <c r="C297" s="88"/>
      <c r="D297" s="88"/>
      <c r="E297" s="88"/>
      <c r="F297" s="88"/>
      <c r="G297" s="88"/>
      <c r="H297" s="98"/>
      <c r="I297" s="98"/>
      <c r="J297" s="98"/>
      <c r="K297" s="98"/>
      <c r="L297" s="88"/>
      <c r="M297" s="88"/>
      <c r="N297" s="88"/>
    </row>
    <row r="298" spans="2:14">
      <c r="B298" s="88"/>
      <c r="C298" s="88"/>
      <c r="D298" s="88"/>
      <c r="E298" s="88"/>
      <c r="F298" s="88"/>
      <c r="G298" s="88"/>
      <c r="H298" s="98"/>
      <c r="I298" s="98"/>
      <c r="J298" s="98"/>
      <c r="K298" s="98"/>
      <c r="L298" s="88"/>
      <c r="M298" s="88"/>
      <c r="N298" s="88"/>
    </row>
    <row r="299" spans="2:14">
      <c r="B299" s="88"/>
      <c r="C299" s="88"/>
      <c r="D299" s="88"/>
      <c r="E299" s="88"/>
      <c r="F299" s="88"/>
      <c r="G299" s="88"/>
      <c r="H299" s="98"/>
      <c r="I299" s="98"/>
      <c r="J299" s="98"/>
      <c r="K299" s="98"/>
      <c r="L299" s="88"/>
      <c r="M299" s="88"/>
      <c r="N299" s="88"/>
    </row>
    <row r="300" spans="2:14">
      <c r="B300" s="88"/>
      <c r="C300" s="88"/>
      <c r="D300" s="88"/>
      <c r="E300" s="88"/>
      <c r="F300" s="88"/>
      <c r="G300" s="88"/>
      <c r="H300" s="98"/>
      <c r="I300" s="98"/>
      <c r="J300" s="98"/>
      <c r="K300" s="98"/>
      <c r="L300" s="88"/>
      <c r="M300" s="88"/>
      <c r="N300" s="88"/>
    </row>
    <row r="301" spans="2:14">
      <c r="B301" s="88"/>
      <c r="C301" s="88"/>
      <c r="D301" s="88"/>
      <c r="E301" s="88"/>
      <c r="F301" s="88"/>
      <c r="G301" s="88"/>
      <c r="H301" s="98"/>
      <c r="I301" s="98"/>
      <c r="J301" s="98"/>
      <c r="K301" s="98"/>
      <c r="L301" s="88"/>
      <c r="M301" s="88"/>
      <c r="N301" s="88"/>
    </row>
    <row r="302" spans="2:14">
      <c r="B302" s="88"/>
      <c r="C302" s="88"/>
      <c r="D302" s="88"/>
      <c r="E302" s="88"/>
      <c r="F302" s="88"/>
      <c r="G302" s="88"/>
      <c r="H302" s="98"/>
      <c r="I302" s="98"/>
      <c r="J302" s="98"/>
      <c r="K302" s="98"/>
      <c r="L302" s="88"/>
      <c r="M302" s="88"/>
      <c r="N302" s="88"/>
    </row>
    <row r="303" spans="2:14">
      <c r="B303" s="88"/>
      <c r="C303" s="88"/>
      <c r="D303" s="88"/>
      <c r="E303" s="88"/>
      <c r="F303" s="88"/>
      <c r="G303" s="88"/>
      <c r="H303" s="98"/>
      <c r="I303" s="98"/>
      <c r="J303" s="98"/>
      <c r="K303" s="98"/>
      <c r="L303" s="88"/>
      <c r="M303" s="88"/>
      <c r="N303" s="88"/>
    </row>
    <row r="304" spans="2:14">
      <c r="B304" s="88"/>
      <c r="C304" s="88"/>
      <c r="D304" s="88"/>
      <c r="E304" s="88"/>
      <c r="F304" s="88"/>
      <c r="G304" s="88"/>
      <c r="H304" s="98"/>
      <c r="I304" s="98"/>
      <c r="J304" s="98"/>
      <c r="K304" s="98"/>
      <c r="L304" s="88"/>
      <c r="M304" s="88"/>
      <c r="N304" s="88"/>
    </row>
    <row r="305" spans="2:14">
      <c r="B305" s="88"/>
      <c r="C305" s="88"/>
      <c r="D305" s="88"/>
      <c r="E305" s="88"/>
      <c r="F305" s="88"/>
      <c r="G305" s="88"/>
      <c r="H305" s="98"/>
      <c r="I305" s="98"/>
      <c r="J305" s="98"/>
      <c r="K305" s="98"/>
      <c r="L305" s="88"/>
      <c r="M305" s="88"/>
      <c r="N305" s="88"/>
    </row>
    <row r="306" spans="2:14">
      <c r="B306" s="88"/>
      <c r="C306" s="88"/>
      <c r="D306" s="88"/>
      <c r="E306" s="88"/>
      <c r="F306" s="88"/>
      <c r="G306" s="88"/>
      <c r="H306" s="98"/>
      <c r="I306" s="98"/>
      <c r="J306" s="98"/>
      <c r="K306" s="98"/>
      <c r="L306" s="88"/>
      <c r="M306" s="88"/>
      <c r="N306" s="88"/>
    </row>
    <row r="307" spans="2:14">
      <c r="B307" s="88"/>
      <c r="C307" s="88"/>
      <c r="D307" s="88"/>
      <c r="E307" s="88"/>
      <c r="F307" s="88"/>
      <c r="G307" s="88"/>
      <c r="H307" s="98"/>
      <c r="I307" s="98"/>
      <c r="J307" s="98"/>
      <c r="K307" s="98"/>
      <c r="L307" s="88"/>
      <c r="M307" s="88"/>
      <c r="N307" s="88"/>
    </row>
    <row r="308" spans="2:14">
      <c r="B308" s="88"/>
      <c r="C308" s="88"/>
      <c r="D308" s="88"/>
      <c r="E308" s="88"/>
      <c r="F308" s="88"/>
      <c r="G308" s="88"/>
      <c r="H308" s="98"/>
      <c r="I308" s="98"/>
      <c r="J308" s="98"/>
      <c r="K308" s="98"/>
      <c r="L308" s="88"/>
      <c r="M308" s="88"/>
      <c r="N308" s="88"/>
    </row>
    <row r="309" spans="2:14">
      <c r="B309" s="88"/>
      <c r="C309" s="88"/>
      <c r="D309" s="88"/>
      <c r="E309" s="88"/>
      <c r="F309" s="88"/>
      <c r="G309" s="88"/>
      <c r="H309" s="98"/>
      <c r="I309" s="98"/>
      <c r="J309" s="98"/>
      <c r="K309" s="98"/>
      <c r="L309" s="88"/>
      <c r="M309" s="88"/>
      <c r="N309" s="88"/>
    </row>
    <row r="310" spans="2:14">
      <c r="B310" s="88"/>
      <c r="C310" s="88"/>
      <c r="D310" s="88"/>
      <c r="E310" s="88"/>
      <c r="F310" s="88"/>
      <c r="G310" s="88"/>
      <c r="H310" s="98"/>
      <c r="I310" s="98"/>
      <c r="J310" s="98"/>
      <c r="K310" s="98"/>
      <c r="L310" s="88"/>
      <c r="M310" s="88"/>
      <c r="N310" s="88"/>
    </row>
    <row r="311" spans="2:14">
      <c r="B311" s="88"/>
      <c r="C311" s="88"/>
      <c r="D311" s="88"/>
      <c r="E311" s="88"/>
      <c r="F311" s="88"/>
      <c r="G311" s="88"/>
      <c r="H311" s="98"/>
      <c r="I311" s="98"/>
      <c r="J311" s="98"/>
      <c r="K311" s="98"/>
      <c r="L311" s="88"/>
      <c r="M311" s="88"/>
      <c r="N311" s="88"/>
    </row>
    <row r="312" spans="2:14">
      <c r="B312" s="88"/>
      <c r="C312" s="88"/>
      <c r="D312" s="88"/>
      <c r="E312" s="88"/>
      <c r="F312" s="88"/>
      <c r="G312" s="88"/>
      <c r="H312" s="98"/>
      <c r="I312" s="98"/>
      <c r="J312" s="98"/>
      <c r="K312" s="98"/>
      <c r="L312" s="88"/>
      <c r="M312" s="88"/>
      <c r="N312" s="88"/>
    </row>
    <row r="313" spans="2:14">
      <c r="B313" s="88"/>
      <c r="C313" s="88"/>
      <c r="D313" s="88"/>
      <c r="E313" s="88"/>
      <c r="F313" s="88"/>
      <c r="G313" s="88"/>
      <c r="H313" s="98"/>
      <c r="I313" s="98"/>
      <c r="J313" s="98"/>
      <c r="K313" s="98"/>
      <c r="L313" s="88"/>
      <c r="M313" s="88"/>
      <c r="N313" s="88"/>
    </row>
    <row r="314" spans="2:14">
      <c r="B314" s="88"/>
      <c r="C314" s="88"/>
      <c r="D314" s="88"/>
      <c r="E314" s="88"/>
      <c r="F314" s="88"/>
      <c r="G314" s="88"/>
      <c r="H314" s="98"/>
      <c r="I314" s="98"/>
      <c r="J314" s="98"/>
      <c r="K314" s="98"/>
      <c r="L314" s="88"/>
      <c r="M314" s="88"/>
      <c r="N314" s="88"/>
    </row>
    <row r="315" spans="2:14">
      <c r="B315" s="88"/>
      <c r="C315" s="88"/>
      <c r="D315" s="88"/>
      <c r="E315" s="88"/>
      <c r="F315" s="88"/>
      <c r="G315" s="88"/>
      <c r="H315" s="98"/>
      <c r="I315" s="98"/>
      <c r="J315" s="98"/>
      <c r="K315" s="98"/>
      <c r="L315" s="88"/>
      <c r="M315" s="88"/>
      <c r="N315" s="88"/>
    </row>
    <row r="316" spans="2:14">
      <c r="B316" s="105"/>
      <c r="C316" s="105"/>
      <c r="D316" s="105"/>
      <c r="E316" s="105"/>
      <c r="F316" s="105"/>
      <c r="G316" s="105"/>
      <c r="H316" s="2"/>
      <c r="I316" s="2"/>
      <c r="J316" s="2"/>
      <c r="K316" s="2"/>
      <c r="L316" s="105"/>
      <c r="M316" s="105"/>
      <c r="N316" s="105"/>
    </row>
    <row r="317" spans="2:14">
      <c r="B317" s="105"/>
      <c r="C317" s="105"/>
      <c r="D317" s="105"/>
      <c r="E317" s="105"/>
      <c r="F317" s="105"/>
      <c r="G317" s="105"/>
      <c r="H317" s="2"/>
      <c r="I317" s="2"/>
      <c r="J317" s="2"/>
      <c r="K317" s="2"/>
      <c r="L317" s="105"/>
      <c r="M317" s="105"/>
      <c r="N317" s="105"/>
    </row>
    <row r="318" spans="2:14">
      <c r="B318" s="105"/>
      <c r="C318" s="105"/>
      <c r="D318" s="105"/>
      <c r="E318" s="105"/>
      <c r="F318" s="105"/>
      <c r="G318" s="105"/>
      <c r="H318" s="2"/>
      <c r="I318" s="2"/>
      <c r="J318" s="2"/>
      <c r="K318" s="2"/>
      <c r="L318" s="105"/>
      <c r="M318" s="105"/>
      <c r="N318" s="105"/>
    </row>
    <row r="319" spans="2:14">
      <c r="B319" s="105"/>
      <c r="C319" s="105"/>
      <c r="D319" s="105"/>
      <c r="E319" s="105"/>
      <c r="F319" s="105"/>
      <c r="G319" s="105"/>
      <c r="H319" s="2"/>
      <c r="I319" s="2"/>
      <c r="J319" s="2"/>
      <c r="K319" s="2"/>
      <c r="L319" s="105"/>
      <c r="M319" s="105"/>
      <c r="N319" s="105"/>
    </row>
    <row r="320" spans="2:14">
      <c r="B320" s="105"/>
      <c r="C320" s="105"/>
      <c r="D320" s="105"/>
      <c r="E320" s="105"/>
      <c r="F320" s="105"/>
      <c r="G320" s="105"/>
      <c r="H320" s="2"/>
      <c r="I320" s="2"/>
      <c r="J320" s="2"/>
      <c r="K320" s="2"/>
      <c r="L320" s="105"/>
      <c r="M320" s="105"/>
      <c r="N320" s="105"/>
    </row>
    <row r="321" spans="2:14">
      <c r="B321" s="105"/>
      <c r="C321" s="105"/>
      <c r="D321" s="105"/>
      <c r="E321" s="105"/>
      <c r="F321" s="105"/>
      <c r="G321" s="105"/>
      <c r="H321" s="2"/>
      <c r="I321" s="2"/>
      <c r="J321" s="2"/>
      <c r="K321" s="2"/>
      <c r="L321" s="105"/>
      <c r="M321" s="105"/>
      <c r="N321" s="105"/>
    </row>
    <row r="322" spans="2:14">
      <c r="B322" s="105"/>
      <c r="C322" s="105"/>
      <c r="D322" s="105"/>
      <c r="E322" s="105"/>
      <c r="F322" s="105"/>
      <c r="G322" s="105"/>
      <c r="H322" s="2"/>
      <c r="I322" s="2"/>
      <c r="J322" s="2"/>
      <c r="K322" s="2"/>
      <c r="L322" s="105"/>
      <c r="M322" s="105"/>
      <c r="N322" s="105"/>
    </row>
    <row r="323" spans="2:14">
      <c r="B323" s="105"/>
      <c r="C323" s="105"/>
      <c r="D323" s="105"/>
      <c r="E323" s="105"/>
      <c r="F323" s="105"/>
      <c r="G323" s="105"/>
      <c r="H323" s="2"/>
      <c r="I323" s="2"/>
      <c r="J323" s="2"/>
      <c r="K323" s="2"/>
      <c r="L323" s="105"/>
      <c r="M323" s="105"/>
      <c r="N323" s="105"/>
    </row>
  </sheetData>
  <mergeCells count="10">
    <mergeCell ref="B1:N1"/>
    <mergeCell ref="B3:N3"/>
    <mergeCell ref="B4:N4"/>
    <mergeCell ref="B5:N5"/>
    <mergeCell ref="B6:B7"/>
    <mergeCell ref="C6:F6"/>
    <mergeCell ref="G6:G7"/>
    <mergeCell ref="H6:K6"/>
    <mergeCell ref="L6:L7"/>
    <mergeCell ref="M6:N6"/>
  </mergeCells>
  <printOptions horizontalCentered="1"/>
  <pageMargins left="0" right="0" top="0.39370078740157483" bottom="0.39370078740157483" header="0" footer="0"/>
  <pageSetup scale="65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9F9D5-9B3E-42EB-887C-900CF74B6633}">
  <dimension ref="A1:R279"/>
  <sheetViews>
    <sheetView showGridLines="0" tabSelected="1" topLeftCell="B1" zoomScaleNormal="100" workbookViewId="0">
      <pane xSplit="1" ySplit="7" topLeftCell="C69" activePane="bottomRight" state="frozen"/>
      <selection activeCell="B1" sqref="B1"/>
      <selection pane="topRight" activeCell="C1" sqref="C1"/>
      <selection pane="bottomLeft" activeCell="B8" sqref="B8"/>
      <selection pane="bottomRight" activeCell="L53" sqref="L53"/>
    </sheetView>
  </sheetViews>
  <sheetFormatPr baseColWidth="10" defaultColWidth="11.42578125" defaultRowHeight="12.75"/>
  <cols>
    <col min="1" max="1" width="3.42578125" customWidth="1"/>
    <col min="2" max="2" width="92.5703125" customWidth="1"/>
    <col min="3" max="5" width="15.28515625" customWidth="1"/>
    <col min="6" max="6" width="15" customWidth="1"/>
    <col min="7" max="7" width="15.140625" customWidth="1"/>
    <col min="8" max="11" width="10.5703125" style="107" customWidth="1"/>
    <col min="12" max="12" width="17.7109375" customWidth="1"/>
    <col min="13" max="13" width="12" bestFit="1" customWidth="1"/>
    <col min="14" max="14" width="12.42578125" bestFit="1" customWidth="1"/>
    <col min="15" max="15" width="7.5703125" customWidth="1"/>
    <col min="16" max="16" width="6.140625" customWidth="1"/>
    <col min="17" max="17" width="14.85546875" bestFit="1" customWidth="1"/>
  </cols>
  <sheetData>
    <row r="1" spans="2:18" ht="15.75">
      <c r="B1" s="7" t="s">
        <v>95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2:18" ht="14.25" customHeight="1">
      <c r="B2" s="8"/>
      <c r="C2" s="8"/>
      <c r="D2" s="8"/>
      <c r="E2" s="8"/>
      <c r="F2" s="8"/>
      <c r="G2" s="8"/>
      <c r="H2" s="161"/>
      <c r="I2" s="161"/>
      <c r="J2" s="161"/>
      <c r="K2" s="161"/>
      <c r="L2" s="8"/>
      <c r="M2" s="8"/>
      <c r="N2" s="8"/>
    </row>
    <row r="3" spans="2:18" s="141" customFormat="1" ht="15">
      <c r="B3" s="13" t="s">
        <v>167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2:18" s="141" customFormat="1" ht="17.25" customHeight="1">
      <c r="B4" s="14" t="s">
        <v>168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2:18" s="141" customFormat="1" ht="14.25" customHeight="1">
      <c r="B5" s="14" t="s">
        <v>98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2:18" s="141" customFormat="1" ht="22.5" customHeight="1">
      <c r="B6" s="111" t="s">
        <v>5</v>
      </c>
      <c r="C6" s="16">
        <v>2024</v>
      </c>
      <c r="D6" s="17"/>
      <c r="E6" s="17"/>
      <c r="F6" s="17"/>
      <c r="G6" s="111">
        <v>2024</v>
      </c>
      <c r="H6" s="16">
        <v>2025</v>
      </c>
      <c r="I6" s="17"/>
      <c r="J6" s="17"/>
      <c r="K6" s="17"/>
      <c r="L6" s="111">
        <v>2025</v>
      </c>
      <c r="M6" s="16" t="s">
        <v>6</v>
      </c>
      <c r="N6" s="114"/>
    </row>
    <row r="7" spans="2:18" ht="24" customHeight="1">
      <c r="B7" s="162"/>
      <c r="C7" s="163" t="s">
        <v>7</v>
      </c>
      <c r="D7" s="163" t="s">
        <v>8</v>
      </c>
      <c r="E7" s="163" t="s">
        <v>9</v>
      </c>
      <c r="F7" s="163" t="s">
        <v>10</v>
      </c>
      <c r="G7" s="162"/>
      <c r="H7" s="163" t="s">
        <v>7</v>
      </c>
      <c r="I7" s="163" t="s">
        <v>8</v>
      </c>
      <c r="J7" s="163" t="s">
        <v>9</v>
      </c>
      <c r="K7" s="163" t="s">
        <v>10</v>
      </c>
      <c r="L7" s="162"/>
      <c r="M7" s="164" t="s">
        <v>11</v>
      </c>
      <c r="N7" s="165" t="s">
        <v>12</v>
      </c>
    </row>
    <row r="8" spans="2:18" ht="18" customHeight="1">
      <c r="B8" s="29" t="s">
        <v>13</v>
      </c>
      <c r="C8" s="30">
        <f>+C9+C17+C29+C15</f>
        <v>3412.1</v>
      </c>
      <c r="D8" s="30">
        <f t="shared" ref="D8:L8" si="0">+D9+D17+D29+D15</f>
        <v>2945</v>
      </c>
      <c r="E8" s="30">
        <f t="shared" si="0"/>
        <v>2090.6999999999998</v>
      </c>
      <c r="F8" s="30">
        <f t="shared" si="0"/>
        <v>2773.3999999999996</v>
      </c>
      <c r="G8" s="30">
        <f t="shared" si="0"/>
        <v>11221.2</v>
      </c>
      <c r="H8" s="30">
        <f t="shared" si="0"/>
        <v>2406.3000000000002</v>
      </c>
      <c r="I8" s="30">
        <f t="shared" si="0"/>
        <v>2341.4</v>
      </c>
      <c r="J8" s="30">
        <f t="shared" si="0"/>
        <v>2463.1000000000004</v>
      </c>
      <c r="K8" s="30">
        <f t="shared" si="0"/>
        <v>2504.6999999999998</v>
      </c>
      <c r="L8" s="30">
        <f t="shared" si="0"/>
        <v>9715.5</v>
      </c>
      <c r="M8" s="167">
        <f t="shared" ref="M8:M35" si="1">+L8-G8</f>
        <v>-1505.7000000000007</v>
      </c>
      <c r="N8" s="167">
        <f t="shared" ref="N8:N13" si="2">+M8/G8*100</f>
        <v>-13.418350978504979</v>
      </c>
      <c r="O8" s="81"/>
      <c r="P8" s="81"/>
      <c r="Q8" s="81"/>
      <c r="R8" s="81"/>
    </row>
    <row r="9" spans="2:18" ht="18" customHeight="1">
      <c r="B9" s="168" t="s">
        <v>14</v>
      </c>
      <c r="C9" s="48">
        <f>+C10</f>
        <v>25.2</v>
      </c>
      <c r="D9" s="48">
        <f t="shared" ref="D9:K10" si="3">+D10</f>
        <v>21.1</v>
      </c>
      <c r="E9" s="48">
        <f t="shared" si="3"/>
        <v>19.899999999999999</v>
      </c>
      <c r="F9" s="48">
        <f t="shared" si="3"/>
        <v>33.5</v>
      </c>
      <c r="G9" s="48">
        <f t="shared" si="3"/>
        <v>99.699999999999989</v>
      </c>
      <c r="H9" s="48">
        <f t="shared" si="3"/>
        <v>10.5</v>
      </c>
      <c r="I9" s="48">
        <f t="shared" si="3"/>
        <v>12.3</v>
      </c>
      <c r="J9" s="48">
        <f t="shared" si="3"/>
        <v>8.3000000000000007</v>
      </c>
      <c r="K9" s="48">
        <f t="shared" si="3"/>
        <v>18.100000000000001</v>
      </c>
      <c r="L9" s="48">
        <f>+L10</f>
        <v>49.2</v>
      </c>
      <c r="M9" s="121">
        <f t="shared" si="1"/>
        <v>-50.499999999999986</v>
      </c>
      <c r="N9" s="121">
        <f t="shared" si="2"/>
        <v>-50.651955867602808</v>
      </c>
      <c r="O9" s="81"/>
      <c r="P9" s="81"/>
      <c r="Q9" s="81"/>
      <c r="R9" s="81"/>
    </row>
    <row r="10" spans="2:18" ht="18" customHeight="1">
      <c r="B10" s="168" t="s">
        <v>81</v>
      </c>
      <c r="C10" s="48">
        <f>+C11</f>
        <v>25.2</v>
      </c>
      <c r="D10" s="48">
        <f t="shared" si="3"/>
        <v>21.1</v>
      </c>
      <c r="E10" s="48">
        <f t="shared" si="3"/>
        <v>19.899999999999999</v>
      </c>
      <c r="F10" s="48">
        <f t="shared" si="3"/>
        <v>33.5</v>
      </c>
      <c r="G10" s="48">
        <f t="shared" si="3"/>
        <v>99.699999999999989</v>
      </c>
      <c r="H10" s="48">
        <f t="shared" si="3"/>
        <v>10.5</v>
      </c>
      <c r="I10" s="48">
        <f t="shared" si="3"/>
        <v>12.3</v>
      </c>
      <c r="J10" s="48">
        <f t="shared" si="3"/>
        <v>8.3000000000000007</v>
      </c>
      <c r="K10" s="48">
        <f t="shared" si="3"/>
        <v>18.100000000000001</v>
      </c>
      <c r="L10" s="48">
        <f>+L11</f>
        <v>49.2</v>
      </c>
      <c r="M10" s="121">
        <f t="shared" si="1"/>
        <v>-50.499999999999986</v>
      </c>
      <c r="N10" s="121">
        <f t="shared" si="2"/>
        <v>-50.651955867602808</v>
      </c>
      <c r="O10" s="81"/>
      <c r="P10" s="81"/>
      <c r="Q10" s="81"/>
      <c r="R10" s="81"/>
    </row>
    <row r="11" spans="2:18" ht="18" customHeight="1">
      <c r="B11" s="169" t="s">
        <v>102</v>
      </c>
      <c r="C11" s="48">
        <f>+C12+C14</f>
        <v>25.2</v>
      </c>
      <c r="D11" s="48">
        <f t="shared" ref="D11:K11" si="4">+D12+D14</f>
        <v>21.1</v>
      </c>
      <c r="E11" s="48">
        <f t="shared" si="4"/>
        <v>19.899999999999999</v>
      </c>
      <c r="F11" s="48">
        <f t="shared" si="4"/>
        <v>33.5</v>
      </c>
      <c r="G11" s="48">
        <f t="shared" si="4"/>
        <v>99.699999999999989</v>
      </c>
      <c r="H11" s="48">
        <f t="shared" si="4"/>
        <v>10.5</v>
      </c>
      <c r="I11" s="48">
        <f t="shared" si="4"/>
        <v>12.3</v>
      </c>
      <c r="J11" s="48">
        <f t="shared" si="4"/>
        <v>8.3000000000000007</v>
      </c>
      <c r="K11" s="48">
        <f t="shared" si="4"/>
        <v>18.100000000000001</v>
      </c>
      <c r="L11" s="48">
        <f>+L12+L14</f>
        <v>49.2</v>
      </c>
      <c r="M11" s="121">
        <f t="shared" si="1"/>
        <v>-50.499999999999986</v>
      </c>
      <c r="N11" s="121">
        <f t="shared" si="2"/>
        <v>-50.651955867602808</v>
      </c>
      <c r="O11" s="81"/>
      <c r="P11" s="81"/>
      <c r="Q11" s="81"/>
      <c r="R11" s="81"/>
    </row>
    <row r="12" spans="2:18" ht="18" customHeight="1">
      <c r="B12" s="169" t="s">
        <v>103</v>
      </c>
      <c r="C12" s="48">
        <f t="shared" ref="C12:K12" si="5">+C13</f>
        <v>25.2</v>
      </c>
      <c r="D12" s="48">
        <f t="shared" si="5"/>
        <v>21.1</v>
      </c>
      <c r="E12" s="48">
        <f t="shared" si="5"/>
        <v>19.899999999999999</v>
      </c>
      <c r="F12" s="48">
        <f t="shared" si="5"/>
        <v>33.5</v>
      </c>
      <c r="G12" s="48">
        <f t="shared" si="5"/>
        <v>99.699999999999989</v>
      </c>
      <c r="H12" s="48">
        <f t="shared" si="5"/>
        <v>10.5</v>
      </c>
      <c r="I12" s="48">
        <f t="shared" si="5"/>
        <v>12.3</v>
      </c>
      <c r="J12" s="48">
        <f t="shared" si="5"/>
        <v>8.3000000000000007</v>
      </c>
      <c r="K12" s="48">
        <f t="shared" si="5"/>
        <v>18.100000000000001</v>
      </c>
      <c r="L12" s="48">
        <f>+L13</f>
        <v>49.2</v>
      </c>
      <c r="M12" s="121">
        <f t="shared" si="1"/>
        <v>-50.499999999999986</v>
      </c>
      <c r="N12" s="121">
        <f t="shared" si="2"/>
        <v>-50.651955867602808</v>
      </c>
      <c r="O12" s="81"/>
      <c r="P12" s="81"/>
      <c r="Q12" s="81"/>
      <c r="R12" s="81"/>
    </row>
    <row r="13" spans="2:18" ht="18" customHeight="1">
      <c r="B13" s="39" t="s">
        <v>169</v>
      </c>
      <c r="C13" s="171">
        <f>+[1]PP!C41</f>
        <v>25.2</v>
      </c>
      <c r="D13" s="171">
        <f>+[1]PP!D41</f>
        <v>21.1</v>
      </c>
      <c r="E13" s="171">
        <f>+[1]PP!E41</f>
        <v>19.899999999999999</v>
      </c>
      <c r="F13" s="171">
        <f>+[1]PP!F41</f>
        <v>33.5</v>
      </c>
      <c r="G13" s="171">
        <f>SUM(C13:F13)</f>
        <v>99.699999999999989</v>
      </c>
      <c r="H13" s="171">
        <f>+[1]PP!H41</f>
        <v>10.5</v>
      </c>
      <c r="I13" s="171">
        <f>+[1]PP!I41</f>
        <v>12.3</v>
      </c>
      <c r="J13" s="171">
        <f>+[1]PP!J41</f>
        <v>8.3000000000000007</v>
      </c>
      <c r="K13" s="171">
        <f>+[1]PP!K41</f>
        <v>18.100000000000001</v>
      </c>
      <c r="L13" s="171">
        <f>SUM(H13:K13)</f>
        <v>49.2</v>
      </c>
      <c r="M13" s="135">
        <f t="shared" si="1"/>
        <v>-50.499999999999986</v>
      </c>
      <c r="N13" s="135">
        <f t="shared" si="2"/>
        <v>-50.651955867602808</v>
      </c>
      <c r="O13" s="81"/>
      <c r="P13" s="81"/>
      <c r="Q13" s="81"/>
      <c r="R13" s="81"/>
    </row>
    <row r="14" spans="2:18" ht="18" customHeight="1">
      <c r="B14" s="39" t="s">
        <v>170</v>
      </c>
      <c r="C14" s="171">
        <v>0</v>
      </c>
      <c r="D14" s="171">
        <v>0</v>
      </c>
      <c r="E14" s="171">
        <v>0</v>
      </c>
      <c r="F14" s="171">
        <v>0</v>
      </c>
      <c r="G14" s="171">
        <f>SUM(C14:F14)</f>
        <v>0</v>
      </c>
      <c r="H14" s="171">
        <v>0</v>
      </c>
      <c r="I14" s="171">
        <v>0</v>
      </c>
      <c r="J14" s="171">
        <v>0</v>
      </c>
      <c r="K14" s="171">
        <v>0</v>
      </c>
      <c r="L14" s="171">
        <f>SUM(H14:K14)</f>
        <v>0</v>
      </c>
      <c r="M14" s="135">
        <f t="shared" si="1"/>
        <v>0</v>
      </c>
      <c r="N14" s="189">
        <v>0</v>
      </c>
      <c r="O14" s="81"/>
      <c r="P14" s="81"/>
      <c r="Q14" s="81"/>
      <c r="R14" s="81"/>
    </row>
    <row r="15" spans="2:18" ht="18" customHeight="1">
      <c r="B15" s="183" t="s">
        <v>109</v>
      </c>
      <c r="C15" s="119">
        <f>+C16</f>
        <v>0</v>
      </c>
      <c r="D15" s="119">
        <f>+D16</f>
        <v>0</v>
      </c>
      <c r="E15" s="119">
        <f>+E16</f>
        <v>0</v>
      </c>
      <c r="F15" s="119">
        <f>+F16</f>
        <v>0</v>
      </c>
      <c r="G15" s="119">
        <f>+G16</f>
        <v>0</v>
      </c>
      <c r="H15" s="119">
        <f t="shared" ref="H15:M15" si="6">+H16</f>
        <v>0.9</v>
      </c>
      <c r="I15" s="119">
        <f t="shared" si="6"/>
        <v>0</v>
      </c>
      <c r="J15" s="119">
        <f t="shared" si="6"/>
        <v>0</v>
      </c>
      <c r="K15" s="119">
        <f t="shared" si="6"/>
        <v>1</v>
      </c>
      <c r="L15" s="119">
        <f t="shared" si="6"/>
        <v>1.9</v>
      </c>
      <c r="M15" s="119">
        <f t="shared" si="6"/>
        <v>1.9</v>
      </c>
      <c r="N15" s="204">
        <v>0</v>
      </c>
      <c r="O15" s="81"/>
      <c r="P15" s="81"/>
      <c r="Q15" s="81"/>
      <c r="R15" s="81"/>
    </row>
    <row r="16" spans="2:18" ht="18" customHeight="1">
      <c r="B16" s="273" t="s">
        <v>171</v>
      </c>
      <c r="C16" s="171">
        <v>0</v>
      </c>
      <c r="D16" s="171">
        <v>0</v>
      </c>
      <c r="E16" s="171">
        <v>0</v>
      </c>
      <c r="F16" s="171">
        <v>0</v>
      </c>
      <c r="G16" s="171">
        <f>SUM(C16:F16)</f>
        <v>0</v>
      </c>
      <c r="H16" s="171">
        <v>0.9</v>
      </c>
      <c r="I16" s="171">
        <v>0</v>
      </c>
      <c r="J16" s="171">
        <v>0</v>
      </c>
      <c r="K16" s="171">
        <f>+[1]PP!K57</f>
        <v>1</v>
      </c>
      <c r="L16" s="171">
        <f>SUM(H16:K16)</f>
        <v>1.9</v>
      </c>
      <c r="M16" s="135">
        <f t="shared" ref="M16" si="7">+L16-G16</f>
        <v>1.9</v>
      </c>
      <c r="N16" s="189">
        <v>0</v>
      </c>
      <c r="O16" s="81"/>
      <c r="P16" s="81"/>
      <c r="Q16" s="81"/>
      <c r="R16" s="81"/>
    </row>
    <row r="17" spans="1:18" ht="18" customHeight="1">
      <c r="B17" s="182" t="s">
        <v>112</v>
      </c>
      <c r="C17" s="48">
        <f t="shared" ref="C17:K17" si="8">+C18+C25</f>
        <v>3285.9</v>
      </c>
      <c r="D17" s="48">
        <f t="shared" si="8"/>
        <v>2853.5</v>
      </c>
      <c r="E17" s="48">
        <f t="shared" si="8"/>
        <v>1999.8</v>
      </c>
      <c r="F17" s="48">
        <f t="shared" si="8"/>
        <v>2663.7999999999997</v>
      </c>
      <c r="G17" s="48">
        <f t="shared" si="8"/>
        <v>10803</v>
      </c>
      <c r="H17" s="48">
        <f t="shared" si="8"/>
        <v>2306.2000000000003</v>
      </c>
      <c r="I17" s="48">
        <f t="shared" si="8"/>
        <v>2260.1999999999998</v>
      </c>
      <c r="J17" s="48">
        <f t="shared" si="8"/>
        <v>2369.4</v>
      </c>
      <c r="K17" s="48">
        <f t="shared" si="8"/>
        <v>2399.1</v>
      </c>
      <c r="L17" s="48">
        <f>+L18+L25</f>
        <v>9334.9</v>
      </c>
      <c r="M17" s="121">
        <f t="shared" si="1"/>
        <v>-1468.1000000000004</v>
      </c>
      <c r="N17" s="121">
        <f>+M17/G17*100</f>
        <v>-13.589743589743595</v>
      </c>
      <c r="O17" s="81"/>
      <c r="P17" s="81"/>
      <c r="Q17" s="81"/>
      <c r="R17" s="81"/>
    </row>
    <row r="18" spans="1:18" ht="18" customHeight="1">
      <c r="B18" s="169" t="s">
        <v>52</v>
      </c>
      <c r="C18" s="48">
        <f t="shared" ref="C18:K18" si="9">+C19+C23</f>
        <v>3086.1</v>
      </c>
      <c r="D18" s="121">
        <f t="shared" si="9"/>
        <v>2777</v>
      </c>
      <c r="E18" s="121">
        <f t="shared" si="9"/>
        <v>1921</v>
      </c>
      <c r="F18" s="121">
        <f t="shared" si="9"/>
        <v>2589.1</v>
      </c>
      <c r="G18" s="119">
        <f t="shared" si="9"/>
        <v>10373.200000000001</v>
      </c>
      <c r="H18" s="48">
        <f t="shared" si="9"/>
        <v>2199.2000000000003</v>
      </c>
      <c r="I18" s="48">
        <f t="shared" si="9"/>
        <v>2179.1999999999998</v>
      </c>
      <c r="J18" s="121">
        <f t="shared" si="9"/>
        <v>2216.8000000000002</v>
      </c>
      <c r="K18" s="121">
        <f t="shared" si="9"/>
        <v>2233.1</v>
      </c>
      <c r="L18" s="121">
        <f>+L19+L23</f>
        <v>8828.2999999999993</v>
      </c>
      <c r="M18" s="121">
        <f t="shared" si="1"/>
        <v>-1544.9000000000015</v>
      </c>
      <c r="N18" s="121">
        <f>+M18/G18*100</f>
        <v>-14.8931862877415</v>
      </c>
      <c r="O18" s="81"/>
      <c r="P18" s="81"/>
      <c r="Q18" s="81"/>
      <c r="R18" s="81"/>
    </row>
    <row r="19" spans="1:18" ht="18" customHeight="1">
      <c r="B19" s="175" t="s">
        <v>53</v>
      </c>
      <c r="C19" s="121">
        <f t="shared" ref="C19:K19" si="10">+C20+C22</f>
        <v>204.2</v>
      </c>
      <c r="D19" s="121">
        <f t="shared" si="10"/>
        <v>167</v>
      </c>
      <c r="E19" s="121">
        <f t="shared" si="10"/>
        <v>8.5</v>
      </c>
      <c r="F19" s="121">
        <f t="shared" si="10"/>
        <v>68.5</v>
      </c>
      <c r="G19" s="121">
        <f t="shared" si="10"/>
        <v>448.2</v>
      </c>
      <c r="H19" s="121">
        <f t="shared" si="10"/>
        <v>32.299999999999997</v>
      </c>
      <c r="I19" s="121">
        <f t="shared" si="10"/>
        <v>180.1</v>
      </c>
      <c r="J19" s="121">
        <f t="shared" si="10"/>
        <v>88.8</v>
      </c>
      <c r="K19" s="121">
        <f t="shared" si="10"/>
        <v>197.70000000000002</v>
      </c>
      <c r="L19" s="121">
        <f>+L20+L22</f>
        <v>498.9</v>
      </c>
      <c r="M19" s="121">
        <f t="shared" si="1"/>
        <v>50.699999999999989</v>
      </c>
      <c r="N19" s="121">
        <f>+M19/G19*100</f>
        <v>11.311914323962515</v>
      </c>
      <c r="O19" s="81"/>
      <c r="P19" s="81"/>
      <c r="Q19" s="81"/>
      <c r="R19" s="81"/>
    </row>
    <row r="20" spans="1:18" s="44" customFormat="1" ht="18" customHeight="1">
      <c r="B20" s="274" t="s">
        <v>113</v>
      </c>
      <c r="C20" s="193">
        <f>+C21</f>
        <v>2.2000000000000002</v>
      </c>
      <c r="D20" s="193">
        <f t="shared" ref="D20:K20" si="11">+D21</f>
        <v>28.5</v>
      </c>
      <c r="E20" s="193">
        <f t="shared" si="11"/>
        <v>0</v>
      </c>
      <c r="F20" s="193">
        <f t="shared" si="11"/>
        <v>20.8</v>
      </c>
      <c r="G20" s="193">
        <f t="shared" si="11"/>
        <v>51.5</v>
      </c>
      <c r="H20" s="193">
        <f t="shared" si="11"/>
        <v>10.1</v>
      </c>
      <c r="I20" s="193">
        <f t="shared" si="11"/>
        <v>36.5</v>
      </c>
      <c r="J20" s="193">
        <f t="shared" si="11"/>
        <v>10</v>
      </c>
      <c r="K20" s="193">
        <f t="shared" si="11"/>
        <v>4.8</v>
      </c>
      <c r="L20" s="193">
        <f>+L21</f>
        <v>61.4</v>
      </c>
      <c r="M20" s="194">
        <f t="shared" si="1"/>
        <v>9.8999999999999986</v>
      </c>
      <c r="N20" s="195">
        <v>0</v>
      </c>
      <c r="O20" s="81"/>
      <c r="P20" s="81"/>
      <c r="Q20" s="81"/>
      <c r="R20" s="81"/>
    </row>
    <row r="21" spans="1:18" ht="18" customHeight="1">
      <c r="B21" s="275" t="s">
        <v>172</v>
      </c>
      <c r="C21" s="135">
        <f>+[1]PP!C67</f>
        <v>2.2000000000000002</v>
      </c>
      <c r="D21" s="135">
        <f>+[1]PP!D67</f>
        <v>28.5</v>
      </c>
      <c r="E21" s="135">
        <f>+[1]PP!E67</f>
        <v>0</v>
      </c>
      <c r="F21" s="135">
        <f>+[1]PP!F67</f>
        <v>20.8</v>
      </c>
      <c r="G21" s="135">
        <f>SUM(C21:F21)</f>
        <v>51.5</v>
      </c>
      <c r="H21" s="135">
        <f>+[1]PP!H67</f>
        <v>10.1</v>
      </c>
      <c r="I21" s="135">
        <f>+[1]PP!I67</f>
        <v>36.5</v>
      </c>
      <c r="J21" s="135">
        <f>+[1]PP!J67</f>
        <v>10</v>
      </c>
      <c r="K21" s="135">
        <f>+[1]PP!K67</f>
        <v>4.8</v>
      </c>
      <c r="L21" s="135">
        <f>SUM(H21:K21)</f>
        <v>61.4</v>
      </c>
      <c r="M21" s="135">
        <f t="shared" si="1"/>
        <v>9.8999999999999986</v>
      </c>
      <c r="N21" s="276">
        <f t="shared" ref="N21:N31" si="12">+M21/G21*100</f>
        <v>19.223300970873783</v>
      </c>
      <c r="O21" s="81"/>
      <c r="P21" s="81"/>
      <c r="Q21" s="81"/>
      <c r="R21" s="81"/>
    </row>
    <row r="22" spans="1:18" ht="18" customHeight="1">
      <c r="B22" s="205" t="s">
        <v>173</v>
      </c>
      <c r="C22" s="135">
        <f>+[1]PP!C68</f>
        <v>202</v>
      </c>
      <c r="D22" s="135">
        <f>+[1]PP!D68</f>
        <v>138.5</v>
      </c>
      <c r="E22" s="135">
        <f>+[1]PP!E68</f>
        <v>8.5</v>
      </c>
      <c r="F22" s="135">
        <f>+[1]PP!F68</f>
        <v>47.7</v>
      </c>
      <c r="G22" s="135">
        <f>SUM(C22:F22)</f>
        <v>396.7</v>
      </c>
      <c r="H22" s="135">
        <f>+[1]PP!H68</f>
        <v>22.2</v>
      </c>
      <c r="I22" s="135">
        <f>+[1]PP!I68</f>
        <v>143.6</v>
      </c>
      <c r="J22" s="135">
        <f>+[1]PP!J68</f>
        <v>78.8</v>
      </c>
      <c r="K22" s="135">
        <f>+[1]PP!K68</f>
        <v>192.9</v>
      </c>
      <c r="L22" s="135">
        <f>SUM(H22:K22)</f>
        <v>437.5</v>
      </c>
      <c r="M22" s="135">
        <f t="shared" si="1"/>
        <v>40.800000000000011</v>
      </c>
      <c r="N22" s="276">
        <f t="shared" si="12"/>
        <v>10.284850012603986</v>
      </c>
      <c r="O22" s="81"/>
      <c r="P22" s="81"/>
      <c r="Q22" s="81"/>
      <c r="R22" s="81"/>
    </row>
    <row r="23" spans="1:18" ht="18" customHeight="1">
      <c r="B23" s="175" t="s">
        <v>54</v>
      </c>
      <c r="C23" s="121">
        <f t="shared" ref="C23:K23" si="13">SUM(C24:C24)</f>
        <v>2881.9</v>
      </c>
      <c r="D23" s="121">
        <f t="shared" si="13"/>
        <v>2610</v>
      </c>
      <c r="E23" s="121">
        <f t="shared" si="13"/>
        <v>1912.5</v>
      </c>
      <c r="F23" s="121">
        <f t="shared" si="13"/>
        <v>2520.6</v>
      </c>
      <c r="G23" s="121">
        <f t="shared" si="13"/>
        <v>9925</v>
      </c>
      <c r="H23" s="121">
        <f t="shared" si="13"/>
        <v>2166.9</v>
      </c>
      <c r="I23" s="121">
        <f t="shared" si="13"/>
        <v>1999.1</v>
      </c>
      <c r="J23" s="121">
        <f t="shared" si="13"/>
        <v>2128</v>
      </c>
      <c r="K23" s="121">
        <f t="shared" si="13"/>
        <v>2035.4</v>
      </c>
      <c r="L23" s="121">
        <f>SUM(L24:L24)</f>
        <v>8329.4</v>
      </c>
      <c r="M23" s="121">
        <f t="shared" si="1"/>
        <v>-1595.6000000000004</v>
      </c>
      <c r="N23" s="121">
        <f t="shared" si="12"/>
        <v>-16.076574307304789</v>
      </c>
      <c r="O23" s="81"/>
      <c r="P23" s="81"/>
      <c r="Q23" s="81"/>
      <c r="R23" s="81"/>
    </row>
    <row r="24" spans="1:18" ht="18" customHeight="1">
      <c r="B24" s="205" t="s">
        <v>174</v>
      </c>
      <c r="C24" s="135">
        <f>+[1]PP!C72</f>
        <v>2881.9</v>
      </c>
      <c r="D24" s="135">
        <f>+[1]PP!D72</f>
        <v>2610</v>
      </c>
      <c r="E24" s="135">
        <f>+[1]PP!E72</f>
        <v>1912.5</v>
      </c>
      <c r="F24" s="135">
        <f>+[1]PP!F72</f>
        <v>2520.6</v>
      </c>
      <c r="G24" s="171">
        <f>SUM(C24:F24)</f>
        <v>9925</v>
      </c>
      <c r="H24" s="135">
        <f>+[1]PP!H72</f>
        <v>2166.9</v>
      </c>
      <c r="I24" s="135">
        <f>+[1]PP!I72</f>
        <v>1999.1</v>
      </c>
      <c r="J24" s="135">
        <f>+[1]PP!J72</f>
        <v>2128</v>
      </c>
      <c r="K24" s="135">
        <f>+[1]PP!K72</f>
        <v>2035.4</v>
      </c>
      <c r="L24" s="135">
        <f>SUM(H24:K24)</f>
        <v>8329.4</v>
      </c>
      <c r="M24" s="135">
        <f t="shared" si="1"/>
        <v>-1595.6000000000004</v>
      </c>
      <c r="N24" s="135">
        <f t="shared" si="12"/>
        <v>-16.076574307304789</v>
      </c>
      <c r="O24" s="81"/>
      <c r="P24" s="81"/>
      <c r="Q24" s="81"/>
      <c r="R24" s="81"/>
    </row>
    <row r="25" spans="1:18" ht="18" customHeight="1">
      <c r="B25" s="175" t="s">
        <v>57</v>
      </c>
      <c r="C25" s="121">
        <f t="shared" ref="C25:K25" si="14">SUM(C26:C28)</f>
        <v>199.8</v>
      </c>
      <c r="D25" s="121">
        <f t="shared" si="14"/>
        <v>76.5</v>
      </c>
      <c r="E25" s="121">
        <f t="shared" si="14"/>
        <v>78.8</v>
      </c>
      <c r="F25" s="121">
        <f t="shared" si="14"/>
        <v>74.7</v>
      </c>
      <c r="G25" s="121">
        <f t="shared" si="14"/>
        <v>429.80000000000007</v>
      </c>
      <c r="H25" s="121">
        <f t="shared" si="14"/>
        <v>107</v>
      </c>
      <c r="I25" s="121">
        <f t="shared" si="14"/>
        <v>81</v>
      </c>
      <c r="J25" s="121">
        <f t="shared" si="14"/>
        <v>152.6</v>
      </c>
      <c r="K25" s="121">
        <f t="shared" si="14"/>
        <v>166</v>
      </c>
      <c r="L25" s="121">
        <f>SUM(L26:L28)</f>
        <v>506.59999999999997</v>
      </c>
      <c r="M25" s="121">
        <f t="shared" si="1"/>
        <v>76.799999999999898</v>
      </c>
      <c r="N25" s="121">
        <f t="shared" si="12"/>
        <v>17.868776174965074</v>
      </c>
      <c r="O25" s="81"/>
      <c r="P25" s="81"/>
      <c r="Q25" s="46"/>
      <c r="R25" s="81"/>
    </row>
    <row r="26" spans="1:18" ht="18" customHeight="1">
      <c r="A26">
        <v>0</v>
      </c>
      <c r="B26" s="205" t="s">
        <v>175</v>
      </c>
      <c r="C26" s="178">
        <v>3.4</v>
      </c>
      <c r="D26" s="178">
        <v>3.8</v>
      </c>
      <c r="E26" s="178">
        <v>4.8</v>
      </c>
      <c r="F26" s="178">
        <v>3.5</v>
      </c>
      <c r="G26" s="171">
        <f>SUM(C26:F26)</f>
        <v>15.5</v>
      </c>
      <c r="H26" s="135">
        <f>+[1]PP!H79</f>
        <v>4.3</v>
      </c>
      <c r="I26" s="135">
        <v>3.4</v>
      </c>
      <c r="J26" s="135">
        <f>+[1]PP!J79</f>
        <v>3.2</v>
      </c>
      <c r="K26" s="135">
        <f>+[1]PP!K79</f>
        <v>4</v>
      </c>
      <c r="L26" s="135">
        <f>SUM(H26:K26)</f>
        <v>14.899999999999999</v>
      </c>
      <c r="M26" s="135">
        <f t="shared" si="1"/>
        <v>-0.60000000000000142</v>
      </c>
      <c r="N26" s="135">
        <f t="shared" si="12"/>
        <v>-3.8709677419354929</v>
      </c>
      <c r="O26" s="81"/>
      <c r="P26" s="81"/>
      <c r="Q26" s="46"/>
      <c r="R26" s="81"/>
    </row>
    <row r="27" spans="1:18" ht="18" customHeight="1">
      <c r="B27" s="205" t="s">
        <v>176</v>
      </c>
      <c r="C27" s="178">
        <v>164.4</v>
      </c>
      <c r="D27" s="178">
        <v>48.5</v>
      </c>
      <c r="E27" s="178">
        <v>49.9</v>
      </c>
      <c r="F27" s="178">
        <v>47.1</v>
      </c>
      <c r="G27" s="171">
        <f>SUM(C27:F27)</f>
        <v>309.90000000000003</v>
      </c>
      <c r="H27" s="135">
        <v>41.8</v>
      </c>
      <c r="I27" s="135">
        <v>28.7</v>
      </c>
      <c r="J27" s="135">
        <v>115.1</v>
      </c>
      <c r="K27" s="135">
        <v>113.1</v>
      </c>
      <c r="L27" s="135">
        <f>SUM(H27:K27)</f>
        <v>298.7</v>
      </c>
      <c r="M27" s="135">
        <f t="shared" si="1"/>
        <v>-11.200000000000045</v>
      </c>
      <c r="N27" s="135">
        <f t="shared" si="12"/>
        <v>-3.6140690545337346</v>
      </c>
      <c r="O27" s="81"/>
      <c r="P27" s="81"/>
      <c r="Q27" s="46"/>
      <c r="R27" s="81"/>
    </row>
    <row r="28" spans="1:18" ht="18" customHeight="1">
      <c r="B28" s="205" t="s">
        <v>177</v>
      </c>
      <c r="C28" s="178">
        <v>32</v>
      </c>
      <c r="D28" s="178">
        <v>24.2</v>
      </c>
      <c r="E28" s="178">
        <v>24.1</v>
      </c>
      <c r="F28" s="178">
        <v>24.1</v>
      </c>
      <c r="G28" s="171">
        <f>SUM(C28:F28)</f>
        <v>104.4</v>
      </c>
      <c r="H28" s="135">
        <v>60.9</v>
      </c>
      <c r="I28" s="135">
        <v>48.9</v>
      </c>
      <c r="J28" s="135">
        <v>34.299999999999997</v>
      </c>
      <c r="K28" s="135">
        <v>48.9</v>
      </c>
      <c r="L28" s="135">
        <f>SUM(H28:K28)</f>
        <v>193</v>
      </c>
      <c r="M28" s="135">
        <f t="shared" si="1"/>
        <v>88.6</v>
      </c>
      <c r="N28" s="135">
        <f t="shared" si="12"/>
        <v>84.865900383141764</v>
      </c>
      <c r="O28" s="81"/>
      <c r="P28" s="81"/>
      <c r="Q28" s="46"/>
      <c r="R28" s="81"/>
    </row>
    <row r="29" spans="1:18" ht="18" customHeight="1">
      <c r="B29" s="182" t="s">
        <v>118</v>
      </c>
      <c r="C29" s="121">
        <f t="shared" ref="C29:K29" si="15">+C30+C32</f>
        <v>101</v>
      </c>
      <c r="D29" s="121">
        <f t="shared" si="15"/>
        <v>70.400000000000006</v>
      </c>
      <c r="E29" s="121">
        <f t="shared" si="15"/>
        <v>71</v>
      </c>
      <c r="F29" s="121">
        <f t="shared" si="15"/>
        <v>76.099999999999994</v>
      </c>
      <c r="G29" s="121">
        <f t="shared" si="15"/>
        <v>318.5</v>
      </c>
      <c r="H29" s="121">
        <f t="shared" si="15"/>
        <v>88.7</v>
      </c>
      <c r="I29" s="121">
        <f t="shared" si="15"/>
        <v>68.900000000000006</v>
      </c>
      <c r="J29" s="121">
        <f t="shared" si="15"/>
        <v>85.4</v>
      </c>
      <c r="K29" s="121">
        <f t="shared" si="15"/>
        <v>86.5</v>
      </c>
      <c r="L29" s="121">
        <f>+L30+L32</f>
        <v>329.5</v>
      </c>
      <c r="M29" s="121">
        <f t="shared" si="1"/>
        <v>11</v>
      </c>
      <c r="N29" s="121">
        <f t="shared" si="12"/>
        <v>3.4536891679748818</v>
      </c>
      <c r="O29" s="81"/>
      <c r="P29" s="81"/>
      <c r="Q29" s="46"/>
      <c r="R29" s="81"/>
    </row>
    <row r="30" spans="1:18" ht="18" customHeight="1">
      <c r="B30" s="169" t="s">
        <v>62</v>
      </c>
      <c r="C30" s="194">
        <f t="shared" ref="C30:F30" si="16">+C31</f>
        <v>101</v>
      </c>
      <c r="D30" s="194">
        <f t="shared" si="16"/>
        <v>70.400000000000006</v>
      </c>
      <c r="E30" s="194">
        <f t="shared" si="16"/>
        <v>71</v>
      </c>
      <c r="F30" s="194">
        <f t="shared" si="16"/>
        <v>76.099999999999994</v>
      </c>
      <c r="G30" s="119">
        <f>SUM(C30:F30)</f>
        <v>318.5</v>
      </c>
      <c r="H30" s="194">
        <f>+H31</f>
        <v>88.7</v>
      </c>
      <c r="I30" s="194">
        <f>+I31</f>
        <v>68.900000000000006</v>
      </c>
      <c r="J30" s="194">
        <f t="shared" ref="J30:K30" si="17">+J31</f>
        <v>85.4</v>
      </c>
      <c r="K30" s="194">
        <f t="shared" si="17"/>
        <v>86.5</v>
      </c>
      <c r="L30" s="194">
        <f>SUM(H30:K30)</f>
        <v>329.5</v>
      </c>
      <c r="M30" s="121">
        <f t="shared" si="1"/>
        <v>11</v>
      </c>
      <c r="N30" s="194">
        <f t="shared" si="12"/>
        <v>3.4536891679748818</v>
      </c>
      <c r="O30" s="81"/>
      <c r="P30" s="81"/>
      <c r="Q30" s="46"/>
      <c r="R30" s="81"/>
    </row>
    <row r="31" spans="1:18" ht="18" customHeight="1">
      <c r="B31" s="39" t="s">
        <v>178</v>
      </c>
      <c r="C31" s="211">
        <f>+[1]PP!C89</f>
        <v>101</v>
      </c>
      <c r="D31" s="211">
        <f>+[1]PP!D89</f>
        <v>70.400000000000006</v>
      </c>
      <c r="E31" s="211">
        <f>+[1]PP!E89</f>
        <v>71</v>
      </c>
      <c r="F31" s="211">
        <f>+[1]PP!F89</f>
        <v>76.099999999999994</v>
      </c>
      <c r="G31" s="211">
        <f>+[1]PP!G89</f>
        <v>318.5</v>
      </c>
      <c r="H31" s="211">
        <f>+[1]PP!H89</f>
        <v>88.7</v>
      </c>
      <c r="I31" s="211">
        <f>+[1]PP!I89</f>
        <v>68.900000000000006</v>
      </c>
      <c r="J31" s="211">
        <f>+[1]PP!J89</f>
        <v>85.4</v>
      </c>
      <c r="K31" s="211">
        <f>+[1]PP!K89</f>
        <v>86.5</v>
      </c>
      <c r="L31" s="211">
        <f>+[1]PP!L89</f>
        <v>329.5</v>
      </c>
      <c r="M31" s="211">
        <f t="shared" si="1"/>
        <v>11</v>
      </c>
      <c r="N31" s="211">
        <f t="shared" si="12"/>
        <v>3.4536891679748818</v>
      </c>
      <c r="O31" s="81"/>
      <c r="P31" s="81"/>
      <c r="Q31" s="81"/>
      <c r="R31" s="81"/>
    </row>
    <row r="32" spans="1:18" ht="18" customHeight="1">
      <c r="B32" s="169" t="s">
        <v>63</v>
      </c>
      <c r="C32" s="48">
        <v>0</v>
      </c>
      <c r="D32" s="48">
        <v>0</v>
      </c>
      <c r="E32" s="48">
        <v>0</v>
      </c>
      <c r="F32" s="48">
        <v>0</v>
      </c>
      <c r="G32" s="48">
        <f>SUM(C32:F32)</f>
        <v>0</v>
      </c>
      <c r="H32" s="48">
        <v>0</v>
      </c>
      <c r="I32" s="48">
        <v>0</v>
      </c>
      <c r="J32" s="48">
        <v>0</v>
      </c>
      <c r="K32" s="48">
        <v>0</v>
      </c>
      <c r="L32" s="48">
        <f>SUM(H32:K32)</f>
        <v>0</v>
      </c>
      <c r="M32" s="277">
        <f t="shared" si="1"/>
        <v>0</v>
      </c>
      <c r="N32" s="277">
        <v>0</v>
      </c>
      <c r="O32" s="81"/>
      <c r="P32" s="81"/>
      <c r="Q32" s="81"/>
      <c r="R32" s="81"/>
    </row>
    <row r="33" spans="2:18" ht="21" customHeight="1">
      <c r="B33" s="278" t="s">
        <v>131</v>
      </c>
      <c r="C33" s="218">
        <f>+C8</f>
        <v>3412.1</v>
      </c>
      <c r="D33" s="218">
        <f>+D8</f>
        <v>2945</v>
      </c>
      <c r="E33" s="218">
        <f>+E8</f>
        <v>2090.6999999999998</v>
      </c>
      <c r="F33" s="218">
        <f>+F8</f>
        <v>2773.3999999999996</v>
      </c>
      <c r="G33" s="218">
        <f>SUM(C33:F33)</f>
        <v>11221.199999999999</v>
      </c>
      <c r="H33" s="218">
        <f t="shared" ref="H33:L33" si="18">+H8</f>
        <v>2406.3000000000002</v>
      </c>
      <c r="I33" s="218">
        <f t="shared" si="18"/>
        <v>2341.4</v>
      </c>
      <c r="J33" s="218">
        <f t="shared" si="18"/>
        <v>2463.1000000000004</v>
      </c>
      <c r="K33" s="218">
        <f t="shared" si="18"/>
        <v>2504.6999999999998</v>
      </c>
      <c r="L33" s="218">
        <f t="shared" si="18"/>
        <v>9715.5</v>
      </c>
      <c r="M33" s="218">
        <f t="shared" si="1"/>
        <v>-1505.6999999999989</v>
      </c>
      <c r="N33" s="219">
        <f>+M33/G33*100</f>
        <v>-13.418350978504964</v>
      </c>
      <c r="O33" s="81"/>
      <c r="P33" s="81"/>
      <c r="Q33" s="81"/>
      <c r="R33" s="81"/>
    </row>
    <row r="34" spans="2:18" ht="21" customHeight="1">
      <c r="B34" s="279" t="s">
        <v>179</v>
      </c>
      <c r="C34" s="280">
        <v>0</v>
      </c>
      <c r="D34" s="280">
        <v>0</v>
      </c>
      <c r="E34" s="280">
        <v>0.4</v>
      </c>
      <c r="F34" s="280">
        <v>0</v>
      </c>
      <c r="G34" s="280">
        <f>SUM(C34:F34)</f>
        <v>0.4</v>
      </c>
      <c r="H34" s="280">
        <v>0</v>
      </c>
      <c r="I34" s="280">
        <v>0</v>
      </c>
      <c r="J34" s="280">
        <v>0</v>
      </c>
      <c r="K34" s="280">
        <v>0</v>
      </c>
      <c r="L34" s="280">
        <v>0</v>
      </c>
      <c r="M34" s="246">
        <f t="shared" si="1"/>
        <v>-0.4</v>
      </c>
      <c r="N34" s="281">
        <v>0</v>
      </c>
      <c r="O34" s="81"/>
      <c r="P34" s="81"/>
    </row>
    <row r="35" spans="2:18" ht="21" customHeight="1">
      <c r="B35" s="282"/>
      <c r="C35" s="218">
        <f t="shared" ref="C35:L35" si="19">+C34+C33</f>
        <v>3412.1</v>
      </c>
      <c r="D35" s="218">
        <f t="shared" si="19"/>
        <v>2945</v>
      </c>
      <c r="E35" s="218">
        <f t="shared" si="19"/>
        <v>2091.1</v>
      </c>
      <c r="F35" s="218">
        <f t="shared" si="19"/>
        <v>2773.3999999999996</v>
      </c>
      <c r="G35" s="218">
        <f t="shared" si="19"/>
        <v>11221.599999999999</v>
      </c>
      <c r="H35" s="218">
        <f t="shared" si="19"/>
        <v>2406.3000000000002</v>
      </c>
      <c r="I35" s="218">
        <f t="shared" si="19"/>
        <v>2341.4</v>
      </c>
      <c r="J35" s="218">
        <f t="shared" si="19"/>
        <v>2463.1000000000004</v>
      </c>
      <c r="K35" s="218">
        <f t="shared" si="19"/>
        <v>2504.6999999999998</v>
      </c>
      <c r="L35" s="218">
        <f t="shared" si="19"/>
        <v>9715.5</v>
      </c>
      <c r="M35" s="218">
        <f t="shared" si="1"/>
        <v>-1506.0999999999985</v>
      </c>
      <c r="N35" s="283">
        <v>0</v>
      </c>
      <c r="O35" s="81"/>
      <c r="P35" s="81"/>
    </row>
    <row r="36" spans="2:18" ht="18" customHeight="1">
      <c r="B36" s="72" t="s">
        <v>180</v>
      </c>
      <c r="H36" s="268"/>
      <c r="I36" s="268"/>
      <c r="J36" s="268"/>
      <c r="K36" s="268"/>
      <c r="L36" s="268"/>
      <c r="M36" s="268"/>
    </row>
    <row r="37" spans="2:18" ht="13.5" customHeight="1">
      <c r="B37" s="78" t="s">
        <v>74</v>
      </c>
      <c r="H37" s="268"/>
      <c r="I37" s="268"/>
      <c r="J37" s="268"/>
      <c r="K37" s="268"/>
      <c r="L37" s="268"/>
      <c r="M37" s="268"/>
    </row>
    <row r="38" spans="2:18" ht="14.25" customHeight="1">
      <c r="B38" s="82" t="s">
        <v>164</v>
      </c>
      <c r="C38" s="284"/>
      <c r="D38" s="284"/>
      <c r="E38" s="284"/>
      <c r="F38" s="284"/>
      <c r="G38" s="284"/>
      <c r="H38" s="284"/>
      <c r="I38" s="268"/>
      <c r="J38" s="268"/>
      <c r="K38" s="268"/>
      <c r="L38" s="268"/>
      <c r="M38" s="268"/>
    </row>
    <row r="39" spans="2:18">
      <c r="B39" s="88"/>
      <c r="C39" s="284"/>
      <c r="D39" s="284"/>
      <c r="E39" s="284"/>
      <c r="F39" s="284"/>
      <c r="G39" s="284"/>
      <c r="H39" s="271"/>
      <c r="I39" s="271"/>
      <c r="J39" s="271"/>
      <c r="K39" s="271"/>
      <c r="L39" s="271"/>
      <c r="M39" s="88"/>
      <c r="N39" s="88"/>
    </row>
    <row r="40" spans="2:18">
      <c r="B40" s="88"/>
      <c r="C40" s="271"/>
      <c r="D40" s="271"/>
      <c r="E40" s="271"/>
      <c r="F40" s="271"/>
      <c r="G40" s="271"/>
      <c r="H40" s="271"/>
      <c r="I40" s="271"/>
      <c r="J40" s="271"/>
      <c r="K40" s="271"/>
      <c r="L40" s="268"/>
      <c r="M40" s="271"/>
      <c r="N40" s="271"/>
    </row>
    <row r="41" spans="2:18" ht="15">
      <c r="B41" s="13" t="s">
        <v>167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2:18" ht="14.25">
      <c r="B42" s="14" t="s">
        <v>181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2:18" ht="14.25">
      <c r="B43" s="14" t="s">
        <v>98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2:18" ht="18" customHeight="1">
      <c r="B44" s="111" t="s">
        <v>5</v>
      </c>
      <c r="C44" s="16">
        <v>2025</v>
      </c>
      <c r="D44" s="17"/>
      <c r="E44" s="17"/>
      <c r="F44" s="17"/>
      <c r="G44" s="111">
        <v>2025</v>
      </c>
      <c r="H44" s="16">
        <v>2025</v>
      </c>
      <c r="I44" s="17"/>
      <c r="J44" s="17"/>
      <c r="K44" s="17"/>
      <c r="L44" s="285" t="s">
        <v>182</v>
      </c>
      <c r="M44" s="16" t="s">
        <v>6</v>
      </c>
      <c r="N44" s="114"/>
    </row>
    <row r="45" spans="2:18" ht="44.25" customHeight="1">
      <c r="B45" s="162"/>
      <c r="C45" s="163" t="s">
        <v>7</v>
      </c>
      <c r="D45" s="163" t="s">
        <v>8</v>
      </c>
      <c r="E45" s="163" t="s">
        <v>9</v>
      </c>
      <c r="F45" s="163" t="s">
        <v>10</v>
      </c>
      <c r="G45" s="162"/>
      <c r="H45" s="163" t="s">
        <v>7</v>
      </c>
      <c r="I45" s="163" t="s">
        <v>8</v>
      </c>
      <c r="J45" s="163" t="s">
        <v>9</v>
      </c>
      <c r="K45" s="163" t="s">
        <v>10</v>
      </c>
      <c r="L45" s="286"/>
      <c r="M45" s="164" t="s">
        <v>183</v>
      </c>
      <c r="N45" s="165" t="s">
        <v>12</v>
      </c>
    </row>
    <row r="46" spans="2:18" ht="18" customHeight="1">
      <c r="B46" s="29" t="s">
        <v>13</v>
      </c>
      <c r="C46" s="30">
        <f>+C47+C55+C67+C53</f>
        <v>2406.3000000000002</v>
      </c>
      <c r="D46" s="30">
        <f t="shared" ref="D46:L46" si="20">+D47+D55+D67+D53</f>
        <v>2341.4</v>
      </c>
      <c r="E46" s="30">
        <f t="shared" si="20"/>
        <v>2463.1000000000004</v>
      </c>
      <c r="F46" s="30">
        <f t="shared" si="20"/>
        <v>2504.6999999999998</v>
      </c>
      <c r="G46" s="30">
        <f t="shared" si="20"/>
        <v>9715.5</v>
      </c>
      <c r="H46" s="30">
        <f t="shared" si="20"/>
        <v>2758.4281679999999</v>
      </c>
      <c r="I46" s="30">
        <f t="shared" si="20"/>
        <v>2940.7165210000007</v>
      </c>
      <c r="J46" s="30">
        <f t="shared" si="20"/>
        <v>2689.8495440000002</v>
      </c>
      <c r="K46" s="30">
        <f t="shared" si="20"/>
        <v>2755.8580678505805</v>
      </c>
      <c r="L46" s="30">
        <f t="shared" si="20"/>
        <v>11144.85230085058</v>
      </c>
      <c r="M46" s="30">
        <f t="shared" ref="M46:M73" si="21">+G46-L46</f>
        <v>-1429.3523008505799</v>
      </c>
      <c r="N46" s="30">
        <f t="shared" ref="N46:N51" si="22">+G46/L46*100</f>
        <v>87.174775741608613</v>
      </c>
      <c r="O46" s="287"/>
      <c r="P46" s="288"/>
    </row>
    <row r="47" spans="2:18" ht="18" customHeight="1">
      <c r="B47" s="168" t="s">
        <v>14</v>
      </c>
      <c r="C47" s="48">
        <f t="shared" ref="C47:K50" si="23">+C48</f>
        <v>10.5</v>
      </c>
      <c r="D47" s="48">
        <f t="shared" si="23"/>
        <v>12.3</v>
      </c>
      <c r="E47" s="48">
        <f t="shared" si="23"/>
        <v>8.3000000000000007</v>
      </c>
      <c r="F47" s="48">
        <f t="shared" si="23"/>
        <v>18.100000000000001</v>
      </c>
      <c r="G47" s="48">
        <f>+G48</f>
        <v>49.2</v>
      </c>
      <c r="H47" s="48">
        <f t="shared" ref="H47:K48" si="24">+H48</f>
        <v>27.407166</v>
      </c>
      <c r="I47" s="48">
        <f t="shared" si="24"/>
        <v>31.705984999999998</v>
      </c>
      <c r="J47" s="48">
        <f t="shared" si="24"/>
        <v>28.461089000000001</v>
      </c>
      <c r="K47" s="48">
        <f t="shared" si="24"/>
        <v>36.389311640578015</v>
      </c>
      <c r="L47" s="48">
        <f>+L48</f>
        <v>123.96355164057802</v>
      </c>
      <c r="M47" s="48">
        <f t="shared" si="21"/>
        <v>-74.763551640578015</v>
      </c>
      <c r="N47" s="48">
        <f t="shared" si="22"/>
        <v>39.689085500431048</v>
      </c>
      <c r="O47" s="287"/>
      <c r="P47" s="288"/>
    </row>
    <row r="48" spans="2:18" ht="18" customHeight="1">
      <c r="B48" s="168" t="s">
        <v>81</v>
      </c>
      <c r="C48" s="48">
        <f t="shared" si="23"/>
        <v>10.5</v>
      </c>
      <c r="D48" s="48">
        <f t="shared" si="23"/>
        <v>12.3</v>
      </c>
      <c r="E48" s="48">
        <f t="shared" si="23"/>
        <v>8.3000000000000007</v>
      </c>
      <c r="F48" s="48">
        <f t="shared" si="23"/>
        <v>18.100000000000001</v>
      </c>
      <c r="G48" s="48">
        <f>+G49</f>
        <v>49.2</v>
      </c>
      <c r="H48" s="48">
        <f t="shared" si="24"/>
        <v>27.407166</v>
      </c>
      <c r="I48" s="48">
        <f t="shared" si="24"/>
        <v>31.705984999999998</v>
      </c>
      <c r="J48" s="48">
        <f t="shared" si="24"/>
        <v>28.461089000000001</v>
      </c>
      <c r="K48" s="48">
        <f t="shared" si="24"/>
        <v>36.389311640578015</v>
      </c>
      <c r="L48" s="48">
        <f>+L49</f>
        <v>123.96355164057802</v>
      </c>
      <c r="M48" s="48">
        <f t="shared" si="21"/>
        <v>-74.763551640578015</v>
      </c>
      <c r="N48" s="48">
        <f t="shared" si="22"/>
        <v>39.689085500431048</v>
      </c>
      <c r="O48" s="287"/>
      <c r="P48" s="288"/>
    </row>
    <row r="49" spans="2:16" ht="18" customHeight="1">
      <c r="B49" s="169" t="s">
        <v>102</v>
      </c>
      <c r="C49" s="48">
        <f>+C50+C52</f>
        <v>10.5</v>
      </c>
      <c r="D49" s="121">
        <f t="shared" si="23"/>
        <v>12.3</v>
      </c>
      <c r="E49" s="121">
        <f t="shared" si="23"/>
        <v>8.3000000000000007</v>
      </c>
      <c r="F49" s="121">
        <f t="shared" si="23"/>
        <v>18.100000000000001</v>
      </c>
      <c r="G49" s="121">
        <f>+G50</f>
        <v>49.2</v>
      </c>
      <c r="H49" s="48">
        <f t="shared" si="23"/>
        <v>27.407166</v>
      </c>
      <c r="I49" s="121">
        <f t="shared" si="23"/>
        <v>31.705984999999998</v>
      </c>
      <c r="J49" s="121">
        <f t="shared" si="23"/>
        <v>28.461089000000001</v>
      </c>
      <c r="K49" s="121">
        <f t="shared" si="23"/>
        <v>36.389311640578015</v>
      </c>
      <c r="L49" s="121">
        <f>+L50</f>
        <v>123.96355164057802</v>
      </c>
      <c r="M49" s="121">
        <f t="shared" si="21"/>
        <v>-74.763551640578015</v>
      </c>
      <c r="N49" s="121">
        <f t="shared" si="22"/>
        <v>39.689085500431048</v>
      </c>
      <c r="O49" s="287"/>
      <c r="P49" s="288"/>
    </row>
    <row r="50" spans="2:16" ht="18" customHeight="1">
      <c r="B50" s="175" t="s">
        <v>103</v>
      </c>
      <c r="C50" s="48">
        <f>+C51</f>
        <v>10.5</v>
      </c>
      <c r="D50" s="48">
        <f t="shared" si="23"/>
        <v>12.3</v>
      </c>
      <c r="E50" s="48">
        <f t="shared" si="23"/>
        <v>8.3000000000000007</v>
      </c>
      <c r="F50" s="48">
        <f t="shared" si="23"/>
        <v>18.100000000000001</v>
      </c>
      <c r="G50" s="48">
        <f>+G51</f>
        <v>49.2</v>
      </c>
      <c r="H50" s="48">
        <f t="shared" si="23"/>
        <v>27.407166</v>
      </c>
      <c r="I50" s="48">
        <f t="shared" si="23"/>
        <v>31.705984999999998</v>
      </c>
      <c r="J50" s="48">
        <f t="shared" si="23"/>
        <v>28.461089000000001</v>
      </c>
      <c r="K50" s="48">
        <f t="shared" si="23"/>
        <v>36.389311640578015</v>
      </c>
      <c r="L50" s="48">
        <f>+L51</f>
        <v>123.96355164057802</v>
      </c>
      <c r="M50" s="48">
        <f t="shared" si="21"/>
        <v>-74.763551640578015</v>
      </c>
      <c r="N50" s="48">
        <f t="shared" si="22"/>
        <v>39.689085500431048</v>
      </c>
      <c r="O50" s="287"/>
      <c r="P50" s="288"/>
    </row>
    <row r="51" spans="2:16" ht="18" customHeight="1">
      <c r="B51" s="39" t="s">
        <v>169</v>
      </c>
      <c r="C51" s="171">
        <f>+H13</f>
        <v>10.5</v>
      </c>
      <c r="D51" s="171">
        <f>+I13</f>
        <v>12.3</v>
      </c>
      <c r="E51" s="171">
        <f>+J13</f>
        <v>8.3000000000000007</v>
      </c>
      <c r="F51" s="171">
        <f>+K13</f>
        <v>18.100000000000001</v>
      </c>
      <c r="G51" s="171">
        <f>+L13</f>
        <v>49.2</v>
      </c>
      <c r="H51" s="171">
        <v>27.407166</v>
      </c>
      <c r="I51" s="171">
        <v>31.705984999999998</v>
      </c>
      <c r="J51" s="171">
        <v>28.461089000000001</v>
      </c>
      <c r="K51" s="171">
        <v>36.389311640578015</v>
      </c>
      <c r="L51" s="171">
        <f>SUM(H51:K51)</f>
        <v>123.96355164057802</v>
      </c>
      <c r="M51" s="171">
        <f t="shared" si="21"/>
        <v>-74.763551640578015</v>
      </c>
      <c r="N51" s="171">
        <f t="shared" si="22"/>
        <v>39.689085500431048</v>
      </c>
      <c r="O51" s="287"/>
      <c r="P51" s="288"/>
    </row>
    <row r="52" spans="2:16" ht="18" customHeight="1">
      <c r="B52" s="226" t="s">
        <v>170</v>
      </c>
      <c r="C52" s="171">
        <v>0</v>
      </c>
      <c r="D52" s="171">
        <f>+I14</f>
        <v>0</v>
      </c>
      <c r="E52" s="171">
        <f>+J14</f>
        <v>0</v>
      </c>
      <c r="F52" s="171">
        <f>+K14</f>
        <v>0</v>
      </c>
      <c r="G52" s="171">
        <f>+L14</f>
        <v>0</v>
      </c>
      <c r="H52" s="171">
        <v>0</v>
      </c>
      <c r="I52" s="171">
        <v>0</v>
      </c>
      <c r="J52" s="171">
        <v>0</v>
      </c>
      <c r="K52" s="171">
        <v>0</v>
      </c>
      <c r="L52" s="171">
        <f>SUM(H52:K52)</f>
        <v>0</v>
      </c>
      <c r="M52" s="171">
        <f t="shared" si="21"/>
        <v>0</v>
      </c>
      <c r="N52" s="206">
        <v>0</v>
      </c>
      <c r="O52" s="287"/>
      <c r="P52" s="288"/>
    </row>
    <row r="53" spans="2:16" ht="18" customHeight="1">
      <c r="B53" s="183" t="s">
        <v>109</v>
      </c>
      <c r="C53" s="119">
        <f>+C54</f>
        <v>0.9</v>
      </c>
      <c r="D53" s="119">
        <f>+D54</f>
        <v>0</v>
      </c>
      <c r="E53" s="119">
        <f>+E54</f>
        <v>0</v>
      </c>
      <c r="F53" s="119">
        <f>+F54</f>
        <v>1</v>
      </c>
      <c r="G53" s="119">
        <f>+G54</f>
        <v>1.9</v>
      </c>
      <c r="H53" s="119">
        <f t="shared" ref="H53:M53" si="25">+H54</f>
        <v>0</v>
      </c>
      <c r="I53" s="119">
        <f t="shared" si="25"/>
        <v>0</v>
      </c>
      <c r="J53" s="119">
        <f t="shared" si="25"/>
        <v>0</v>
      </c>
      <c r="K53" s="119">
        <f t="shared" si="25"/>
        <v>0</v>
      </c>
      <c r="L53" s="119">
        <f t="shared" si="25"/>
        <v>0</v>
      </c>
      <c r="M53" s="119">
        <f t="shared" si="25"/>
        <v>-1.9</v>
      </c>
      <c r="N53" s="204">
        <v>0</v>
      </c>
      <c r="O53" s="287"/>
      <c r="P53" s="288"/>
    </row>
    <row r="54" spans="2:16" ht="18" customHeight="1">
      <c r="B54" s="273" t="s">
        <v>171</v>
      </c>
      <c r="C54" s="171">
        <f>+H16</f>
        <v>0.9</v>
      </c>
      <c r="D54" s="171">
        <f>+I16</f>
        <v>0</v>
      </c>
      <c r="E54" s="171">
        <f t="shared" ref="E54:F54" si="26">+J16</f>
        <v>0</v>
      </c>
      <c r="F54" s="171">
        <f t="shared" si="26"/>
        <v>1</v>
      </c>
      <c r="G54" s="171">
        <f>SUM(C54:F54)</f>
        <v>1.9</v>
      </c>
      <c r="H54" s="171">
        <v>0</v>
      </c>
      <c r="I54" s="171">
        <v>0</v>
      </c>
      <c r="J54" s="171">
        <v>0</v>
      </c>
      <c r="K54" s="171">
        <v>0</v>
      </c>
      <c r="L54" s="171">
        <f>SUM(H54:K54)</f>
        <v>0</v>
      </c>
      <c r="M54" s="135">
        <f t="shared" ref="M54" si="27">+L54-G54</f>
        <v>-1.9</v>
      </c>
      <c r="N54" s="189">
        <v>0</v>
      </c>
      <c r="O54" s="287"/>
      <c r="P54" s="288"/>
    </row>
    <row r="55" spans="2:16" ht="18" customHeight="1">
      <c r="B55" s="182" t="s">
        <v>112</v>
      </c>
      <c r="C55" s="48">
        <f t="shared" ref="C55:K55" si="28">+C56+C63</f>
        <v>2306.2000000000003</v>
      </c>
      <c r="D55" s="48">
        <f t="shared" si="28"/>
        <v>2260.1999999999998</v>
      </c>
      <c r="E55" s="48">
        <f t="shared" si="28"/>
        <v>2369.4</v>
      </c>
      <c r="F55" s="48">
        <f t="shared" si="28"/>
        <v>2399.1</v>
      </c>
      <c r="G55" s="48">
        <f>+G56+G63</f>
        <v>9334.9</v>
      </c>
      <c r="H55" s="48">
        <f t="shared" si="28"/>
        <v>2654.5184389999999</v>
      </c>
      <c r="I55" s="48">
        <f t="shared" si="28"/>
        <v>2832.8903470000005</v>
      </c>
      <c r="J55" s="48">
        <f t="shared" si="28"/>
        <v>2584.1849400000001</v>
      </c>
      <c r="K55" s="48">
        <f t="shared" si="28"/>
        <v>2637.0046892100027</v>
      </c>
      <c r="L55" s="48">
        <f>+L56+L63</f>
        <v>10708.598415210003</v>
      </c>
      <c r="M55" s="48">
        <f t="shared" si="21"/>
        <v>-1373.6984152100031</v>
      </c>
      <c r="N55" s="48">
        <f t="shared" ref="N55:N69" si="29">+G55/L55*100</f>
        <v>87.172005504857992</v>
      </c>
      <c r="O55" s="287"/>
      <c r="P55" s="288"/>
    </row>
    <row r="56" spans="2:16" ht="18" customHeight="1">
      <c r="B56" s="175" t="s">
        <v>52</v>
      </c>
      <c r="C56" s="48">
        <f t="shared" ref="C56:K56" si="30">+C57+C61</f>
        <v>2199.2000000000003</v>
      </c>
      <c r="D56" s="121">
        <f t="shared" si="30"/>
        <v>2179.1999999999998</v>
      </c>
      <c r="E56" s="121">
        <f t="shared" si="30"/>
        <v>2216.8000000000002</v>
      </c>
      <c r="F56" s="121">
        <f t="shared" si="30"/>
        <v>2233.1</v>
      </c>
      <c r="G56" s="119">
        <f>+G57+G61</f>
        <v>8828.2999999999993</v>
      </c>
      <c r="H56" s="48">
        <f t="shared" si="30"/>
        <v>2445.1</v>
      </c>
      <c r="I56" s="121">
        <f t="shared" si="30"/>
        <v>2752.0536230000002</v>
      </c>
      <c r="J56" s="121">
        <f t="shared" si="30"/>
        <v>2499.8483900000001</v>
      </c>
      <c r="K56" s="121">
        <f t="shared" si="30"/>
        <v>2558.0007951797061</v>
      </c>
      <c r="L56" s="121">
        <f>+L57+L61</f>
        <v>10255.002808179706</v>
      </c>
      <c r="M56" s="121">
        <f t="shared" si="21"/>
        <v>-1426.7028081797071</v>
      </c>
      <c r="N56" s="121">
        <f t="shared" si="29"/>
        <v>86.08773849343342</v>
      </c>
      <c r="O56" s="287"/>
      <c r="P56" s="288"/>
    </row>
    <row r="57" spans="2:16" ht="18" customHeight="1">
      <c r="B57" s="191" t="s">
        <v>53</v>
      </c>
      <c r="C57" s="121">
        <f t="shared" ref="C57:K57" si="31">+C58+C60</f>
        <v>32.299999999999997</v>
      </c>
      <c r="D57" s="121">
        <f t="shared" si="31"/>
        <v>180.1</v>
      </c>
      <c r="E57" s="121">
        <f t="shared" si="31"/>
        <v>88.8</v>
      </c>
      <c r="F57" s="121">
        <f t="shared" si="31"/>
        <v>197.70000000000002</v>
      </c>
      <c r="G57" s="121">
        <f>+G58+G60</f>
        <v>498.9</v>
      </c>
      <c r="H57" s="121">
        <f t="shared" si="31"/>
        <v>216.20000000000002</v>
      </c>
      <c r="I57" s="121">
        <f t="shared" si="31"/>
        <v>189.02972699999998</v>
      </c>
      <c r="J57" s="121">
        <f t="shared" si="31"/>
        <v>209.243899</v>
      </c>
      <c r="K57" s="121">
        <f t="shared" si="31"/>
        <v>73.465733437323763</v>
      </c>
      <c r="L57" s="121">
        <f>+L58+L60</f>
        <v>687.93935943732379</v>
      </c>
      <c r="M57" s="121">
        <f t="shared" si="21"/>
        <v>-189.03935943732381</v>
      </c>
      <c r="N57" s="121">
        <f t="shared" si="29"/>
        <v>72.520926903798326</v>
      </c>
      <c r="O57" s="287"/>
      <c r="P57" s="288"/>
    </row>
    <row r="58" spans="2:16" ht="18" customHeight="1">
      <c r="B58" s="192" t="s">
        <v>113</v>
      </c>
      <c r="C58" s="193">
        <f t="shared" ref="C58:K58" si="32">+C59</f>
        <v>10.1</v>
      </c>
      <c r="D58" s="193">
        <f t="shared" si="32"/>
        <v>36.5</v>
      </c>
      <c r="E58" s="193">
        <f t="shared" si="32"/>
        <v>10</v>
      </c>
      <c r="F58" s="193">
        <f t="shared" si="32"/>
        <v>4.8</v>
      </c>
      <c r="G58" s="193">
        <f>+G59</f>
        <v>61.4</v>
      </c>
      <c r="H58" s="193">
        <f t="shared" si="32"/>
        <v>2.4</v>
      </c>
      <c r="I58" s="193">
        <f t="shared" si="32"/>
        <v>32.628380999999997</v>
      </c>
      <c r="J58" s="193">
        <f t="shared" si="32"/>
        <v>0</v>
      </c>
      <c r="K58" s="193">
        <f t="shared" si="32"/>
        <v>21.983985918484052</v>
      </c>
      <c r="L58" s="193">
        <f>+L59</f>
        <v>57.012366918484048</v>
      </c>
      <c r="M58" s="193">
        <f t="shared" si="21"/>
        <v>4.3876330815159506</v>
      </c>
      <c r="N58" s="121">
        <f t="shared" si="29"/>
        <v>107.69593216115614</v>
      </c>
      <c r="O58" s="287"/>
      <c r="P58" s="288"/>
    </row>
    <row r="59" spans="2:16" ht="18" customHeight="1">
      <c r="B59" s="289" t="s">
        <v>172</v>
      </c>
      <c r="C59" s="135">
        <f>+H21</f>
        <v>10.1</v>
      </c>
      <c r="D59" s="135">
        <f>+I21</f>
        <v>36.5</v>
      </c>
      <c r="E59" s="135">
        <f t="shared" ref="E59:F60" si="33">+J21</f>
        <v>10</v>
      </c>
      <c r="F59" s="135">
        <f t="shared" si="33"/>
        <v>4.8</v>
      </c>
      <c r="G59" s="135">
        <f>SUM(C59:F59)</f>
        <v>61.4</v>
      </c>
      <c r="H59" s="135">
        <v>2.4</v>
      </c>
      <c r="I59" s="135">
        <v>32.628380999999997</v>
      </c>
      <c r="J59" s="135">
        <v>0</v>
      </c>
      <c r="K59" s="135">
        <v>21.983985918484052</v>
      </c>
      <c r="L59" s="135">
        <f>SUM(H59:K59)</f>
        <v>57.012366918484048</v>
      </c>
      <c r="M59" s="135">
        <f t="shared" si="21"/>
        <v>4.3876330815159506</v>
      </c>
      <c r="N59" s="135">
        <f t="shared" si="29"/>
        <v>107.69593216115614</v>
      </c>
      <c r="O59" s="287"/>
      <c r="P59" s="288"/>
    </row>
    <row r="60" spans="2:16" ht="18" customHeight="1">
      <c r="B60" s="198" t="s">
        <v>173</v>
      </c>
      <c r="C60" s="135">
        <f>+H22</f>
        <v>22.2</v>
      </c>
      <c r="D60" s="135">
        <f>+I22</f>
        <v>143.6</v>
      </c>
      <c r="E60" s="135">
        <f t="shared" si="33"/>
        <v>78.8</v>
      </c>
      <c r="F60" s="135">
        <f t="shared" si="33"/>
        <v>192.9</v>
      </c>
      <c r="G60" s="171">
        <f>SUM(C60:F60)</f>
        <v>437.5</v>
      </c>
      <c r="H60" s="135">
        <v>213.8</v>
      </c>
      <c r="I60" s="135">
        <v>156.40134599999999</v>
      </c>
      <c r="J60" s="135">
        <v>209.243899</v>
      </c>
      <c r="K60" s="135">
        <v>51.481747518839711</v>
      </c>
      <c r="L60" s="135">
        <f>SUM(H60:K60)</f>
        <v>630.92699251883971</v>
      </c>
      <c r="M60" s="135">
        <f t="shared" si="21"/>
        <v>-193.42699251883971</v>
      </c>
      <c r="N60" s="135">
        <f t="shared" si="29"/>
        <v>69.34241286038116</v>
      </c>
      <c r="O60" s="287"/>
      <c r="P60" s="288"/>
    </row>
    <row r="61" spans="2:16" ht="18" customHeight="1">
      <c r="B61" s="191" t="s">
        <v>54</v>
      </c>
      <c r="C61" s="121">
        <f t="shared" ref="C61:K61" si="34">SUM(C62:C62)</f>
        <v>2166.9</v>
      </c>
      <c r="D61" s="121">
        <f t="shared" si="34"/>
        <v>1999.1</v>
      </c>
      <c r="E61" s="121">
        <f t="shared" si="34"/>
        <v>2128</v>
      </c>
      <c r="F61" s="121">
        <f t="shared" si="34"/>
        <v>2035.4</v>
      </c>
      <c r="G61" s="121">
        <f>SUM(G62:G62)</f>
        <v>8329.4</v>
      </c>
      <c r="H61" s="121">
        <f t="shared" si="34"/>
        <v>2228.9</v>
      </c>
      <c r="I61" s="121">
        <f t="shared" si="34"/>
        <v>2563.0238960000001</v>
      </c>
      <c r="J61" s="121">
        <f t="shared" si="34"/>
        <v>2290.6044910000001</v>
      </c>
      <c r="K61" s="121">
        <f t="shared" si="34"/>
        <v>2484.5350617423824</v>
      </c>
      <c r="L61" s="121">
        <f>SUM(L62:L62)</f>
        <v>9567.0634487423831</v>
      </c>
      <c r="M61" s="121">
        <f t="shared" si="21"/>
        <v>-1237.6634487423835</v>
      </c>
      <c r="N61" s="121">
        <f t="shared" si="29"/>
        <v>87.063287963193375</v>
      </c>
      <c r="O61" s="287"/>
      <c r="P61" s="288"/>
    </row>
    <row r="62" spans="2:16" ht="18" customHeight="1">
      <c r="B62" s="198" t="s">
        <v>174</v>
      </c>
      <c r="C62" s="135">
        <f>+H24</f>
        <v>2166.9</v>
      </c>
      <c r="D62" s="135">
        <f>+I24</f>
        <v>1999.1</v>
      </c>
      <c r="E62" s="135">
        <f>+J24</f>
        <v>2128</v>
      </c>
      <c r="F62" s="135">
        <f>+K24</f>
        <v>2035.4</v>
      </c>
      <c r="G62" s="171">
        <f>SUM(C62:F62)</f>
        <v>8329.4</v>
      </c>
      <c r="H62" s="135">
        <v>2228.9</v>
      </c>
      <c r="I62" s="135">
        <v>2563.0238960000001</v>
      </c>
      <c r="J62" s="135">
        <v>2290.6044910000001</v>
      </c>
      <c r="K62" s="135">
        <v>2484.5350617423824</v>
      </c>
      <c r="L62" s="135">
        <f>SUM(H62:K62)</f>
        <v>9567.0634487423831</v>
      </c>
      <c r="M62" s="135">
        <f t="shared" si="21"/>
        <v>-1237.6634487423835</v>
      </c>
      <c r="N62" s="135">
        <f t="shared" si="29"/>
        <v>87.063287963193375</v>
      </c>
      <c r="O62" s="287"/>
      <c r="P62" s="288"/>
    </row>
    <row r="63" spans="2:16" ht="18" customHeight="1">
      <c r="B63" s="191" t="s">
        <v>57</v>
      </c>
      <c r="C63" s="121">
        <f t="shared" ref="C63:H63" si="35">SUM(C64:C66)</f>
        <v>107</v>
      </c>
      <c r="D63" s="121">
        <f t="shared" si="35"/>
        <v>81</v>
      </c>
      <c r="E63" s="121">
        <f t="shared" si="35"/>
        <v>152.6</v>
      </c>
      <c r="F63" s="121">
        <f t="shared" si="35"/>
        <v>166</v>
      </c>
      <c r="G63" s="121">
        <f>SUM(G64:G66)</f>
        <v>506.59999999999997</v>
      </c>
      <c r="H63" s="121">
        <f t="shared" si="35"/>
        <v>209.41843900000001</v>
      </c>
      <c r="I63" s="121">
        <f>SUM(I64:I66)</f>
        <v>80.836724000000004</v>
      </c>
      <c r="J63" s="121">
        <f>SUM(J64:J66)</f>
        <v>84.336550000000003</v>
      </c>
      <c r="K63" s="121">
        <f>SUM(K64:K66)</f>
        <v>79.003894030296806</v>
      </c>
      <c r="L63" s="121">
        <f>SUM(L64:L66)</f>
        <v>453.59560703029683</v>
      </c>
      <c r="M63" s="121">
        <f t="shared" si="21"/>
        <v>53.004392969703133</v>
      </c>
      <c r="N63" s="121">
        <f t="shared" si="29"/>
        <v>111.68538498790241</v>
      </c>
      <c r="O63" s="287"/>
      <c r="P63" s="288"/>
    </row>
    <row r="64" spans="2:16" ht="18" customHeight="1">
      <c r="B64" s="198" t="s">
        <v>175</v>
      </c>
      <c r="C64" s="135">
        <f t="shared" ref="C64:F66" si="36">+H26</f>
        <v>4.3</v>
      </c>
      <c r="D64" s="135">
        <f t="shared" si="36"/>
        <v>3.4</v>
      </c>
      <c r="E64" s="135">
        <f t="shared" si="36"/>
        <v>3.2</v>
      </c>
      <c r="F64" s="135">
        <f t="shared" si="36"/>
        <v>4</v>
      </c>
      <c r="G64" s="135">
        <f>SUM(C64:F64)</f>
        <v>14.899999999999999</v>
      </c>
      <c r="H64" s="135">
        <v>33.389636000000003</v>
      </c>
      <c r="I64" s="135">
        <v>26.332560999999998</v>
      </c>
      <c r="J64" s="135">
        <v>25.565709999999999</v>
      </c>
      <c r="K64" s="135">
        <v>26.154817000000001</v>
      </c>
      <c r="L64" s="135">
        <f>SUM(H64:K64)</f>
        <v>111.442724</v>
      </c>
      <c r="M64" s="135">
        <f t="shared" si="21"/>
        <v>-96.542723999999993</v>
      </c>
      <c r="N64" s="135">
        <f t="shared" si="29"/>
        <v>13.370096732380663</v>
      </c>
      <c r="O64" s="287"/>
      <c r="P64" s="288"/>
    </row>
    <row r="65" spans="2:16" ht="18" customHeight="1">
      <c r="B65" s="198" t="s">
        <v>176</v>
      </c>
      <c r="C65" s="135">
        <f t="shared" si="36"/>
        <v>41.8</v>
      </c>
      <c r="D65" s="135">
        <f t="shared" si="36"/>
        <v>28.7</v>
      </c>
      <c r="E65" s="135">
        <f t="shared" si="36"/>
        <v>115.1</v>
      </c>
      <c r="F65" s="135">
        <f t="shared" si="36"/>
        <v>113.1</v>
      </c>
      <c r="G65" s="135">
        <f>SUM(C65:F65)</f>
        <v>298.7</v>
      </c>
      <c r="H65" s="135">
        <v>171.611535</v>
      </c>
      <c r="I65" s="135">
        <v>49.569681000000003</v>
      </c>
      <c r="J65" s="135">
        <v>52.406298999999997</v>
      </c>
      <c r="K65" s="135">
        <v>48.263796999999997</v>
      </c>
      <c r="L65" s="135">
        <f>SUM(H65:K65)</f>
        <v>321.85131200000001</v>
      </c>
      <c r="M65" s="135">
        <f t="shared" si="21"/>
        <v>-23.151312000000019</v>
      </c>
      <c r="N65" s="135">
        <f t="shared" si="29"/>
        <v>92.80683000602464</v>
      </c>
      <c r="O65" s="287"/>
      <c r="P65" s="288"/>
    </row>
    <row r="66" spans="2:16" ht="18" customHeight="1">
      <c r="B66" s="198" t="s">
        <v>177</v>
      </c>
      <c r="C66" s="135">
        <f t="shared" si="36"/>
        <v>60.9</v>
      </c>
      <c r="D66" s="135">
        <f t="shared" si="36"/>
        <v>48.9</v>
      </c>
      <c r="E66" s="135">
        <f t="shared" si="36"/>
        <v>34.299999999999997</v>
      </c>
      <c r="F66" s="135">
        <f t="shared" si="36"/>
        <v>48.9</v>
      </c>
      <c r="G66" s="135">
        <f>SUM(C66:F66)</f>
        <v>193</v>
      </c>
      <c r="H66" s="135">
        <v>4.417268</v>
      </c>
      <c r="I66" s="135">
        <v>4.934482</v>
      </c>
      <c r="J66" s="135">
        <v>6.364541</v>
      </c>
      <c r="K66" s="135">
        <v>4.585280030296814</v>
      </c>
      <c r="L66" s="135">
        <f>SUM(H66:K66)</f>
        <v>20.301571030296813</v>
      </c>
      <c r="M66" s="135">
        <f t="shared" si="21"/>
        <v>172.69842896970317</v>
      </c>
      <c r="N66" s="135">
        <f t="shared" si="29"/>
        <v>950.66534364251277</v>
      </c>
      <c r="O66" s="287"/>
      <c r="P66" s="288"/>
    </row>
    <row r="67" spans="2:16" ht="18" customHeight="1">
      <c r="B67" s="182" t="s">
        <v>118</v>
      </c>
      <c r="C67" s="121">
        <f t="shared" ref="C67:K67" si="37">+C68+C70</f>
        <v>88.7</v>
      </c>
      <c r="D67" s="121">
        <f t="shared" si="37"/>
        <v>68.900000000000006</v>
      </c>
      <c r="E67" s="121">
        <f t="shared" si="37"/>
        <v>85.4</v>
      </c>
      <c r="F67" s="121">
        <f t="shared" si="37"/>
        <v>86.5</v>
      </c>
      <c r="G67" s="121">
        <f>+G68+G70</f>
        <v>329.5</v>
      </c>
      <c r="H67" s="121">
        <f t="shared" si="37"/>
        <v>76.502562999999995</v>
      </c>
      <c r="I67" s="121">
        <f t="shared" si="37"/>
        <v>76.120188999999996</v>
      </c>
      <c r="J67" s="121">
        <f t="shared" si="37"/>
        <v>77.203514999999996</v>
      </c>
      <c r="K67" s="121">
        <f t="shared" si="37"/>
        <v>82.464067</v>
      </c>
      <c r="L67" s="121">
        <f>+L68+L70</f>
        <v>312.29033399999997</v>
      </c>
      <c r="M67" s="121">
        <f t="shared" si="21"/>
        <v>17.209666000000027</v>
      </c>
      <c r="N67" s="121">
        <f t="shared" si="29"/>
        <v>105.51079048127056</v>
      </c>
      <c r="O67" s="287"/>
      <c r="P67" s="288"/>
    </row>
    <row r="68" spans="2:16" ht="18" customHeight="1">
      <c r="B68" s="169" t="s">
        <v>62</v>
      </c>
      <c r="C68" s="194">
        <f t="shared" ref="C68:F68" si="38">+C69</f>
        <v>88.7</v>
      </c>
      <c r="D68" s="194">
        <f t="shared" si="38"/>
        <v>68.900000000000006</v>
      </c>
      <c r="E68" s="194">
        <f t="shared" si="38"/>
        <v>85.4</v>
      </c>
      <c r="F68" s="194">
        <f t="shared" si="38"/>
        <v>86.5</v>
      </c>
      <c r="G68" s="119">
        <f>SUM(C68:F68)</f>
        <v>329.5</v>
      </c>
      <c r="H68" s="194">
        <f t="shared" ref="H68:K68" si="39">+H69</f>
        <v>76.502562999999995</v>
      </c>
      <c r="I68" s="194">
        <f t="shared" si="39"/>
        <v>76.120188999999996</v>
      </c>
      <c r="J68" s="194">
        <f t="shared" si="39"/>
        <v>77.203514999999996</v>
      </c>
      <c r="K68" s="194">
        <f t="shared" si="39"/>
        <v>82.464067</v>
      </c>
      <c r="L68" s="194">
        <f>SUM(H68:K68)</f>
        <v>312.29033399999997</v>
      </c>
      <c r="M68" s="194">
        <f t="shared" si="21"/>
        <v>17.209666000000027</v>
      </c>
      <c r="N68" s="194">
        <f t="shared" si="29"/>
        <v>105.51079048127056</v>
      </c>
      <c r="O68" s="287"/>
      <c r="P68" s="288"/>
    </row>
    <row r="69" spans="2:16" ht="18" customHeight="1">
      <c r="B69" s="290" t="s">
        <v>184</v>
      </c>
      <c r="C69" s="211">
        <f>+H31</f>
        <v>88.7</v>
      </c>
      <c r="D69" s="211">
        <f>+I31</f>
        <v>68.900000000000006</v>
      </c>
      <c r="E69" s="211">
        <f>+J31</f>
        <v>85.4</v>
      </c>
      <c r="F69" s="211">
        <f>+K31</f>
        <v>86.5</v>
      </c>
      <c r="G69" s="211">
        <f>SUM(C69:F69)</f>
        <v>329.5</v>
      </c>
      <c r="H69" s="211">
        <v>76.502562999999995</v>
      </c>
      <c r="I69" s="211">
        <v>76.120188999999996</v>
      </c>
      <c r="J69" s="211">
        <v>77.203514999999996</v>
      </c>
      <c r="K69" s="211">
        <v>82.464067</v>
      </c>
      <c r="L69" s="135">
        <f>SUM(H69:K69)</f>
        <v>312.29033399999997</v>
      </c>
      <c r="M69" s="135">
        <f t="shared" si="21"/>
        <v>17.209666000000027</v>
      </c>
      <c r="N69" s="135">
        <f t="shared" si="29"/>
        <v>105.51079048127056</v>
      </c>
      <c r="O69" s="287"/>
      <c r="P69" s="288"/>
    </row>
    <row r="70" spans="2:16" ht="18" customHeight="1">
      <c r="B70" s="169" t="s">
        <v>63</v>
      </c>
      <c r="C70" s="48">
        <f>+C32</f>
        <v>0</v>
      </c>
      <c r="D70" s="48">
        <f>+G32</f>
        <v>0</v>
      </c>
      <c r="E70" s="48">
        <f>+G32</f>
        <v>0</v>
      </c>
      <c r="F70" s="48">
        <f>+H32</f>
        <v>0</v>
      </c>
      <c r="G70" s="48">
        <f>SUM(C70:F70)</f>
        <v>0</v>
      </c>
      <c r="H70" s="48">
        <v>0</v>
      </c>
      <c r="I70" s="48">
        <v>0</v>
      </c>
      <c r="J70" s="48">
        <v>0</v>
      </c>
      <c r="K70" s="48">
        <v>0</v>
      </c>
      <c r="L70" s="48">
        <f>SUM(H70:K70)</f>
        <v>0</v>
      </c>
      <c r="M70" s="48">
        <f t="shared" si="21"/>
        <v>0</v>
      </c>
      <c r="N70" s="48">
        <v>0</v>
      </c>
      <c r="O70" s="287"/>
      <c r="P70" s="288"/>
    </row>
    <row r="71" spans="2:16" ht="18" customHeight="1">
      <c r="B71" s="278" t="s">
        <v>131</v>
      </c>
      <c r="C71" s="218">
        <f t="shared" ref="C71:L71" si="40">+C46</f>
        <v>2406.3000000000002</v>
      </c>
      <c r="D71" s="218">
        <f t="shared" si="40"/>
        <v>2341.4</v>
      </c>
      <c r="E71" s="218">
        <f t="shared" si="40"/>
        <v>2463.1000000000004</v>
      </c>
      <c r="F71" s="218">
        <f t="shared" si="40"/>
        <v>2504.6999999999998</v>
      </c>
      <c r="G71" s="218">
        <f t="shared" si="40"/>
        <v>9715.5</v>
      </c>
      <c r="H71" s="218">
        <f t="shared" si="40"/>
        <v>2758.4281679999999</v>
      </c>
      <c r="I71" s="218">
        <f t="shared" si="40"/>
        <v>2940.7165210000007</v>
      </c>
      <c r="J71" s="218">
        <f t="shared" si="40"/>
        <v>2689.8495440000002</v>
      </c>
      <c r="K71" s="218">
        <f t="shared" si="40"/>
        <v>2755.8580678505805</v>
      </c>
      <c r="L71" s="218">
        <f t="shared" si="40"/>
        <v>11144.85230085058</v>
      </c>
      <c r="M71" s="218">
        <f t="shared" si="21"/>
        <v>-1429.3523008505799</v>
      </c>
      <c r="N71" s="218">
        <f>+G71/L71*100</f>
        <v>87.174775741608613</v>
      </c>
      <c r="O71" s="287"/>
      <c r="P71" s="288"/>
    </row>
    <row r="72" spans="2:16" ht="18" customHeight="1">
      <c r="B72" s="279" t="s">
        <v>179</v>
      </c>
      <c r="C72" s="291">
        <v>0</v>
      </c>
      <c r="D72" s="291">
        <v>0</v>
      </c>
      <c r="E72" s="291">
        <v>0.4</v>
      </c>
      <c r="F72" s="291">
        <v>0</v>
      </c>
      <c r="G72" s="48">
        <f>SUM(C72:F72)</f>
        <v>0.4</v>
      </c>
      <c r="H72" s="291">
        <v>0</v>
      </c>
      <c r="I72" s="291">
        <v>0</v>
      </c>
      <c r="J72" s="291">
        <v>0</v>
      </c>
      <c r="K72" s="291">
        <v>0</v>
      </c>
      <c r="L72" s="246">
        <f>SUM(L73:L75)</f>
        <v>11144.852300850582</v>
      </c>
      <c r="M72" s="246">
        <f t="shared" si="21"/>
        <v>-11144.452300850582</v>
      </c>
      <c r="N72" s="292">
        <v>0</v>
      </c>
      <c r="O72" s="287"/>
      <c r="P72" s="288"/>
    </row>
    <row r="73" spans="2:16" ht="18" customHeight="1">
      <c r="B73" s="293"/>
      <c r="C73" s="294">
        <f>+C72+C71</f>
        <v>2406.3000000000002</v>
      </c>
      <c r="D73" s="294">
        <f t="shared" ref="D73:K73" si="41">+D72+D71</f>
        <v>2341.4</v>
      </c>
      <c r="E73" s="294">
        <f t="shared" si="41"/>
        <v>2463.5000000000005</v>
      </c>
      <c r="F73" s="294">
        <f t="shared" si="41"/>
        <v>2504.6999999999998</v>
      </c>
      <c r="G73" s="294">
        <f t="shared" si="41"/>
        <v>9715.9</v>
      </c>
      <c r="H73" s="294">
        <f t="shared" si="41"/>
        <v>2758.4281679999999</v>
      </c>
      <c r="I73" s="294">
        <f t="shared" si="41"/>
        <v>2940.7165210000007</v>
      </c>
      <c r="J73" s="294">
        <f t="shared" si="41"/>
        <v>2689.8495440000002</v>
      </c>
      <c r="K73" s="294">
        <f t="shared" si="41"/>
        <v>2755.8580678505805</v>
      </c>
      <c r="L73" s="294">
        <f>SUM(H73:K73)</f>
        <v>11144.852300850582</v>
      </c>
      <c r="M73" s="218">
        <f t="shared" si="21"/>
        <v>-1428.9523008505821</v>
      </c>
      <c r="N73" s="218">
        <f>+G73/L73*100</f>
        <v>87.178364842560327</v>
      </c>
      <c r="O73" s="287"/>
      <c r="P73" s="288"/>
    </row>
    <row r="74" spans="2:16">
      <c r="B74" s="72" t="s">
        <v>180</v>
      </c>
      <c r="H74" s="268"/>
      <c r="I74" s="268"/>
      <c r="J74" s="268"/>
      <c r="K74" s="268"/>
      <c r="L74" s="268"/>
      <c r="M74" s="268"/>
      <c r="O74" s="287"/>
    </row>
    <row r="75" spans="2:16">
      <c r="B75" s="78" t="s">
        <v>74</v>
      </c>
      <c r="H75" s="268"/>
      <c r="I75" s="268"/>
      <c r="J75" s="268"/>
      <c r="K75" s="268"/>
      <c r="L75" s="268"/>
      <c r="M75" s="268"/>
    </row>
    <row r="76" spans="2:16">
      <c r="B76" s="82" t="s">
        <v>164</v>
      </c>
      <c r="C76" s="46"/>
      <c r="D76" s="46"/>
      <c r="E76" s="46"/>
      <c r="F76" s="46"/>
      <c r="G76" s="46"/>
      <c r="H76" s="295"/>
      <c r="I76" s="295"/>
      <c r="J76" s="295"/>
      <c r="K76" s="295"/>
      <c r="L76" s="295"/>
      <c r="M76" s="268"/>
    </row>
    <row r="77" spans="2:16">
      <c r="B77" s="88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88"/>
      <c r="N77" s="88"/>
    </row>
    <row r="78" spans="2:16">
      <c r="B78" s="88"/>
      <c r="C78" s="88"/>
      <c r="D78" s="88"/>
      <c r="E78" s="88"/>
      <c r="F78" s="88"/>
      <c r="G78" s="296"/>
      <c r="H78" s="74"/>
      <c r="I78" s="74"/>
      <c r="J78" s="74"/>
      <c r="K78" s="74"/>
      <c r="L78" s="88"/>
      <c r="M78" s="88"/>
      <c r="N78" s="88"/>
    </row>
    <row r="79" spans="2:16">
      <c r="B79" s="88"/>
      <c r="C79" s="88"/>
      <c r="D79" s="88"/>
      <c r="E79" s="88"/>
      <c r="F79" s="88"/>
      <c r="G79" s="296"/>
      <c r="H79" s="98"/>
      <c r="I79" s="98"/>
      <c r="J79" s="98"/>
      <c r="K79" s="98"/>
      <c r="L79" s="88"/>
      <c r="M79" s="88"/>
      <c r="N79" s="88"/>
    </row>
    <row r="80" spans="2:16">
      <c r="B80" s="88"/>
      <c r="C80" s="88"/>
      <c r="D80" s="88"/>
      <c r="E80" s="88"/>
      <c r="F80" s="88"/>
      <c r="G80" s="296"/>
      <c r="H80" s="98"/>
      <c r="I80" s="98"/>
      <c r="J80" s="98"/>
      <c r="K80" s="98"/>
      <c r="L80" s="88"/>
      <c r="M80" s="88"/>
      <c r="N80" s="88"/>
    </row>
    <row r="81" spans="2:14">
      <c r="B81" s="88"/>
      <c r="C81" s="88"/>
      <c r="D81" s="88"/>
      <c r="E81" s="88"/>
      <c r="F81" s="88"/>
      <c r="G81" s="296"/>
      <c r="H81" s="98"/>
      <c r="I81" s="98"/>
      <c r="J81" s="98"/>
      <c r="K81" s="98"/>
      <c r="L81" s="88"/>
      <c r="M81" s="88"/>
      <c r="N81" s="88"/>
    </row>
    <row r="82" spans="2:14">
      <c r="B82" s="88"/>
      <c r="C82" s="88"/>
      <c r="D82" s="88"/>
      <c r="E82" s="88"/>
      <c r="F82" s="88"/>
      <c r="G82" s="296"/>
      <c r="H82" s="98"/>
      <c r="I82" s="98"/>
      <c r="J82" s="98"/>
      <c r="K82" s="98"/>
      <c r="L82" s="88"/>
      <c r="M82" s="88"/>
      <c r="N82" s="88"/>
    </row>
    <row r="83" spans="2:14">
      <c r="B83" s="88"/>
      <c r="C83" s="88"/>
      <c r="D83" s="88"/>
      <c r="E83" s="88"/>
      <c r="F83" s="88"/>
      <c r="G83" s="296"/>
      <c r="H83" s="98"/>
      <c r="I83" s="98"/>
      <c r="J83" s="98"/>
      <c r="K83" s="98"/>
      <c r="L83" s="88"/>
      <c r="M83" s="88"/>
      <c r="N83" s="88"/>
    </row>
    <row r="84" spans="2:14">
      <c r="B84" s="88"/>
      <c r="C84" s="88"/>
      <c r="D84" s="88"/>
      <c r="E84" s="88"/>
      <c r="F84" s="88"/>
      <c r="G84" s="88"/>
      <c r="H84" s="98"/>
      <c r="I84" s="98"/>
      <c r="J84" s="98"/>
      <c r="K84" s="98"/>
      <c r="L84" s="88"/>
      <c r="M84" s="88"/>
      <c r="N84" s="88"/>
    </row>
    <row r="85" spans="2:14">
      <c r="B85" s="88"/>
      <c r="C85" s="88"/>
      <c r="D85" s="88"/>
      <c r="E85" s="88"/>
      <c r="F85" s="88"/>
      <c r="G85" s="88"/>
      <c r="H85" s="98"/>
      <c r="I85" s="98"/>
      <c r="J85" s="98"/>
      <c r="K85" s="98"/>
      <c r="L85" s="88"/>
      <c r="M85" s="88"/>
      <c r="N85" s="88"/>
    </row>
    <row r="86" spans="2:14">
      <c r="B86" s="88"/>
      <c r="C86" s="88"/>
      <c r="D86" s="88"/>
      <c r="E86" s="88"/>
      <c r="F86" s="88"/>
      <c r="G86" s="88"/>
      <c r="H86" s="98"/>
      <c r="I86" s="98"/>
      <c r="J86" s="98"/>
      <c r="K86" s="98"/>
      <c r="L86" s="88"/>
      <c r="M86" s="88"/>
      <c r="N86" s="88"/>
    </row>
    <row r="87" spans="2:14">
      <c r="B87" s="88"/>
      <c r="C87" s="88"/>
      <c r="D87" s="88"/>
      <c r="E87" s="88"/>
      <c r="F87" s="88"/>
      <c r="G87" s="88"/>
      <c r="H87" s="98"/>
      <c r="I87" s="98"/>
      <c r="J87" s="98"/>
      <c r="K87" s="98"/>
      <c r="L87" s="88"/>
      <c r="M87" s="88"/>
      <c r="N87" s="88"/>
    </row>
    <row r="88" spans="2:14">
      <c r="B88" s="88"/>
      <c r="C88" s="88"/>
      <c r="D88" s="88"/>
      <c r="E88" s="88"/>
      <c r="F88" s="88"/>
      <c r="G88" s="88"/>
      <c r="H88" s="98"/>
      <c r="I88" s="98"/>
      <c r="J88" s="98"/>
      <c r="K88" s="98"/>
      <c r="L88" s="88"/>
      <c r="M88" s="88"/>
      <c r="N88" s="88"/>
    </row>
    <row r="89" spans="2:14">
      <c r="B89" s="88"/>
      <c r="C89" s="88"/>
      <c r="D89" s="88"/>
      <c r="E89" s="88"/>
      <c r="F89" s="88"/>
      <c r="G89" s="88"/>
      <c r="H89" s="98"/>
      <c r="I89" s="98"/>
      <c r="J89" s="98"/>
      <c r="K89" s="98"/>
      <c r="L89" s="88"/>
      <c r="M89" s="88"/>
      <c r="N89" s="88"/>
    </row>
    <row r="90" spans="2:14">
      <c r="B90" s="88"/>
      <c r="C90" s="88"/>
      <c r="D90" s="88"/>
      <c r="E90" s="88"/>
      <c r="F90" s="88"/>
      <c r="G90" s="88"/>
      <c r="H90" s="98"/>
      <c r="I90" s="98"/>
      <c r="J90" s="98"/>
      <c r="K90" s="98"/>
      <c r="L90" s="88"/>
      <c r="M90" s="88"/>
      <c r="N90" s="88"/>
    </row>
    <row r="91" spans="2:14">
      <c r="B91" s="88"/>
      <c r="C91" s="88"/>
      <c r="D91" s="88"/>
      <c r="E91" s="88"/>
      <c r="F91" s="88"/>
      <c r="G91" s="88"/>
      <c r="H91" s="98"/>
      <c r="I91" s="98"/>
      <c r="J91" s="98"/>
      <c r="K91" s="98"/>
      <c r="L91" s="88"/>
      <c r="M91" s="88"/>
      <c r="N91" s="88"/>
    </row>
    <row r="92" spans="2:14">
      <c r="B92" s="88"/>
      <c r="C92" s="88"/>
      <c r="D92" s="88"/>
      <c r="E92" s="88"/>
      <c r="F92" s="88"/>
      <c r="G92" s="88"/>
      <c r="H92" s="98"/>
      <c r="I92" s="98"/>
      <c r="J92" s="98"/>
      <c r="K92" s="98"/>
      <c r="L92" s="88"/>
      <c r="M92" s="88"/>
      <c r="N92" s="88"/>
    </row>
    <row r="93" spans="2:14">
      <c r="B93" s="88"/>
      <c r="C93" s="88"/>
      <c r="D93" s="88"/>
      <c r="E93" s="88"/>
      <c r="F93" s="88"/>
      <c r="G93" s="88"/>
      <c r="H93" s="98"/>
      <c r="I93" s="98"/>
      <c r="J93" s="98"/>
      <c r="K93" s="98"/>
      <c r="L93" s="88"/>
      <c r="M93" s="88"/>
      <c r="N93" s="88"/>
    </row>
    <row r="94" spans="2:14">
      <c r="B94" s="88"/>
      <c r="C94" s="88"/>
      <c r="D94" s="88"/>
      <c r="E94" s="88"/>
      <c r="F94" s="88"/>
      <c r="G94" s="88"/>
      <c r="H94" s="98"/>
      <c r="I94" s="98"/>
      <c r="J94" s="98"/>
      <c r="K94" s="98"/>
      <c r="L94" s="88"/>
      <c r="M94" s="88"/>
      <c r="N94" s="88"/>
    </row>
    <row r="95" spans="2:14">
      <c r="B95" s="88"/>
      <c r="C95" s="88"/>
      <c r="D95" s="88"/>
      <c r="E95" s="88"/>
      <c r="F95" s="88"/>
      <c r="G95" s="88"/>
      <c r="H95" s="98"/>
      <c r="I95" s="98"/>
      <c r="J95" s="98"/>
      <c r="K95" s="98"/>
      <c r="L95" s="88"/>
      <c r="M95" s="88"/>
      <c r="N95" s="88"/>
    </row>
    <row r="96" spans="2:14">
      <c r="B96" s="88"/>
      <c r="C96" s="88"/>
      <c r="D96" s="88"/>
      <c r="E96" s="88"/>
      <c r="F96" s="88"/>
      <c r="G96" s="88"/>
      <c r="H96" s="98"/>
      <c r="I96" s="98"/>
      <c r="J96" s="98"/>
      <c r="K96" s="98"/>
      <c r="L96" s="88"/>
      <c r="M96" s="88"/>
      <c r="N96" s="88"/>
    </row>
    <row r="97" spans="2:14">
      <c r="B97" s="88"/>
      <c r="C97" s="88"/>
      <c r="D97" s="88"/>
      <c r="E97" s="88"/>
      <c r="F97" s="88"/>
      <c r="G97" s="88"/>
      <c r="H97" s="98"/>
      <c r="I97" s="98"/>
      <c r="J97" s="98"/>
      <c r="K97" s="98"/>
      <c r="L97" s="88"/>
      <c r="M97" s="88"/>
      <c r="N97" s="88"/>
    </row>
    <row r="98" spans="2:14">
      <c r="B98" s="88"/>
      <c r="C98" s="88"/>
      <c r="D98" s="88"/>
      <c r="E98" s="88"/>
      <c r="F98" s="88"/>
      <c r="G98" s="88"/>
      <c r="H98" s="98"/>
      <c r="I98" s="98"/>
      <c r="J98" s="98"/>
      <c r="K98" s="98"/>
      <c r="L98" s="88"/>
      <c r="M98" s="88"/>
      <c r="N98" s="88"/>
    </row>
    <row r="99" spans="2:14">
      <c r="B99" s="88"/>
      <c r="C99" s="88"/>
      <c r="D99" s="88"/>
      <c r="E99" s="88"/>
      <c r="F99" s="88"/>
      <c r="G99" s="88"/>
      <c r="H99" s="98"/>
      <c r="I99" s="98"/>
      <c r="J99" s="98"/>
      <c r="K99" s="98"/>
      <c r="L99" s="88"/>
      <c r="M99" s="88"/>
      <c r="N99" s="88"/>
    </row>
    <row r="100" spans="2:14">
      <c r="B100" s="88"/>
      <c r="C100" s="88"/>
      <c r="D100" s="88"/>
      <c r="E100" s="88"/>
      <c r="F100" s="88"/>
      <c r="G100" s="88"/>
      <c r="H100" s="98"/>
      <c r="I100" s="98"/>
      <c r="J100" s="98"/>
      <c r="K100" s="98"/>
      <c r="L100" s="88"/>
      <c r="M100" s="88"/>
      <c r="N100" s="88"/>
    </row>
    <row r="101" spans="2:14">
      <c r="B101" s="88"/>
      <c r="C101" s="88"/>
      <c r="D101" s="88"/>
      <c r="E101" s="88"/>
      <c r="F101" s="88"/>
      <c r="G101" s="88"/>
      <c r="H101" s="98"/>
      <c r="I101" s="98"/>
      <c r="J101" s="98"/>
      <c r="K101" s="98"/>
      <c r="L101" s="88"/>
      <c r="M101" s="88"/>
      <c r="N101" s="88"/>
    </row>
    <row r="102" spans="2:14">
      <c r="B102" s="88"/>
      <c r="C102" s="88"/>
      <c r="D102" s="88"/>
      <c r="E102" s="88"/>
      <c r="F102" s="88"/>
      <c r="G102" s="88"/>
      <c r="H102" s="98"/>
      <c r="I102" s="98"/>
      <c r="J102" s="98"/>
      <c r="K102" s="98"/>
      <c r="L102" s="88"/>
      <c r="M102" s="88"/>
      <c r="N102" s="88"/>
    </row>
    <row r="103" spans="2:14">
      <c r="B103" s="88"/>
      <c r="C103" s="88"/>
      <c r="D103" s="88"/>
      <c r="E103" s="88"/>
      <c r="F103" s="88"/>
      <c r="G103" s="88"/>
      <c r="H103" s="98"/>
      <c r="I103" s="98"/>
      <c r="J103" s="98"/>
      <c r="K103" s="98"/>
      <c r="L103" s="88"/>
      <c r="M103" s="88"/>
      <c r="N103" s="88"/>
    </row>
    <row r="104" spans="2:14">
      <c r="B104" s="88"/>
      <c r="C104" s="88"/>
      <c r="D104" s="88"/>
      <c r="E104" s="88"/>
      <c r="F104" s="88"/>
      <c r="G104" s="88"/>
      <c r="H104" s="98"/>
      <c r="I104" s="98"/>
      <c r="J104" s="98"/>
      <c r="K104" s="98"/>
      <c r="L104" s="88"/>
      <c r="M104" s="88"/>
      <c r="N104" s="88"/>
    </row>
    <row r="105" spans="2:14">
      <c r="B105" s="88"/>
      <c r="C105" s="88"/>
      <c r="D105" s="88"/>
      <c r="E105" s="88"/>
      <c r="F105" s="88"/>
      <c r="G105" s="88"/>
      <c r="H105" s="98"/>
      <c r="I105" s="98"/>
      <c r="J105" s="98"/>
      <c r="K105" s="98"/>
      <c r="L105" s="88"/>
      <c r="M105" s="88"/>
      <c r="N105" s="88"/>
    </row>
    <row r="106" spans="2:14">
      <c r="B106" s="88"/>
      <c r="C106" s="88"/>
      <c r="D106" s="88"/>
      <c r="E106" s="88"/>
      <c r="F106" s="88"/>
      <c r="G106" s="88"/>
      <c r="H106" s="98"/>
      <c r="I106" s="98"/>
      <c r="J106" s="98"/>
      <c r="K106" s="98"/>
      <c r="L106" s="88"/>
      <c r="M106" s="88"/>
      <c r="N106" s="88"/>
    </row>
    <row r="107" spans="2:14">
      <c r="B107" s="88"/>
      <c r="C107" s="88"/>
      <c r="D107" s="88"/>
      <c r="E107" s="88"/>
      <c r="F107" s="88"/>
      <c r="G107" s="88"/>
      <c r="H107" s="98"/>
      <c r="I107" s="98"/>
      <c r="J107" s="98"/>
      <c r="K107" s="98"/>
      <c r="L107" s="88"/>
      <c r="M107" s="88"/>
      <c r="N107" s="88"/>
    </row>
    <row r="108" spans="2:14">
      <c r="B108" s="88"/>
      <c r="C108" s="88"/>
      <c r="D108" s="88"/>
      <c r="E108" s="88"/>
      <c r="F108" s="88"/>
      <c r="G108" s="88"/>
      <c r="H108" s="98"/>
      <c r="I108" s="98"/>
      <c r="J108" s="98"/>
      <c r="K108" s="98"/>
      <c r="L108" s="88"/>
      <c r="M108" s="88"/>
      <c r="N108" s="88"/>
    </row>
    <row r="109" spans="2:14">
      <c r="B109" s="88"/>
      <c r="C109" s="88"/>
      <c r="D109" s="88"/>
      <c r="E109" s="88"/>
      <c r="F109" s="88"/>
      <c r="G109" s="88"/>
      <c r="H109" s="98"/>
      <c r="I109" s="98"/>
      <c r="J109" s="98"/>
      <c r="K109" s="98"/>
      <c r="L109" s="88"/>
      <c r="M109" s="88"/>
      <c r="N109" s="88"/>
    </row>
    <row r="110" spans="2:14">
      <c r="B110" s="88"/>
      <c r="C110" s="88"/>
      <c r="D110" s="88"/>
      <c r="E110" s="88"/>
      <c r="F110" s="88"/>
      <c r="G110" s="88"/>
      <c r="H110" s="98"/>
      <c r="I110" s="98"/>
      <c r="J110" s="98"/>
      <c r="K110" s="98"/>
      <c r="L110" s="88"/>
      <c r="M110" s="88"/>
      <c r="N110" s="88"/>
    </row>
    <row r="111" spans="2:14">
      <c r="B111" s="88"/>
      <c r="C111" s="88"/>
      <c r="D111" s="88"/>
      <c r="E111" s="88"/>
      <c r="F111" s="88"/>
      <c r="G111" s="88"/>
      <c r="H111" s="98"/>
      <c r="I111" s="98"/>
      <c r="J111" s="98"/>
      <c r="K111" s="98"/>
      <c r="L111" s="88"/>
      <c r="M111" s="88"/>
      <c r="N111" s="88"/>
    </row>
    <row r="112" spans="2:14">
      <c r="B112" s="88"/>
      <c r="C112" s="88"/>
      <c r="D112" s="88"/>
      <c r="E112" s="88"/>
      <c r="F112" s="88"/>
      <c r="G112" s="88"/>
      <c r="H112" s="98"/>
      <c r="I112" s="98"/>
      <c r="J112" s="98"/>
      <c r="K112" s="98"/>
      <c r="L112" s="88"/>
      <c r="M112" s="88"/>
      <c r="N112" s="88"/>
    </row>
    <row r="113" spans="2:14">
      <c r="B113" s="88"/>
      <c r="C113" s="88"/>
      <c r="D113" s="88"/>
      <c r="E113" s="88"/>
      <c r="F113" s="88"/>
      <c r="G113" s="88"/>
      <c r="H113" s="98"/>
      <c r="I113" s="98"/>
      <c r="J113" s="98"/>
      <c r="K113" s="98"/>
      <c r="L113" s="88"/>
      <c r="M113" s="88"/>
      <c r="N113" s="88"/>
    </row>
    <row r="114" spans="2:14">
      <c r="B114" s="88"/>
      <c r="C114" s="88"/>
      <c r="D114" s="88"/>
      <c r="E114" s="88"/>
      <c r="F114" s="88"/>
      <c r="G114" s="88"/>
      <c r="H114" s="98"/>
      <c r="I114" s="98"/>
      <c r="J114" s="98"/>
      <c r="K114" s="98"/>
      <c r="L114" s="88"/>
      <c r="M114" s="88"/>
      <c r="N114" s="88"/>
    </row>
    <row r="115" spans="2:14">
      <c r="B115" s="88"/>
      <c r="C115" s="88"/>
      <c r="D115" s="88"/>
      <c r="E115" s="88"/>
      <c r="F115" s="88"/>
      <c r="G115" s="88"/>
      <c r="H115" s="98"/>
      <c r="I115" s="98"/>
      <c r="J115" s="98"/>
      <c r="K115" s="98"/>
      <c r="L115" s="88"/>
      <c r="M115" s="88"/>
      <c r="N115" s="88"/>
    </row>
    <row r="116" spans="2:14">
      <c r="B116" s="88"/>
      <c r="C116" s="88"/>
      <c r="D116" s="88"/>
      <c r="E116" s="88"/>
      <c r="F116" s="88"/>
      <c r="G116" s="88"/>
      <c r="H116" s="98"/>
      <c r="I116" s="98"/>
      <c r="J116" s="98"/>
      <c r="K116" s="98"/>
      <c r="L116" s="88"/>
      <c r="M116" s="88"/>
      <c r="N116" s="88"/>
    </row>
    <row r="117" spans="2:14">
      <c r="B117" s="88"/>
      <c r="C117" s="88"/>
      <c r="D117" s="88"/>
      <c r="E117" s="88"/>
      <c r="F117" s="88"/>
      <c r="G117" s="88"/>
      <c r="H117" s="98"/>
      <c r="I117" s="98"/>
      <c r="J117" s="98"/>
      <c r="K117" s="98"/>
      <c r="L117" s="88"/>
      <c r="M117" s="88"/>
      <c r="N117" s="88"/>
    </row>
    <row r="118" spans="2:14">
      <c r="B118" s="88"/>
      <c r="C118" s="88"/>
      <c r="D118" s="88"/>
      <c r="E118" s="88"/>
      <c r="F118" s="88"/>
      <c r="G118" s="88"/>
      <c r="H118" s="98"/>
      <c r="I118" s="98"/>
      <c r="J118" s="98"/>
      <c r="K118" s="98"/>
      <c r="L118" s="88"/>
      <c r="M118" s="88"/>
      <c r="N118" s="88"/>
    </row>
    <row r="119" spans="2:14">
      <c r="B119" s="88"/>
      <c r="C119" s="88"/>
      <c r="D119" s="88"/>
      <c r="E119" s="88"/>
      <c r="F119" s="88"/>
      <c r="G119" s="88"/>
      <c r="H119" s="98"/>
      <c r="I119" s="98"/>
      <c r="J119" s="98"/>
      <c r="K119" s="98"/>
      <c r="L119" s="88"/>
      <c r="M119" s="88"/>
      <c r="N119" s="88"/>
    </row>
    <row r="120" spans="2:14">
      <c r="B120" s="88"/>
      <c r="C120" s="88"/>
      <c r="D120" s="88"/>
      <c r="E120" s="88"/>
      <c r="F120" s="88"/>
      <c r="G120" s="88"/>
      <c r="H120" s="98"/>
      <c r="I120" s="98"/>
      <c r="J120" s="98"/>
      <c r="K120" s="98"/>
      <c r="L120" s="88"/>
      <c r="M120" s="88"/>
      <c r="N120" s="88"/>
    </row>
    <row r="121" spans="2:14">
      <c r="B121" s="88"/>
      <c r="C121" s="88"/>
      <c r="D121" s="88"/>
      <c r="E121" s="88"/>
      <c r="F121" s="88"/>
      <c r="G121" s="88"/>
      <c r="H121" s="98"/>
      <c r="I121" s="98"/>
      <c r="J121" s="98"/>
      <c r="K121" s="98"/>
      <c r="L121" s="88"/>
      <c r="M121" s="88"/>
      <c r="N121" s="88"/>
    </row>
    <row r="122" spans="2:14">
      <c r="B122" s="88"/>
      <c r="C122" s="88"/>
      <c r="D122" s="88"/>
      <c r="E122" s="88"/>
      <c r="F122" s="88"/>
      <c r="G122" s="88"/>
      <c r="H122" s="98"/>
      <c r="I122" s="98"/>
      <c r="J122" s="98"/>
      <c r="K122" s="98"/>
      <c r="L122" s="88"/>
      <c r="M122" s="88"/>
      <c r="N122" s="88"/>
    </row>
    <row r="123" spans="2:14">
      <c r="B123" s="88"/>
      <c r="C123" s="88"/>
      <c r="D123" s="88"/>
      <c r="E123" s="88"/>
      <c r="F123" s="88"/>
      <c r="G123" s="88"/>
      <c r="H123" s="98"/>
      <c r="I123" s="98"/>
      <c r="J123" s="98"/>
      <c r="K123" s="98"/>
      <c r="L123" s="88"/>
      <c r="M123" s="88"/>
      <c r="N123" s="88"/>
    </row>
    <row r="124" spans="2:14">
      <c r="B124" s="88"/>
      <c r="C124" s="88"/>
      <c r="D124" s="88"/>
      <c r="E124" s="88"/>
      <c r="F124" s="88"/>
      <c r="G124" s="88"/>
      <c r="H124" s="98"/>
      <c r="I124" s="98"/>
      <c r="J124" s="98"/>
      <c r="K124" s="98"/>
      <c r="L124" s="88"/>
      <c r="M124" s="88"/>
      <c r="N124" s="88"/>
    </row>
    <row r="125" spans="2:14">
      <c r="B125" s="88"/>
      <c r="C125" s="88"/>
      <c r="D125" s="88"/>
      <c r="E125" s="88"/>
      <c r="F125" s="88"/>
      <c r="G125" s="88"/>
      <c r="H125" s="98"/>
      <c r="I125" s="98"/>
      <c r="J125" s="98"/>
      <c r="K125" s="98"/>
      <c r="L125" s="88"/>
      <c r="M125" s="88"/>
      <c r="N125" s="88"/>
    </row>
    <row r="126" spans="2:14">
      <c r="B126" s="88"/>
      <c r="C126" s="88"/>
      <c r="D126" s="88"/>
      <c r="E126" s="88"/>
      <c r="F126" s="88"/>
      <c r="G126" s="88"/>
      <c r="H126" s="98"/>
      <c r="I126" s="98"/>
      <c r="J126" s="98"/>
      <c r="K126" s="98"/>
      <c r="L126" s="88"/>
      <c r="M126" s="88"/>
      <c r="N126" s="88"/>
    </row>
    <row r="127" spans="2:14">
      <c r="B127" s="88"/>
      <c r="C127" s="88"/>
      <c r="D127" s="88"/>
      <c r="E127" s="88"/>
      <c r="F127" s="88"/>
      <c r="G127" s="88"/>
      <c r="H127" s="98"/>
      <c r="I127" s="98"/>
      <c r="J127" s="98"/>
      <c r="K127" s="98"/>
      <c r="L127" s="88"/>
      <c r="M127" s="88"/>
      <c r="N127" s="88"/>
    </row>
    <row r="128" spans="2:14">
      <c r="B128" s="88"/>
      <c r="C128" s="88"/>
      <c r="D128" s="88"/>
      <c r="E128" s="88"/>
      <c r="F128" s="88"/>
      <c r="G128" s="88"/>
      <c r="H128" s="98"/>
      <c r="I128" s="98"/>
      <c r="J128" s="98"/>
      <c r="K128" s="98"/>
      <c r="L128" s="88"/>
      <c r="M128" s="88"/>
      <c r="N128" s="88"/>
    </row>
    <row r="129" spans="2:14">
      <c r="B129" s="88"/>
      <c r="C129" s="88"/>
      <c r="D129" s="88"/>
      <c r="E129" s="88"/>
      <c r="F129" s="88"/>
      <c r="G129" s="88"/>
      <c r="H129" s="98"/>
      <c r="I129" s="98"/>
      <c r="J129" s="98"/>
      <c r="K129" s="98"/>
      <c r="L129" s="88"/>
      <c r="M129" s="88"/>
      <c r="N129" s="88"/>
    </row>
    <row r="130" spans="2:14">
      <c r="B130" s="88"/>
      <c r="C130" s="88"/>
      <c r="D130" s="88"/>
      <c r="E130" s="88"/>
      <c r="F130" s="88"/>
      <c r="G130" s="88"/>
      <c r="H130" s="98"/>
      <c r="I130" s="98"/>
      <c r="J130" s="98"/>
      <c r="K130" s="98"/>
      <c r="L130" s="88"/>
      <c r="M130" s="88"/>
      <c r="N130" s="88"/>
    </row>
    <row r="131" spans="2:14">
      <c r="B131" s="88"/>
      <c r="C131" s="88"/>
      <c r="D131" s="88"/>
      <c r="E131" s="88"/>
      <c r="F131" s="88"/>
      <c r="G131" s="88"/>
      <c r="H131" s="98"/>
      <c r="I131" s="98"/>
      <c r="J131" s="98"/>
      <c r="K131" s="98"/>
      <c r="L131" s="88"/>
      <c r="M131" s="88"/>
      <c r="N131" s="88"/>
    </row>
    <row r="132" spans="2:14">
      <c r="B132" s="88"/>
      <c r="C132" s="88"/>
      <c r="D132" s="88"/>
      <c r="E132" s="88"/>
      <c r="F132" s="88"/>
      <c r="G132" s="88"/>
      <c r="H132" s="98"/>
      <c r="I132" s="98"/>
      <c r="J132" s="98"/>
      <c r="K132" s="98"/>
      <c r="L132" s="88"/>
      <c r="M132" s="88"/>
      <c r="N132" s="88"/>
    </row>
    <row r="133" spans="2:14">
      <c r="B133" s="88"/>
      <c r="C133" s="88"/>
      <c r="D133" s="88"/>
      <c r="E133" s="88"/>
      <c r="F133" s="88"/>
      <c r="G133" s="88"/>
      <c r="H133" s="98"/>
      <c r="I133" s="98"/>
      <c r="J133" s="98"/>
      <c r="K133" s="98"/>
      <c r="L133" s="88"/>
      <c r="M133" s="88"/>
      <c r="N133" s="88"/>
    </row>
    <row r="134" spans="2:14">
      <c r="B134" s="88"/>
      <c r="C134" s="88"/>
      <c r="D134" s="88"/>
      <c r="E134" s="88"/>
      <c r="F134" s="88"/>
      <c r="G134" s="88"/>
      <c r="H134" s="98"/>
      <c r="I134" s="98"/>
      <c r="J134" s="98"/>
      <c r="K134" s="98"/>
      <c r="L134" s="88"/>
      <c r="M134" s="88"/>
      <c r="N134" s="88"/>
    </row>
    <row r="135" spans="2:14">
      <c r="B135" s="88"/>
      <c r="C135" s="88"/>
      <c r="D135" s="88"/>
      <c r="E135" s="88"/>
      <c r="F135" s="88"/>
      <c r="G135" s="88"/>
      <c r="H135" s="98"/>
      <c r="I135" s="98"/>
      <c r="J135" s="98"/>
      <c r="K135" s="98"/>
      <c r="L135" s="88"/>
      <c r="M135" s="88"/>
      <c r="N135" s="88"/>
    </row>
    <row r="136" spans="2:14">
      <c r="B136" s="88"/>
      <c r="C136" s="88"/>
      <c r="D136" s="88"/>
      <c r="E136" s="88"/>
      <c r="F136" s="88"/>
      <c r="G136" s="88"/>
      <c r="H136" s="98"/>
      <c r="I136" s="98"/>
      <c r="J136" s="98"/>
      <c r="K136" s="98"/>
      <c r="L136" s="88"/>
      <c r="M136" s="88"/>
      <c r="N136" s="88"/>
    </row>
    <row r="137" spans="2:14">
      <c r="B137" s="88"/>
      <c r="C137" s="88"/>
      <c r="D137" s="88"/>
      <c r="E137" s="88"/>
      <c r="F137" s="88"/>
      <c r="G137" s="88"/>
      <c r="H137" s="98"/>
      <c r="I137" s="98"/>
      <c r="J137" s="98"/>
      <c r="K137" s="98"/>
      <c r="L137" s="88"/>
      <c r="M137" s="88"/>
      <c r="N137" s="88"/>
    </row>
    <row r="138" spans="2:14">
      <c r="B138" s="88"/>
      <c r="C138" s="88"/>
      <c r="D138" s="88"/>
      <c r="E138" s="88"/>
      <c r="F138" s="88"/>
      <c r="G138" s="88"/>
      <c r="H138" s="98"/>
      <c r="I138" s="98"/>
      <c r="J138" s="98"/>
      <c r="K138" s="98"/>
      <c r="L138" s="88"/>
      <c r="M138" s="88"/>
      <c r="N138" s="88"/>
    </row>
    <row r="139" spans="2:14">
      <c r="B139" s="88"/>
      <c r="C139" s="88"/>
      <c r="D139" s="88"/>
      <c r="E139" s="88"/>
      <c r="F139" s="88"/>
      <c r="G139" s="88"/>
      <c r="H139" s="98"/>
      <c r="I139" s="98"/>
      <c r="J139" s="98"/>
      <c r="K139" s="98"/>
      <c r="L139" s="88"/>
      <c r="M139" s="88"/>
      <c r="N139" s="88"/>
    </row>
    <row r="140" spans="2:14">
      <c r="B140" s="88"/>
      <c r="C140" s="88"/>
      <c r="D140" s="88"/>
      <c r="E140" s="88"/>
      <c r="F140" s="88"/>
      <c r="G140" s="88"/>
      <c r="H140" s="98"/>
      <c r="I140" s="98"/>
      <c r="J140" s="98"/>
      <c r="K140" s="98"/>
      <c r="L140" s="88"/>
      <c r="M140" s="88"/>
      <c r="N140" s="88"/>
    </row>
    <row r="141" spans="2:14">
      <c r="B141" s="88"/>
      <c r="C141" s="88"/>
      <c r="D141" s="88"/>
      <c r="E141" s="88"/>
      <c r="F141" s="88"/>
      <c r="G141" s="88"/>
      <c r="H141" s="98"/>
      <c r="I141" s="98"/>
      <c r="J141" s="98"/>
      <c r="K141" s="98"/>
      <c r="L141" s="88"/>
      <c r="M141" s="88"/>
      <c r="N141" s="88"/>
    </row>
    <row r="142" spans="2:14">
      <c r="B142" s="88"/>
      <c r="C142" s="88"/>
      <c r="D142" s="88"/>
      <c r="E142" s="88"/>
      <c r="F142" s="88"/>
      <c r="G142" s="88"/>
      <c r="H142" s="98"/>
      <c r="I142" s="98"/>
      <c r="J142" s="98"/>
      <c r="K142" s="98"/>
      <c r="L142" s="88"/>
      <c r="M142" s="88"/>
      <c r="N142" s="88"/>
    </row>
    <row r="143" spans="2:14">
      <c r="B143" s="88"/>
      <c r="C143" s="88"/>
      <c r="D143" s="88"/>
      <c r="E143" s="88"/>
      <c r="F143" s="88"/>
      <c r="G143" s="88"/>
      <c r="H143" s="98"/>
      <c r="I143" s="98"/>
      <c r="J143" s="98"/>
      <c r="K143" s="98"/>
      <c r="L143" s="88"/>
      <c r="M143" s="88"/>
      <c r="N143" s="88"/>
    </row>
    <row r="144" spans="2:14">
      <c r="B144" s="88"/>
      <c r="C144" s="88"/>
      <c r="D144" s="88"/>
      <c r="E144" s="88"/>
      <c r="F144" s="88"/>
      <c r="G144" s="88"/>
      <c r="H144" s="98"/>
      <c r="I144" s="98"/>
      <c r="J144" s="98"/>
      <c r="K144" s="98"/>
      <c r="L144" s="88"/>
      <c r="M144" s="88"/>
      <c r="N144" s="88"/>
    </row>
    <row r="145" spans="2:14">
      <c r="B145" s="88"/>
      <c r="C145" s="88"/>
      <c r="D145" s="88"/>
      <c r="E145" s="88"/>
      <c r="F145" s="88"/>
      <c r="G145" s="88"/>
      <c r="H145" s="98"/>
      <c r="I145" s="98"/>
      <c r="J145" s="98"/>
      <c r="K145" s="98"/>
      <c r="L145" s="88"/>
      <c r="M145" s="88"/>
      <c r="N145" s="88"/>
    </row>
    <row r="146" spans="2:14">
      <c r="B146" s="88"/>
      <c r="C146" s="88"/>
      <c r="D146" s="88"/>
      <c r="E146" s="88"/>
      <c r="F146" s="88"/>
      <c r="G146" s="88"/>
      <c r="H146" s="98"/>
      <c r="I146" s="98"/>
      <c r="J146" s="98"/>
      <c r="K146" s="98"/>
      <c r="L146" s="88"/>
      <c r="M146" s="88"/>
      <c r="N146" s="88"/>
    </row>
    <row r="147" spans="2:14">
      <c r="B147" s="88"/>
      <c r="C147" s="88"/>
      <c r="D147" s="88"/>
      <c r="E147" s="88"/>
      <c r="F147" s="88"/>
      <c r="G147" s="88"/>
      <c r="H147" s="98"/>
      <c r="I147" s="98"/>
      <c r="J147" s="98"/>
      <c r="K147" s="98"/>
      <c r="L147" s="88"/>
      <c r="M147" s="88"/>
      <c r="N147" s="88"/>
    </row>
    <row r="148" spans="2:14">
      <c r="B148" s="88"/>
      <c r="C148" s="88"/>
      <c r="D148" s="88"/>
      <c r="E148" s="88"/>
      <c r="F148" s="88"/>
      <c r="G148" s="88"/>
      <c r="H148" s="98"/>
      <c r="I148" s="98"/>
      <c r="J148" s="98"/>
      <c r="K148" s="98"/>
      <c r="L148" s="88"/>
      <c r="M148" s="88"/>
      <c r="N148" s="88"/>
    </row>
    <row r="149" spans="2:14">
      <c r="B149" s="88"/>
      <c r="C149" s="88"/>
      <c r="D149" s="88"/>
      <c r="E149" s="88"/>
      <c r="F149" s="88"/>
      <c r="G149" s="88"/>
      <c r="H149" s="98"/>
      <c r="I149" s="98"/>
      <c r="J149" s="98"/>
      <c r="K149" s="98"/>
      <c r="L149" s="88"/>
      <c r="M149" s="88"/>
      <c r="N149" s="88"/>
    </row>
    <row r="150" spans="2:14">
      <c r="B150" s="88"/>
      <c r="C150" s="88"/>
      <c r="D150" s="88"/>
      <c r="E150" s="88"/>
      <c r="F150" s="88"/>
      <c r="G150" s="88"/>
      <c r="H150" s="98"/>
      <c r="I150" s="98"/>
      <c r="J150" s="98"/>
      <c r="K150" s="98"/>
      <c r="L150" s="88"/>
      <c r="M150" s="88"/>
      <c r="N150" s="88"/>
    </row>
    <row r="151" spans="2:14">
      <c r="B151" s="88"/>
      <c r="C151" s="88"/>
      <c r="D151" s="88"/>
      <c r="E151" s="88"/>
      <c r="F151" s="88"/>
      <c r="G151" s="88"/>
      <c r="H151" s="98"/>
      <c r="I151" s="98"/>
      <c r="J151" s="98"/>
      <c r="K151" s="98"/>
      <c r="L151" s="88"/>
      <c r="M151" s="88"/>
      <c r="N151" s="88"/>
    </row>
    <row r="152" spans="2:14">
      <c r="B152" s="88"/>
      <c r="C152" s="88"/>
      <c r="D152" s="88"/>
      <c r="E152" s="88"/>
      <c r="F152" s="88"/>
      <c r="G152" s="88"/>
      <c r="H152" s="98"/>
      <c r="I152" s="98"/>
      <c r="J152" s="98"/>
      <c r="K152" s="98"/>
      <c r="L152" s="88"/>
      <c r="M152" s="88"/>
      <c r="N152" s="88"/>
    </row>
    <row r="153" spans="2:14">
      <c r="B153" s="88"/>
      <c r="C153" s="88"/>
      <c r="D153" s="88"/>
      <c r="E153" s="88"/>
      <c r="F153" s="88"/>
      <c r="G153" s="88"/>
      <c r="H153" s="98"/>
      <c r="I153" s="98"/>
      <c r="J153" s="98"/>
      <c r="K153" s="98"/>
      <c r="L153" s="88"/>
      <c r="M153" s="88"/>
      <c r="N153" s="88"/>
    </row>
    <row r="154" spans="2:14">
      <c r="B154" s="88"/>
      <c r="C154" s="88"/>
      <c r="D154" s="88"/>
      <c r="E154" s="88"/>
      <c r="F154" s="88"/>
      <c r="G154" s="88"/>
      <c r="H154" s="98"/>
      <c r="I154" s="98"/>
      <c r="J154" s="98"/>
      <c r="K154" s="98"/>
      <c r="L154" s="88"/>
      <c r="M154" s="88"/>
      <c r="N154" s="88"/>
    </row>
    <row r="155" spans="2:14">
      <c r="B155" s="88"/>
      <c r="C155" s="88"/>
      <c r="D155" s="88"/>
      <c r="E155" s="88"/>
      <c r="F155" s="88"/>
      <c r="G155" s="88"/>
      <c r="H155" s="98"/>
      <c r="I155" s="98"/>
      <c r="J155" s="98"/>
      <c r="K155" s="98"/>
      <c r="L155" s="88"/>
      <c r="M155" s="88"/>
      <c r="N155" s="88"/>
    </row>
    <row r="156" spans="2:14">
      <c r="B156" s="88"/>
      <c r="C156" s="88"/>
      <c r="D156" s="88"/>
      <c r="E156" s="88"/>
      <c r="F156" s="88"/>
      <c r="G156" s="88"/>
      <c r="H156" s="98"/>
      <c r="I156" s="98"/>
      <c r="J156" s="98"/>
      <c r="K156" s="98"/>
      <c r="L156" s="88"/>
      <c r="M156" s="88"/>
      <c r="N156" s="88"/>
    </row>
    <row r="157" spans="2:14">
      <c r="B157" s="88"/>
      <c r="C157" s="88"/>
      <c r="D157" s="88"/>
      <c r="E157" s="88"/>
      <c r="F157" s="88"/>
      <c r="G157" s="88"/>
      <c r="H157" s="98"/>
      <c r="I157" s="98"/>
      <c r="J157" s="98"/>
      <c r="K157" s="98"/>
      <c r="L157" s="88"/>
      <c r="M157" s="88"/>
      <c r="N157" s="88"/>
    </row>
    <row r="158" spans="2:14">
      <c r="B158" s="88"/>
      <c r="C158" s="88"/>
      <c r="D158" s="88"/>
      <c r="E158" s="88"/>
      <c r="F158" s="88"/>
      <c r="G158" s="88"/>
      <c r="H158" s="98"/>
      <c r="I158" s="98"/>
      <c r="J158" s="98"/>
      <c r="K158" s="98"/>
      <c r="L158" s="88"/>
      <c r="M158" s="88"/>
      <c r="N158" s="88"/>
    </row>
    <row r="159" spans="2:14">
      <c r="B159" s="88"/>
      <c r="C159" s="88"/>
      <c r="D159" s="88"/>
      <c r="E159" s="88"/>
      <c r="F159" s="88"/>
      <c r="G159" s="88"/>
      <c r="H159" s="98"/>
      <c r="I159" s="98"/>
      <c r="J159" s="98"/>
      <c r="K159" s="98"/>
      <c r="L159" s="88"/>
      <c r="M159" s="88"/>
      <c r="N159" s="88"/>
    </row>
    <row r="160" spans="2:14">
      <c r="B160" s="88"/>
      <c r="C160" s="88"/>
      <c r="D160" s="88"/>
      <c r="E160" s="88"/>
      <c r="F160" s="88"/>
      <c r="G160" s="88"/>
      <c r="H160" s="98"/>
      <c r="I160" s="98"/>
      <c r="J160" s="98"/>
      <c r="K160" s="98"/>
      <c r="L160" s="88"/>
      <c r="M160" s="88"/>
      <c r="N160" s="88"/>
    </row>
    <row r="161" spans="2:14">
      <c r="B161" s="88"/>
      <c r="C161" s="88"/>
      <c r="D161" s="88"/>
      <c r="E161" s="88"/>
      <c r="F161" s="88"/>
      <c r="G161" s="88"/>
      <c r="H161" s="98"/>
      <c r="I161" s="98"/>
      <c r="J161" s="98"/>
      <c r="K161" s="98"/>
      <c r="L161" s="88"/>
      <c r="M161" s="88"/>
      <c r="N161" s="88"/>
    </row>
    <row r="162" spans="2:14">
      <c r="B162" s="88"/>
      <c r="C162" s="88"/>
      <c r="D162" s="88"/>
      <c r="E162" s="88"/>
      <c r="F162" s="88"/>
      <c r="G162" s="88"/>
      <c r="H162" s="98"/>
      <c r="I162" s="98"/>
      <c r="J162" s="98"/>
      <c r="K162" s="98"/>
      <c r="L162" s="88"/>
      <c r="M162" s="88"/>
      <c r="N162" s="88"/>
    </row>
    <row r="163" spans="2:14">
      <c r="B163" s="88"/>
      <c r="C163" s="88"/>
      <c r="D163" s="88"/>
      <c r="E163" s="88"/>
      <c r="F163" s="88"/>
      <c r="G163" s="88"/>
      <c r="H163" s="98"/>
      <c r="I163" s="98"/>
      <c r="J163" s="98"/>
      <c r="K163" s="98"/>
      <c r="L163" s="88"/>
      <c r="M163" s="88"/>
      <c r="N163" s="88"/>
    </row>
    <row r="164" spans="2:14">
      <c r="B164" s="88"/>
      <c r="C164" s="88"/>
      <c r="D164" s="88"/>
      <c r="E164" s="88"/>
      <c r="F164" s="88"/>
      <c r="G164" s="88"/>
      <c r="H164" s="98"/>
      <c r="I164" s="98"/>
      <c r="J164" s="98"/>
      <c r="K164" s="98"/>
      <c r="L164" s="88"/>
      <c r="M164" s="88"/>
      <c r="N164" s="88"/>
    </row>
    <row r="165" spans="2:14">
      <c r="B165" s="88"/>
      <c r="C165" s="88"/>
      <c r="D165" s="88"/>
      <c r="E165" s="88"/>
      <c r="F165" s="88"/>
      <c r="G165" s="88"/>
      <c r="H165" s="98"/>
      <c r="I165" s="98"/>
      <c r="J165" s="98"/>
      <c r="K165" s="98"/>
      <c r="L165" s="88"/>
      <c r="M165" s="88"/>
      <c r="N165" s="88"/>
    </row>
    <row r="166" spans="2:14">
      <c r="B166" s="88"/>
      <c r="C166" s="88"/>
      <c r="D166" s="88"/>
      <c r="E166" s="88"/>
      <c r="F166" s="88"/>
      <c r="G166" s="88"/>
      <c r="H166" s="98"/>
      <c r="I166" s="98"/>
      <c r="J166" s="98"/>
      <c r="K166" s="98"/>
      <c r="L166" s="88"/>
      <c r="M166" s="88"/>
      <c r="N166" s="88"/>
    </row>
    <row r="167" spans="2:14">
      <c r="B167" s="88"/>
      <c r="C167" s="88"/>
      <c r="D167" s="88"/>
      <c r="E167" s="88"/>
      <c r="F167" s="88"/>
      <c r="G167" s="88"/>
      <c r="H167" s="98"/>
      <c r="I167" s="98"/>
      <c r="J167" s="98"/>
      <c r="K167" s="98"/>
      <c r="L167" s="88"/>
      <c r="M167" s="88"/>
      <c r="N167" s="88"/>
    </row>
    <row r="168" spans="2:14">
      <c r="B168" s="88"/>
      <c r="C168" s="88"/>
      <c r="D168" s="88"/>
      <c r="E168" s="88"/>
      <c r="F168" s="88"/>
      <c r="G168" s="88"/>
      <c r="H168" s="98"/>
      <c r="I168" s="98"/>
      <c r="J168" s="98"/>
      <c r="K168" s="98"/>
      <c r="L168" s="88"/>
      <c r="M168" s="88"/>
      <c r="N168" s="88"/>
    </row>
    <row r="169" spans="2:14">
      <c r="B169" s="88"/>
      <c r="C169" s="88"/>
      <c r="D169" s="88"/>
      <c r="E169" s="88"/>
      <c r="F169" s="88"/>
      <c r="G169" s="88"/>
      <c r="H169" s="98"/>
      <c r="I169" s="98"/>
      <c r="J169" s="98"/>
      <c r="K169" s="98"/>
      <c r="L169" s="88"/>
      <c r="M169" s="88"/>
      <c r="N169" s="88"/>
    </row>
    <row r="170" spans="2:14">
      <c r="B170" s="88"/>
      <c r="C170" s="88"/>
      <c r="D170" s="88"/>
      <c r="E170" s="88"/>
      <c r="F170" s="88"/>
      <c r="G170" s="88"/>
      <c r="H170" s="98"/>
      <c r="I170" s="98"/>
      <c r="J170" s="98"/>
      <c r="K170" s="98"/>
      <c r="L170" s="88"/>
      <c r="M170" s="88"/>
      <c r="N170" s="88"/>
    </row>
    <row r="171" spans="2:14">
      <c r="B171" s="88"/>
      <c r="C171" s="88"/>
      <c r="D171" s="88"/>
      <c r="E171" s="88"/>
      <c r="F171" s="88"/>
      <c r="G171" s="88"/>
      <c r="H171" s="98"/>
      <c r="I171" s="98"/>
      <c r="J171" s="98"/>
      <c r="K171" s="98"/>
      <c r="L171" s="88"/>
      <c r="M171" s="88"/>
      <c r="N171" s="88"/>
    </row>
    <row r="172" spans="2:14">
      <c r="B172" s="88"/>
      <c r="C172" s="88"/>
      <c r="D172" s="88"/>
      <c r="E172" s="88"/>
      <c r="F172" s="88"/>
      <c r="G172" s="88"/>
      <c r="H172" s="98"/>
      <c r="I172" s="98"/>
      <c r="J172" s="98"/>
      <c r="K172" s="98"/>
      <c r="L172" s="88"/>
      <c r="M172" s="88"/>
      <c r="N172" s="88"/>
    </row>
    <row r="173" spans="2:14">
      <c r="B173" s="88"/>
      <c r="C173" s="88"/>
      <c r="D173" s="88"/>
      <c r="E173" s="88"/>
      <c r="F173" s="88"/>
      <c r="G173" s="88"/>
      <c r="H173" s="98"/>
      <c r="I173" s="98"/>
      <c r="J173" s="98"/>
      <c r="K173" s="98"/>
      <c r="L173" s="88"/>
      <c r="M173" s="88"/>
      <c r="N173" s="88"/>
    </row>
    <row r="174" spans="2:14">
      <c r="B174" s="88"/>
      <c r="C174" s="88"/>
      <c r="D174" s="88"/>
      <c r="E174" s="88"/>
      <c r="F174" s="88"/>
      <c r="G174" s="88"/>
      <c r="H174" s="98"/>
      <c r="I174" s="98"/>
      <c r="J174" s="98"/>
      <c r="K174" s="98"/>
      <c r="L174" s="88"/>
      <c r="M174" s="88"/>
      <c r="N174" s="88"/>
    </row>
    <row r="175" spans="2:14">
      <c r="B175" s="88"/>
      <c r="C175" s="88"/>
      <c r="D175" s="88"/>
      <c r="E175" s="88"/>
      <c r="F175" s="88"/>
      <c r="G175" s="88"/>
      <c r="H175" s="98"/>
      <c r="I175" s="98"/>
      <c r="J175" s="98"/>
      <c r="K175" s="98"/>
      <c r="L175" s="88"/>
      <c r="M175" s="88"/>
      <c r="N175" s="88"/>
    </row>
    <row r="176" spans="2:14">
      <c r="B176" s="88"/>
      <c r="C176" s="88"/>
      <c r="D176" s="88"/>
      <c r="E176" s="88"/>
      <c r="F176" s="88"/>
      <c r="G176" s="88"/>
      <c r="H176" s="98"/>
      <c r="I176" s="98"/>
      <c r="J176" s="98"/>
      <c r="K176" s="98"/>
      <c r="L176" s="88"/>
      <c r="M176" s="88"/>
      <c r="N176" s="88"/>
    </row>
    <row r="177" spans="2:14">
      <c r="B177" s="88"/>
      <c r="C177" s="88"/>
      <c r="D177" s="88"/>
      <c r="E177" s="88"/>
      <c r="F177" s="88"/>
      <c r="G177" s="88"/>
      <c r="H177" s="98"/>
      <c r="I177" s="98"/>
      <c r="J177" s="98"/>
      <c r="K177" s="98"/>
      <c r="L177" s="88"/>
      <c r="M177" s="88"/>
      <c r="N177" s="88"/>
    </row>
    <row r="178" spans="2:14">
      <c r="B178" s="88"/>
      <c r="C178" s="88"/>
      <c r="D178" s="88"/>
      <c r="E178" s="88"/>
      <c r="F178" s="88"/>
      <c r="G178" s="88"/>
      <c r="H178" s="98"/>
      <c r="I178" s="98"/>
      <c r="J178" s="98"/>
      <c r="K178" s="98"/>
      <c r="L178" s="88"/>
      <c r="M178" s="88"/>
      <c r="N178" s="88"/>
    </row>
    <row r="179" spans="2:14">
      <c r="B179" s="88"/>
      <c r="C179" s="88"/>
      <c r="D179" s="88"/>
      <c r="E179" s="88"/>
      <c r="F179" s="88"/>
      <c r="G179" s="88"/>
      <c r="H179" s="98"/>
      <c r="I179" s="98"/>
      <c r="J179" s="98"/>
      <c r="K179" s="98"/>
      <c r="L179" s="88"/>
      <c r="M179" s="88"/>
      <c r="N179" s="88"/>
    </row>
    <row r="180" spans="2:14">
      <c r="B180" s="88"/>
      <c r="C180" s="88"/>
      <c r="D180" s="88"/>
      <c r="E180" s="88"/>
      <c r="F180" s="88"/>
      <c r="G180" s="88"/>
      <c r="H180" s="98"/>
      <c r="I180" s="98"/>
      <c r="J180" s="98"/>
      <c r="K180" s="98"/>
      <c r="L180" s="88"/>
      <c r="M180" s="88"/>
      <c r="N180" s="88"/>
    </row>
    <row r="181" spans="2:14">
      <c r="B181" s="88"/>
      <c r="C181" s="88"/>
      <c r="D181" s="88"/>
      <c r="E181" s="88"/>
      <c r="F181" s="88"/>
      <c r="G181" s="88"/>
      <c r="H181" s="98"/>
      <c r="I181" s="98"/>
      <c r="J181" s="98"/>
      <c r="K181" s="98"/>
      <c r="L181" s="88"/>
      <c r="M181" s="88"/>
      <c r="N181" s="88"/>
    </row>
    <row r="182" spans="2:14">
      <c r="B182" s="88"/>
      <c r="C182" s="88"/>
      <c r="D182" s="88"/>
      <c r="E182" s="88"/>
      <c r="F182" s="88"/>
      <c r="G182" s="88"/>
      <c r="H182" s="98"/>
      <c r="I182" s="98"/>
      <c r="J182" s="98"/>
      <c r="K182" s="98"/>
      <c r="L182" s="88"/>
      <c r="M182" s="88"/>
      <c r="N182" s="88"/>
    </row>
    <row r="183" spans="2:14">
      <c r="B183" s="88"/>
      <c r="C183" s="88"/>
      <c r="D183" s="88"/>
      <c r="E183" s="88"/>
      <c r="F183" s="88"/>
      <c r="G183" s="88"/>
      <c r="H183" s="98"/>
      <c r="I183" s="98"/>
      <c r="J183" s="98"/>
      <c r="K183" s="98"/>
      <c r="L183" s="88"/>
      <c r="M183" s="88"/>
      <c r="N183" s="88"/>
    </row>
    <row r="184" spans="2:14">
      <c r="B184" s="88"/>
      <c r="C184" s="88"/>
      <c r="D184" s="88"/>
      <c r="E184" s="88"/>
      <c r="F184" s="88"/>
      <c r="G184" s="88"/>
      <c r="H184" s="98"/>
      <c r="I184" s="98"/>
      <c r="J184" s="98"/>
      <c r="K184" s="98"/>
      <c r="L184" s="88"/>
      <c r="M184" s="88"/>
      <c r="N184" s="88"/>
    </row>
    <row r="185" spans="2:14">
      <c r="B185" s="88"/>
      <c r="C185" s="88"/>
      <c r="D185" s="88"/>
      <c r="E185" s="88"/>
      <c r="F185" s="88"/>
      <c r="G185" s="88"/>
      <c r="H185" s="98"/>
      <c r="I185" s="98"/>
      <c r="J185" s="98"/>
      <c r="K185" s="98"/>
      <c r="L185" s="88"/>
      <c r="M185" s="88"/>
      <c r="N185" s="88"/>
    </row>
    <row r="186" spans="2:14">
      <c r="B186" s="88"/>
      <c r="C186" s="88"/>
      <c r="D186" s="88"/>
      <c r="E186" s="88"/>
      <c r="F186" s="88"/>
      <c r="G186" s="88"/>
      <c r="H186" s="98"/>
      <c r="I186" s="98"/>
      <c r="J186" s="98"/>
      <c r="K186" s="98"/>
      <c r="L186" s="88"/>
      <c r="M186" s="88"/>
      <c r="N186" s="88"/>
    </row>
    <row r="187" spans="2:14">
      <c r="B187" s="88"/>
      <c r="C187" s="88"/>
      <c r="D187" s="88"/>
      <c r="E187" s="88"/>
      <c r="F187" s="88"/>
      <c r="G187" s="88"/>
      <c r="H187" s="98"/>
      <c r="I187" s="98"/>
      <c r="J187" s="98"/>
      <c r="K187" s="98"/>
      <c r="L187" s="88"/>
      <c r="M187" s="88"/>
      <c r="N187" s="88"/>
    </row>
    <row r="188" spans="2:14">
      <c r="B188" s="88"/>
      <c r="C188" s="88"/>
      <c r="D188" s="88"/>
      <c r="E188" s="88"/>
      <c r="F188" s="88"/>
      <c r="G188" s="88"/>
      <c r="H188" s="98"/>
      <c r="I188" s="98"/>
      <c r="J188" s="98"/>
      <c r="K188" s="98"/>
      <c r="L188" s="88"/>
      <c r="M188" s="88"/>
      <c r="N188" s="88"/>
    </row>
    <row r="189" spans="2:14">
      <c r="B189" s="88"/>
      <c r="C189" s="88"/>
      <c r="D189" s="88"/>
      <c r="E189" s="88"/>
      <c r="F189" s="88"/>
      <c r="G189" s="88"/>
      <c r="H189" s="98"/>
      <c r="I189" s="98"/>
      <c r="J189" s="98"/>
      <c r="K189" s="98"/>
      <c r="L189" s="88"/>
      <c r="M189" s="88"/>
      <c r="N189" s="88"/>
    </row>
    <row r="190" spans="2:14">
      <c r="B190" s="88"/>
      <c r="C190" s="88"/>
      <c r="D190" s="88"/>
      <c r="E190" s="88"/>
      <c r="F190" s="88"/>
      <c r="G190" s="88"/>
      <c r="H190" s="98"/>
      <c r="I190" s="98"/>
      <c r="J190" s="98"/>
      <c r="K190" s="98"/>
      <c r="L190" s="88"/>
      <c r="M190" s="88"/>
      <c r="N190" s="88"/>
    </row>
    <row r="191" spans="2:14">
      <c r="B191" s="88"/>
      <c r="C191" s="88"/>
      <c r="D191" s="88"/>
      <c r="E191" s="88"/>
      <c r="F191" s="88"/>
      <c r="G191" s="88"/>
      <c r="H191" s="98"/>
      <c r="I191" s="98"/>
      <c r="J191" s="98"/>
      <c r="K191" s="98"/>
      <c r="L191" s="88"/>
      <c r="M191" s="88"/>
      <c r="N191" s="88"/>
    </row>
    <row r="192" spans="2:14">
      <c r="B192" s="88"/>
      <c r="C192" s="88"/>
      <c r="D192" s="88"/>
      <c r="E192" s="88"/>
      <c r="F192" s="88"/>
      <c r="G192" s="88"/>
      <c r="H192" s="98"/>
      <c r="I192" s="98"/>
      <c r="J192" s="98"/>
      <c r="K192" s="98"/>
      <c r="L192" s="88"/>
      <c r="M192" s="88"/>
      <c r="N192" s="88"/>
    </row>
    <row r="193" spans="2:14">
      <c r="B193" s="88"/>
      <c r="C193" s="88"/>
      <c r="D193" s="88"/>
      <c r="E193" s="88"/>
      <c r="F193" s="88"/>
      <c r="G193" s="88"/>
      <c r="H193" s="98"/>
      <c r="I193" s="98"/>
      <c r="J193" s="98"/>
      <c r="K193" s="98"/>
      <c r="L193" s="88"/>
      <c r="M193" s="88"/>
      <c r="N193" s="88"/>
    </row>
    <row r="194" spans="2:14">
      <c r="B194" s="88"/>
      <c r="C194" s="88"/>
      <c r="D194" s="88"/>
      <c r="E194" s="88"/>
      <c r="F194" s="88"/>
      <c r="G194" s="88"/>
      <c r="H194" s="98"/>
      <c r="I194" s="98"/>
      <c r="J194" s="98"/>
      <c r="K194" s="98"/>
      <c r="L194" s="88"/>
      <c r="M194" s="88"/>
      <c r="N194" s="88"/>
    </row>
    <row r="195" spans="2:14">
      <c r="B195" s="88"/>
      <c r="C195" s="88"/>
      <c r="D195" s="88"/>
      <c r="E195" s="88"/>
      <c r="F195" s="88"/>
      <c r="G195" s="88"/>
      <c r="H195" s="98"/>
      <c r="I195" s="98"/>
      <c r="J195" s="98"/>
      <c r="K195" s="98"/>
      <c r="L195" s="88"/>
      <c r="M195" s="88"/>
      <c r="N195" s="88"/>
    </row>
    <row r="196" spans="2:14">
      <c r="B196" s="88"/>
      <c r="C196" s="88"/>
      <c r="D196" s="88"/>
      <c r="E196" s="88"/>
      <c r="F196" s="88"/>
      <c r="G196" s="88"/>
      <c r="H196" s="98"/>
      <c r="I196" s="98"/>
      <c r="J196" s="98"/>
      <c r="K196" s="98"/>
      <c r="L196" s="88"/>
      <c r="M196" s="88"/>
      <c r="N196" s="88"/>
    </row>
    <row r="197" spans="2:14">
      <c r="B197" s="88"/>
      <c r="C197" s="88"/>
      <c r="D197" s="88"/>
      <c r="E197" s="88"/>
      <c r="F197" s="88"/>
      <c r="G197" s="88"/>
      <c r="H197" s="98"/>
      <c r="I197" s="98"/>
      <c r="J197" s="98"/>
      <c r="K197" s="98"/>
      <c r="L197" s="88"/>
      <c r="M197" s="88"/>
      <c r="N197" s="88"/>
    </row>
    <row r="198" spans="2:14">
      <c r="B198" s="88"/>
      <c r="C198" s="88"/>
      <c r="D198" s="88"/>
      <c r="E198" s="88"/>
      <c r="F198" s="88"/>
      <c r="G198" s="88"/>
      <c r="H198" s="98"/>
      <c r="I198" s="98"/>
      <c r="J198" s="98"/>
      <c r="K198" s="98"/>
      <c r="L198" s="88"/>
      <c r="M198" s="88"/>
      <c r="N198" s="88"/>
    </row>
    <row r="199" spans="2:14">
      <c r="B199" s="88"/>
      <c r="C199" s="88"/>
      <c r="D199" s="88"/>
      <c r="E199" s="88"/>
      <c r="F199" s="88"/>
      <c r="G199" s="88"/>
      <c r="H199" s="98"/>
      <c r="I199" s="98"/>
      <c r="J199" s="98"/>
      <c r="K199" s="98"/>
      <c r="L199" s="88"/>
      <c r="M199" s="88"/>
      <c r="N199" s="88"/>
    </row>
    <row r="200" spans="2:14">
      <c r="B200" s="88"/>
      <c r="C200" s="88"/>
      <c r="D200" s="88"/>
      <c r="E200" s="88"/>
      <c r="F200" s="88"/>
      <c r="G200" s="88"/>
      <c r="H200" s="98"/>
      <c r="I200" s="98"/>
      <c r="J200" s="98"/>
      <c r="K200" s="98"/>
      <c r="L200" s="88"/>
      <c r="M200" s="88"/>
      <c r="N200" s="88"/>
    </row>
    <row r="201" spans="2:14">
      <c r="B201" s="88"/>
      <c r="C201" s="88"/>
      <c r="D201" s="88"/>
      <c r="E201" s="88"/>
      <c r="F201" s="88"/>
      <c r="G201" s="88"/>
      <c r="H201" s="98"/>
      <c r="I201" s="98"/>
      <c r="J201" s="98"/>
      <c r="K201" s="98"/>
      <c r="L201" s="88"/>
      <c r="M201" s="88"/>
      <c r="N201" s="88"/>
    </row>
    <row r="202" spans="2:14">
      <c r="B202" s="88"/>
      <c r="C202" s="88"/>
      <c r="D202" s="88"/>
      <c r="E202" s="88"/>
      <c r="F202" s="88"/>
      <c r="G202" s="88"/>
      <c r="H202" s="98"/>
      <c r="I202" s="98"/>
      <c r="J202" s="98"/>
      <c r="K202" s="98"/>
      <c r="L202" s="88"/>
      <c r="M202" s="88"/>
      <c r="N202" s="88"/>
    </row>
    <row r="203" spans="2:14">
      <c r="B203" s="88"/>
      <c r="C203" s="88"/>
      <c r="D203" s="88"/>
      <c r="E203" s="88"/>
      <c r="F203" s="88"/>
      <c r="G203" s="88"/>
      <c r="H203" s="98"/>
      <c r="I203" s="98"/>
      <c r="J203" s="98"/>
      <c r="K203" s="98"/>
      <c r="L203" s="88"/>
      <c r="M203" s="88"/>
      <c r="N203" s="88"/>
    </row>
    <row r="204" spans="2:14">
      <c r="B204" s="88"/>
      <c r="C204" s="88"/>
      <c r="D204" s="88"/>
      <c r="E204" s="88"/>
      <c r="F204" s="88"/>
      <c r="G204" s="88"/>
      <c r="H204" s="98"/>
      <c r="I204" s="98"/>
      <c r="J204" s="98"/>
      <c r="K204" s="98"/>
      <c r="L204" s="88"/>
      <c r="M204" s="88"/>
      <c r="N204" s="88"/>
    </row>
    <row r="205" spans="2:14">
      <c r="B205" s="88"/>
      <c r="C205" s="88"/>
      <c r="D205" s="88"/>
      <c r="E205" s="88"/>
      <c r="F205" s="88"/>
      <c r="G205" s="88"/>
      <c r="H205" s="98"/>
      <c r="I205" s="98"/>
      <c r="J205" s="98"/>
      <c r="K205" s="98"/>
      <c r="L205" s="88"/>
      <c r="M205" s="88"/>
      <c r="N205" s="88"/>
    </row>
    <row r="206" spans="2:14">
      <c r="B206" s="88"/>
      <c r="C206" s="88"/>
      <c r="D206" s="88"/>
      <c r="E206" s="88"/>
      <c r="F206" s="88"/>
      <c r="G206" s="88"/>
      <c r="H206" s="98"/>
      <c r="I206" s="98"/>
      <c r="J206" s="98"/>
      <c r="K206" s="98"/>
      <c r="L206" s="88"/>
      <c r="M206" s="88"/>
      <c r="N206" s="88"/>
    </row>
    <row r="207" spans="2:14">
      <c r="B207" s="88"/>
      <c r="C207" s="88"/>
      <c r="D207" s="88"/>
      <c r="E207" s="88"/>
      <c r="F207" s="88"/>
      <c r="G207" s="88"/>
      <c r="H207" s="98"/>
      <c r="I207" s="98"/>
      <c r="J207" s="98"/>
      <c r="K207" s="98"/>
      <c r="L207" s="88"/>
      <c r="M207" s="88"/>
      <c r="N207" s="88"/>
    </row>
    <row r="208" spans="2:14">
      <c r="B208" s="88"/>
      <c r="C208" s="88"/>
      <c r="D208" s="88"/>
      <c r="E208" s="88"/>
      <c r="F208" s="88"/>
      <c r="G208" s="88"/>
      <c r="H208" s="98"/>
      <c r="I208" s="98"/>
      <c r="J208" s="98"/>
      <c r="K208" s="98"/>
      <c r="L208" s="88"/>
      <c r="M208" s="88"/>
      <c r="N208" s="88"/>
    </row>
    <row r="209" spans="2:14">
      <c r="B209" s="88"/>
      <c r="C209" s="88"/>
      <c r="D209" s="88"/>
      <c r="E209" s="88"/>
      <c r="F209" s="88"/>
      <c r="G209" s="88"/>
      <c r="H209" s="98"/>
      <c r="I209" s="98"/>
      <c r="J209" s="98"/>
      <c r="K209" s="98"/>
      <c r="L209" s="88"/>
      <c r="M209" s="88"/>
      <c r="N209" s="88"/>
    </row>
    <row r="210" spans="2:14">
      <c r="B210" s="88"/>
      <c r="C210" s="88"/>
      <c r="D210" s="88"/>
      <c r="E210" s="88"/>
      <c r="F210" s="88"/>
      <c r="G210" s="88"/>
      <c r="H210" s="98"/>
      <c r="I210" s="98"/>
      <c r="J210" s="98"/>
      <c r="K210" s="98"/>
      <c r="L210" s="88"/>
      <c r="M210" s="88"/>
      <c r="N210" s="88"/>
    </row>
    <row r="211" spans="2:14">
      <c r="B211" s="88"/>
      <c r="C211" s="88"/>
      <c r="D211" s="88"/>
      <c r="E211" s="88"/>
      <c r="F211" s="88"/>
      <c r="G211" s="88"/>
      <c r="H211" s="98"/>
      <c r="I211" s="98"/>
      <c r="J211" s="98"/>
      <c r="K211" s="98"/>
      <c r="L211" s="88"/>
      <c r="M211" s="88"/>
      <c r="N211" s="88"/>
    </row>
    <row r="212" spans="2:14">
      <c r="B212" s="88"/>
      <c r="C212" s="88"/>
      <c r="D212" s="88"/>
      <c r="E212" s="88"/>
      <c r="F212" s="88"/>
      <c r="G212" s="88"/>
      <c r="H212" s="98"/>
      <c r="I212" s="98"/>
      <c r="J212" s="98"/>
      <c r="K212" s="98"/>
      <c r="L212" s="88"/>
      <c r="M212" s="88"/>
      <c r="N212" s="88"/>
    </row>
    <row r="213" spans="2:14">
      <c r="B213" s="88"/>
      <c r="C213" s="88"/>
      <c r="D213" s="88"/>
      <c r="E213" s="88"/>
      <c r="F213" s="88"/>
      <c r="G213" s="88"/>
      <c r="H213" s="98"/>
      <c r="I213" s="98"/>
      <c r="J213" s="98"/>
      <c r="K213" s="98"/>
      <c r="L213" s="88"/>
      <c r="M213" s="88"/>
      <c r="N213" s="88"/>
    </row>
    <row r="214" spans="2:14">
      <c r="B214" s="88"/>
      <c r="C214" s="88"/>
      <c r="D214" s="88"/>
      <c r="E214" s="88"/>
      <c r="F214" s="88"/>
      <c r="G214" s="88"/>
      <c r="H214" s="98"/>
      <c r="I214" s="98"/>
      <c r="J214" s="98"/>
      <c r="K214" s="98"/>
      <c r="L214" s="88"/>
      <c r="M214" s="88"/>
      <c r="N214" s="88"/>
    </row>
    <row r="215" spans="2:14">
      <c r="B215" s="88"/>
      <c r="C215" s="88"/>
      <c r="D215" s="88"/>
      <c r="E215" s="88"/>
      <c r="F215" s="88"/>
      <c r="G215" s="88"/>
      <c r="H215" s="98"/>
      <c r="I215" s="98"/>
      <c r="J215" s="98"/>
      <c r="K215" s="98"/>
      <c r="L215" s="88"/>
      <c r="M215" s="88"/>
      <c r="N215" s="88"/>
    </row>
    <row r="216" spans="2:14">
      <c r="B216" s="88"/>
      <c r="C216" s="88"/>
      <c r="D216" s="88"/>
      <c r="E216" s="88"/>
      <c r="F216" s="88"/>
      <c r="G216" s="88"/>
      <c r="H216" s="98"/>
      <c r="I216" s="98"/>
      <c r="J216" s="98"/>
      <c r="K216" s="98"/>
      <c r="L216" s="88"/>
      <c r="M216" s="88"/>
      <c r="N216" s="88"/>
    </row>
    <row r="217" spans="2:14">
      <c r="B217" s="88"/>
      <c r="C217" s="88"/>
      <c r="D217" s="88"/>
      <c r="E217" s="88"/>
      <c r="F217" s="88"/>
      <c r="G217" s="88"/>
      <c r="H217" s="98"/>
      <c r="I217" s="98"/>
      <c r="J217" s="98"/>
      <c r="K217" s="98"/>
      <c r="L217" s="88"/>
      <c r="M217" s="88"/>
      <c r="N217" s="88"/>
    </row>
    <row r="218" spans="2:14">
      <c r="B218" s="88"/>
      <c r="C218" s="88"/>
      <c r="D218" s="88"/>
      <c r="E218" s="88"/>
      <c r="F218" s="88"/>
      <c r="G218" s="88"/>
      <c r="H218" s="98"/>
      <c r="I218" s="98"/>
      <c r="J218" s="98"/>
      <c r="K218" s="98"/>
      <c r="L218" s="88"/>
      <c r="M218" s="88"/>
      <c r="N218" s="88"/>
    </row>
    <row r="219" spans="2:14">
      <c r="B219" s="88"/>
      <c r="C219" s="88"/>
      <c r="D219" s="88"/>
      <c r="E219" s="88"/>
      <c r="F219" s="88"/>
      <c r="G219" s="88"/>
      <c r="H219" s="98"/>
      <c r="I219" s="98"/>
      <c r="J219" s="98"/>
      <c r="K219" s="98"/>
      <c r="L219" s="88"/>
      <c r="M219" s="88"/>
      <c r="N219" s="88"/>
    </row>
    <row r="220" spans="2:14">
      <c r="B220" s="88"/>
      <c r="C220" s="88"/>
      <c r="D220" s="88"/>
      <c r="E220" s="88"/>
      <c r="F220" s="88"/>
      <c r="G220" s="88"/>
      <c r="H220" s="98"/>
      <c r="I220" s="98"/>
      <c r="J220" s="98"/>
      <c r="K220" s="98"/>
      <c r="L220" s="88"/>
      <c r="M220" s="88"/>
      <c r="N220" s="88"/>
    </row>
    <row r="221" spans="2:14">
      <c r="B221" s="88"/>
      <c r="C221" s="88"/>
      <c r="D221" s="88"/>
      <c r="E221" s="88"/>
      <c r="F221" s="88"/>
      <c r="G221" s="88"/>
      <c r="H221" s="98"/>
      <c r="I221" s="98"/>
      <c r="J221" s="98"/>
      <c r="K221" s="98"/>
      <c r="L221" s="88"/>
      <c r="M221" s="88"/>
      <c r="N221" s="88"/>
    </row>
    <row r="222" spans="2:14">
      <c r="B222" s="88"/>
      <c r="C222" s="88"/>
      <c r="D222" s="88"/>
      <c r="E222" s="88"/>
      <c r="F222" s="88"/>
      <c r="G222" s="88"/>
      <c r="H222" s="98"/>
      <c r="I222" s="98"/>
      <c r="J222" s="98"/>
      <c r="K222" s="98"/>
      <c r="L222" s="88"/>
      <c r="M222" s="88"/>
      <c r="N222" s="88"/>
    </row>
    <row r="223" spans="2:14">
      <c r="B223" s="88"/>
      <c r="C223" s="88"/>
      <c r="D223" s="88"/>
      <c r="E223" s="88"/>
      <c r="F223" s="88"/>
      <c r="G223" s="88"/>
      <c r="H223" s="98"/>
      <c r="I223" s="98"/>
      <c r="J223" s="98"/>
      <c r="K223" s="98"/>
      <c r="L223" s="88"/>
      <c r="M223" s="88"/>
      <c r="N223" s="88"/>
    </row>
    <row r="224" spans="2:14">
      <c r="B224" s="88"/>
      <c r="C224" s="88"/>
      <c r="D224" s="88"/>
      <c r="E224" s="88"/>
      <c r="F224" s="88"/>
      <c r="G224" s="88"/>
      <c r="H224" s="98"/>
      <c r="I224" s="98"/>
      <c r="J224" s="98"/>
      <c r="K224" s="98"/>
      <c r="L224" s="88"/>
      <c r="M224" s="88"/>
      <c r="N224" s="88"/>
    </row>
    <row r="225" spans="2:14">
      <c r="B225" s="88"/>
      <c r="C225" s="88"/>
      <c r="D225" s="88"/>
      <c r="E225" s="88"/>
      <c r="F225" s="88"/>
      <c r="G225" s="88"/>
      <c r="H225" s="98"/>
      <c r="I225" s="98"/>
      <c r="J225" s="98"/>
      <c r="K225" s="98"/>
      <c r="L225" s="88"/>
      <c r="M225" s="88"/>
      <c r="N225" s="88"/>
    </row>
    <row r="226" spans="2:14">
      <c r="B226" s="88"/>
      <c r="C226" s="88"/>
      <c r="D226" s="88"/>
      <c r="E226" s="88"/>
      <c r="F226" s="88"/>
      <c r="G226" s="88"/>
      <c r="H226" s="98"/>
      <c r="I226" s="98"/>
      <c r="J226" s="98"/>
      <c r="K226" s="98"/>
      <c r="L226" s="88"/>
      <c r="M226" s="88"/>
      <c r="N226" s="88"/>
    </row>
    <row r="227" spans="2:14">
      <c r="B227" s="88"/>
      <c r="C227" s="88"/>
      <c r="D227" s="88"/>
      <c r="E227" s="88"/>
      <c r="F227" s="88"/>
      <c r="G227" s="88"/>
      <c r="H227" s="98"/>
      <c r="I227" s="98"/>
      <c r="J227" s="98"/>
      <c r="K227" s="98"/>
      <c r="L227" s="88"/>
      <c r="M227" s="88"/>
      <c r="N227" s="88"/>
    </row>
    <row r="228" spans="2:14">
      <c r="B228" s="88"/>
      <c r="C228" s="88"/>
      <c r="D228" s="88"/>
      <c r="E228" s="88"/>
      <c r="F228" s="88"/>
      <c r="G228" s="88"/>
      <c r="H228" s="98"/>
      <c r="I228" s="98"/>
      <c r="J228" s="98"/>
      <c r="K228" s="98"/>
      <c r="L228" s="88"/>
      <c r="M228" s="88"/>
      <c r="N228" s="88"/>
    </row>
    <row r="229" spans="2:14">
      <c r="B229" s="88"/>
      <c r="C229" s="88"/>
      <c r="D229" s="88"/>
      <c r="E229" s="88"/>
      <c r="F229" s="88"/>
      <c r="G229" s="88"/>
      <c r="H229" s="98"/>
      <c r="I229" s="98"/>
      <c r="J229" s="98"/>
      <c r="K229" s="98"/>
      <c r="L229" s="88"/>
      <c r="M229" s="88"/>
      <c r="N229" s="88"/>
    </row>
    <row r="230" spans="2:14">
      <c r="B230" s="88"/>
      <c r="C230" s="88"/>
      <c r="D230" s="88"/>
      <c r="E230" s="88"/>
      <c r="F230" s="88"/>
      <c r="G230" s="88"/>
      <c r="H230" s="98"/>
      <c r="I230" s="98"/>
      <c r="J230" s="98"/>
      <c r="K230" s="98"/>
      <c r="L230" s="88"/>
      <c r="M230" s="88"/>
      <c r="N230" s="88"/>
    </row>
    <row r="231" spans="2:14">
      <c r="B231" s="88"/>
      <c r="C231" s="88"/>
      <c r="D231" s="88"/>
      <c r="E231" s="88"/>
      <c r="F231" s="88"/>
      <c r="G231" s="88"/>
      <c r="H231" s="98"/>
      <c r="I231" s="98"/>
      <c r="J231" s="98"/>
      <c r="K231" s="98"/>
      <c r="L231" s="88"/>
      <c r="M231" s="88"/>
      <c r="N231" s="88"/>
    </row>
    <row r="232" spans="2:14">
      <c r="B232" s="88"/>
      <c r="C232" s="88"/>
      <c r="D232" s="88"/>
      <c r="E232" s="88"/>
      <c r="F232" s="88"/>
      <c r="G232" s="88"/>
      <c r="H232" s="98"/>
      <c r="I232" s="98"/>
      <c r="J232" s="98"/>
      <c r="K232" s="98"/>
      <c r="L232" s="88"/>
      <c r="M232" s="88"/>
      <c r="N232" s="88"/>
    </row>
    <row r="233" spans="2:14">
      <c r="B233" s="88"/>
      <c r="C233" s="88"/>
      <c r="D233" s="88"/>
      <c r="E233" s="88"/>
      <c r="F233" s="88"/>
      <c r="G233" s="88"/>
      <c r="H233" s="98"/>
      <c r="I233" s="98"/>
      <c r="J233" s="98"/>
      <c r="K233" s="98"/>
      <c r="L233" s="88"/>
      <c r="M233" s="88"/>
      <c r="N233" s="88"/>
    </row>
    <row r="234" spans="2:14">
      <c r="B234" s="88"/>
      <c r="C234" s="88"/>
      <c r="D234" s="88"/>
      <c r="E234" s="88"/>
      <c r="F234" s="88"/>
      <c r="G234" s="88"/>
      <c r="H234" s="98"/>
      <c r="I234" s="98"/>
      <c r="J234" s="98"/>
      <c r="K234" s="98"/>
      <c r="L234" s="88"/>
      <c r="M234" s="88"/>
      <c r="N234" s="88"/>
    </row>
    <row r="235" spans="2:14">
      <c r="B235" s="88"/>
      <c r="C235" s="88"/>
      <c r="D235" s="88"/>
      <c r="E235" s="88"/>
      <c r="F235" s="88"/>
      <c r="G235" s="88"/>
      <c r="H235" s="98"/>
      <c r="I235" s="98"/>
      <c r="J235" s="98"/>
      <c r="K235" s="98"/>
      <c r="L235" s="88"/>
      <c r="M235" s="88"/>
      <c r="N235" s="88"/>
    </row>
    <row r="236" spans="2:14">
      <c r="B236" s="88"/>
      <c r="C236" s="88"/>
      <c r="D236" s="88"/>
      <c r="E236" s="88"/>
      <c r="F236" s="88"/>
      <c r="G236" s="88"/>
      <c r="H236" s="98"/>
      <c r="I236" s="98"/>
      <c r="J236" s="98"/>
      <c r="K236" s="98"/>
      <c r="L236" s="88"/>
      <c r="M236" s="88"/>
      <c r="N236" s="88"/>
    </row>
    <row r="237" spans="2:14">
      <c r="B237" s="88"/>
      <c r="C237" s="88"/>
      <c r="D237" s="88"/>
      <c r="E237" s="88"/>
      <c r="F237" s="88"/>
      <c r="G237" s="88"/>
      <c r="H237" s="98"/>
      <c r="I237" s="98"/>
      <c r="J237" s="98"/>
      <c r="K237" s="98"/>
      <c r="L237" s="88"/>
      <c r="M237" s="88"/>
      <c r="N237" s="88"/>
    </row>
    <row r="238" spans="2:14">
      <c r="B238" s="88"/>
      <c r="C238" s="88"/>
      <c r="D238" s="88"/>
      <c r="E238" s="88"/>
      <c r="F238" s="88"/>
      <c r="G238" s="88"/>
      <c r="H238" s="98"/>
      <c r="I238" s="98"/>
      <c r="J238" s="98"/>
      <c r="K238" s="98"/>
      <c r="L238" s="88"/>
      <c r="M238" s="88"/>
      <c r="N238" s="88"/>
    </row>
    <row r="239" spans="2:14">
      <c r="B239" s="88"/>
      <c r="C239" s="88"/>
      <c r="D239" s="88"/>
      <c r="E239" s="88"/>
      <c r="F239" s="88"/>
      <c r="G239" s="88"/>
      <c r="H239" s="98"/>
      <c r="I239" s="98"/>
      <c r="J239" s="98"/>
      <c r="K239" s="98"/>
      <c r="L239" s="88"/>
      <c r="M239" s="88"/>
      <c r="N239" s="88"/>
    </row>
    <row r="240" spans="2:14">
      <c r="B240" s="88"/>
      <c r="C240" s="88"/>
      <c r="D240" s="88"/>
      <c r="E240" s="88"/>
      <c r="F240" s="88"/>
      <c r="G240" s="88"/>
      <c r="H240" s="98"/>
      <c r="I240" s="98"/>
      <c r="J240" s="98"/>
      <c r="K240" s="98"/>
      <c r="L240" s="88"/>
      <c r="M240" s="88"/>
      <c r="N240" s="88"/>
    </row>
    <row r="241" spans="2:14">
      <c r="B241" s="88"/>
      <c r="C241" s="88"/>
      <c r="D241" s="88"/>
      <c r="E241" s="88"/>
      <c r="F241" s="88"/>
      <c r="G241" s="88"/>
      <c r="H241" s="98"/>
      <c r="I241" s="98"/>
      <c r="J241" s="98"/>
      <c r="K241" s="98"/>
      <c r="L241" s="88"/>
      <c r="M241" s="88"/>
      <c r="N241" s="88"/>
    </row>
    <row r="242" spans="2:14">
      <c r="B242" s="88"/>
      <c r="C242" s="88"/>
      <c r="D242" s="88"/>
      <c r="E242" s="88"/>
      <c r="F242" s="88"/>
      <c r="G242" s="88"/>
      <c r="H242" s="98"/>
      <c r="I242" s="98"/>
      <c r="J242" s="98"/>
      <c r="K242" s="98"/>
      <c r="L242" s="88"/>
      <c r="M242" s="88"/>
      <c r="N242" s="88"/>
    </row>
    <row r="243" spans="2:14">
      <c r="B243" s="88"/>
      <c r="C243" s="88"/>
      <c r="D243" s="88"/>
      <c r="E243" s="88"/>
      <c r="F243" s="88"/>
      <c r="G243" s="88"/>
      <c r="H243" s="98"/>
      <c r="I243" s="98"/>
      <c r="J243" s="98"/>
      <c r="K243" s="98"/>
      <c r="L243" s="88"/>
      <c r="M243" s="88"/>
      <c r="N243" s="88"/>
    </row>
    <row r="244" spans="2:14">
      <c r="B244" s="88"/>
      <c r="C244" s="88"/>
      <c r="D244" s="88"/>
      <c r="E244" s="88"/>
      <c r="F244" s="88"/>
      <c r="G244" s="88"/>
      <c r="H244" s="98"/>
      <c r="I244" s="98"/>
      <c r="J244" s="98"/>
      <c r="K244" s="98"/>
      <c r="L244" s="88"/>
      <c r="M244" s="88"/>
      <c r="N244" s="88"/>
    </row>
    <row r="245" spans="2:14">
      <c r="B245" s="88"/>
      <c r="C245" s="88"/>
      <c r="D245" s="88"/>
      <c r="E245" s="88"/>
      <c r="F245" s="88"/>
      <c r="G245" s="88"/>
      <c r="H245" s="98"/>
      <c r="I245" s="98"/>
      <c r="J245" s="98"/>
      <c r="K245" s="98"/>
      <c r="L245" s="88"/>
      <c r="M245" s="88"/>
      <c r="N245" s="88"/>
    </row>
    <row r="246" spans="2:14">
      <c r="B246" s="88"/>
      <c r="C246" s="88"/>
      <c r="D246" s="88"/>
      <c r="E246" s="88"/>
      <c r="F246" s="88"/>
      <c r="G246" s="88"/>
      <c r="H246" s="98"/>
      <c r="I246" s="98"/>
      <c r="J246" s="98"/>
      <c r="K246" s="98"/>
      <c r="L246" s="88"/>
      <c r="M246" s="88"/>
      <c r="N246" s="88"/>
    </row>
    <row r="247" spans="2:14">
      <c r="B247" s="88"/>
      <c r="C247" s="88"/>
      <c r="D247" s="88"/>
      <c r="E247" s="88"/>
      <c r="F247" s="88"/>
      <c r="G247" s="88"/>
      <c r="H247" s="98"/>
      <c r="I247" s="98"/>
      <c r="J247" s="98"/>
      <c r="K247" s="98"/>
      <c r="L247" s="88"/>
      <c r="M247" s="88"/>
      <c r="N247" s="88"/>
    </row>
    <row r="248" spans="2:14">
      <c r="B248" s="88"/>
      <c r="C248" s="88"/>
      <c r="D248" s="88"/>
      <c r="E248" s="88"/>
      <c r="F248" s="88"/>
      <c r="G248" s="88"/>
      <c r="H248" s="98"/>
      <c r="I248" s="98"/>
      <c r="J248" s="98"/>
      <c r="K248" s="98"/>
      <c r="L248" s="88"/>
      <c r="M248" s="88"/>
      <c r="N248" s="88"/>
    </row>
    <row r="249" spans="2:14">
      <c r="B249" s="88"/>
      <c r="C249" s="88"/>
      <c r="D249" s="88"/>
      <c r="E249" s="88"/>
      <c r="F249" s="88"/>
      <c r="G249" s="88"/>
      <c r="H249" s="98"/>
      <c r="I249" s="98"/>
      <c r="J249" s="98"/>
      <c r="K249" s="98"/>
      <c r="L249" s="88"/>
      <c r="M249" s="88"/>
      <c r="N249" s="88"/>
    </row>
    <row r="250" spans="2:14">
      <c r="B250" s="88"/>
      <c r="C250" s="88"/>
      <c r="D250" s="88"/>
      <c r="E250" s="88"/>
      <c r="F250" s="88"/>
      <c r="G250" s="88"/>
      <c r="H250" s="98"/>
      <c r="I250" s="98"/>
      <c r="J250" s="98"/>
      <c r="K250" s="98"/>
      <c r="L250" s="88"/>
      <c r="M250" s="88"/>
      <c r="N250" s="88"/>
    </row>
    <row r="251" spans="2:14">
      <c r="B251" s="88"/>
      <c r="C251" s="88"/>
      <c r="D251" s="88"/>
      <c r="E251" s="88"/>
      <c r="F251" s="88"/>
      <c r="G251" s="88"/>
      <c r="H251" s="98"/>
      <c r="I251" s="98"/>
      <c r="J251" s="98"/>
      <c r="K251" s="98"/>
      <c r="L251" s="88"/>
      <c r="M251" s="88"/>
      <c r="N251" s="88"/>
    </row>
    <row r="252" spans="2:14">
      <c r="B252" s="88"/>
      <c r="C252" s="88"/>
      <c r="D252" s="88"/>
      <c r="E252" s="88"/>
      <c r="F252" s="88"/>
      <c r="G252" s="88"/>
      <c r="H252" s="98"/>
      <c r="I252" s="98"/>
      <c r="J252" s="98"/>
      <c r="K252" s="98"/>
      <c r="L252" s="88"/>
      <c r="M252" s="88"/>
      <c r="N252" s="88"/>
    </row>
    <row r="253" spans="2:14">
      <c r="B253" s="88"/>
      <c r="C253" s="88"/>
      <c r="D253" s="88"/>
      <c r="E253" s="88"/>
      <c r="F253" s="88"/>
      <c r="G253" s="88"/>
      <c r="H253" s="98"/>
      <c r="I253" s="98"/>
      <c r="J253" s="98"/>
      <c r="K253" s="98"/>
      <c r="L253" s="88"/>
      <c r="M253" s="88"/>
      <c r="N253" s="88"/>
    </row>
    <row r="254" spans="2:14">
      <c r="B254" s="88"/>
      <c r="C254" s="88"/>
      <c r="D254" s="88"/>
      <c r="E254" s="88"/>
      <c r="F254" s="88"/>
      <c r="G254" s="88"/>
      <c r="H254" s="98"/>
      <c r="I254" s="98"/>
      <c r="J254" s="98"/>
      <c r="K254" s="98"/>
      <c r="L254" s="88"/>
      <c r="M254" s="88"/>
      <c r="N254" s="88"/>
    </row>
    <row r="255" spans="2:14">
      <c r="B255" s="88"/>
      <c r="C255" s="88"/>
      <c r="D255" s="88"/>
      <c r="E255" s="88"/>
      <c r="F255" s="88"/>
      <c r="G255" s="88"/>
      <c r="H255" s="98"/>
      <c r="I255" s="98"/>
      <c r="J255" s="98"/>
      <c r="K255" s="98"/>
      <c r="L255" s="88"/>
      <c r="M255" s="88"/>
      <c r="N255" s="88"/>
    </row>
    <row r="256" spans="2:14">
      <c r="B256" s="88"/>
      <c r="C256" s="88"/>
      <c r="D256" s="88"/>
      <c r="E256" s="88"/>
      <c r="F256" s="88"/>
      <c r="G256" s="88"/>
      <c r="H256" s="98"/>
      <c r="I256" s="98"/>
      <c r="J256" s="98"/>
      <c r="K256" s="98"/>
      <c r="L256" s="88"/>
      <c r="M256" s="88"/>
      <c r="N256" s="88"/>
    </row>
    <row r="257" spans="2:14">
      <c r="B257" s="88"/>
      <c r="C257" s="88"/>
      <c r="D257" s="88"/>
      <c r="E257" s="88"/>
      <c r="F257" s="88"/>
      <c r="G257" s="88"/>
      <c r="H257" s="98"/>
      <c r="I257" s="98"/>
      <c r="J257" s="98"/>
      <c r="K257" s="98"/>
      <c r="L257" s="88"/>
      <c r="M257" s="88"/>
      <c r="N257" s="88"/>
    </row>
    <row r="258" spans="2:14">
      <c r="B258" s="88"/>
      <c r="C258" s="88"/>
      <c r="D258" s="88"/>
      <c r="E258" s="88"/>
      <c r="F258" s="88"/>
      <c r="G258" s="88"/>
      <c r="H258" s="98"/>
      <c r="I258" s="98"/>
      <c r="J258" s="98"/>
      <c r="K258" s="98"/>
      <c r="L258" s="88"/>
      <c r="M258" s="88"/>
      <c r="N258" s="88"/>
    </row>
    <row r="259" spans="2:14">
      <c r="B259" s="88"/>
      <c r="C259" s="88"/>
      <c r="D259" s="88"/>
      <c r="E259" s="88"/>
      <c r="F259" s="88"/>
      <c r="G259" s="88"/>
      <c r="H259" s="98"/>
      <c r="I259" s="98"/>
      <c r="J259" s="98"/>
      <c r="K259" s="98"/>
      <c r="L259" s="88"/>
      <c r="M259" s="88"/>
      <c r="N259" s="88"/>
    </row>
    <row r="260" spans="2:14">
      <c r="B260" s="88"/>
      <c r="C260" s="88"/>
      <c r="D260" s="88"/>
      <c r="E260" s="88"/>
      <c r="F260" s="88"/>
      <c r="G260" s="88"/>
      <c r="H260" s="98"/>
      <c r="I260" s="98"/>
      <c r="J260" s="98"/>
      <c r="K260" s="98"/>
      <c r="L260" s="88"/>
      <c r="M260" s="88"/>
      <c r="N260" s="88"/>
    </row>
    <row r="261" spans="2:14">
      <c r="B261" s="88"/>
      <c r="C261" s="88"/>
      <c r="D261" s="88"/>
      <c r="E261" s="88"/>
      <c r="F261" s="88"/>
      <c r="G261" s="88"/>
      <c r="H261" s="98"/>
      <c r="I261" s="98"/>
      <c r="J261" s="98"/>
      <c r="K261" s="98"/>
      <c r="L261" s="88"/>
      <c r="M261" s="88"/>
      <c r="N261" s="88"/>
    </row>
    <row r="262" spans="2:14">
      <c r="B262" s="88"/>
      <c r="C262" s="88"/>
      <c r="D262" s="88"/>
      <c r="E262" s="88"/>
      <c r="F262" s="88"/>
      <c r="G262" s="88"/>
      <c r="H262" s="98"/>
      <c r="I262" s="98"/>
      <c r="J262" s="98"/>
      <c r="K262" s="98"/>
      <c r="L262" s="88"/>
      <c r="M262" s="88"/>
      <c r="N262" s="88"/>
    </row>
    <row r="263" spans="2:14">
      <c r="B263" s="88"/>
      <c r="C263" s="88"/>
      <c r="D263" s="88"/>
      <c r="E263" s="88"/>
      <c r="F263" s="88"/>
      <c r="G263" s="88"/>
      <c r="H263" s="98"/>
      <c r="I263" s="98"/>
      <c r="J263" s="98"/>
      <c r="K263" s="98"/>
      <c r="L263" s="88"/>
      <c r="M263" s="88"/>
      <c r="N263" s="88"/>
    </row>
    <row r="264" spans="2:14">
      <c r="B264" s="88"/>
      <c r="C264" s="88"/>
      <c r="D264" s="88"/>
      <c r="E264" s="88"/>
      <c r="F264" s="88"/>
      <c r="G264" s="88"/>
      <c r="H264" s="98"/>
      <c r="I264" s="98"/>
      <c r="J264" s="98"/>
      <c r="K264" s="98"/>
      <c r="L264" s="88"/>
      <c r="M264" s="88"/>
      <c r="N264" s="88"/>
    </row>
    <row r="265" spans="2:14">
      <c r="B265" s="88"/>
      <c r="C265" s="88"/>
      <c r="D265" s="88"/>
      <c r="E265" s="88"/>
      <c r="F265" s="88"/>
      <c r="G265" s="88"/>
      <c r="H265" s="98"/>
      <c r="I265" s="98"/>
      <c r="J265" s="98"/>
      <c r="K265" s="98"/>
      <c r="L265" s="88"/>
      <c r="M265" s="88"/>
      <c r="N265" s="88"/>
    </row>
    <row r="266" spans="2:14">
      <c r="B266" s="88"/>
      <c r="C266" s="88"/>
      <c r="D266" s="88"/>
      <c r="E266" s="88"/>
      <c r="F266" s="88"/>
      <c r="G266" s="88"/>
      <c r="H266" s="98"/>
      <c r="I266" s="98"/>
      <c r="J266" s="98"/>
      <c r="K266" s="98"/>
      <c r="L266" s="88"/>
      <c r="M266" s="88"/>
      <c r="N266" s="88"/>
    </row>
    <row r="267" spans="2:14">
      <c r="B267" s="88"/>
      <c r="C267" s="88"/>
      <c r="D267" s="88"/>
      <c r="E267" s="88"/>
      <c r="F267" s="88"/>
      <c r="G267" s="88"/>
      <c r="H267" s="98"/>
      <c r="I267" s="98"/>
      <c r="J267" s="98"/>
      <c r="K267" s="98"/>
      <c r="L267" s="88"/>
      <c r="M267" s="88"/>
      <c r="N267" s="88"/>
    </row>
    <row r="268" spans="2:14">
      <c r="B268" s="88"/>
      <c r="C268" s="88"/>
      <c r="D268" s="88"/>
      <c r="E268" s="88"/>
      <c r="F268" s="88"/>
      <c r="G268" s="88"/>
      <c r="H268" s="98"/>
      <c r="I268" s="98"/>
      <c r="J268" s="98"/>
      <c r="K268" s="98"/>
      <c r="L268" s="88"/>
      <c r="M268" s="88"/>
      <c r="N268" s="88"/>
    </row>
    <row r="269" spans="2:14">
      <c r="B269" s="88"/>
      <c r="C269" s="88"/>
      <c r="D269" s="88"/>
      <c r="E269" s="88"/>
      <c r="F269" s="88"/>
      <c r="G269" s="88"/>
      <c r="H269" s="98"/>
      <c r="I269" s="98"/>
      <c r="J269" s="98"/>
      <c r="K269" s="98"/>
      <c r="L269" s="88"/>
      <c r="M269" s="88"/>
      <c r="N269" s="88"/>
    </row>
    <row r="270" spans="2:14">
      <c r="B270" s="88"/>
      <c r="C270" s="88"/>
      <c r="D270" s="88"/>
      <c r="E270" s="88"/>
      <c r="F270" s="88"/>
      <c r="G270" s="88"/>
      <c r="H270" s="98"/>
      <c r="I270" s="98"/>
      <c r="J270" s="98"/>
      <c r="K270" s="98"/>
      <c r="L270" s="88"/>
      <c r="M270" s="88"/>
      <c r="N270" s="88"/>
    </row>
    <row r="271" spans="2:14">
      <c r="B271" s="88"/>
      <c r="C271" s="88"/>
      <c r="D271" s="88"/>
      <c r="E271" s="88"/>
      <c r="F271" s="88"/>
      <c r="G271" s="88"/>
      <c r="H271" s="98"/>
      <c r="I271" s="98"/>
      <c r="J271" s="98"/>
      <c r="K271" s="98"/>
      <c r="L271" s="88"/>
      <c r="M271" s="88"/>
      <c r="N271" s="88"/>
    </row>
    <row r="272" spans="2:14">
      <c r="B272" s="105"/>
      <c r="C272" s="105"/>
      <c r="D272" s="105"/>
      <c r="E272" s="105"/>
      <c r="F272" s="105"/>
      <c r="G272" s="105"/>
      <c r="H272" s="2"/>
      <c r="I272" s="2"/>
      <c r="J272" s="2"/>
      <c r="K272" s="2"/>
      <c r="L272" s="105"/>
      <c r="M272" s="105"/>
      <c r="N272" s="105"/>
    </row>
    <row r="273" spans="2:14">
      <c r="B273" s="105"/>
      <c r="C273" s="105"/>
      <c r="D273" s="105"/>
      <c r="E273" s="105"/>
      <c r="F273" s="105"/>
      <c r="G273" s="105"/>
      <c r="H273" s="2"/>
      <c r="I273" s="2"/>
      <c r="J273" s="2"/>
      <c r="K273" s="2"/>
      <c r="L273" s="105"/>
      <c r="M273" s="105"/>
      <c r="N273" s="105"/>
    </row>
    <row r="274" spans="2:14">
      <c r="B274" s="105"/>
      <c r="C274" s="105"/>
      <c r="D274" s="105"/>
      <c r="E274" s="105"/>
      <c r="F274" s="105"/>
      <c r="G274" s="105"/>
      <c r="H274" s="2"/>
      <c r="I274" s="2"/>
      <c r="J274" s="2"/>
      <c r="K274" s="2"/>
      <c r="L274" s="105"/>
      <c r="M274" s="105"/>
      <c r="N274" s="105"/>
    </row>
    <row r="275" spans="2:14">
      <c r="B275" s="105"/>
      <c r="C275" s="105"/>
      <c r="D275" s="105"/>
      <c r="E275" s="105"/>
      <c r="F275" s="105"/>
      <c r="G275" s="105"/>
      <c r="H275" s="2"/>
      <c r="I275" s="2"/>
      <c r="J275" s="2"/>
      <c r="K275" s="2"/>
      <c r="L275" s="105"/>
      <c r="M275" s="105"/>
      <c r="N275" s="105"/>
    </row>
    <row r="276" spans="2:14">
      <c r="B276" s="105"/>
      <c r="C276" s="105"/>
      <c r="D276" s="105"/>
      <c r="E276" s="105"/>
      <c r="F276" s="105"/>
      <c r="G276" s="105"/>
      <c r="H276" s="2"/>
      <c r="I276" s="2"/>
      <c r="J276" s="2"/>
      <c r="K276" s="2"/>
      <c r="L276" s="105"/>
      <c r="M276" s="105"/>
      <c r="N276" s="105"/>
    </row>
    <row r="277" spans="2:14">
      <c r="B277" s="105"/>
      <c r="C277" s="105"/>
      <c r="D277" s="105"/>
      <c r="E277" s="105"/>
      <c r="F277" s="105"/>
      <c r="G277" s="105"/>
      <c r="H277" s="2"/>
      <c r="I277" s="2"/>
      <c r="J277" s="2"/>
      <c r="K277" s="2"/>
      <c r="L277" s="105"/>
      <c r="M277" s="105"/>
      <c r="N277" s="105"/>
    </row>
    <row r="278" spans="2:14">
      <c r="B278" s="105"/>
      <c r="C278" s="105"/>
      <c r="D278" s="105"/>
      <c r="E278" s="105"/>
      <c r="F278" s="105"/>
      <c r="G278" s="105"/>
      <c r="H278" s="2"/>
      <c r="I278" s="2"/>
      <c r="J278" s="2"/>
      <c r="K278" s="2"/>
      <c r="L278" s="105"/>
      <c r="M278" s="105"/>
      <c r="N278" s="105"/>
    </row>
    <row r="279" spans="2:14">
      <c r="B279" s="105"/>
      <c r="C279" s="105"/>
      <c r="D279" s="105"/>
      <c r="E279" s="105"/>
      <c r="F279" s="105"/>
      <c r="G279" s="105"/>
      <c r="H279" s="2"/>
      <c r="I279" s="2"/>
      <c r="J279" s="2"/>
      <c r="K279" s="2"/>
      <c r="L279" s="105"/>
      <c r="M279" s="105"/>
      <c r="N279" s="105"/>
    </row>
  </sheetData>
  <mergeCells count="19">
    <mergeCell ref="B41:N41"/>
    <mergeCell ref="B42:N42"/>
    <mergeCell ref="B43:N43"/>
    <mergeCell ref="B44:B45"/>
    <mergeCell ref="C44:F44"/>
    <mergeCell ref="G44:G45"/>
    <mergeCell ref="H44:K44"/>
    <mergeCell ref="L44:L45"/>
    <mergeCell ref="M44:N44"/>
    <mergeCell ref="B1:N1"/>
    <mergeCell ref="B3:N3"/>
    <mergeCell ref="B4:N4"/>
    <mergeCell ref="B5:N5"/>
    <mergeCell ref="B6:B7"/>
    <mergeCell ref="C6:F6"/>
    <mergeCell ref="G6:G7"/>
    <mergeCell ref="H6:K6"/>
    <mergeCell ref="L6:L7"/>
    <mergeCell ref="M6:N6"/>
  </mergeCells>
  <printOptions horizontalCentered="1"/>
  <pageMargins left="0" right="0" top="0.39370078740157483" bottom="0.39370078740157483" header="0" footer="0"/>
  <pageSetup scale="6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DGII</vt:lpstr>
      <vt:lpstr>DGA</vt:lpstr>
      <vt:lpstr>TESORERIA </vt:lpstr>
      <vt:lpstr>cut presupuestaria</vt:lpstr>
      <vt:lpstr>'cut presupuestaria'!Área_de_impresión</vt:lpstr>
      <vt:lpstr>DGA!Área_de_impresión</vt:lpstr>
      <vt:lpstr>DGII!Área_de_impresión</vt:lpstr>
      <vt:lpstr>'TESORERIA '!Área_de_impresión</vt:lpstr>
      <vt:lpstr>'cut presupuestaria'!Títulos_a_imprimir</vt:lpstr>
      <vt:lpstr>DGII!Títulos_a_imprimir</vt:lpstr>
      <vt:lpstr>'TESORERIA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2025-06-04T20:27:06Z</dcterms:created>
  <dcterms:modified xsi:type="dcterms:W3CDTF">2025-06-04T20:29:51Z</dcterms:modified>
</cp:coreProperties>
</file>