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E2E80871-C871-4814-8EC2-29B170330FE5}" xr6:coauthVersionLast="47" xr6:coauthVersionMax="47" xr10:uidLastSave="{00000000-0000-0000-0000-000000000000}"/>
  <bookViews>
    <workbookView xWindow="28680" yWindow="-120" windowWidth="29040" windowHeight="15720" activeTab="3" xr2:uid="{6C8F0C81-B9AB-467E-9DC1-9D00E5CE9BBA}"/>
  </bookViews>
  <sheets>
    <sheet name="DGII (EST)" sheetId="1" r:id="rId1"/>
    <sheet name="DGA (EST)" sheetId="2" r:id="rId2"/>
    <sheet name="TESORERIA (EST)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presupuestaria'!$B$3:$N$33</definedName>
    <definedName name="_xlnm.Print_Area" localSheetId="0">'DGII (EST)'!$A$1:$N$58</definedName>
    <definedName name="_xlnm.Print_Area" localSheetId="2">'TESORERIA (EST)'!$A$2:$N$54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4" l="1"/>
  <c r="L70" i="4"/>
  <c r="F70" i="4"/>
  <c r="C70" i="4"/>
  <c r="L69" i="4"/>
  <c r="F69" i="4"/>
  <c r="C69" i="4"/>
  <c r="G69" i="4" s="1"/>
  <c r="K68" i="4"/>
  <c r="J68" i="4"/>
  <c r="I68" i="4"/>
  <c r="L68" i="4" s="1"/>
  <c r="L67" i="4" s="1"/>
  <c r="H68" i="4"/>
  <c r="F68" i="4"/>
  <c r="C68" i="4"/>
  <c r="G68" i="4" s="1"/>
  <c r="K67" i="4"/>
  <c r="J67" i="4"/>
  <c r="I67" i="4"/>
  <c r="H67" i="4"/>
  <c r="F67" i="4"/>
  <c r="C67" i="4"/>
  <c r="L66" i="4"/>
  <c r="F66" i="4"/>
  <c r="E66" i="4"/>
  <c r="D66" i="4"/>
  <c r="C66" i="4"/>
  <c r="G66" i="4" s="1"/>
  <c r="L65" i="4"/>
  <c r="G65" i="4"/>
  <c r="N65" i="4" s="1"/>
  <c r="F65" i="4"/>
  <c r="E65" i="4"/>
  <c r="D65" i="4"/>
  <c r="D63" i="4" s="1"/>
  <c r="C65" i="4"/>
  <c r="L64" i="4"/>
  <c r="D64" i="4"/>
  <c r="C64" i="4"/>
  <c r="L63" i="4"/>
  <c r="K63" i="4"/>
  <c r="J63" i="4"/>
  <c r="I63" i="4"/>
  <c r="H63" i="4"/>
  <c r="C63" i="4"/>
  <c r="L62" i="4"/>
  <c r="L61" i="4" s="1"/>
  <c r="L56" i="4" s="1"/>
  <c r="L55" i="4" s="1"/>
  <c r="E62" i="4"/>
  <c r="C62" i="4"/>
  <c r="K61" i="4"/>
  <c r="K56" i="4" s="1"/>
  <c r="K55" i="4" s="1"/>
  <c r="K46" i="4" s="1"/>
  <c r="K71" i="4" s="1"/>
  <c r="K73" i="4" s="1"/>
  <c r="J61" i="4"/>
  <c r="J56" i="4" s="1"/>
  <c r="J55" i="4" s="1"/>
  <c r="J46" i="4" s="1"/>
  <c r="J71" i="4" s="1"/>
  <c r="J73" i="4" s="1"/>
  <c r="I61" i="4"/>
  <c r="H61" i="4"/>
  <c r="H56" i="4" s="1"/>
  <c r="H55" i="4" s="1"/>
  <c r="H46" i="4" s="1"/>
  <c r="H71" i="4" s="1"/>
  <c r="H73" i="4" s="1"/>
  <c r="L73" i="4" s="1"/>
  <c r="L72" i="4" s="1"/>
  <c r="E61" i="4"/>
  <c r="C61" i="4"/>
  <c r="L60" i="4"/>
  <c r="L59" i="4"/>
  <c r="F59" i="4"/>
  <c r="C59" i="4"/>
  <c r="L58" i="4"/>
  <c r="K58" i="4"/>
  <c r="J58" i="4"/>
  <c r="I58" i="4"/>
  <c r="H58" i="4"/>
  <c r="F58" i="4"/>
  <c r="C58" i="4"/>
  <c r="L57" i="4"/>
  <c r="K57" i="4"/>
  <c r="J57" i="4"/>
  <c r="I57" i="4"/>
  <c r="H57" i="4"/>
  <c r="I56" i="4"/>
  <c r="I55" i="4"/>
  <c r="I46" i="4" s="1"/>
  <c r="I71" i="4" s="1"/>
  <c r="I73" i="4" s="1"/>
  <c r="L54" i="4"/>
  <c r="E54" i="4"/>
  <c r="D54" i="4"/>
  <c r="G54" i="4" s="1"/>
  <c r="G53" i="4" s="1"/>
  <c r="C54" i="4"/>
  <c r="L53" i="4"/>
  <c r="K53" i="4"/>
  <c r="J53" i="4"/>
  <c r="I53" i="4"/>
  <c r="H53" i="4"/>
  <c r="E53" i="4"/>
  <c r="C53" i="4"/>
  <c r="L52" i="4"/>
  <c r="G52" i="4"/>
  <c r="M52" i="4" s="1"/>
  <c r="F52" i="4"/>
  <c r="E52" i="4"/>
  <c r="D52" i="4"/>
  <c r="L51" i="4"/>
  <c r="L50" i="4" s="1"/>
  <c r="L49" i="4" s="1"/>
  <c r="L48" i="4" s="1"/>
  <c r="L47" i="4" s="1"/>
  <c r="E51" i="4"/>
  <c r="K50" i="4"/>
  <c r="J50" i="4"/>
  <c r="I50" i="4"/>
  <c r="H50" i="4"/>
  <c r="E50" i="4"/>
  <c r="E49" i="4" s="1"/>
  <c r="E48" i="4" s="1"/>
  <c r="E47" i="4" s="1"/>
  <c r="K49" i="4"/>
  <c r="J49" i="4"/>
  <c r="I49" i="4"/>
  <c r="H49" i="4"/>
  <c r="K48" i="4"/>
  <c r="J48" i="4"/>
  <c r="I48" i="4"/>
  <c r="H48" i="4"/>
  <c r="K47" i="4"/>
  <c r="J47" i="4"/>
  <c r="I47" i="4"/>
  <c r="H47" i="4"/>
  <c r="G34" i="4"/>
  <c r="M34" i="4" s="1"/>
  <c r="L32" i="4"/>
  <c r="M32" i="4" s="1"/>
  <c r="G32" i="4"/>
  <c r="E70" i="4" s="1"/>
  <c r="L31" i="4"/>
  <c r="M31" i="4" s="1"/>
  <c r="N31" i="4" s="1"/>
  <c r="K31" i="4"/>
  <c r="J31" i="4"/>
  <c r="E69" i="4" s="1"/>
  <c r="E68" i="4" s="1"/>
  <c r="I31" i="4"/>
  <c r="D69" i="4" s="1"/>
  <c r="D68" i="4" s="1"/>
  <c r="H31" i="4"/>
  <c r="G31" i="4"/>
  <c r="F31" i="4"/>
  <c r="E31" i="4"/>
  <c r="D31" i="4"/>
  <c r="C31" i="4"/>
  <c r="K30" i="4"/>
  <c r="J30" i="4"/>
  <c r="I30" i="4"/>
  <c r="L30" i="4" s="1"/>
  <c r="H30" i="4"/>
  <c r="F30" i="4"/>
  <c r="E30" i="4"/>
  <c r="D30" i="4"/>
  <c r="C30" i="4"/>
  <c r="G30" i="4" s="1"/>
  <c r="G29" i="4" s="1"/>
  <c r="K29" i="4"/>
  <c r="J29" i="4"/>
  <c r="I29" i="4"/>
  <c r="H29" i="4"/>
  <c r="F29" i="4"/>
  <c r="E29" i="4"/>
  <c r="D29" i="4"/>
  <c r="C29" i="4"/>
  <c r="L28" i="4"/>
  <c r="M28" i="4" s="1"/>
  <c r="N28" i="4" s="1"/>
  <c r="G28" i="4"/>
  <c r="M27" i="4"/>
  <c r="N27" i="4" s="1"/>
  <c r="L27" i="4"/>
  <c r="G27" i="4"/>
  <c r="K26" i="4"/>
  <c r="K25" i="4" s="1"/>
  <c r="J26" i="4"/>
  <c r="E64" i="4" s="1"/>
  <c r="E63" i="4" s="1"/>
  <c r="H26" i="4"/>
  <c r="H25" i="4" s="1"/>
  <c r="H17" i="4" s="1"/>
  <c r="H8" i="4" s="1"/>
  <c r="H33" i="4" s="1"/>
  <c r="H35" i="4" s="1"/>
  <c r="G26" i="4"/>
  <c r="G25" i="4" s="1"/>
  <c r="J25" i="4"/>
  <c r="I25" i="4"/>
  <c r="F25" i="4"/>
  <c r="E25" i="4"/>
  <c r="D25" i="4"/>
  <c r="C25" i="4"/>
  <c r="L24" i="4"/>
  <c r="K24" i="4"/>
  <c r="F62" i="4" s="1"/>
  <c r="F61" i="4" s="1"/>
  <c r="J24" i="4"/>
  <c r="I24" i="4"/>
  <c r="D62" i="4" s="1"/>
  <c r="D61" i="4" s="1"/>
  <c r="H24" i="4"/>
  <c r="F24" i="4"/>
  <c r="E24" i="4"/>
  <c r="D24" i="4"/>
  <c r="C24" i="4"/>
  <c r="G24" i="4" s="1"/>
  <c r="G23" i="4" s="1"/>
  <c r="K23" i="4"/>
  <c r="J23" i="4"/>
  <c r="I23" i="4"/>
  <c r="H23" i="4"/>
  <c r="F23" i="4"/>
  <c r="E23" i="4"/>
  <c r="D23" i="4"/>
  <c r="C23" i="4"/>
  <c r="L22" i="4"/>
  <c r="K22" i="4"/>
  <c r="F60" i="4" s="1"/>
  <c r="F57" i="4" s="1"/>
  <c r="J22" i="4"/>
  <c r="E60" i="4" s="1"/>
  <c r="I22" i="4"/>
  <c r="D60" i="4" s="1"/>
  <c r="H22" i="4"/>
  <c r="C60" i="4" s="1"/>
  <c r="F22" i="4"/>
  <c r="E22" i="4"/>
  <c r="D22" i="4"/>
  <c r="C22" i="4"/>
  <c r="G22" i="4" s="1"/>
  <c r="L21" i="4"/>
  <c r="K21" i="4"/>
  <c r="J21" i="4"/>
  <c r="J20" i="4" s="1"/>
  <c r="J19" i="4" s="1"/>
  <c r="J18" i="4" s="1"/>
  <c r="J17" i="4" s="1"/>
  <c r="J8" i="4" s="1"/>
  <c r="J33" i="4" s="1"/>
  <c r="J35" i="4" s="1"/>
  <c r="I21" i="4"/>
  <c r="I20" i="4" s="1"/>
  <c r="I19" i="4" s="1"/>
  <c r="I18" i="4" s="1"/>
  <c r="I17" i="4" s="1"/>
  <c r="I8" i="4" s="1"/>
  <c r="I33" i="4" s="1"/>
  <c r="I35" i="4" s="1"/>
  <c r="H21" i="4"/>
  <c r="F21" i="4"/>
  <c r="F20" i="4" s="1"/>
  <c r="F19" i="4" s="1"/>
  <c r="F18" i="4" s="1"/>
  <c r="F17" i="4" s="1"/>
  <c r="F8" i="4" s="1"/>
  <c r="F33" i="4" s="1"/>
  <c r="F35" i="4" s="1"/>
  <c r="E21" i="4"/>
  <c r="D21" i="4"/>
  <c r="D20" i="4" s="1"/>
  <c r="D19" i="4" s="1"/>
  <c r="D18" i="4" s="1"/>
  <c r="D17" i="4" s="1"/>
  <c r="D8" i="4" s="1"/>
  <c r="D33" i="4" s="1"/>
  <c r="D35" i="4" s="1"/>
  <c r="C21" i="4"/>
  <c r="C20" i="4" s="1"/>
  <c r="C19" i="4" s="1"/>
  <c r="C18" i="4" s="1"/>
  <c r="C17" i="4" s="1"/>
  <c r="C8" i="4" s="1"/>
  <c r="C33" i="4" s="1"/>
  <c r="K20" i="4"/>
  <c r="H20" i="4"/>
  <c r="E20" i="4"/>
  <c r="K19" i="4"/>
  <c r="K18" i="4" s="1"/>
  <c r="K17" i="4" s="1"/>
  <c r="H19" i="4"/>
  <c r="E19" i="4"/>
  <c r="E18" i="4" s="1"/>
  <c r="E17" i="4" s="1"/>
  <c r="H18" i="4"/>
  <c r="K16" i="4"/>
  <c r="F54" i="4" s="1"/>
  <c r="F53" i="4" s="1"/>
  <c r="G16" i="4"/>
  <c r="G15" i="4" s="1"/>
  <c r="K15" i="4"/>
  <c r="J15" i="4"/>
  <c r="I15" i="4"/>
  <c r="H15" i="4"/>
  <c r="F15" i="4"/>
  <c r="E15" i="4"/>
  <c r="D15" i="4"/>
  <c r="C15" i="4"/>
  <c r="M14" i="4"/>
  <c r="L14" i="4"/>
  <c r="G14" i="4"/>
  <c r="K13" i="4"/>
  <c r="F51" i="4" s="1"/>
  <c r="F50" i="4" s="1"/>
  <c r="F49" i="4" s="1"/>
  <c r="F48" i="4" s="1"/>
  <c r="F47" i="4" s="1"/>
  <c r="J13" i="4"/>
  <c r="I13" i="4"/>
  <c r="D51" i="4" s="1"/>
  <c r="D50" i="4" s="1"/>
  <c r="D49" i="4" s="1"/>
  <c r="D48" i="4" s="1"/>
  <c r="D47" i="4" s="1"/>
  <c r="H13" i="4"/>
  <c r="C51" i="4" s="1"/>
  <c r="C50" i="4" s="1"/>
  <c r="C49" i="4" s="1"/>
  <c r="C48" i="4" s="1"/>
  <c r="C47" i="4" s="1"/>
  <c r="F13" i="4"/>
  <c r="E13" i="4"/>
  <c r="D13" i="4"/>
  <c r="C13" i="4"/>
  <c r="G13" i="4" s="1"/>
  <c r="G12" i="4" s="1"/>
  <c r="G11" i="4" s="1"/>
  <c r="G10" i="4" s="1"/>
  <c r="G9" i="4" s="1"/>
  <c r="K12" i="4"/>
  <c r="K11" i="4" s="1"/>
  <c r="K10" i="4" s="1"/>
  <c r="K9" i="4" s="1"/>
  <c r="J12" i="4"/>
  <c r="I12" i="4"/>
  <c r="H12" i="4"/>
  <c r="F12" i="4"/>
  <c r="E12" i="4"/>
  <c r="D12" i="4"/>
  <c r="C12" i="4"/>
  <c r="J11" i="4"/>
  <c r="I11" i="4"/>
  <c r="H11" i="4"/>
  <c r="F11" i="4"/>
  <c r="E11" i="4"/>
  <c r="E10" i="4" s="1"/>
  <c r="E9" i="4" s="1"/>
  <c r="D11" i="4"/>
  <c r="C11" i="4"/>
  <c r="J10" i="4"/>
  <c r="I10" i="4"/>
  <c r="H10" i="4"/>
  <c r="F10" i="4"/>
  <c r="D10" i="4"/>
  <c r="C10" i="4"/>
  <c r="J9" i="4"/>
  <c r="I9" i="4"/>
  <c r="H9" i="4"/>
  <c r="F9" i="4"/>
  <c r="D9" i="4"/>
  <c r="C9" i="4"/>
  <c r="L50" i="3"/>
  <c r="F50" i="3"/>
  <c r="E50" i="3"/>
  <c r="D50" i="3"/>
  <c r="C50" i="3"/>
  <c r="G50" i="3" s="1"/>
  <c r="M50" i="3" s="1"/>
  <c r="L49" i="3"/>
  <c r="G49" i="3"/>
  <c r="M49" i="3" s="1"/>
  <c r="F49" i="3"/>
  <c r="E49" i="3"/>
  <c r="D49" i="3"/>
  <c r="C49" i="3"/>
  <c r="L48" i="3"/>
  <c r="F48" i="3"/>
  <c r="E48" i="3"/>
  <c r="D48" i="3"/>
  <c r="D47" i="3" s="1"/>
  <c r="D46" i="3" s="1"/>
  <c r="C48" i="3"/>
  <c r="G48" i="3" s="1"/>
  <c r="L47" i="3"/>
  <c r="F47" i="3"/>
  <c r="F46" i="3" s="1"/>
  <c r="E47" i="3"/>
  <c r="E46" i="3" s="1"/>
  <c r="C47" i="3"/>
  <c r="C46" i="3" s="1"/>
  <c r="K46" i="3"/>
  <c r="J46" i="3"/>
  <c r="J51" i="3" s="1"/>
  <c r="I46" i="3"/>
  <c r="H46" i="3"/>
  <c r="H51" i="3" s="1"/>
  <c r="L45" i="3"/>
  <c r="F45" i="3"/>
  <c r="E45" i="3"/>
  <c r="D45" i="3"/>
  <c r="C45" i="3"/>
  <c r="G45" i="3" s="1"/>
  <c r="M45" i="3" s="1"/>
  <c r="L44" i="3"/>
  <c r="F44" i="3"/>
  <c r="E44" i="3"/>
  <c r="G44" i="3" s="1"/>
  <c r="D44" i="3"/>
  <c r="C44" i="3"/>
  <c r="L43" i="3"/>
  <c r="L42" i="3" s="1"/>
  <c r="F43" i="3"/>
  <c r="F42" i="3" s="1"/>
  <c r="E43" i="3"/>
  <c r="D43" i="3"/>
  <c r="C43" i="3"/>
  <c r="G43" i="3" s="1"/>
  <c r="K42" i="3"/>
  <c r="J42" i="3"/>
  <c r="I42" i="3"/>
  <c r="H42" i="3"/>
  <c r="E42" i="3"/>
  <c r="D42" i="3"/>
  <c r="L41" i="3"/>
  <c r="F41" i="3"/>
  <c r="E41" i="3"/>
  <c r="D41" i="3"/>
  <c r="C41" i="3"/>
  <c r="G41" i="3" s="1"/>
  <c r="M41" i="3" s="1"/>
  <c r="L40" i="3"/>
  <c r="G40" i="3"/>
  <c r="M40" i="3" s="1"/>
  <c r="F40" i="3"/>
  <c r="E40" i="3"/>
  <c r="D40" i="3"/>
  <c r="D39" i="3" s="1"/>
  <c r="D38" i="3" s="1"/>
  <c r="D37" i="3" s="1"/>
  <c r="C40" i="3"/>
  <c r="C39" i="3" s="1"/>
  <c r="L39" i="3"/>
  <c r="L38" i="3" s="1"/>
  <c r="L37" i="3" s="1"/>
  <c r="K39" i="3"/>
  <c r="J39" i="3"/>
  <c r="I39" i="3"/>
  <c r="I38" i="3" s="1"/>
  <c r="I37" i="3" s="1"/>
  <c r="H39" i="3"/>
  <c r="H38" i="3" s="1"/>
  <c r="H37" i="3" s="1"/>
  <c r="F39" i="3"/>
  <c r="E39" i="3"/>
  <c r="K38" i="3"/>
  <c r="K37" i="3" s="1"/>
  <c r="J38" i="3"/>
  <c r="E38" i="3"/>
  <c r="E37" i="3" s="1"/>
  <c r="J37" i="3"/>
  <c r="L36" i="3"/>
  <c r="L34" i="3" s="1"/>
  <c r="F36" i="3"/>
  <c r="E36" i="3"/>
  <c r="G36" i="3" s="1"/>
  <c r="D36" i="3"/>
  <c r="C36" i="3"/>
  <c r="L35" i="3"/>
  <c r="G35" i="3"/>
  <c r="N35" i="3" s="1"/>
  <c r="F35" i="3"/>
  <c r="E35" i="3"/>
  <c r="D35" i="3"/>
  <c r="C35" i="3"/>
  <c r="K34" i="3"/>
  <c r="J34" i="3"/>
  <c r="I34" i="3"/>
  <c r="H34" i="3"/>
  <c r="F34" i="3"/>
  <c r="D34" i="3"/>
  <c r="C34" i="3"/>
  <c r="L33" i="3"/>
  <c r="L31" i="3" s="1"/>
  <c r="F33" i="3"/>
  <c r="E33" i="3"/>
  <c r="E31" i="3" s="1"/>
  <c r="D33" i="3"/>
  <c r="C33" i="3"/>
  <c r="G33" i="3" s="1"/>
  <c r="M33" i="3" s="1"/>
  <c r="L32" i="3"/>
  <c r="F32" i="3"/>
  <c r="E32" i="3"/>
  <c r="D32" i="3"/>
  <c r="G32" i="3" s="1"/>
  <c r="C32" i="3"/>
  <c r="K31" i="3"/>
  <c r="J31" i="3"/>
  <c r="J26" i="3" s="1"/>
  <c r="J25" i="3" s="1"/>
  <c r="I31" i="3"/>
  <c r="H31" i="3"/>
  <c r="F31" i="3"/>
  <c r="F26" i="3" s="1"/>
  <c r="F25" i="3" s="1"/>
  <c r="D31" i="3"/>
  <c r="D26" i="3" s="1"/>
  <c r="D25" i="3" s="1"/>
  <c r="C31" i="3"/>
  <c r="L30" i="3"/>
  <c r="L27" i="3" s="1"/>
  <c r="F30" i="3"/>
  <c r="E30" i="3"/>
  <c r="G30" i="3" s="1"/>
  <c r="M30" i="3" s="1"/>
  <c r="D30" i="3"/>
  <c r="C30" i="3"/>
  <c r="L29" i="3"/>
  <c r="G29" i="3"/>
  <c r="N29" i="3" s="1"/>
  <c r="F29" i="3"/>
  <c r="E29" i="3"/>
  <c r="D29" i="3"/>
  <c r="C29" i="3"/>
  <c r="L28" i="3"/>
  <c r="K28" i="3"/>
  <c r="J28" i="3"/>
  <c r="I28" i="3"/>
  <c r="H28" i="3"/>
  <c r="G28" i="3"/>
  <c r="N28" i="3" s="1"/>
  <c r="F28" i="3"/>
  <c r="E28" i="3"/>
  <c r="D28" i="3"/>
  <c r="C28" i="3"/>
  <c r="K27" i="3"/>
  <c r="J27" i="3"/>
  <c r="I27" i="3"/>
  <c r="H27" i="3"/>
  <c r="F27" i="3"/>
  <c r="D27" i="3"/>
  <c r="C27" i="3"/>
  <c r="K26" i="3"/>
  <c r="I26" i="3"/>
  <c r="H26" i="3"/>
  <c r="C26" i="3"/>
  <c r="K25" i="3"/>
  <c r="I25" i="3"/>
  <c r="H25" i="3"/>
  <c r="C25" i="3"/>
  <c r="L24" i="3"/>
  <c r="L23" i="3" s="1"/>
  <c r="F24" i="3"/>
  <c r="E24" i="3"/>
  <c r="E23" i="3" s="1"/>
  <c r="E22" i="3" s="1"/>
  <c r="D24" i="3"/>
  <c r="D23" i="3" s="1"/>
  <c r="D22" i="3" s="1"/>
  <c r="C24" i="3"/>
  <c r="G24" i="3" s="1"/>
  <c r="K23" i="3"/>
  <c r="J23" i="3"/>
  <c r="J22" i="3" s="1"/>
  <c r="I23" i="3"/>
  <c r="I22" i="3" s="1"/>
  <c r="L22" i="3" s="1"/>
  <c r="H23" i="3"/>
  <c r="F23" i="3"/>
  <c r="C23" i="3"/>
  <c r="C22" i="3" s="1"/>
  <c r="K22" i="3"/>
  <c r="H22" i="3"/>
  <c r="H9" i="3" s="1"/>
  <c r="F22" i="3"/>
  <c r="L21" i="3"/>
  <c r="F21" i="3"/>
  <c r="E21" i="3"/>
  <c r="D21" i="3"/>
  <c r="C21" i="3"/>
  <c r="G21" i="3" s="1"/>
  <c r="L20" i="3"/>
  <c r="F20" i="3"/>
  <c r="E20" i="3"/>
  <c r="D20" i="3"/>
  <c r="G20" i="3" s="1"/>
  <c r="C20" i="3"/>
  <c r="L19" i="3"/>
  <c r="K19" i="3"/>
  <c r="J19" i="3"/>
  <c r="I19" i="3"/>
  <c r="H19" i="3"/>
  <c r="F19" i="3"/>
  <c r="E19" i="3"/>
  <c r="D19" i="3"/>
  <c r="C19" i="3"/>
  <c r="L18" i="3"/>
  <c r="F18" i="3"/>
  <c r="E18" i="3"/>
  <c r="G18" i="3" s="1"/>
  <c r="M18" i="3" s="1"/>
  <c r="D18" i="3"/>
  <c r="C18" i="3"/>
  <c r="L17" i="3"/>
  <c r="G17" i="3"/>
  <c r="N17" i="3" s="1"/>
  <c r="F17" i="3"/>
  <c r="E17" i="3"/>
  <c r="D17" i="3"/>
  <c r="C17" i="3"/>
  <c r="L16" i="3"/>
  <c r="K16" i="3"/>
  <c r="J16" i="3"/>
  <c r="I16" i="3"/>
  <c r="H16" i="3"/>
  <c r="F16" i="3"/>
  <c r="E16" i="3"/>
  <c r="D16" i="3"/>
  <c r="C16" i="3"/>
  <c r="K15" i="3"/>
  <c r="J15" i="3"/>
  <c r="J11" i="3" s="1"/>
  <c r="J10" i="3" s="1"/>
  <c r="J9" i="3" s="1"/>
  <c r="I15" i="3"/>
  <c r="I11" i="3" s="1"/>
  <c r="I10" i="3" s="1"/>
  <c r="H15" i="3"/>
  <c r="L15" i="3" s="1"/>
  <c r="F15" i="3"/>
  <c r="E15" i="3"/>
  <c r="D15" i="3"/>
  <c r="D11" i="3" s="1"/>
  <c r="D10" i="3" s="1"/>
  <c r="D9" i="3" s="1"/>
  <c r="C15" i="3"/>
  <c r="L14" i="3"/>
  <c r="F14" i="3"/>
  <c r="F12" i="3" s="1"/>
  <c r="F11" i="3" s="1"/>
  <c r="F10" i="3" s="1"/>
  <c r="E14" i="3"/>
  <c r="D14" i="3"/>
  <c r="C14" i="3"/>
  <c r="G14" i="3" s="1"/>
  <c r="L13" i="3"/>
  <c r="L12" i="3" s="1"/>
  <c r="F13" i="3"/>
  <c r="E13" i="3"/>
  <c r="G13" i="3" s="1"/>
  <c r="D13" i="3"/>
  <c r="C13" i="3"/>
  <c r="K12" i="3"/>
  <c r="K11" i="3" s="1"/>
  <c r="K10" i="3" s="1"/>
  <c r="K9" i="3" s="1"/>
  <c r="K51" i="3" s="1"/>
  <c r="J12" i="3"/>
  <c r="I12" i="3"/>
  <c r="H12" i="3"/>
  <c r="E12" i="3"/>
  <c r="D12" i="3"/>
  <c r="H11" i="3"/>
  <c r="E11" i="3"/>
  <c r="H10" i="3"/>
  <c r="E10" i="3"/>
  <c r="L29" i="2"/>
  <c r="G29" i="2"/>
  <c r="N29" i="2" s="1"/>
  <c r="F29" i="2"/>
  <c r="E29" i="2"/>
  <c r="D29" i="2"/>
  <c r="C29" i="2"/>
  <c r="L28" i="2"/>
  <c r="L27" i="2" s="1"/>
  <c r="L26" i="2" s="1"/>
  <c r="G28" i="2"/>
  <c r="M28" i="2" s="1"/>
  <c r="F28" i="2"/>
  <c r="E28" i="2"/>
  <c r="D28" i="2"/>
  <c r="C28" i="2"/>
  <c r="K27" i="2"/>
  <c r="J27" i="2"/>
  <c r="I27" i="2"/>
  <c r="H27" i="2"/>
  <c r="G27" i="2"/>
  <c r="N27" i="2" s="1"/>
  <c r="F27" i="2"/>
  <c r="E27" i="2"/>
  <c r="D27" i="2"/>
  <c r="C27" i="2"/>
  <c r="C26" i="2" s="1"/>
  <c r="K26" i="2"/>
  <c r="J26" i="2"/>
  <c r="I26" i="2"/>
  <c r="H26" i="2"/>
  <c r="G26" i="2"/>
  <c r="N26" i="2" s="1"/>
  <c r="F26" i="2"/>
  <c r="E26" i="2"/>
  <c r="D26" i="2"/>
  <c r="L25" i="2"/>
  <c r="F25" i="2"/>
  <c r="E25" i="2"/>
  <c r="D25" i="2"/>
  <c r="C25" i="2"/>
  <c r="G25" i="2" s="1"/>
  <c r="M25" i="2" s="1"/>
  <c r="L24" i="2"/>
  <c r="F24" i="2"/>
  <c r="E24" i="2"/>
  <c r="E22" i="2" s="1"/>
  <c r="E19" i="2" s="1"/>
  <c r="D24" i="2"/>
  <c r="D22" i="2" s="1"/>
  <c r="C24" i="2"/>
  <c r="L23" i="2"/>
  <c r="F23" i="2"/>
  <c r="G23" i="2" s="1"/>
  <c r="E23" i="2"/>
  <c r="D23" i="2"/>
  <c r="C23" i="2"/>
  <c r="L22" i="2"/>
  <c r="K22" i="2"/>
  <c r="J22" i="2"/>
  <c r="I22" i="2"/>
  <c r="H22" i="2"/>
  <c r="F22" i="2"/>
  <c r="F19" i="2" s="1"/>
  <c r="C22" i="2"/>
  <c r="L21" i="2"/>
  <c r="L20" i="2" s="1"/>
  <c r="L19" i="2" s="1"/>
  <c r="L8" i="2" s="1"/>
  <c r="L30" i="2" s="1"/>
  <c r="F21" i="2"/>
  <c r="E21" i="2"/>
  <c r="D21" i="2"/>
  <c r="D20" i="2" s="1"/>
  <c r="C21" i="2"/>
  <c r="G21" i="2" s="1"/>
  <c r="K20" i="2"/>
  <c r="J20" i="2"/>
  <c r="I20" i="2"/>
  <c r="H20" i="2"/>
  <c r="F20" i="2"/>
  <c r="E20" i="2"/>
  <c r="C20" i="2"/>
  <c r="K19" i="2"/>
  <c r="J19" i="2"/>
  <c r="J8" i="2" s="1"/>
  <c r="J30" i="2" s="1"/>
  <c r="I19" i="2"/>
  <c r="H19" i="2"/>
  <c r="H8" i="2" s="1"/>
  <c r="H30" i="2" s="1"/>
  <c r="C19" i="2"/>
  <c r="L18" i="2"/>
  <c r="F18" i="2"/>
  <c r="F9" i="2" s="1"/>
  <c r="F8" i="2" s="1"/>
  <c r="F30" i="2" s="1"/>
  <c r="E18" i="2"/>
  <c r="D18" i="2"/>
  <c r="G18" i="2" s="1"/>
  <c r="C18" i="2"/>
  <c r="L17" i="2"/>
  <c r="F17" i="2"/>
  <c r="E17" i="2"/>
  <c r="G17" i="2" s="1"/>
  <c r="M17" i="2" s="1"/>
  <c r="D17" i="2"/>
  <c r="C17" i="2"/>
  <c r="L16" i="2"/>
  <c r="G16" i="2"/>
  <c r="M16" i="2" s="1"/>
  <c r="F16" i="2"/>
  <c r="E16" i="2"/>
  <c r="D16" i="2"/>
  <c r="C16" i="2"/>
  <c r="L15" i="2"/>
  <c r="F15" i="2"/>
  <c r="E15" i="2"/>
  <c r="D15" i="2"/>
  <c r="C15" i="2"/>
  <c r="G15" i="2" s="1"/>
  <c r="L14" i="2"/>
  <c r="F14" i="2"/>
  <c r="E14" i="2"/>
  <c r="E12" i="2" s="1"/>
  <c r="E9" i="2" s="1"/>
  <c r="E8" i="2" s="1"/>
  <c r="E30" i="2" s="1"/>
  <c r="D14" i="2"/>
  <c r="C14" i="2"/>
  <c r="L13" i="2"/>
  <c r="G13" i="2"/>
  <c r="M13" i="2" s="1"/>
  <c r="F13" i="2"/>
  <c r="E13" i="2"/>
  <c r="D13" i="2"/>
  <c r="C13" i="2"/>
  <c r="L12" i="2"/>
  <c r="K12" i="2"/>
  <c r="J12" i="2"/>
  <c r="I12" i="2"/>
  <c r="H12" i="2"/>
  <c r="F12" i="2"/>
  <c r="D12" i="2"/>
  <c r="L11" i="2"/>
  <c r="F11" i="2"/>
  <c r="E11" i="2"/>
  <c r="E10" i="2" s="1"/>
  <c r="D11" i="2"/>
  <c r="C11" i="2"/>
  <c r="G11" i="2" s="1"/>
  <c r="L10" i="2"/>
  <c r="K10" i="2"/>
  <c r="J10" i="2"/>
  <c r="I10" i="2"/>
  <c r="H10" i="2"/>
  <c r="F10" i="2"/>
  <c r="D10" i="2"/>
  <c r="C10" i="2"/>
  <c r="L9" i="2"/>
  <c r="K9" i="2"/>
  <c r="K8" i="2" s="1"/>
  <c r="K30" i="2" s="1"/>
  <c r="J9" i="2"/>
  <c r="I9" i="2"/>
  <c r="I8" i="2" s="1"/>
  <c r="I30" i="2" s="1"/>
  <c r="H9" i="2"/>
  <c r="L64" i="1"/>
  <c r="F64" i="1"/>
  <c r="E64" i="1"/>
  <c r="G64" i="1" s="1"/>
  <c r="D64" i="1"/>
  <c r="C64" i="1"/>
  <c r="L63" i="1"/>
  <c r="G63" i="1"/>
  <c r="N63" i="1" s="1"/>
  <c r="F63" i="1"/>
  <c r="E63" i="1"/>
  <c r="D63" i="1"/>
  <c r="C63" i="1"/>
  <c r="L62" i="1"/>
  <c r="F62" i="1"/>
  <c r="E62" i="1"/>
  <c r="D62" i="1"/>
  <c r="C62" i="1"/>
  <c r="G62" i="1" s="1"/>
  <c r="L61" i="1"/>
  <c r="F61" i="1"/>
  <c r="E61" i="1"/>
  <c r="E59" i="1" s="1"/>
  <c r="E58" i="1" s="1"/>
  <c r="E57" i="1" s="1"/>
  <c r="D61" i="1"/>
  <c r="C61" i="1"/>
  <c r="L60" i="1"/>
  <c r="F60" i="1"/>
  <c r="E60" i="1"/>
  <c r="D60" i="1"/>
  <c r="C60" i="1"/>
  <c r="G60" i="1" s="1"/>
  <c r="L59" i="1"/>
  <c r="K59" i="1"/>
  <c r="J59" i="1"/>
  <c r="I59" i="1"/>
  <c r="H59" i="1"/>
  <c r="F59" i="1"/>
  <c r="D59" i="1"/>
  <c r="C59" i="1"/>
  <c r="L58" i="1"/>
  <c r="K58" i="1"/>
  <c r="J58" i="1"/>
  <c r="I58" i="1"/>
  <c r="H58" i="1"/>
  <c r="F58" i="1"/>
  <c r="D58" i="1"/>
  <c r="C58" i="1"/>
  <c r="L57" i="1"/>
  <c r="K57" i="1"/>
  <c r="J57" i="1"/>
  <c r="I57" i="1"/>
  <c r="H57" i="1"/>
  <c r="F57" i="1"/>
  <c r="D57" i="1"/>
  <c r="L56" i="1"/>
  <c r="G56" i="1"/>
  <c r="M56" i="1" s="1"/>
  <c r="F56" i="1"/>
  <c r="E56" i="1"/>
  <c r="D56" i="1"/>
  <c r="C56" i="1"/>
  <c r="L55" i="1"/>
  <c r="F55" i="1"/>
  <c r="E55" i="1"/>
  <c r="D55" i="1"/>
  <c r="C55" i="1"/>
  <c r="G55" i="1" s="1"/>
  <c r="L54" i="1"/>
  <c r="F54" i="1"/>
  <c r="E54" i="1"/>
  <c r="G54" i="1" s="1"/>
  <c r="D54" i="1"/>
  <c r="C54" i="1"/>
  <c r="L53" i="1"/>
  <c r="K53" i="1"/>
  <c r="K49" i="1" s="1"/>
  <c r="J53" i="1"/>
  <c r="I53" i="1"/>
  <c r="H53" i="1"/>
  <c r="F53" i="1"/>
  <c r="E53" i="1"/>
  <c r="E49" i="1" s="1"/>
  <c r="D53" i="1"/>
  <c r="L52" i="1"/>
  <c r="F52" i="1"/>
  <c r="F50" i="1" s="1"/>
  <c r="F49" i="1" s="1"/>
  <c r="E52" i="1"/>
  <c r="D52" i="1"/>
  <c r="G52" i="1" s="1"/>
  <c r="M52" i="1" s="1"/>
  <c r="C52" i="1"/>
  <c r="L51" i="1"/>
  <c r="L50" i="1" s="1"/>
  <c r="L49" i="1" s="1"/>
  <c r="F51" i="1"/>
  <c r="E51" i="1"/>
  <c r="D51" i="1"/>
  <c r="C51" i="1"/>
  <c r="G51" i="1" s="1"/>
  <c r="K50" i="1"/>
  <c r="J50" i="1"/>
  <c r="I50" i="1"/>
  <c r="H50" i="1"/>
  <c r="E50" i="1"/>
  <c r="D50" i="1"/>
  <c r="C50" i="1"/>
  <c r="J49" i="1"/>
  <c r="J9" i="1" s="1"/>
  <c r="J65" i="1" s="1"/>
  <c r="I49" i="1"/>
  <c r="H49" i="1"/>
  <c r="H9" i="1" s="1"/>
  <c r="H65" i="1" s="1"/>
  <c r="D49" i="1"/>
  <c r="L48" i="1"/>
  <c r="F48" i="1"/>
  <c r="E48" i="1"/>
  <c r="D48" i="1"/>
  <c r="D10" i="1" s="1"/>
  <c r="D9" i="1" s="1"/>
  <c r="D65" i="1" s="1"/>
  <c r="C48" i="1"/>
  <c r="G48" i="1" s="1"/>
  <c r="L47" i="1"/>
  <c r="L10" i="1" s="1"/>
  <c r="L9" i="1" s="1"/>
  <c r="F47" i="1"/>
  <c r="F10" i="1" s="1"/>
  <c r="E47" i="1"/>
  <c r="D47" i="1"/>
  <c r="G47" i="1" s="1"/>
  <c r="C47" i="1"/>
  <c r="L46" i="1"/>
  <c r="G46" i="1"/>
  <c r="M46" i="1" s="1"/>
  <c r="F46" i="1"/>
  <c r="E46" i="1"/>
  <c r="D46" i="1"/>
  <c r="C46" i="1"/>
  <c r="L45" i="1"/>
  <c r="F45" i="1"/>
  <c r="E45" i="1"/>
  <c r="D45" i="1"/>
  <c r="C45" i="1"/>
  <c r="G45" i="1" s="1"/>
  <c r="L44" i="1"/>
  <c r="K44" i="1"/>
  <c r="J44" i="1"/>
  <c r="I44" i="1"/>
  <c r="H44" i="1"/>
  <c r="F44" i="1"/>
  <c r="E44" i="1"/>
  <c r="D44" i="1"/>
  <c r="C44" i="1"/>
  <c r="L43" i="1"/>
  <c r="F43" i="1"/>
  <c r="E43" i="1"/>
  <c r="G43" i="1" s="1"/>
  <c r="D43" i="1"/>
  <c r="C43" i="1"/>
  <c r="L42" i="1"/>
  <c r="G42" i="1"/>
  <c r="N42" i="1" s="1"/>
  <c r="F42" i="1"/>
  <c r="E42" i="1"/>
  <c r="D42" i="1"/>
  <c r="C42" i="1"/>
  <c r="L41" i="1"/>
  <c r="F41" i="1"/>
  <c r="E41" i="1"/>
  <c r="D41" i="1"/>
  <c r="C41" i="1"/>
  <c r="C38" i="1" s="1"/>
  <c r="L40" i="1"/>
  <c r="F40" i="1"/>
  <c r="E40" i="1"/>
  <c r="G40" i="1" s="1"/>
  <c r="D40" i="1"/>
  <c r="C40" i="1"/>
  <c r="L39" i="1"/>
  <c r="G39" i="1"/>
  <c r="M39" i="1" s="1"/>
  <c r="F39" i="1"/>
  <c r="E39" i="1"/>
  <c r="D39" i="1"/>
  <c r="C39" i="1"/>
  <c r="L38" i="1"/>
  <c r="K38" i="1"/>
  <c r="J38" i="1"/>
  <c r="I38" i="1"/>
  <c r="H38" i="1"/>
  <c r="F38" i="1"/>
  <c r="D38" i="1"/>
  <c r="L37" i="1"/>
  <c r="F37" i="1"/>
  <c r="E37" i="1"/>
  <c r="D37" i="1"/>
  <c r="C37" i="1"/>
  <c r="G37" i="1" s="1"/>
  <c r="L36" i="1"/>
  <c r="F36" i="1"/>
  <c r="E36" i="1"/>
  <c r="G36" i="1" s="1"/>
  <c r="D36" i="1"/>
  <c r="C36" i="1"/>
  <c r="L35" i="1"/>
  <c r="G35" i="1"/>
  <c r="M35" i="1" s="1"/>
  <c r="F35" i="1"/>
  <c r="E35" i="1"/>
  <c r="D35" i="1"/>
  <c r="C35" i="1"/>
  <c r="L34" i="1"/>
  <c r="F34" i="1"/>
  <c r="E34" i="1"/>
  <c r="D34" i="1"/>
  <c r="C34" i="1"/>
  <c r="G34" i="1" s="1"/>
  <c r="L33" i="1"/>
  <c r="F33" i="1"/>
  <c r="E33" i="1"/>
  <c r="G33" i="1" s="1"/>
  <c r="D33" i="1"/>
  <c r="C33" i="1"/>
  <c r="L32" i="1"/>
  <c r="G32" i="1"/>
  <c r="M32" i="1" s="1"/>
  <c r="F32" i="1"/>
  <c r="E32" i="1"/>
  <c r="D32" i="1"/>
  <c r="C32" i="1"/>
  <c r="L31" i="1"/>
  <c r="F31" i="1"/>
  <c r="E31" i="1"/>
  <c r="D31" i="1"/>
  <c r="C31" i="1"/>
  <c r="G31" i="1" s="1"/>
  <c r="L30" i="1"/>
  <c r="F30" i="1"/>
  <c r="E30" i="1"/>
  <c r="G30" i="1" s="1"/>
  <c r="D30" i="1"/>
  <c r="C30" i="1"/>
  <c r="L29" i="1"/>
  <c r="K29" i="1"/>
  <c r="K26" i="1" s="1"/>
  <c r="J29" i="1"/>
  <c r="I29" i="1"/>
  <c r="H29" i="1"/>
  <c r="F29" i="1"/>
  <c r="D29" i="1"/>
  <c r="L28" i="1"/>
  <c r="G28" i="1"/>
  <c r="N28" i="1" s="1"/>
  <c r="F28" i="1"/>
  <c r="E28" i="1"/>
  <c r="D28" i="1"/>
  <c r="C28" i="1"/>
  <c r="L27" i="1"/>
  <c r="K27" i="1"/>
  <c r="J27" i="1"/>
  <c r="I27" i="1"/>
  <c r="H27" i="1"/>
  <c r="G27" i="1"/>
  <c r="N27" i="1" s="1"/>
  <c r="F27" i="1"/>
  <c r="E27" i="1"/>
  <c r="D27" i="1"/>
  <c r="C27" i="1"/>
  <c r="L26" i="1"/>
  <c r="J26" i="1"/>
  <c r="I26" i="1"/>
  <c r="H26" i="1"/>
  <c r="F26" i="1"/>
  <c r="D26" i="1"/>
  <c r="L25" i="1"/>
  <c r="F25" i="1"/>
  <c r="E25" i="1"/>
  <c r="D25" i="1"/>
  <c r="C25" i="1"/>
  <c r="G25" i="1" s="1"/>
  <c r="L24" i="1"/>
  <c r="F24" i="1"/>
  <c r="E24" i="1"/>
  <c r="G24" i="1" s="1"/>
  <c r="D24" i="1"/>
  <c r="C24" i="1"/>
  <c r="L23" i="1"/>
  <c r="G23" i="1"/>
  <c r="M23" i="1" s="1"/>
  <c r="F23" i="1"/>
  <c r="E23" i="1"/>
  <c r="D23" i="1"/>
  <c r="C23" i="1"/>
  <c r="L22" i="1"/>
  <c r="F22" i="1"/>
  <c r="E22" i="1"/>
  <c r="D22" i="1"/>
  <c r="C22" i="1"/>
  <c r="G22" i="1" s="1"/>
  <c r="L21" i="1"/>
  <c r="F21" i="1"/>
  <c r="E21" i="1"/>
  <c r="G21" i="1" s="1"/>
  <c r="D21" i="1"/>
  <c r="C21" i="1"/>
  <c r="L20" i="1"/>
  <c r="G20" i="1"/>
  <c r="M20" i="1" s="1"/>
  <c r="F20" i="1"/>
  <c r="E20" i="1"/>
  <c r="D20" i="1"/>
  <c r="C20" i="1"/>
  <c r="L19" i="1"/>
  <c r="F19" i="1"/>
  <c r="E19" i="1"/>
  <c r="D19" i="1"/>
  <c r="C19" i="1"/>
  <c r="G19" i="1" s="1"/>
  <c r="L18" i="1"/>
  <c r="F18" i="1"/>
  <c r="E18" i="1"/>
  <c r="G18" i="1" s="1"/>
  <c r="D18" i="1"/>
  <c r="C18" i="1"/>
  <c r="L17" i="1"/>
  <c r="K17" i="1"/>
  <c r="K16" i="1" s="1"/>
  <c r="J17" i="1"/>
  <c r="I17" i="1"/>
  <c r="H17" i="1"/>
  <c r="F17" i="1"/>
  <c r="E17" i="1"/>
  <c r="D17" i="1"/>
  <c r="L16" i="1"/>
  <c r="J16" i="1"/>
  <c r="I16" i="1"/>
  <c r="H16" i="1"/>
  <c r="F16" i="1"/>
  <c r="E16" i="1"/>
  <c r="D16" i="1"/>
  <c r="L15" i="1"/>
  <c r="G15" i="1"/>
  <c r="N15" i="1" s="1"/>
  <c r="F15" i="1"/>
  <c r="E15" i="1"/>
  <c r="D15" i="1"/>
  <c r="C15" i="1"/>
  <c r="L14" i="1"/>
  <c r="F14" i="1"/>
  <c r="E14" i="1"/>
  <c r="D14" i="1"/>
  <c r="C14" i="1"/>
  <c r="G14" i="1" s="1"/>
  <c r="L13" i="1"/>
  <c r="F13" i="1"/>
  <c r="E13" i="1"/>
  <c r="G13" i="1" s="1"/>
  <c r="D13" i="1"/>
  <c r="C13" i="1"/>
  <c r="L12" i="1"/>
  <c r="G12" i="1"/>
  <c r="N12" i="1" s="1"/>
  <c r="F12" i="1"/>
  <c r="E12" i="1"/>
  <c r="D12" i="1"/>
  <c r="C12" i="1"/>
  <c r="C11" i="1" s="1"/>
  <c r="L11" i="1"/>
  <c r="K11" i="1"/>
  <c r="J11" i="1"/>
  <c r="I11" i="1"/>
  <c r="H11" i="1"/>
  <c r="F11" i="1"/>
  <c r="D11" i="1"/>
  <c r="J10" i="1"/>
  <c r="I10" i="1"/>
  <c r="I9" i="1" s="1"/>
  <c r="I65" i="1" s="1"/>
  <c r="H10" i="1"/>
  <c r="G8" i="4" l="1"/>
  <c r="M30" i="4"/>
  <c r="N30" i="4" s="1"/>
  <c r="L29" i="4"/>
  <c r="M29" i="4" s="1"/>
  <c r="N29" i="4" s="1"/>
  <c r="M24" i="4"/>
  <c r="N24" i="4" s="1"/>
  <c r="N69" i="4"/>
  <c r="M69" i="4"/>
  <c r="C35" i="4"/>
  <c r="G33" i="4"/>
  <c r="G35" i="4" s="1"/>
  <c r="D67" i="4"/>
  <c r="G62" i="4"/>
  <c r="N66" i="4"/>
  <c r="M66" i="4"/>
  <c r="M21" i="4"/>
  <c r="N21" i="4" s="1"/>
  <c r="F56" i="4"/>
  <c r="M22" i="4"/>
  <c r="N22" i="4" s="1"/>
  <c r="M54" i="4"/>
  <c r="M53" i="4" s="1"/>
  <c r="N68" i="4"/>
  <c r="M68" i="4"/>
  <c r="M72" i="4"/>
  <c r="E8" i="4"/>
  <c r="E33" i="4" s="1"/>
  <c r="E35" i="4" s="1"/>
  <c r="K8" i="4"/>
  <c r="K33" i="4" s="1"/>
  <c r="K35" i="4" s="1"/>
  <c r="C57" i="4"/>
  <c r="C56" i="4" s="1"/>
  <c r="C55" i="4" s="1"/>
  <c r="C46" i="4" s="1"/>
  <c r="C71" i="4" s="1"/>
  <c r="C73" i="4" s="1"/>
  <c r="G60" i="4"/>
  <c r="E67" i="4"/>
  <c r="E46" i="4"/>
  <c r="E71" i="4" s="1"/>
  <c r="E73" i="4" s="1"/>
  <c r="L46" i="4"/>
  <c r="L71" i="4" s="1"/>
  <c r="L23" i="4"/>
  <c r="M23" i="4" s="1"/>
  <c r="N23" i="4" s="1"/>
  <c r="L13" i="4"/>
  <c r="L20" i="4"/>
  <c r="G21" i="4"/>
  <c r="G20" i="4" s="1"/>
  <c r="G19" i="4" s="1"/>
  <c r="G18" i="4" s="1"/>
  <c r="G17" i="4" s="1"/>
  <c r="L26" i="4"/>
  <c r="D53" i="4"/>
  <c r="D59" i="4"/>
  <c r="D58" i="4" s="1"/>
  <c r="D57" i="4" s="1"/>
  <c r="D56" i="4" s="1"/>
  <c r="D55" i="4" s="1"/>
  <c r="D46" i="4" s="1"/>
  <c r="D71" i="4" s="1"/>
  <c r="D73" i="4" s="1"/>
  <c r="L16" i="4"/>
  <c r="E59" i="4"/>
  <c r="E58" i="4" s="1"/>
  <c r="E57" i="4" s="1"/>
  <c r="E56" i="4" s="1"/>
  <c r="E55" i="4" s="1"/>
  <c r="M65" i="4"/>
  <c r="F64" i="4"/>
  <c r="F63" i="4" s="1"/>
  <c r="D70" i="4"/>
  <c r="G70" i="4" s="1"/>
  <c r="M70" i="4" s="1"/>
  <c r="N14" i="3"/>
  <c r="M14" i="3"/>
  <c r="G19" i="3"/>
  <c r="N20" i="3"/>
  <c r="M20" i="3"/>
  <c r="G23" i="3"/>
  <c r="M24" i="3"/>
  <c r="M48" i="3"/>
  <c r="G47" i="3"/>
  <c r="M47" i="3" s="1"/>
  <c r="F9" i="3"/>
  <c r="F51" i="3" s="1"/>
  <c r="M43" i="3"/>
  <c r="G42" i="3"/>
  <c r="M42" i="3" s="1"/>
  <c r="D51" i="3"/>
  <c r="G31" i="3"/>
  <c r="N32" i="3"/>
  <c r="M32" i="3"/>
  <c r="G34" i="3"/>
  <c r="M36" i="3"/>
  <c r="N13" i="3"/>
  <c r="M13" i="3"/>
  <c r="G12" i="3"/>
  <c r="I9" i="3"/>
  <c r="I51" i="3" s="1"/>
  <c r="F38" i="3"/>
  <c r="F37" i="3" s="1"/>
  <c r="N44" i="3"/>
  <c r="M44" i="3"/>
  <c r="G46" i="3"/>
  <c r="L11" i="3"/>
  <c r="L10" i="3" s="1"/>
  <c r="N21" i="3"/>
  <c r="M21" i="3"/>
  <c r="L26" i="3"/>
  <c r="L25" i="3" s="1"/>
  <c r="M17" i="3"/>
  <c r="C12" i="3"/>
  <c r="C11" i="3" s="1"/>
  <c r="C10" i="3" s="1"/>
  <c r="E27" i="3"/>
  <c r="E26" i="3" s="1"/>
  <c r="E34" i="3"/>
  <c r="C42" i="3"/>
  <c r="C38" i="3" s="1"/>
  <c r="C37" i="3" s="1"/>
  <c r="L46" i="3"/>
  <c r="G27" i="3"/>
  <c r="M28" i="3"/>
  <c r="G39" i="3"/>
  <c r="M29" i="3"/>
  <c r="M35" i="3"/>
  <c r="G16" i="3"/>
  <c r="M18" i="2"/>
  <c r="N18" i="2"/>
  <c r="N15" i="2"/>
  <c r="M15" i="2"/>
  <c r="N23" i="2"/>
  <c r="M23" i="2"/>
  <c r="G20" i="2"/>
  <c r="N21" i="2"/>
  <c r="M21" i="2"/>
  <c r="G10" i="2"/>
  <c r="N11" i="2"/>
  <c r="M11" i="2"/>
  <c r="D19" i="2"/>
  <c r="M26" i="2"/>
  <c r="M27" i="2"/>
  <c r="D9" i="2"/>
  <c r="D8" i="2" s="1"/>
  <c r="D30" i="2" s="1"/>
  <c r="G14" i="2"/>
  <c r="N13" i="2"/>
  <c r="N16" i="2"/>
  <c r="G24" i="2"/>
  <c r="N28" i="2"/>
  <c r="C12" i="2"/>
  <c r="C9" i="2" s="1"/>
  <c r="C8" i="2" s="1"/>
  <c r="C30" i="2" s="1"/>
  <c r="M29" i="2"/>
  <c r="M25" i="1"/>
  <c r="N25" i="1"/>
  <c r="N30" i="1"/>
  <c r="G29" i="1"/>
  <c r="M30" i="1"/>
  <c r="N55" i="1"/>
  <c r="M55" i="1"/>
  <c r="N18" i="1"/>
  <c r="M18" i="1"/>
  <c r="G17" i="1"/>
  <c r="N34" i="1"/>
  <c r="M34" i="1"/>
  <c r="N40" i="1"/>
  <c r="M40" i="1"/>
  <c r="G38" i="1"/>
  <c r="F9" i="1"/>
  <c r="F65" i="1" s="1"/>
  <c r="G50" i="1"/>
  <c r="N51" i="1"/>
  <c r="M51" i="1"/>
  <c r="N24" i="1"/>
  <c r="M24" i="1"/>
  <c r="M31" i="1"/>
  <c r="N31" i="1"/>
  <c r="M48" i="1"/>
  <c r="N48" i="1"/>
  <c r="N54" i="1"/>
  <c r="G53" i="1"/>
  <c r="M54" i="1"/>
  <c r="N64" i="1"/>
  <c r="M64" i="1"/>
  <c r="N13" i="1"/>
  <c r="G11" i="1"/>
  <c r="M13" i="1"/>
  <c r="N36" i="1"/>
  <c r="M36" i="1"/>
  <c r="M14" i="1"/>
  <c r="N14" i="1"/>
  <c r="N19" i="1"/>
  <c r="M19" i="1"/>
  <c r="N33" i="1"/>
  <c r="M33" i="1"/>
  <c r="M60" i="1"/>
  <c r="N22" i="1"/>
  <c r="M22" i="1"/>
  <c r="N62" i="1"/>
  <c r="M62" i="1"/>
  <c r="K10" i="1"/>
  <c r="K9" i="1" s="1"/>
  <c r="K65" i="1" s="1"/>
  <c r="L65" i="1"/>
  <c r="N21" i="1"/>
  <c r="M21" i="1"/>
  <c r="N37" i="1"/>
  <c r="M37" i="1"/>
  <c r="N43" i="1"/>
  <c r="M43" i="1"/>
  <c r="G44" i="1"/>
  <c r="N45" i="1"/>
  <c r="M45" i="1"/>
  <c r="N47" i="1"/>
  <c r="M47" i="1"/>
  <c r="M27" i="1"/>
  <c r="E29" i="1"/>
  <c r="E26" i="1" s="1"/>
  <c r="M12" i="1"/>
  <c r="M15" i="1"/>
  <c r="M28" i="1"/>
  <c r="M42" i="1"/>
  <c r="G61" i="1"/>
  <c r="M63" i="1"/>
  <c r="N20" i="1"/>
  <c r="N23" i="1"/>
  <c r="N32" i="1"/>
  <c r="N35" i="1"/>
  <c r="N39" i="1"/>
  <c r="C57" i="1"/>
  <c r="E11" i="1"/>
  <c r="E10" i="1" s="1"/>
  <c r="E9" i="1" s="1"/>
  <c r="E65" i="1" s="1"/>
  <c r="C17" i="1"/>
  <c r="C16" i="1" s="1"/>
  <c r="C10" i="1" s="1"/>
  <c r="C9" i="1" s="1"/>
  <c r="C65" i="1" s="1"/>
  <c r="C29" i="1"/>
  <c r="C26" i="1" s="1"/>
  <c r="E38" i="1"/>
  <c r="G41" i="1"/>
  <c r="C53" i="1"/>
  <c r="C49" i="1" s="1"/>
  <c r="L15" i="4" l="1"/>
  <c r="M16" i="4"/>
  <c r="M15" i="4" s="1"/>
  <c r="G51" i="4"/>
  <c r="M13" i="4"/>
  <c r="N13" i="4" s="1"/>
  <c r="L12" i="4"/>
  <c r="G59" i="4"/>
  <c r="M26" i="4"/>
  <c r="N26" i="4" s="1"/>
  <c r="L25" i="4"/>
  <c r="M25" i="4" s="1"/>
  <c r="N25" i="4" s="1"/>
  <c r="F55" i="4"/>
  <c r="F46" i="4" s="1"/>
  <c r="F71" i="4" s="1"/>
  <c r="F73" i="4" s="1"/>
  <c r="M20" i="4"/>
  <c r="L19" i="4"/>
  <c r="N60" i="4"/>
  <c r="M60" i="4"/>
  <c r="G67" i="4"/>
  <c r="G64" i="4"/>
  <c r="N62" i="4"/>
  <c r="M62" i="4"/>
  <c r="G61" i="4"/>
  <c r="N27" i="3"/>
  <c r="M27" i="3"/>
  <c r="G26" i="3"/>
  <c r="L51" i="3"/>
  <c r="M46" i="3"/>
  <c r="N12" i="3"/>
  <c r="M12" i="3"/>
  <c r="M16" i="3"/>
  <c r="N16" i="3"/>
  <c r="G15" i="3"/>
  <c r="G38" i="3"/>
  <c r="M39" i="3"/>
  <c r="E25" i="3"/>
  <c r="E9" i="3" s="1"/>
  <c r="E51" i="3" s="1"/>
  <c r="M31" i="3"/>
  <c r="N31" i="3"/>
  <c r="M19" i="3"/>
  <c r="N19" i="3"/>
  <c r="C9" i="3"/>
  <c r="C51" i="3" s="1"/>
  <c r="L9" i="3"/>
  <c r="N34" i="3"/>
  <c r="M34" i="3"/>
  <c r="M23" i="3"/>
  <c r="G22" i="3"/>
  <c r="M22" i="3" s="1"/>
  <c r="N14" i="2"/>
  <c r="M14" i="2"/>
  <c r="G12" i="2"/>
  <c r="N10" i="2"/>
  <c r="M10" i="2"/>
  <c r="G9" i="2"/>
  <c r="M24" i="2"/>
  <c r="N24" i="2"/>
  <c r="M20" i="2"/>
  <c r="N20" i="2"/>
  <c r="G22" i="2"/>
  <c r="M50" i="1"/>
  <c r="G49" i="1"/>
  <c r="N50" i="1"/>
  <c r="N53" i="1"/>
  <c r="M53" i="1"/>
  <c r="N29" i="1"/>
  <c r="M29" i="1"/>
  <c r="G26" i="1"/>
  <c r="N44" i="1"/>
  <c r="M44" i="1"/>
  <c r="N41" i="1"/>
  <c r="M41" i="1"/>
  <c r="N61" i="1"/>
  <c r="M61" i="1"/>
  <c r="G59" i="1"/>
  <c r="G10" i="1"/>
  <c r="N11" i="1"/>
  <c r="M11" i="1"/>
  <c r="M17" i="1"/>
  <c r="G16" i="1"/>
  <c r="N17" i="1"/>
  <c r="N38" i="1"/>
  <c r="M38" i="1"/>
  <c r="G63" i="4" l="1"/>
  <c r="M64" i="4"/>
  <c r="N64" i="4"/>
  <c r="N51" i="4"/>
  <c r="M51" i="4"/>
  <c r="G50" i="4"/>
  <c r="N67" i="4"/>
  <c r="M67" i="4"/>
  <c r="N61" i="4"/>
  <c r="M61" i="4"/>
  <c r="G58" i="4"/>
  <c r="N59" i="4"/>
  <c r="M59" i="4"/>
  <c r="M19" i="4"/>
  <c r="N19" i="4" s="1"/>
  <c r="L18" i="4"/>
  <c r="M12" i="4"/>
  <c r="N12" i="4" s="1"/>
  <c r="L11" i="4"/>
  <c r="M26" i="3"/>
  <c r="N26" i="3"/>
  <c r="G25" i="3"/>
  <c r="G37" i="3"/>
  <c r="M37" i="3" s="1"/>
  <c r="M38" i="3"/>
  <c r="N15" i="3"/>
  <c r="M15" i="3"/>
  <c r="G11" i="3"/>
  <c r="N9" i="2"/>
  <c r="M9" i="2"/>
  <c r="N22" i="2"/>
  <c r="M22" i="2"/>
  <c r="G19" i="2"/>
  <c r="N12" i="2"/>
  <c r="M12" i="2"/>
  <c r="M49" i="1"/>
  <c r="N49" i="1"/>
  <c r="M10" i="1"/>
  <c r="N10" i="1"/>
  <c r="N59" i="1"/>
  <c r="M59" i="1"/>
  <c r="G58" i="1"/>
  <c r="M16" i="1"/>
  <c r="N16" i="1"/>
  <c r="M26" i="1"/>
  <c r="N26" i="1"/>
  <c r="M18" i="4" l="1"/>
  <c r="N18" i="4" s="1"/>
  <c r="L17" i="4"/>
  <c r="M17" i="4" s="1"/>
  <c r="N17" i="4" s="1"/>
  <c r="N63" i="4"/>
  <c r="M63" i="4"/>
  <c r="N50" i="4"/>
  <c r="M50" i="4"/>
  <c r="G49" i="4"/>
  <c r="M11" i="4"/>
  <c r="N11" i="4" s="1"/>
  <c r="L10" i="4"/>
  <c r="N58" i="4"/>
  <c r="M58" i="4"/>
  <c r="G57" i="4"/>
  <c r="N25" i="3"/>
  <c r="M25" i="3"/>
  <c r="N11" i="3"/>
  <c r="M11" i="3"/>
  <c r="G10" i="3"/>
  <c r="M19" i="2"/>
  <c r="N19" i="2"/>
  <c r="G8" i="2"/>
  <c r="N58" i="1"/>
  <c r="M58" i="1"/>
  <c r="G57" i="1"/>
  <c r="M10" i="4" l="1"/>
  <c r="N10" i="4" s="1"/>
  <c r="L9" i="4"/>
  <c r="N49" i="4"/>
  <c r="M49" i="4"/>
  <c r="G48" i="4"/>
  <c r="N57" i="4"/>
  <c r="M57" i="4"/>
  <c r="G56" i="4"/>
  <c r="N10" i="3"/>
  <c r="M10" i="3"/>
  <c r="G9" i="3"/>
  <c r="N8" i="2"/>
  <c r="G30" i="2"/>
  <c r="M8" i="2"/>
  <c r="N57" i="1"/>
  <c r="M57" i="1"/>
  <c r="G9" i="1"/>
  <c r="N56" i="4" l="1"/>
  <c r="M56" i="4"/>
  <c r="G55" i="4"/>
  <c r="M9" i="4"/>
  <c r="N9" i="4" s="1"/>
  <c r="L8" i="4"/>
  <c r="N48" i="4"/>
  <c r="M48" i="4"/>
  <c r="G47" i="4"/>
  <c r="N9" i="3"/>
  <c r="M9" i="3"/>
  <c r="G51" i="3"/>
  <c r="N30" i="2"/>
  <c r="M30" i="2"/>
  <c r="G65" i="1"/>
  <c r="N9" i="1"/>
  <c r="M9" i="1"/>
  <c r="N55" i="4" l="1"/>
  <c r="M55" i="4"/>
  <c r="N47" i="4"/>
  <c r="M47" i="4"/>
  <c r="G46" i="4"/>
  <c r="M8" i="4"/>
  <c r="N8" i="4" s="1"/>
  <c r="L33" i="4"/>
  <c r="N51" i="3"/>
  <c r="M51" i="3"/>
  <c r="N65" i="1"/>
  <c r="M65" i="1"/>
  <c r="L35" i="4" l="1"/>
  <c r="M35" i="4" s="1"/>
  <c r="M33" i="4"/>
  <c r="N33" i="4" s="1"/>
  <c r="N46" i="4"/>
  <c r="M46" i="4"/>
  <c r="G71" i="4"/>
  <c r="N71" i="4" l="1"/>
  <c r="M71" i="4"/>
  <c r="G73" i="4"/>
  <c r="N73" i="4" l="1"/>
  <c r="M73" i="4"/>
</calcChain>
</file>

<file path=xl/sharedStrings.xml><?xml version="1.0" encoding="utf-8"?>
<sst xmlns="http://schemas.openxmlformats.org/spreadsheetml/2006/main" count="424" uniqueCount="149">
  <si>
    <t>I</t>
  </si>
  <si>
    <t xml:space="preserve"> CUADRO No.2</t>
  </si>
  <si>
    <t>INGRESOS FISCALES COMPARADOS POR PARTIDAS, DIRECCION GENERAL DE IMPUESTOS INTERNOS</t>
  </si>
  <si>
    <t>ENERO-ABRIL 2025/PRESUPUESTO  2025</t>
  </si>
  <si>
    <t xml:space="preserve">(En millones RD$) </t>
  </si>
  <si>
    <t>PARTIDAS</t>
  </si>
  <si>
    <t>RECAUDADO 2025</t>
  </si>
  <si>
    <t>PRESUPUESTO 2025</t>
  </si>
  <si>
    <t>DIFERENCIA</t>
  </si>
  <si>
    <t xml:space="preserve">% ALCANZADO </t>
  </si>
  <si>
    <t>ENERO</t>
  </si>
  <si>
    <t>FEBRERO</t>
  </si>
  <si>
    <t>MARZO</t>
  </si>
  <si>
    <t>ABRIL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</si>
  <si>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</si>
  <si>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</si>
  <si>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</si>
  <si>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</si>
  <si>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</si>
  <si>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</si>
  <si>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</si>
  <si>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</si>
  <si>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</si>
  <si>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</si>
  <si>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</si>
  <si>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</si>
  <si>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</si>
  <si>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</si>
  <si>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</si>
  <si>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</si>
  <si>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</si>
  <si>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</si>
  <si>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</si>
  <si>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</si>
  <si>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</si>
  <si>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</si>
  <si>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</si>
  <si>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</si>
  <si>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</si>
  <si>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</si>
  <si>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</si>
  <si>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</si>
  <si>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</si>
  <si>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</si>
  <si>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</si>
  <si>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</si>
  <si>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</si>
  <si>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</si>
  <si>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</si>
  <si>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</si>
  <si>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</si>
  <si>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</si>
  <si>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</si>
  <si>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</si>
  <si>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</si>
  <si>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</si>
  <si>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</si>
  <si>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</si>
  <si>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</si>
  <si>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</si>
  <si>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</si>
  <si>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</si>
  <si>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</si>
  <si>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</si>
  <si>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C:\Documents and Settings\fperez\My Documents\Ingresos Mensuales 2004\Enero 2004.xls</t>
  </si>
  <si>
    <t>- Multas y Sanciones</t>
  </si>
  <si>
    <t>- Ingresos Diversos</t>
  </si>
  <si>
    <t>- Ingresos por diferencial del gas licuado de petróleo</t>
  </si>
  <si>
    <t xml:space="preserve">   TOTAL 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</si>
  <si>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</si>
  <si>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</si>
  <si>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</si>
  <si>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y los depósitos en exceso de la recaudadora.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</si>
  <si>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</si>
  <si>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</si>
  <si>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</si>
  <si>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ENERO-ABRIL  2025/PRESUPUESTO 2025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</si>
  <si>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</si>
  <si>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</si>
  <si>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</si>
  <si>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TRANSACCIONES/COMERCIO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</si>
  <si>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</si>
  <si>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</si>
  <si>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</si>
  <si>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</si>
  <si>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</si>
  <si>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</si>
  <si>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</si>
  <si>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</si>
  <si>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(1) Cifras sujetas a rectificación.   Incluye los dólares convertidos a la tasa oficial. </t>
  </si>
  <si>
    <t xml:space="preserve">     Excluye depósitos en exceso de la DGA.</t>
  </si>
  <si>
    <t>CUADRO No.4</t>
  </si>
  <si>
    <t xml:space="preserve"> INGRESOS FISCALES COMPARADOS  POR PARTIDAS, TESORERÍA NACIONAL</t>
  </si>
  <si>
    <t>ENERO-ABRIL 2025/PRESUPUESTO 2025</t>
  </si>
  <si>
    <t xml:space="preserve">(En millones de RD$) </t>
  </si>
  <si>
    <t>%</t>
  </si>
  <si>
    <t>- Impuesto para Contribuir al Desarrollo de las Telecomunicaciones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</si>
  <si>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</si>
  <si>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</si>
  <si>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</si>
  <si>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</si>
  <si>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- Derechos Consulares</t>
  </si>
  <si>
    <t>II) CONTRIBUCIONES SOCIALES</t>
  </si>
  <si>
    <t xml:space="preserve">III) TRANSFERENCIAS </t>
  </si>
  <si>
    <t>- Transferencias Corrientes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</si>
  <si>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</si>
  <si>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</si>
  <si>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</si>
  <si>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</si>
  <si>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</si>
  <si>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</si>
  <si>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</si>
  <si>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</si>
  <si>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</si>
  <si>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</si>
  <si>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</si>
  <si>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</si>
  <si>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</si>
  <si>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</si>
  <si>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</si>
  <si>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</si>
  <si>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</si>
  <si>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</si>
  <si>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</si>
  <si>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</si>
  <si>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r>
      <t xml:space="preserve">(1) Cifras sujetas a rectificación.  Incluye los dólares convertidos a la tasa oficial. </t>
    </r>
    <r>
      <rPr>
        <b/>
        <sz val="8"/>
        <color indexed="8"/>
        <rFont val="Gotham"/>
      </rPr>
      <t xml:space="preserve"> </t>
    </r>
  </si>
  <si>
    <t xml:space="preserve">     Excluye los Depósitos a Cargo del Estado, Fondos Especiales y de Terceros, ingresos de las instituciones centralizadas en la CUT no presupuestaria y los depósitos en exceso de las recaudadoras.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</si>
  <si>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</si>
  <si>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</si>
  <si>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ENERO-ABRIL 2024/2025</t>
  </si>
  <si>
    <t>(En millones de RD$)</t>
  </si>
  <si>
    <t>VARIACION</t>
  </si>
  <si>
    <t>Abs.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</si>
  <si>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</si>
  <si>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</si>
  <si>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</si>
  <si>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</si>
  <si>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</si>
  <si>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</si>
  <si>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</si>
  <si>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</si>
  <si>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</si>
  <si>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- 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</si>
  <si>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</si>
  <si>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</si>
  <si>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(1) Cifras sujetas a rectificación.  Incluye los dólares convertidos a la tasa oficial.  </t>
  </si>
  <si>
    <t>PRESUPUESTO  2025</t>
  </si>
  <si>
    <t>Diferencia</t>
  </si>
  <si>
    <t>Recursos de Captación Directa de la Procuradoria General de la República ( multas de tránsito)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</si>
</sst>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_(* #,##0_);_(* \(#,##0\);_(* &quot;-&quot;??_);_(@_)"/>
    <numFmt numFmtId="167" formatCode="#,##0.0000_);\(#,##0.0000\)"/>
    <numFmt numFmtId="168" formatCode="0.0"/>
    <numFmt numFmtId="169" formatCode="_(* #,##0.0000_);_(* \(#,##0.0000\);_(* &quot;-&quot;??_);_(@_)"/>
  </numFmts>
  <fonts count="35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Arial"/>
      <family val="2"/>
    </font>
    <font>
      <b/>
      <sz val="10"/>
      <name val="Gotham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b/>
      <sz val="9"/>
      <color indexed="8"/>
      <name val="Gotham"/>
    </font>
    <font>
      <sz val="10"/>
      <name val="Gotham"/>
    </font>
    <font>
      <sz val="8"/>
      <color indexed="8"/>
      <name val="Gotham"/>
    </font>
    <font>
      <sz val="9"/>
      <color indexed="8"/>
      <name val="Gotham"/>
    </font>
    <font>
      <sz val="8"/>
      <name val="Gotham"/>
    </font>
    <font>
      <sz val="10"/>
      <name val="Segoe UI"/>
      <family val="2"/>
    </font>
    <font>
      <sz val="10"/>
      <name val="Antique Olive"/>
      <family val="2"/>
    </font>
    <font>
      <i/>
      <sz val="12"/>
      <color indexed="8"/>
      <name val="Gotham"/>
    </font>
    <font>
      <sz val="10"/>
      <color theme="0"/>
      <name val="Gotham"/>
    </font>
    <font>
      <sz val="12"/>
      <name val="Arial"/>
      <family val="2"/>
    </font>
    <font>
      <b/>
      <i/>
      <sz val="11"/>
      <color indexed="8"/>
      <name val="Gotham"/>
    </font>
    <font>
      <b/>
      <sz val="11"/>
      <color indexed="8"/>
      <name val="Gotham"/>
    </font>
    <font>
      <b/>
      <sz val="9"/>
      <color theme="0"/>
      <name val="Gotham"/>
    </font>
    <font>
      <u/>
      <sz val="10"/>
      <color indexed="8"/>
      <name val="Gotham"/>
    </font>
    <font>
      <b/>
      <sz val="8"/>
      <color indexed="8"/>
      <name val="Gotham"/>
    </font>
    <font>
      <sz val="7"/>
      <name val="Gotham"/>
    </font>
    <font>
      <sz val="11"/>
      <color indexed="8"/>
      <name val="Gotham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9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39" fontId="9" fillId="0" borderId="0"/>
  </cellStyleXfs>
  <cellXfs count="242">
    <xf numFmtId="0" fontId="0" fillId="0" borderId="0" xfId="0"/>
    <xf numFmtId="0" fontId="1" fillId="0" borderId="0" xfId="2"/>
    <xf numFmtId="0" fontId="2" fillId="0" borderId="0" xfId="2" applyFont="1"/>
    <xf numFmtId="164" fontId="1" fillId="0" borderId="0" xfId="1" applyNumberFormat="1" applyFont="1" applyFill="1" applyBorder="1"/>
    <xf numFmtId="164" fontId="1" fillId="0" borderId="0" xfId="1" applyNumberFormat="1"/>
    <xf numFmtId="43" fontId="1" fillId="0" borderId="0" xfId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164" fontId="5" fillId="0" borderId="0" xfId="1" applyNumberFormat="1" applyFont="1" applyFill="1" applyBorder="1"/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/>
    </xf>
    <xf numFmtId="165" fontId="8" fillId="0" borderId="7" xfId="3" applyNumberFormat="1" applyFont="1" applyBorder="1"/>
    <xf numFmtId="165" fontId="8" fillId="0" borderId="7" xfId="1" applyNumberFormat="1" applyFont="1" applyFill="1" applyBorder="1"/>
    <xf numFmtId="165" fontId="8" fillId="0" borderId="7" xfId="1" applyNumberFormat="1" applyFont="1" applyFill="1" applyBorder="1" applyAlignment="1">
      <alignment horizontal="right" indent="1"/>
    </xf>
    <xf numFmtId="165" fontId="1" fillId="0" borderId="0" xfId="2" applyNumberFormat="1"/>
    <xf numFmtId="0" fontId="8" fillId="0" borderId="8" xfId="4" applyFont="1" applyBorder="1"/>
    <xf numFmtId="165" fontId="8" fillId="0" borderId="8" xfId="4" applyNumberFormat="1" applyFont="1" applyBorder="1"/>
    <xf numFmtId="165" fontId="8" fillId="0" borderId="8" xfId="1" applyNumberFormat="1" applyFont="1" applyFill="1" applyBorder="1" applyProtection="1"/>
    <xf numFmtId="165" fontId="8" fillId="0" borderId="9" xfId="1" applyNumberFormat="1" applyFont="1" applyFill="1" applyBorder="1" applyAlignment="1" applyProtection="1">
      <alignment horizontal="right" indent="1"/>
    </xf>
    <xf numFmtId="165" fontId="8" fillId="0" borderId="8" xfId="1" applyNumberFormat="1" applyFont="1" applyFill="1" applyBorder="1" applyAlignment="1" applyProtection="1">
      <alignment horizontal="right" indent="1"/>
    </xf>
    <xf numFmtId="165" fontId="8" fillId="0" borderId="9" xfId="4" applyNumberFormat="1" applyFont="1" applyBorder="1"/>
    <xf numFmtId="165" fontId="8" fillId="0" borderId="8" xfId="1" applyNumberFormat="1" applyFont="1" applyFill="1" applyBorder="1" applyAlignment="1" applyProtection="1"/>
    <xf numFmtId="166" fontId="1" fillId="0" borderId="0" xfId="1" applyNumberFormat="1"/>
    <xf numFmtId="49" fontId="10" fillId="0" borderId="8" xfId="5" applyNumberFormat="1" applyFont="1" applyBorder="1" applyAlignment="1">
      <alignment horizontal="left" indent="1"/>
    </xf>
    <xf numFmtId="165" fontId="10" fillId="0" borderId="8" xfId="4" applyNumberFormat="1" applyFont="1" applyBorder="1"/>
    <xf numFmtId="165" fontId="10" fillId="0" borderId="9" xfId="4" applyNumberFormat="1" applyFont="1" applyBorder="1"/>
    <xf numFmtId="165" fontId="10" fillId="0" borderId="8" xfId="1" applyNumberFormat="1" applyFont="1" applyFill="1" applyBorder="1" applyAlignment="1" applyProtection="1"/>
    <xf numFmtId="165" fontId="10" fillId="0" borderId="9" xfId="1" applyNumberFormat="1" applyFont="1" applyFill="1" applyBorder="1" applyAlignment="1" applyProtection="1">
      <alignment horizontal="right" indent="1"/>
    </xf>
    <xf numFmtId="165" fontId="10" fillId="0" borderId="8" xfId="1" applyNumberFormat="1" applyFont="1" applyFill="1" applyBorder="1" applyAlignment="1" applyProtection="1">
      <alignment horizontal="right" indent="1"/>
    </xf>
    <xf numFmtId="49" fontId="8" fillId="0" borderId="8" xfId="4" applyNumberFormat="1" applyFont="1" applyBorder="1" applyAlignment="1">
      <alignment horizontal="left" indent="1"/>
    </xf>
    <xf numFmtId="49" fontId="10" fillId="0" borderId="8" xfId="5" applyNumberFormat="1" applyFont="1" applyBorder="1" applyAlignment="1">
      <alignment horizontal="left" indent="2"/>
    </xf>
    <xf numFmtId="165" fontId="10" fillId="0" borderId="8" xfId="1" applyNumberFormat="1" applyFont="1" applyFill="1" applyBorder="1" applyProtection="1"/>
    <xf numFmtId="43" fontId="11" fillId="0" borderId="0" xfId="1" applyFont="1"/>
    <xf numFmtId="43" fontId="1" fillId="0" borderId="0" xfId="2" applyNumberFormat="1"/>
    <xf numFmtId="49" fontId="10" fillId="0" borderId="8" xfId="2" applyNumberFormat="1" applyFont="1" applyBorder="1" applyAlignment="1">
      <alignment horizontal="left" indent="2"/>
    </xf>
    <xf numFmtId="49" fontId="10" fillId="0" borderId="8" xfId="4" applyNumberFormat="1" applyFont="1" applyBorder="1" applyAlignment="1">
      <alignment horizontal="left" indent="2"/>
    </xf>
    <xf numFmtId="0" fontId="8" fillId="0" borderId="8" xfId="4" applyFont="1" applyBorder="1" applyAlignment="1">
      <alignment horizontal="left" indent="1"/>
    </xf>
    <xf numFmtId="49" fontId="10" fillId="0" borderId="8" xfId="6" applyNumberFormat="1" applyFont="1" applyBorder="1" applyAlignment="1">
      <alignment horizontal="left" indent="2"/>
    </xf>
    <xf numFmtId="0" fontId="12" fillId="0" borderId="8" xfId="2" applyFont="1" applyBorder="1"/>
    <xf numFmtId="165" fontId="8" fillId="0" borderId="9" xfId="1" applyNumberFormat="1" applyFont="1" applyFill="1" applyBorder="1" applyProtection="1"/>
    <xf numFmtId="43" fontId="10" fillId="0" borderId="8" xfId="1" applyFont="1" applyFill="1" applyBorder="1" applyAlignment="1" applyProtection="1">
      <alignment horizontal="right" indent="1"/>
    </xf>
    <xf numFmtId="0" fontId="11" fillId="0" borderId="0" xfId="2" applyFont="1"/>
    <xf numFmtId="49" fontId="8" fillId="0" borderId="8" xfId="6" applyNumberFormat="1" applyFont="1" applyBorder="1" applyAlignment="1">
      <alignment horizontal="left" indent="1"/>
    </xf>
    <xf numFmtId="0" fontId="1" fillId="0" borderId="0" xfId="2" applyAlignment="1">
      <alignment vertical="center"/>
    </xf>
    <xf numFmtId="43" fontId="8" fillId="0" borderId="8" xfId="1" applyFont="1" applyFill="1" applyBorder="1" applyAlignment="1" applyProtection="1">
      <alignment horizontal="right" indent="1"/>
    </xf>
    <xf numFmtId="49" fontId="8" fillId="0" borderId="8" xfId="6" applyNumberFormat="1" applyFont="1" applyBorder="1" applyAlignment="1">
      <alignment horizontal="left"/>
    </xf>
    <xf numFmtId="0" fontId="13" fillId="0" borderId="0" xfId="2" applyFont="1"/>
    <xf numFmtId="43" fontId="13" fillId="0" borderId="0" xfId="1" applyFont="1"/>
    <xf numFmtId="0" fontId="14" fillId="0" borderId="0" xfId="2" applyFont="1"/>
    <xf numFmtId="164" fontId="10" fillId="0" borderId="9" xfId="1" applyNumberFormat="1" applyFont="1" applyFill="1" applyBorder="1" applyAlignment="1" applyProtection="1">
      <alignment horizontal="right" indent="1"/>
    </xf>
    <xf numFmtId="0" fontId="16" fillId="0" borderId="0" xfId="7" applyFont="1" applyAlignment="1" applyProtection="1"/>
    <xf numFmtId="43" fontId="16" fillId="0" borderId="0" xfId="1" applyFont="1" applyAlignment="1" applyProtection="1"/>
    <xf numFmtId="0" fontId="7" fillId="2" borderId="5" xfId="4" applyFont="1" applyFill="1" applyBorder="1" applyAlignment="1">
      <alignment horizontal="left" vertical="center"/>
    </xf>
    <xf numFmtId="165" fontId="7" fillId="2" borderId="5" xfId="4" applyNumberFormat="1" applyFont="1" applyFill="1" applyBorder="1" applyAlignment="1">
      <alignment vertical="center"/>
    </xf>
    <xf numFmtId="165" fontId="7" fillId="2" borderId="5" xfId="1" applyNumberFormat="1" applyFont="1" applyFill="1" applyBorder="1" applyAlignment="1" applyProtection="1">
      <alignment horizontal="right" vertical="center" indent="1"/>
    </xf>
    <xf numFmtId="165" fontId="17" fillId="0" borderId="0" xfId="0" applyNumberFormat="1" applyFont="1"/>
    <xf numFmtId="165" fontId="8" fillId="0" borderId="0" xfId="4" applyNumberFormat="1" applyFont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164" fontId="8" fillId="0" borderId="0" xfId="1" applyNumberFormat="1" applyFont="1" applyFill="1" applyBorder="1" applyAlignment="1" applyProtection="1">
      <alignment vertical="center"/>
    </xf>
    <xf numFmtId="49" fontId="18" fillId="0" borderId="0" xfId="2" applyNumberFormat="1" applyFont="1"/>
    <xf numFmtId="165" fontId="19" fillId="0" borderId="0" xfId="2" applyNumberFormat="1" applyFont="1"/>
    <xf numFmtId="164" fontId="10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0" fontId="20" fillId="0" borderId="0" xfId="2" applyFont="1"/>
    <xf numFmtId="164" fontId="21" fillId="0" borderId="0" xfId="1" applyNumberFormat="1" applyFont="1" applyAlignment="1">
      <alignment horizontal="right"/>
    </xf>
    <xf numFmtId="164" fontId="19" fillId="0" borderId="0" xfId="1" applyNumberFormat="1" applyFont="1" applyFill="1" applyBorder="1"/>
    <xf numFmtId="0" fontId="20" fillId="0" borderId="0" xfId="2" applyFont="1" applyAlignment="1">
      <alignment horizontal="left" indent="1"/>
    </xf>
    <xf numFmtId="0" fontId="19" fillId="0" borderId="0" xfId="2" applyFont="1"/>
    <xf numFmtId="0" fontId="22" fillId="0" borderId="0" xfId="2" applyFont="1"/>
    <xf numFmtId="0" fontId="23" fillId="0" borderId="0" xfId="2" applyFont="1"/>
    <xf numFmtId="164" fontId="23" fillId="0" borderId="0" xfId="1" applyNumberFormat="1" applyFont="1" applyFill="1" applyBorder="1"/>
    <xf numFmtId="0" fontId="24" fillId="0" borderId="0" xfId="2" applyFont="1"/>
    <xf numFmtId="164" fontId="1" fillId="0" borderId="0" xfId="1" applyNumberFormat="1" applyFill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164" fontId="7" fillId="2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164" fontId="7" fillId="2" borderId="4" xfId="1" applyNumberFormat="1" applyFont="1" applyFill="1" applyBorder="1" applyAlignment="1" applyProtection="1">
      <alignment horizontal="center" vertical="center" wrapText="1"/>
    </xf>
    <xf numFmtId="39" fontId="8" fillId="0" borderId="8" xfId="8" applyFont="1" applyBorder="1"/>
    <xf numFmtId="165" fontId="8" fillId="0" borderId="7" xfId="4" applyNumberFormat="1" applyFont="1" applyBorder="1"/>
    <xf numFmtId="165" fontId="8" fillId="0" borderId="7" xfId="4" applyNumberFormat="1" applyFont="1" applyBorder="1" applyAlignment="1">
      <alignment horizontal="right" indent="1"/>
    </xf>
    <xf numFmtId="165" fontId="8" fillId="0" borderId="9" xfId="4" applyNumberFormat="1" applyFont="1" applyBorder="1" applyAlignment="1">
      <alignment horizontal="right" indent="1"/>
    </xf>
    <xf numFmtId="165" fontId="10" fillId="0" borderId="0" xfId="0" applyNumberFormat="1" applyFont="1"/>
    <xf numFmtId="49" fontId="8" fillId="0" borderId="8" xfId="8" applyNumberFormat="1" applyFont="1" applyBorder="1"/>
    <xf numFmtId="165" fontId="8" fillId="0" borderId="8" xfId="4" applyNumberFormat="1" applyFont="1" applyBorder="1" applyAlignment="1">
      <alignment horizontal="right" indent="1"/>
    </xf>
    <xf numFmtId="49" fontId="8" fillId="0" borderId="8" xfId="8" applyNumberFormat="1" applyFont="1" applyBorder="1" applyAlignment="1">
      <alignment horizontal="left" indent="1"/>
    </xf>
    <xf numFmtId="0" fontId="19" fillId="0" borderId="8" xfId="4" applyFont="1" applyBorder="1" applyAlignment="1">
      <alignment horizontal="left" indent="2"/>
    </xf>
    <xf numFmtId="165" fontId="19" fillId="0" borderId="8" xfId="4" applyNumberFormat="1" applyFont="1" applyBorder="1" applyAlignment="1">
      <alignment horizontal="right"/>
    </xf>
    <xf numFmtId="165" fontId="19" fillId="0" borderId="9" xfId="4" applyNumberFormat="1" applyFont="1" applyBorder="1" applyAlignment="1">
      <alignment horizontal="right"/>
    </xf>
    <xf numFmtId="165" fontId="19" fillId="0" borderId="9" xfId="4" applyNumberFormat="1" applyFont="1" applyBorder="1" applyAlignment="1">
      <alignment horizontal="right" indent="1"/>
    </xf>
    <xf numFmtId="165" fontId="12" fillId="0" borderId="8" xfId="4" applyNumberFormat="1" applyFont="1" applyBorder="1" applyAlignment="1">
      <alignment horizontal="right"/>
    </xf>
    <xf numFmtId="165" fontId="12" fillId="0" borderId="8" xfId="4" applyNumberFormat="1" applyFont="1" applyBorder="1" applyAlignment="1">
      <alignment horizontal="right" indent="1"/>
    </xf>
    <xf numFmtId="165" fontId="12" fillId="0" borderId="9" xfId="4" applyNumberFormat="1" applyFont="1" applyBorder="1" applyAlignment="1">
      <alignment horizontal="right" indent="1"/>
    </xf>
    <xf numFmtId="49" fontId="10" fillId="0" borderId="8" xfId="8" applyNumberFormat="1" applyFont="1" applyBorder="1" applyAlignment="1">
      <alignment horizontal="left" indent="2"/>
    </xf>
    <xf numFmtId="43" fontId="19" fillId="0" borderId="9" xfId="1" applyFont="1" applyFill="1" applyBorder="1" applyAlignment="1" applyProtection="1">
      <alignment horizontal="right" indent="1"/>
    </xf>
    <xf numFmtId="165" fontId="8" fillId="0" borderId="8" xfId="8" applyNumberFormat="1" applyFont="1" applyBorder="1" applyAlignment="1">
      <alignment horizontal="left" indent="1"/>
    </xf>
    <xf numFmtId="165" fontId="12" fillId="0" borderId="9" xfId="4" applyNumberFormat="1" applyFont="1" applyBorder="1" applyAlignment="1">
      <alignment horizontal="right"/>
    </xf>
    <xf numFmtId="0" fontId="12" fillId="0" borderId="8" xfId="0" applyFont="1" applyBorder="1"/>
    <xf numFmtId="49" fontId="19" fillId="0" borderId="8" xfId="4" applyNumberFormat="1" applyFont="1" applyBorder="1" applyAlignment="1">
      <alignment horizontal="left" indent="2"/>
    </xf>
    <xf numFmtId="49" fontId="12" fillId="0" borderId="8" xfId="4" applyNumberFormat="1" applyFont="1" applyBorder="1" applyAlignment="1">
      <alignment horizontal="left"/>
    </xf>
    <xf numFmtId="165" fontId="8" fillId="0" borderId="0" xfId="0" applyNumberFormat="1" applyFont="1"/>
    <xf numFmtId="39" fontId="8" fillId="0" borderId="8" xfId="8" applyFont="1" applyBorder="1" applyAlignment="1">
      <alignment horizontal="left" indent="1"/>
    </xf>
    <xf numFmtId="39" fontId="10" fillId="0" borderId="8" xfId="8" applyFont="1" applyBorder="1" applyAlignment="1">
      <alignment horizontal="left" indent="2"/>
    </xf>
    <xf numFmtId="165" fontId="19" fillId="0" borderId="0" xfId="0" applyNumberFormat="1" applyFont="1"/>
    <xf numFmtId="165" fontId="7" fillId="2" borderId="5" xfId="4" applyNumberFormat="1" applyFont="1" applyFill="1" applyBorder="1" applyAlignment="1">
      <alignment horizontal="right" vertical="center" indent="1"/>
    </xf>
    <xf numFmtId="165" fontId="7" fillId="2" borderId="10" xfId="4" applyNumberFormat="1" applyFont="1" applyFill="1" applyBorder="1" applyAlignment="1">
      <alignment horizontal="right" vertical="center" indent="1"/>
    </xf>
    <xf numFmtId="0" fontId="26" fillId="0" borderId="0" xfId="0" applyFont="1"/>
    <xf numFmtId="43" fontId="1" fillId="0" borderId="0" xfId="1" applyFont="1"/>
    <xf numFmtId="165" fontId="1" fillId="0" borderId="0" xfId="0" applyNumberFormat="1" applyFont="1"/>
    <xf numFmtId="0" fontId="27" fillId="0" borderId="0" xfId="0" applyFont="1"/>
    <xf numFmtId="165" fontId="23" fillId="0" borderId="0" xfId="2" applyNumberFormat="1" applyFont="1"/>
    <xf numFmtId="0" fontId="19" fillId="0" borderId="0" xfId="0" applyFont="1"/>
    <xf numFmtId="49" fontId="18" fillId="0" borderId="0" xfId="0" applyNumberFormat="1" applyFont="1"/>
    <xf numFmtId="0" fontId="20" fillId="0" borderId="0" xfId="0" applyFont="1"/>
    <xf numFmtId="167" fontId="19" fillId="0" borderId="0" xfId="0" applyNumberFormat="1" applyFont="1"/>
    <xf numFmtId="0" fontId="20" fillId="0" borderId="0" xfId="0" applyFont="1" applyAlignment="1">
      <alignment horizontal="left" indent="1"/>
    </xf>
    <xf numFmtId="43" fontId="19" fillId="0" borderId="0" xfId="1" applyFont="1" applyFill="1" applyBorder="1"/>
    <xf numFmtId="0" fontId="0" fillId="3" borderId="0" xfId="0" applyFill="1"/>
    <xf numFmtId="0" fontId="28" fillId="0" borderId="0" xfId="0" applyFont="1" applyAlignment="1">
      <alignment horizontal="center"/>
    </xf>
    <xf numFmtId="0" fontId="1" fillId="3" borderId="0" xfId="0" applyFont="1" applyFill="1"/>
    <xf numFmtId="0" fontId="29" fillId="0" borderId="0" xfId="0" applyFont="1"/>
    <xf numFmtId="0" fontId="29" fillId="3" borderId="0" xfId="0" applyFont="1" applyFill="1"/>
    <xf numFmtId="0" fontId="29" fillId="0" borderId="0" xfId="0" applyFont="1" applyAlignment="1">
      <alignment horizontal="center"/>
    </xf>
    <xf numFmtId="0" fontId="27" fillId="3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30" fillId="2" borderId="12" xfId="4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65" fontId="8" fillId="3" borderId="8" xfId="4" applyNumberFormat="1" applyFont="1" applyFill="1" applyBorder="1"/>
    <xf numFmtId="43" fontId="1" fillId="3" borderId="0" xfId="1" applyFont="1" applyFill="1"/>
    <xf numFmtId="165" fontId="1" fillId="3" borderId="0" xfId="0" applyNumberFormat="1" applyFont="1" applyFill="1"/>
    <xf numFmtId="49" fontId="8" fillId="0" borderId="8" xfId="0" applyNumberFormat="1" applyFont="1" applyBorder="1"/>
    <xf numFmtId="165" fontId="8" fillId="3" borderId="9" xfId="4" applyNumberFormat="1" applyFont="1" applyFill="1" applyBorder="1"/>
    <xf numFmtId="49" fontId="8" fillId="0" borderId="8" xfId="0" applyNumberFormat="1" applyFont="1" applyBorder="1" applyAlignment="1">
      <alignment horizontal="left" indent="1"/>
    </xf>
    <xf numFmtId="0" fontId="10" fillId="0" borderId="8" xfId="0" applyFont="1" applyBorder="1" applyAlignment="1">
      <alignment horizontal="left" indent="2"/>
    </xf>
    <xf numFmtId="165" fontId="10" fillId="3" borderId="9" xfId="4" applyNumberFormat="1" applyFont="1" applyFill="1" applyBorder="1"/>
    <xf numFmtId="0" fontId="10" fillId="3" borderId="8" xfId="0" applyFont="1" applyFill="1" applyBorder="1" applyAlignment="1">
      <alignment horizontal="left" indent="2"/>
    </xf>
    <xf numFmtId="49" fontId="8" fillId="0" borderId="8" xfId="0" applyNumberFormat="1" applyFont="1" applyBorder="1" applyAlignment="1">
      <alignment horizontal="left" indent="2"/>
    </xf>
    <xf numFmtId="165" fontId="10" fillId="0" borderId="8" xfId="0" applyNumberFormat="1" applyFont="1" applyBorder="1" applyAlignment="1">
      <alignment horizontal="left" indent="4"/>
    </xf>
    <xf numFmtId="49" fontId="10" fillId="0" borderId="8" xfId="0" applyNumberFormat="1" applyFont="1" applyBorder="1" applyAlignment="1">
      <alignment horizontal="left" indent="2"/>
    </xf>
    <xf numFmtId="43" fontId="10" fillId="0" borderId="9" xfId="1" applyFont="1" applyFill="1" applyBorder="1" applyProtection="1"/>
    <xf numFmtId="49" fontId="8" fillId="3" borderId="8" xfId="0" applyNumberFormat="1" applyFont="1" applyFill="1" applyBorder="1" applyAlignment="1">
      <alignment horizontal="left"/>
    </xf>
    <xf numFmtId="49" fontId="8" fillId="0" borderId="8" xfId="0" applyNumberFormat="1" applyFont="1" applyBorder="1" applyAlignment="1">
      <alignment horizontal="left"/>
    </xf>
    <xf numFmtId="49" fontId="8" fillId="0" borderId="8" xfId="3" applyNumberFormat="1" applyFont="1" applyBorder="1" applyAlignment="1">
      <alignment horizontal="left" indent="1"/>
    </xf>
    <xf numFmtId="49" fontId="10" fillId="3" borderId="8" xfId="4" applyNumberFormat="1" applyFont="1" applyFill="1" applyBorder="1" applyAlignment="1">
      <alignment horizontal="left" indent="2"/>
    </xf>
    <xf numFmtId="49" fontId="8" fillId="0" borderId="8" xfId="0" applyNumberFormat="1" applyFont="1" applyBorder="1" applyAlignment="1">
      <alignment horizontal="left" indent="3"/>
    </xf>
    <xf numFmtId="49" fontId="10" fillId="3" borderId="8" xfId="0" applyNumberFormat="1" applyFont="1" applyFill="1" applyBorder="1" applyAlignment="1">
      <alignment horizontal="left" indent="4"/>
    </xf>
    <xf numFmtId="49" fontId="10" fillId="3" borderId="8" xfId="3" applyNumberFormat="1" applyFont="1" applyFill="1" applyBorder="1" applyAlignment="1">
      <alignment horizontal="left" indent="5"/>
    </xf>
    <xf numFmtId="49" fontId="8" fillId="3" borderId="8" xfId="0" applyNumberFormat="1" applyFont="1" applyFill="1" applyBorder="1" applyAlignment="1">
      <alignment horizontal="left" indent="3"/>
    </xf>
    <xf numFmtId="49" fontId="8" fillId="3" borderId="8" xfId="0" applyNumberFormat="1" applyFont="1" applyFill="1" applyBorder="1"/>
    <xf numFmtId="49" fontId="8" fillId="3" borderId="8" xfId="0" applyNumberFormat="1" applyFont="1" applyFill="1" applyBorder="1" applyAlignment="1">
      <alignment horizontal="left" vertical="center" indent="1"/>
    </xf>
    <xf numFmtId="49" fontId="10" fillId="3" borderId="8" xfId="0" applyNumberFormat="1" applyFont="1" applyFill="1" applyBorder="1" applyAlignment="1">
      <alignment horizontal="left" indent="2"/>
    </xf>
    <xf numFmtId="49" fontId="8" fillId="3" borderId="8" xfId="0" applyNumberFormat="1" applyFont="1" applyFill="1" applyBorder="1" applyAlignment="1">
      <alignment horizontal="left" indent="1"/>
    </xf>
    <xf numFmtId="165" fontId="19" fillId="0" borderId="8" xfId="0" applyNumberFormat="1" applyFont="1" applyBorder="1"/>
    <xf numFmtId="165" fontId="12" fillId="0" borderId="8" xfId="0" applyNumberFormat="1" applyFont="1" applyBorder="1"/>
    <xf numFmtId="165" fontId="12" fillId="0" borderId="8" xfId="4" applyNumberFormat="1" applyFont="1" applyBorder="1"/>
    <xf numFmtId="49" fontId="31" fillId="3" borderId="8" xfId="0" applyNumberFormat="1" applyFont="1" applyFill="1" applyBorder="1" applyAlignment="1">
      <alignment horizontal="left" indent="1"/>
    </xf>
    <xf numFmtId="165" fontId="31" fillId="0" borderId="8" xfId="4" applyNumberFormat="1" applyFont="1" applyBorder="1"/>
    <xf numFmtId="165" fontId="31" fillId="3" borderId="8" xfId="4" applyNumberFormat="1" applyFont="1" applyFill="1" applyBorder="1"/>
    <xf numFmtId="49" fontId="10" fillId="3" borderId="8" xfId="3" applyNumberFormat="1" applyFont="1" applyFill="1" applyBorder="1" applyAlignment="1">
      <alignment horizontal="left" indent="2"/>
    </xf>
    <xf numFmtId="49" fontId="10" fillId="0" borderId="8" xfId="0" applyNumberFormat="1" applyFont="1" applyBorder="1" applyAlignment="1">
      <alignment horizontal="left" indent="1"/>
    </xf>
    <xf numFmtId="49" fontId="7" fillId="2" borderId="5" xfId="0" applyNumberFormat="1" applyFont="1" applyFill="1" applyBorder="1" applyAlignment="1">
      <alignment horizontal="left" vertical="center"/>
    </xf>
    <xf numFmtId="165" fontId="7" fillId="2" borderId="12" xfId="4" applyNumberFormat="1" applyFont="1" applyFill="1" applyBorder="1" applyAlignment="1">
      <alignment vertical="center"/>
    </xf>
    <xf numFmtId="168" fontId="1" fillId="3" borderId="0" xfId="0" applyNumberFormat="1" applyFont="1" applyFill="1"/>
    <xf numFmtId="165" fontId="8" fillId="0" borderId="0" xfId="4" applyNumberFormat="1" applyFont="1"/>
    <xf numFmtId="165" fontId="8" fillId="3" borderId="0" xfId="4" applyNumberFormat="1" applyFont="1" applyFill="1"/>
    <xf numFmtId="165" fontId="20" fillId="3" borderId="0" xfId="0" applyNumberFormat="1" applyFont="1" applyFill="1"/>
    <xf numFmtId="165" fontId="10" fillId="3" borderId="0" xfId="0" applyNumberFormat="1" applyFont="1" applyFill="1"/>
    <xf numFmtId="164" fontId="1" fillId="3" borderId="0" xfId="1" applyNumberFormat="1" applyFont="1" applyFill="1"/>
    <xf numFmtId="0" fontId="19" fillId="0" borderId="0" xfId="0" applyFont="1" applyAlignment="1">
      <alignment horizontal="center"/>
    </xf>
    <xf numFmtId="164" fontId="19" fillId="0" borderId="0" xfId="1" applyNumberFormat="1" applyFont="1" applyBorder="1"/>
    <xf numFmtId="164" fontId="33" fillId="0" borderId="0" xfId="1" applyNumberFormat="1" applyFont="1" applyFill="1" applyBorder="1"/>
    <xf numFmtId="165" fontId="34" fillId="0" borderId="0" xfId="0" applyNumberFormat="1" applyFont="1"/>
    <xf numFmtId="165" fontId="34" fillId="3" borderId="0" xfId="0" applyNumberFormat="1" applyFont="1" applyFill="1"/>
    <xf numFmtId="165" fontId="12" fillId="0" borderId="0" xfId="0" applyNumberFormat="1" applyFont="1"/>
    <xf numFmtId="165" fontId="19" fillId="3" borderId="0" xfId="0" applyNumberFormat="1" applyFont="1" applyFill="1"/>
    <xf numFmtId="43" fontId="19" fillId="0" borderId="0" xfId="0" applyNumberFormat="1" applyFont="1"/>
    <xf numFmtId="0" fontId="19" fillId="3" borderId="0" xfId="0" applyFont="1" applyFill="1"/>
    <xf numFmtId="164" fontId="19" fillId="0" borderId="0" xfId="1" applyNumberFormat="1" applyFont="1"/>
    <xf numFmtId="168" fontId="19" fillId="0" borderId="0" xfId="0" applyNumberFormat="1" applyFont="1"/>
    <xf numFmtId="0" fontId="4" fillId="0" borderId="0" xfId="0" applyFont="1"/>
    <xf numFmtId="0" fontId="4" fillId="3" borderId="0" xfId="0" applyFont="1" applyFill="1"/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165" fontId="8" fillId="3" borderId="8" xfId="3" applyNumberFormat="1" applyFont="1" applyFill="1" applyBorder="1"/>
    <xf numFmtId="165" fontId="8" fillId="0" borderId="9" xfId="3" applyNumberFormat="1" applyFont="1" applyBorder="1"/>
    <xf numFmtId="165" fontId="0" fillId="0" borderId="0" xfId="0" applyNumberFormat="1"/>
    <xf numFmtId="43" fontId="10" fillId="0" borderId="8" xfId="1" applyFont="1" applyBorder="1"/>
    <xf numFmtId="43" fontId="8" fillId="0" borderId="8" xfId="1" applyFont="1" applyBorder="1"/>
    <xf numFmtId="49" fontId="10" fillId="0" borderId="8" xfId="4" applyNumberFormat="1" applyFont="1" applyBorder="1" applyAlignment="1">
      <alignment horizontal="left" indent="3"/>
    </xf>
    <xf numFmtId="0" fontId="11" fillId="0" borderId="0" xfId="0" applyFont="1"/>
    <xf numFmtId="49" fontId="12" fillId="0" borderId="8" xfId="0" applyNumberFormat="1" applyFont="1" applyBorder="1" applyAlignment="1">
      <alignment horizontal="left" indent="3"/>
    </xf>
    <xf numFmtId="165" fontId="12" fillId="0" borderId="9" xfId="3" applyNumberFormat="1" applyFont="1" applyBorder="1"/>
    <xf numFmtId="164" fontId="10" fillId="0" borderId="8" xfId="1" applyNumberFormat="1" applyFont="1" applyFill="1" applyBorder="1"/>
    <xf numFmtId="49" fontId="10" fillId="0" borderId="8" xfId="0" applyNumberFormat="1" applyFont="1" applyBorder="1" applyAlignment="1">
      <alignment horizontal="left" indent="3"/>
    </xf>
    <xf numFmtId="43" fontId="0" fillId="0" borderId="0" xfId="1" applyFont="1"/>
    <xf numFmtId="165" fontId="19" fillId="0" borderId="8" xfId="4" applyNumberFormat="1" applyFont="1" applyBorder="1"/>
    <xf numFmtId="164" fontId="8" fillId="0" borderId="8" xfId="1" applyNumberFormat="1" applyFont="1" applyFill="1" applyBorder="1" applyProtection="1"/>
    <xf numFmtId="49" fontId="7" fillId="2" borderId="2" xfId="0" applyNumberFormat="1" applyFont="1" applyFill="1" applyBorder="1" applyAlignment="1">
      <alignment vertical="center"/>
    </xf>
    <xf numFmtId="165" fontId="7" fillId="2" borderId="13" xfId="4" applyNumberFormat="1" applyFont="1" applyFill="1" applyBorder="1" applyAlignment="1">
      <alignment vertical="center"/>
    </xf>
    <xf numFmtId="49" fontId="8" fillId="0" borderId="8" xfId="0" applyNumberFormat="1" applyFont="1" applyBorder="1" applyAlignment="1">
      <alignment horizontal="left" vertical="center" wrapText="1"/>
    </xf>
    <xf numFmtId="165" fontId="12" fillId="0" borderId="12" xfId="4" applyNumberFormat="1" applyFont="1" applyBorder="1" applyAlignment="1">
      <alignment vertical="center"/>
    </xf>
    <xf numFmtId="165" fontId="8" fillId="0" borderId="8" xfId="4" applyNumberFormat="1" applyFont="1" applyBorder="1" applyAlignment="1">
      <alignment vertical="center"/>
    </xf>
    <xf numFmtId="43" fontId="12" fillId="0" borderId="8" xfId="1" applyFont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3" fontId="7" fillId="2" borderId="13" xfId="1" applyFont="1" applyFill="1" applyBorder="1" applyAlignment="1">
      <alignment vertical="center"/>
    </xf>
    <xf numFmtId="165" fontId="10" fillId="3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vertical="center"/>
    </xf>
    <xf numFmtId="169" fontId="0" fillId="0" borderId="0" xfId="1" applyNumberFormat="1" applyFont="1"/>
    <xf numFmtId="167" fontId="0" fillId="0" borderId="0" xfId="0" applyNumberFormat="1"/>
    <xf numFmtId="43" fontId="10" fillId="0" borderId="9" xfId="1" applyFont="1" applyBorder="1"/>
    <xf numFmtId="49" fontId="12" fillId="0" borderId="8" xfId="0" applyNumberFormat="1" applyFont="1" applyBorder="1" applyAlignment="1">
      <alignment horizontal="left" indent="4"/>
    </xf>
    <xf numFmtId="49" fontId="10" fillId="0" borderId="8" xfId="4" applyNumberFormat="1" applyFont="1" applyBorder="1" applyAlignment="1">
      <alignment horizontal="left" indent="5"/>
    </xf>
    <xf numFmtId="49" fontId="10" fillId="0" borderId="8" xfId="0" applyNumberFormat="1" applyFont="1" applyBorder="1" applyAlignment="1">
      <alignment horizontal="left" indent="4"/>
    </xf>
    <xf numFmtId="49" fontId="10" fillId="0" borderId="8" xfId="0" applyNumberFormat="1" applyFont="1" applyBorder="1" applyAlignment="1">
      <alignment horizontal="left" indent="5"/>
    </xf>
    <xf numFmtId="43" fontId="8" fillId="0" borderId="8" xfId="1" applyFont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165" fontId="7" fillId="2" borderId="0" xfId="4" applyNumberFormat="1" applyFont="1" applyFill="1" applyAlignment="1">
      <alignment vertical="center"/>
    </xf>
    <xf numFmtId="164" fontId="10" fillId="3" borderId="0" xfId="1" applyNumberFormat="1" applyFont="1" applyFill="1" applyAlignment="1">
      <alignment vertical="center"/>
    </xf>
    <xf numFmtId="43" fontId="19" fillId="0" borderId="0" xfId="1" applyFont="1"/>
  </cellXfs>
  <cellStyles count="9">
    <cellStyle name="Hipervínculo" xfId="7" builtinId="8"/>
    <cellStyle name="Millares" xfId="1" builtinId="3"/>
    <cellStyle name="Normal" xfId="0" builtinId="0"/>
    <cellStyle name="Normal 10 2" xfId="2" xr:uid="{739985F4-C490-442B-A2F5-EB157D2E6D72}"/>
    <cellStyle name="Normal 2 2 2 2" xfId="3" xr:uid="{0E863509-505D-429E-877C-F39CD1C0590C}"/>
    <cellStyle name="Normal 3 6" xfId="6" xr:uid="{36F63DE5-2FFA-456F-A77F-DCE5255A868C}"/>
    <cellStyle name="Normal_COMPARACION 2002-2001 2" xfId="4" xr:uid="{931D1091-4C4A-4C7B-9A5D-CAC112E4C228}"/>
    <cellStyle name="Normal_Hoja4" xfId="5" xr:uid="{6C42202A-A9B6-4C25-B02C-316AE39F1F30}"/>
    <cellStyle name="Normal_Hoja6" xfId="8" xr:uid="{5357768A-158A-41E3-BA97-DA9817892D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ABRIL%202025%20(4)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ABRIL%202025%20(4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  <sheetName val="Hoja1"/>
    </sheetNames>
    <sheetDataSet>
      <sheetData sheetId="0"/>
      <sheetData sheetId="1"/>
      <sheetData sheetId="2"/>
      <sheetData sheetId="3">
        <row r="41">
          <cell r="C41">
            <v>25.2</v>
          </cell>
          <cell r="D41">
            <v>21.1</v>
          </cell>
          <cell r="E41">
            <v>19.899999999999999</v>
          </cell>
          <cell r="F41">
            <v>33.5</v>
          </cell>
          <cell r="H41">
            <v>10.5</v>
          </cell>
          <cell r="I41">
            <v>12.3</v>
          </cell>
          <cell r="J41">
            <v>8.3000000000000007</v>
          </cell>
          <cell r="K41">
            <v>18.100000000000001</v>
          </cell>
        </row>
        <row r="57">
          <cell r="K57">
            <v>1</v>
          </cell>
        </row>
        <row r="67">
          <cell r="C67">
            <v>2.2000000000000002</v>
          </cell>
          <cell r="D67">
            <v>28.5</v>
          </cell>
          <cell r="E67">
            <v>0</v>
          </cell>
          <cell r="F67">
            <v>20.8</v>
          </cell>
          <cell r="H67">
            <v>10.1</v>
          </cell>
          <cell r="I67">
            <v>36.5</v>
          </cell>
          <cell r="J67">
            <v>10</v>
          </cell>
          <cell r="K67">
            <v>4.8</v>
          </cell>
        </row>
        <row r="68">
          <cell r="C68">
            <v>202</v>
          </cell>
          <cell r="D68">
            <v>138.5</v>
          </cell>
          <cell r="E68">
            <v>8.5</v>
          </cell>
          <cell r="F68">
            <v>47.7</v>
          </cell>
          <cell r="H68">
            <v>22.2</v>
          </cell>
          <cell r="I68">
            <v>143.6</v>
          </cell>
          <cell r="J68">
            <v>78.8</v>
          </cell>
          <cell r="K68">
            <v>192.9</v>
          </cell>
        </row>
        <row r="72">
          <cell r="C72">
            <v>2881.9</v>
          </cell>
          <cell r="D72">
            <v>2610</v>
          </cell>
          <cell r="E72">
            <v>1912.5</v>
          </cell>
          <cell r="F72">
            <v>2520.6</v>
          </cell>
          <cell r="H72">
            <v>2166.9</v>
          </cell>
          <cell r="I72">
            <v>1999.1</v>
          </cell>
          <cell r="J72">
            <v>2128</v>
          </cell>
          <cell r="K72">
            <v>2035.4</v>
          </cell>
        </row>
        <row r="79">
          <cell r="H79">
            <v>4.3</v>
          </cell>
          <cell r="J79">
            <v>3.2</v>
          </cell>
          <cell r="K79">
            <v>4</v>
          </cell>
        </row>
        <row r="89">
          <cell r="C89">
            <v>101</v>
          </cell>
          <cell r="D89">
            <v>70.400000000000006</v>
          </cell>
          <cell r="E89">
            <v>71</v>
          </cell>
          <cell r="F89">
            <v>76.099999999999994</v>
          </cell>
          <cell r="G89">
            <v>318.5</v>
          </cell>
          <cell r="H89">
            <v>88.7</v>
          </cell>
          <cell r="I89">
            <v>68.900000000000006</v>
          </cell>
          <cell r="J89">
            <v>85.4</v>
          </cell>
          <cell r="K89">
            <v>86.5</v>
          </cell>
          <cell r="L89">
            <v>329.5</v>
          </cell>
        </row>
      </sheetData>
      <sheetData sheetId="4"/>
      <sheetData sheetId="5">
        <row r="12">
          <cell r="H12">
            <v>12908.9</v>
          </cell>
          <cell r="I12">
            <v>11313.6</v>
          </cell>
          <cell r="J12">
            <v>11933.5</v>
          </cell>
          <cell r="K12">
            <v>11986.6</v>
          </cell>
        </row>
        <row r="13">
          <cell r="H13">
            <v>17302</v>
          </cell>
          <cell r="I13">
            <v>12300.8</v>
          </cell>
          <cell r="J13">
            <v>11863.2</v>
          </cell>
          <cell r="K13">
            <v>40823.699999999997</v>
          </cell>
        </row>
        <row r="14">
          <cell r="H14">
            <v>9006.4</v>
          </cell>
          <cell r="I14">
            <v>4037.7</v>
          </cell>
          <cell r="J14">
            <v>3901.8</v>
          </cell>
          <cell r="K14">
            <v>6448.2</v>
          </cell>
        </row>
        <row r="15">
          <cell r="H15">
            <v>232.5</v>
          </cell>
          <cell r="I15">
            <v>282.5</v>
          </cell>
          <cell r="J15">
            <v>262</v>
          </cell>
          <cell r="K15">
            <v>291.39999999999998</v>
          </cell>
        </row>
        <row r="18">
          <cell r="H18">
            <v>133.5</v>
          </cell>
          <cell r="I18">
            <v>511.2</v>
          </cell>
          <cell r="J18">
            <v>2130.3000000000002</v>
          </cell>
          <cell r="K18">
            <v>232.4</v>
          </cell>
        </row>
        <row r="19">
          <cell r="H19">
            <v>280.8</v>
          </cell>
          <cell r="I19">
            <v>144.80000000000001</v>
          </cell>
          <cell r="J19">
            <v>363.7</v>
          </cell>
          <cell r="K19">
            <v>4321.7</v>
          </cell>
        </row>
        <row r="20">
          <cell r="H20">
            <v>1004.4</v>
          </cell>
          <cell r="I20">
            <v>1046.7</v>
          </cell>
          <cell r="J20">
            <v>1394.8</v>
          </cell>
          <cell r="K20">
            <v>1366.3</v>
          </cell>
        </row>
        <row r="21">
          <cell r="H21">
            <v>222.1</v>
          </cell>
          <cell r="I21">
            <v>216.7</v>
          </cell>
          <cell r="J21">
            <v>220.1</v>
          </cell>
          <cell r="K21">
            <v>204.9</v>
          </cell>
        </row>
        <row r="22">
          <cell r="H22">
            <v>97.5</v>
          </cell>
          <cell r="I22">
            <v>99.5</v>
          </cell>
          <cell r="J22">
            <v>91.1</v>
          </cell>
          <cell r="K22">
            <v>120.1</v>
          </cell>
        </row>
        <row r="23">
          <cell r="H23">
            <v>1792.6</v>
          </cell>
          <cell r="I23">
            <v>1470.6</v>
          </cell>
          <cell r="J23">
            <v>1504</v>
          </cell>
          <cell r="K23">
            <v>1449.4</v>
          </cell>
        </row>
        <row r="24">
          <cell r="H24">
            <v>126.9</v>
          </cell>
          <cell r="I24">
            <v>54.4</v>
          </cell>
          <cell r="J24">
            <v>214.6</v>
          </cell>
          <cell r="K24">
            <v>78</v>
          </cell>
        </row>
        <row r="25">
          <cell r="H25">
            <v>195.9</v>
          </cell>
          <cell r="I25">
            <v>226.3</v>
          </cell>
          <cell r="J25">
            <v>333.6</v>
          </cell>
          <cell r="K25">
            <v>252.3</v>
          </cell>
        </row>
        <row r="28">
          <cell r="H28">
            <v>21901.9</v>
          </cell>
          <cell r="I28">
            <v>17624.8</v>
          </cell>
          <cell r="J28">
            <v>16953.7</v>
          </cell>
          <cell r="K28">
            <v>18555.400000000001</v>
          </cell>
        </row>
        <row r="30">
          <cell r="H30">
            <v>5006.6000000000004</v>
          </cell>
          <cell r="I30">
            <v>4257.3</v>
          </cell>
          <cell r="J30">
            <v>4350.6000000000004</v>
          </cell>
          <cell r="K30">
            <v>4448.3999999999996</v>
          </cell>
        </row>
        <row r="31">
          <cell r="H31">
            <v>2957.2</v>
          </cell>
          <cell r="I31">
            <v>2520.6</v>
          </cell>
          <cell r="J31">
            <v>2544.4</v>
          </cell>
          <cell r="K31">
            <v>2598.6</v>
          </cell>
        </row>
        <row r="32">
          <cell r="H32">
            <v>1194.8</v>
          </cell>
          <cell r="I32">
            <v>506.2</v>
          </cell>
          <cell r="J32">
            <v>573.29999999999995</v>
          </cell>
          <cell r="K32">
            <v>809.6</v>
          </cell>
        </row>
        <row r="33">
          <cell r="H33">
            <v>2517.1999999999998</v>
          </cell>
          <cell r="I33">
            <v>1589.5</v>
          </cell>
          <cell r="J33">
            <v>1416.7</v>
          </cell>
          <cell r="K33">
            <v>1785.3</v>
          </cell>
        </row>
        <row r="34">
          <cell r="H34">
            <v>44.9</v>
          </cell>
          <cell r="I34">
            <v>27.7</v>
          </cell>
          <cell r="J34">
            <v>30.6</v>
          </cell>
          <cell r="K34">
            <v>63.6</v>
          </cell>
        </row>
        <row r="35">
          <cell r="H35">
            <v>826.3</v>
          </cell>
          <cell r="I35">
            <v>817.4</v>
          </cell>
          <cell r="J35">
            <v>795.2</v>
          </cell>
          <cell r="K35">
            <v>810.5</v>
          </cell>
        </row>
        <row r="36">
          <cell r="H36">
            <v>1205.7</v>
          </cell>
          <cell r="I36">
            <v>1144.0999999999999</v>
          </cell>
          <cell r="J36">
            <v>1132.9000000000001</v>
          </cell>
          <cell r="K36">
            <v>1408.1</v>
          </cell>
        </row>
        <row r="37">
          <cell r="H37">
            <v>8</v>
          </cell>
          <cell r="I37">
            <v>5.5</v>
          </cell>
          <cell r="J37">
            <v>3.5</v>
          </cell>
          <cell r="K37">
            <v>0</v>
          </cell>
        </row>
        <row r="39">
          <cell r="H39">
            <v>1839</v>
          </cell>
          <cell r="I39">
            <v>1973.2</v>
          </cell>
          <cell r="J39">
            <v>1885.9</v>
          </cell>
          <cell r="K39">
            <v>1649.7</v>
          </cell>
        </row>
        <row r="40">
          <cell r="H40">
            <v>1196.2</v>
          </cell>
          <cell r="I40">
            <v>661.4</v>
          </cell>
          <cell r="J40">
            <v>67.099999999999994</v>
          </cell>
          <cell r="K40">
            <v>45.5</v>
          </cell>
        </row>
        <row r="41">
          <cell r="H41">
            <v>98.2</v>
          </cell>
          <cell r="I41">
            <v>102.7</v>
          </cell>
          <cell r="J41">
            <v>105.4</v>
          </cell>
          <cell r="K41">
            <v>108.1</v>
          </cell>
        </row>
        <row r="42">
          <cell r="H42">
            <v>35.200000000000003</v>
          </cell>
          <cell r="I42">
            <v>30.7</v>
          </cell>
          <cell r="J42">
            <v>33.4</v>
          </cell>
          <cell r="K42">
            <v>32.299999999999997</v>
          </cell>
        </row>
        <row r="43">
          <cell r="H43">
            <v>197.3</v>
          </cell>
          <cell r="I43">
            <v>218.3</v>
          </cell>
          <cell r="J43">
            <v>207.4</v>
          </cell>
          <cell r="K43">
            <v>243.8</v>
          </cell>
        </row>
        <row r="45">
          <cell r="H45">
            <v>1031.5</v>
          </cell>
          <cell r="I45">
            <v>980.4</v>
          </cell>
          <cell r="J45">
            <v>995.8</v>
          </cell>
          <cell r="K45">
            <v>1002.7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H47">
            <v>128.80000000000001</v>
          </cell>
          <cell r="I47">
            <v>132.5</v>
          </cell>
          <cell r="J47">
            <v>135.80000000000001</v>
          </cell>
          <cell r="K47">
            <v>123.6</v>
          </cell>
        </row>
        <row r="48">
          <cell r="H48">
            <v>0.1</v>
          </cell>
          <cell r="I48">
            <v>1.9</v>
          </cell>
          <cell r="J48">
            <v>0.3</v>
          </cell>
          <cell r="K48">
            <v>1.3</v>
          </cell>
        </row>
        <row r="51">
          <cell r="H51">
            <v>0.2</v>
          </cell>
          <cell r="I51">
            <v>0</v>
          </cell>
          <cell r="J51">
            <v>1.2</v>
          </cell>
          <cell r="K51">
            <v>2.2999999999999998</v>
          </cell>
        </row>
        <row r="52"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H54">
            <v>446.2</v>
          </cell>
          <cell r="I54">
            <v>569.29999999999995</v>
          </cell>
          <cell r="J54">
            <v>502.7</v>
          </cell>
          <cell r="K54">
            <v>555.79999999999995</v>
          </cell>
        </row>
        <row r="55">
          <cell r="H55">
            <v>2.5</v>
          </cell>
          <cell r="I55">
            <v>2.4</v>
          </cell>
          <cell r="J55">
            <v>3</v>
          </cell>
          <cell r="K55">
            <v>2.6</v>
          </cell>
        </row>
        <row r="56"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60">
          <cell r="H60">
            <v>336.5</v>
          </cell>
          <cell r="I60">
            <v>218.1</v>
          </cell>
          <cell r="J60">
            <v>255.1</v>
          </cell>
          <cell r="K60">
            <v>248.2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H62">
            <v>10.7</v>
          </cell>
          <cell r="I62">
            <v>9.9</v>
          </cell>
          <cell r="J62">
            <v>13.9</v>
          </cell>
          <cell r="K62">
            <v>14.8</v>
          </cell>
        </row>
        <row r="63">
          <cell r="H63">
            <v>1018.7</v>
          </cell>
          <cell r="I63">
            <v>891.3</v>
          </cell>
          <cell r="J63">
            <v>816.1</v>
          </cell>
          <cell r="K63">
            <v>811.1</v>
          </cell>
        </row>
        <row r="64">
          <cell r="H64">
            <v>1014.3</v>
          </cell>
          <cell r="I64">
            <v>883.2</v>
          </cell>
          <cell r="J64">
            <v>810.1</v>
          </cell>
          <cell r="K64">
            <v>806.8</v>
          </cell>
        </row>
      </sheetData>
      <sheetData sheetId="6"/>
      <sheetData sheetId="7">
        <row r="11">
          <cell r="H11">
            <v>13284.3</v>
          </cell>
          <cell r="I11">
            <v>13018.4</v>
          </cell>
          <cell r="J11">
            <v>14741.7</v>
          </cell>
          <cell r="K11">
            <v>13941.7</v>
          </cell>
        </row>
        <row r="13">
          <cell r="H13">
            <v>1092.8</v>
          </cell>
          <cell r="I13">
            <v>1335.7</v>
          </cell>
          <cell r="J13">
            <v>1431.6</v>
          </cell>
          <cell r="K13">
            <v>1197.7</v>
          </cell>
        </row>
        <row r="14">
          <cell r="H14">
            <v>123.3</v>
          </cell>
          <cell r="I14">
            <v>224</v>
          </cell>
          <cell r="J14">
            <v>163.19999999999999</v>
          </cell>
          <cell r="K14">
            <v>200.8</v>
          </cell>
        </row>
        <row r="15">
          <cell r="H15">
            <v>279.10000000000002</v>
          </cell>
          <cell r="I15">
            <v>237.2</v>
          </cell>
          <cell r="J15">
            <v>259.39999999999998</v>
          </cell>
          <cell r="K15">
            <v>336</v>
          </cell>
        </row>
        <row r="16">
          <cell r="H16">
            <v>172</v>
          </cell>
          <cell r="I16">
            <v>139.9</v>
          </cell>
          <cell r="J16">
            <v>178.9</v>
          </cell>
          <cell r="K16">
            <v>152.6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H18">
            <v>60.9</v>
          </cell>
          <cell r="I18">
            <v>53.3</v>
          </cell>
          <cell r="J18">
            <v>38.799999999999997</v>
          </cell>
          <cell r="K18">
            <v>40.9</v>
          </cell>
        </row>
        <row r="21">
          <cell r="H21">
            <v>4516.1000000000004</v>
          </cell>
          <cell r="I21">
            <v>4532.1000000000004</v>
          </cell>
          <cell r="J21">
            <v>4975.8</v>
          </cell>
          <cell r="K21">
            <v>4870.6000000000004</v>
          </cell>
        </row>
        <row r="23">
          <cell r="H23">
            <v>2.7</v>
          </cell>
          <cell r="I23">
            <v>1.5</v>
          </cell>
          <cell r="J23">
            <v>1.7</v>
          </cell>
          <cell r="K23">
            <v>1.7</v>
          </cell>
        </row>
        <row r="24">
          <cell r="H24">
            <v>0.8</v>
          </cell>
          <cell r="I24">
            <v>1</v>
          </cell>
          <cell r="J24">
            <v>1.4</v>
          </cell>
          <cell r="K24">
            <v>1.1000000000000001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8">
          <cell r="H28">
            <v>202.3</v>
          </cell>
          <cell r="I28">
            <v>103.2</v>
          </cell>
          <cell r="J28">
            <v>114.5</v>
          </cell>
          <cell r="K28">
            <v>58.6</v>
          </cell>
        </row>
        <row r="29">
          <cell r="H29">
            <v>259</v>
          </cell>
          <cell r="I29">
            <v>0</v>
          </cell>
          <cell r="J29">
            <v>0</v>
          </cell>
          <cell r="K29">
            <v>109.3</v>
          </cell>
          <cell r="L29">
            <v>368.3</v>
          </cell>
        </row>
      </sheetData>
      <sheetData sheetId="8"/>
      <sheetData sheetId="9"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4">
          <cell r="H14">
            <v>0</v>
          </cell>
          <cell r="I14">
            <v>0</v>
          </cell>
          <cell r="J14">
            <v>66.400000000000006</v>
          </cell>
          <cell r="K14">
            <v>65.7</v>
          </cell>
        </row>
        <row r="17">
          <cell r="H17">
            <v>12.6</v>
          </cell>
          <cell r="I17">
            <v>9.6</v>
          </cell>
          <cell r="J17">
            <v>15.9</v>
          </cell>
          <cell r="K17">
            <v>9.4</v>
          </cell>
        </row>
        <row r="18">
          <cell r="H18">
            <v>0</v>
          </cell>
          <cell r="J18">
            <v>0</v>
          </cell>
          <cell r="K18">
            <v>0</v>
          </cell>
        </row>
        <row r="20">
          <cell r="H20">
            <v>15.5</v>
          </cell>
          <cell r="I20">
            <v>14.5</v>
          </cell>
          <cell r="J20">
            <v>17.2</v>
          </cell>
          <cell r="K20">
            <v>14.1</v>
          </cell>
        </row>
        <row r="21">
          <cell r="H21">
            <v>313.60000000000002</v>
          </cell>
          <cell r="I21">
            <v>352.4</v>
          </cell>
          <cell r="J21">
            <v>988.1</v>
          </cell>
          <cell r="K21">
            <v>329.6</v>
          </cell>
        </row>
        <row r="25">
          <cell r="H25">
            <v>0</v>
          </cell>
          <cell r="J25">
            <v>0</v>
          </cell>
          <cell r="K25">
            <v>0</v>
          </cell>
        </row>
        <row r="30">
          <cell r="H30">
            <v>98.2</v>
          </cell>
          <cell r="I30">
            <v>81.400000000000006</v>
          </cell>
          <cell r="J30">
            <v>83.6</v>
          </cell>
          <cell r="K30">
            <v>75.599999999999994</v>
          </cell>
        </row>
        <row r="31">
          <cell r="H31">
            <v>0</v>
          </cell>
          <cell r="J31">
            <v>0</v>
          </cell>
          <cell r="K31">
            <v>0</v>
          </cell>
        </row>
        <row r="33">
          <cell r="H33">
            <v>9.6999999999999993</v>
          </cell>
          <cell r="I33">
            <v>7.2</v>
          </cell>
          <cell r="J33">
            <v>8.1</v>
          </cell>
          <cell r="K33">
            <v>22.5</v>
          </cell>
        </row>
        <row r="34">
          <cell r="H34">
            <v>0</v>
          </cell>
          <cell r="J34">
            <v>0</v>
          </cell>
          <cell r="K34">
            <v>0</v>
          </cell>
        </row>
        <row r="36">
          <cell r="H36">
            <v>132.1</v>
          </cell>
          <cell r="I36">
            <v>94.1</v>
          </cell>
          <cell r="J36">
            <v>114.4</v>
          </cell>
          <cell r="K36">
            <v>103.9</v>
          </cell>
        </row>
        <row r="37">
          <cell r="H37">
            <v>0</v>
          </cell>
          <cell r="J37">
            <v>0</v>
          </cell>
          <cell r="K37">
            <v>0</v>
          </cell>
        </row>
        <row r="41">
          <cell r="H41">
            <v>0</v>
          </cell>
          <cell r="J41">
            <v>0</v>
          </cell>
          <cell r="K41">
            <v>0</v>
          </cell>
        </row>
        <row r="42">
          <cell r="H42">
            <v>0</v>
          </cell>
          <cell r="J42">
            <v>0</v>
          </cell>
          <cell r="K42">
            <v>0</v>
          </cell>
        </row>
        <row r="44">
          <cell r="H44">
            <v>183.3</v>
          </cell>
          <cell r="I44">
            <v>25.1</v>
          </cell>
          <cell r="J44">
            <v>30.1</v>
          </cell>
          <cell r="K44">
            <v>4.3</v>
          </cell>
        </row>
        <row r="45">
          <cell r="H45">
            <v>0.1</v>
          </cell>
          <cell r="I45">
            <v>0</v>
          </cell>
          <cell r="J45">
            <v>0</v>
          </cell>
          <cell r="K45">
            <v>0</v>
          </cell>
        </row>
        <row r="46">
          <cell r="H46">
            <v>0</v>
          </cell>
          <cell r="J46">
            <v>0</v>
          </cell>
          <cell r="K46">
            <v>0</v>
          </cell>
        </row>
        <row r="51">
          <cell r="H51">
            <v>0</v>
          </cell>
          <cell r="I51">
            <v>31.3</v>
          </cell>
          <cell r="J51">
            <v>3.8</v>
          </cell>
          <cell r="K51">
            <v>0</v>
          </cell>
        </row>
        <row r="52">
          <cell r="H52">
            <v>0</v>
          </cell>
          <cell r="J52">
            <v>0</v>
          </cell>
          <cell r="K52">
            <v>0</v>
          </cell>
        </row>
        <row r="53">
          <cell r="H53">
            <v>0</v>
          </cell>
          <cell r="J53">
            <v>0</v>
          </cell>
          <cell r="K53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EEDA-9AD0-433F-A04A-F949F677FF1C}">
  <dimension ref="A1:GE893"/>
  <sheetViews>
    <sheetView showGridLines="0" zoomScaleNormal="100" workbookViewId="0">
      <pane xSplit="2" ySplit="8" topLeftCell="C51" activePane="bottomRight" state="frozen"/>
      <selection pane="topRight" activeCell="C1" sqref="C1"/>
      <selection pane="bottomLeft" activeCell="A9" sqref="A9"/>
      <selection pane="bottomRight" activeCell="N7" sqref="N7:N8"/>
    </sheetView>
  </sheetViews>
  <sheetFormatPr baseColWidth="10" defaultColWidth="11.42578125" defaultRowHeight="12.75"/>
  <cols>
    <col min="1" max="1" width="0.85546875" style="1" customWidth="1"/>
    <col min="2" max="2" width="79" style="1" customWidth="1"/>
    <col min="3" max="5" width="10.5703125" style="1" customWidth="1"/>
    <col min="6" max="6" width="11.28515625" style="1" bestFit="1" customWidth="1"/>
    <col min="7" max="7" width="13.7109375" style="1" customWidth="1"/>
    <col min="8" max="10" width="12.7109375" style="4" customWidth="1"/>
    <col min="11" max="11" width="12.28515625" style="4" bestFit="1" customWidth="1"/>
    <col min="12" max="12" width="16" style="4" customWidth="1"/>
    <col min="13" max="13" width="15.28515625" style="4" customWidth="1"/>
    <col min="14" max="14" width="14.28515625" style="4" customWidth="1"/>
    <col min="15" max="15" width="17.85546875" style="4" bestFit="1" customWidth="1"/>
    <col min="16" max="17" width="11.42578125" style="1"/>
    <col min="18" max="19" width="11.42578125" style="5"/>
    <col min="20" max="16384" width="11.42578125" style="1"/>
  </cols>
  <sheetData>
    <row r="1" spans="1:17" ht="7.15" customHeight="1">
      <c r="A1" s="1" t="s">
        <v>0</v>
      </c>
      <c r="B1" s="2"/>
      <c r="C1" s="2"/>
      <c r="D1" s="2"/>
      <c r="E1" s="2"/>
      <c r="F1" s="2"/>
      <c r="H1" s="3"/>
      <c r="I1" s="3"/>
      <c r="J1" s="3"/>
      <c r="K1" s="3"/>
      <c r="L1" s="3"/>
      <c r="M1" s="3"/>
      <c r="N1" s="3"/>
    </row>
    <row r="2" spans="1:17" ht="15.7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ht="13.5" customHeight="1">
      <c r="B3" s="7"/>
      <c r="C3" s="7"/>
      <c r="D3" s="7"/>
      <c r="E3" s="7"/>
      <c r="F3" s="7"/>
      <c r="G3" s="8"/>
      <c r="H3" s="9"/>
      <c r="I3" s="9"/>
      <c r="J3" s="9"/>
      <c r="K3" s="9"/>
      <c r="L3" s="9"/>
      <c r="M3" s="9"/>
      <c r="N3" s="9"/>
    </row>
    <row r="4" spans="1:17" ht="19.5" customHeight="1"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7" ht="15.75" customHeight="1">
      <c r="B5" s="11" t="s">
        <v>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7" ht="14.25"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7" ht="15" customHeight="1">
      <c r="B7" s="12" t="s">
        <v>5</v>
      </c>
      <c r="C7" s="13">
        <v>2025</v>
      </c>
      <c r="D7" s="14"/>
      <c r="E7" s="14"/>
      <c r="F7" s="14"/>
      <c r="G7" s="15" t="s">
        <v>6</v>
      </c>
      <c r="H7" s="13">
        <v>2025</v>
      </c>
      <c r="I7" s="14"/>
      <c r="J7" s="14"/>
      <c r="K7" s="14"/>
      <c r="L7" s="15" t="s">
        <v>7</v>
      </c>
      <c r="M7" s="12" t="s">
        <v>8</v>
      </c>
      <c r="N7" s="15" t="s">
        <v>9</v>
      </c>
    </row>
    <row r="8" spans="1:17" ht="36.75" customHeight="1" thickBot="1">
      <c r="B8" s="16"/>
      <c r="C8" s="17" t="s">
        <v>10</v>
      </c>
      <c r="D8" s="17" t="s">
        <v>11</v>
      </c>
      <c r="E8" s="17" t="s">
        <v>12</v>
      </c>
      <c r="F8" s="17" t="s">
        <v>13</v>
      </c>
      <c r="G8" s="18"/>
      <c r="H8" s="17" t="s">
        <v>10</v>
      </c>
      <c r="I8" s="17" t="s">
        <v>11</v>
      </c>
      <c r="J8" s="17" t="s">
        <v>12</v>
      </c>
      <c r="K8" s="17" t="s">
        <v>13</v>
      </c>
      <c r="L8" s="18"/>
      <c r="M8" s="16"/>
      <c r="N8" s="18"/>
    </row>
    <row r="9" spans="1:17" ht="18" customHeight="1" thickTop="1">
      <c r="B9" s="19" t="s">
        <v>14</v>
      </c>
      <c r="C9" s="20">
        <f>+C10+C49+C57</f>
        <v>85307.199999999997</v>
      </c>
      <c r="D9" s="20">
        <f t="shared" ref="D9:F9" si="0">+D10+D49+D57</f>
        <v>65990</v>
      </c>
      <c r="E9" s="20">
        <f t="shared" si="0"/>
        <v>67036.700000000012</v>
      </c>
      <c r="F9" s="20">
        <f t="shared" si="0"/>
        <v>102896.3</v>
      </c>
      <c r="G9" s="20">
        <f>+G10+G49+G57</f>
        <v>321230.20000000007</v>
      </c>
      <c r="H9" s="21">
        <f t="shared" ref="H9:L9" si="1">+H10+H49+H57</f>
        <v>86675.513257060113</v>
      </c>
      <c r="I9" s="21">
        <f t="shared" si="1"/>
        <v>65631.837111101588</v>
      </c>
      <c r="J9" s="21">
        <f t="shared" si="1"/>
        <v>68899.789794796467</v>
      </c>
      <c r="K9" s="21">
        <f t="shared" si="1"/>
        <v>101029.78307866993</v>
      </c>
      <c r="L9" s="22">
        <f t="shared" si="1"/>
        <v>322236.92324162816</v>
      </c>
      <c r="M9" s="22">
        <f t="shared" ref="M9:M65" si="2">+G9-L9</f>
        <v>-1006.7232416280895</v>
      </c>
      <c r="N9" s="22">
        <f t="shared" ref="N9:N51" si="3">+G9/L9*100</f>
        <v>99.687582902821731</v>
      </c>
      <c r="P9" s="23"/>
    </row>
    <row r="10" spans="1:17" ht="18" customHeight="1">
      <c r="B10" s="24" t="s">
        <v>15</v>
      </c>
      <c r="C10" s="25">
        <f>+C11+C16+C26+C44+C47+C48</f>
        <v>83492.400000000009</v>
      </c>
      <c r="D10" s="25">
        <f t="shared" ref="D10:F10" si="4">+D11+D16+D26+D44+D47+D48</f>
        <v>64299</v>
      </c>
      <c r="E10" s="25">
        <f t="shared" si="4"/>
        <v>65444.700000000012</v>
      </c>
      <c r="F10" s="25">
        <f t="shared" si="4"/>
        <v>101261.5</v>
      </c>
      <c r="G10" s="25">
        <f>+G11+G16+G26+G44+G47+G48</f>
        <v>314497.60000000003</v>
      </c>
      <c r="H10" s="26">
        <f t="shared" ref="H10:L10" si="5">+H11+H16+H26+H44+H47+H48</f>
        <v>84672.501127279742</v>
      </c>
      <c r="I10" s="26">
        <f t="shared" si="5"/>
        <v>63984.173845574391</v>
      </c>
      <c r="J10" s="26">
        <f t="shared" si="5"/>
        <v>67246.313027536176</v>
      </c>
      <c r="K10" s="26">
        <f t="shared" si="5"/>
        <v>99247.254436679315</v>
      </c>
      <c r="L10" s="27">
        <f t="shared" si="5"/>
        <v>315150.24243706971</v>
      </c>
      <c r="M10" s="27">
        <f t="shared" si="2"/>
        <v>-652.64243706967682</v>
      </c>
      <c r="N10" s="28">
        <f t="shared" si="3"/>
        <v>99.792910698077591</v>
      </c>
      <c r="P10" s="23"/>
    </row>
    <row r="11" spans="1:17" ht="18" customHeight="1">
      <c r="B11" s="24" t="s">
        <v>16</v>
      </c>
      <c r="C11" s="25">
        <f t="shared" ref="C11:H11" si="6">SUM(C12:C15)</f>
        <v>39449.800000000003</v>
      </c>
      <c r="D11" s="25">
        <f t="shared" ref="D11:F11" si="7">SUM(D12:D15)</f>
        <v>27934.600000000002</v>
      </c>
      <c r="E11" s="25">
        <f t="shared" si="7"/>
        <v>27960.5</v>
      </c>
      <c r="F11" s="25">
        <f t="shared" si="7"/>
        <v>59549.899999999994</v>
      </c>
      <c r="G11" s="29">
        <f>SUM(G12:G15)</f>
        <v>154894.79999999999</v>
      </c>
      <c r="H11" s="30">
        <f t="shared" si="6"/>
        <v>37949.688885725336</v>
      </c>
      <c r="I11" s="30">
        <f t="shared" ref="I11:K11" si="8">SUM(I12:I15)</f>
        <v>26490.658280467524</v>
      </c>
      <c r="J11" s="30">
        <f t="shared" si="8"/>
        <v>27723.036206106728</v>
      </c>
      <c r="K11" s="30">
        <f t="shared" si="8"/>
        <v>54450.180534762512</v>
      </c>
      <c r="L11" s="27">
        <f>SUM(L12:L15)</f>
        <v>146613.56390706208</v>
      </c>
      <c r="M11" s="27">
        <f t="shared" si="2"/>
        <v>8281.2360929379065</v>
      </c>
      <c r="N11" s="28">
        <f t="shared" si="3"/>
        <v>105.64834239906162</v>
      </c>
      <c r="O11" s="31"/>
      <c r="P11" s="23"/>
    </row>
    <row r="12" spans="1:17" ht="18" customHeight="1">
      <c r="B12" s="32" t="s">
        <v>17</v>
      </c>
      <c r="C12" s="33">
        <f>+[1]DGII!H12</f>
        <v>12908.9</v>
      </c>
      <c r="D12" s="33">
        <f>+[1]DGII!I12</f>
        <v>11313.6</v>
      </c>
      <c r="E12" s="33">
        <f>+[1]DGII!J12</f>
        <v>11933.5</v>
      </c>
      <c r="F12" s="33">
        <f>+[1]DGII!K12</f>
        <v>11986.6</v>
      </c>
      <c r="G12" s="34">
        <f>SUM(C12:F12)</f>
        <v>48142.6</v>
      </c>
      <c r="H12" s="35">
        <v>12583.965682354908</v>
      </c>
      <c r="I12" s="35">
        <v>10768.470042923467</v>
      </c>
      <c r="J12" s="35">
        <v>11302.543454222143</v>
      </c>
      <c r="K12" s="35">
        <v>10965.742699237566</v>
      </c>
      <c r="L12" s="36">
        <f>SUM(H12:K12)</f>
        <v>45620.721878738084</v>
      </c>
      <c r="M12" s="36">
        <f t="shared" si="2"/>
        <v>2521.8781212619142</v>
      </c>
      <c r="N12" s="37">
        <f t="shared" si="3"/>
        <v>105.52792243832786</v>
      </c>
      <c r="Q12" s="5"/>
    </row>
    <row r="13" spans="1:17" ht="18" customHeight="1">
      <c r="B13" s="32" t="s">
        <v>18</v>
      </c>
      <c r="C13" s="33">
        <f>+[1]DGII!H13</f>
        <v>17302</v>
      </c>
      <c r="D13" s="33">
        <f>+[1]DGII!I13</f>
        <v>12300.8</v>
      </c>
      <c r="E13" s="33">
        <f>+[1]DGII!J13</f>
        <v>11863.2</v>
      </c>
      <c r="F13" s="33">
        <f>+[1]DGII!K13</f>
        <v>40823.699999999997</v>
      </c>
      <c r="G13" s="34">
        <f>SUM(C13:F13)</f>
        <v>82289.7</v>
      </c>
      <c r="H13" s="35">
        <v>16654.246632491289</v>
      </c>
      <c r="I13" s="35">
        <v>11458.406733360807</v>
      </c>
      <c r="J13" s="35">
        <v>11447.390287667284</v>
      </c>
      <c r="K13" s="35">
        <v>37215.055738145355</v>
      </c>
      <c r="L13" s="36">
        <f>SUM(H13:K13)</f>
        <v>76775.099391664728</v>
      </c>
      <c r="M13" s="36">
        <f t="shared" si="2"/>
        <v>5514.6006083352695</v>
      </c>
      <c r="N13" s="37">
        <f t="shared" si="3"/>
        <v>107.18279839691614</v>
      </c>
      <c r="Q13" s="5"/>
    </row>
    <row r="14" spans="1:17" ht="18" customHeight="1">
      <c r="B14" s="32" t="s">
        <v>19</v>
      </c>
      <c r="C14" s="33">
        <f>+[1]DGII!H14</f>
        <v>9006.4</v>
      </c>
      <c r="D14" s="33">
        <f>+[1]DGII!I14</f>
        <v>4037.7</v>
      </c>
      <c r="E14" s="33">
        <f>+[1]DGII!J14</f>
        <v>3901.8</v>
      </c>
      <c r="F14" s="33">
        <f>+[1]DGII!K14</f>
        <v>6448.2</v>
      </c>
      <c r="G14" s="34">
        <f>SUM(C14:F14)</f>
        <v>23394.1</v>
      </c>
      <c r="H14" s="35">
        <v>8500.3596387304351</v>
      </c>
      <c r="I14" s="35">
        <v>4103.435332820457</v>
      </c>
      <c r="J14" s="35">
        <v>4775.5695545110466</v>
      </c>
      <c r="K14" s="35">
        <v>6015.0632923521334</v>
      </c>
      <c r="L14" s="36">
        <f>SUM(H14:K14)</f>
        <v>23394.427818414071</v>
      </c>
      <c r="M14" s="36">
        <f t="shared" si="2"/>
        <v>-0.32781841407268075</v>
      </c>
      <c r="N14" s="37">
        <f t="shared" si="3"/>
        <v>99.998598732926411</v>
      </c>
      <c r="Q14" s="5"/>
    </row>
    <row r="15" spans="1:17" ht="18" customHeight="1">
      <c r="B15" s="32" t="s">
        <v>20</v>
      </c>
      <c r="C15" s="33">
        <f>+[1]DGII!H15</f>
        <v>232.5</v>
      </c>
      <c r="D15" s="33">
        <f>+[1]DGII!I15</f>
        <v>282.5</v>
      </c>
      <c r="E15" s="33">
        <f>+[1]DGII!J15</f>
        <v>262</v>
      </c>
      <c r="F15" s="33">
        <f>+[1]DGII!K15</f>
        <v>291.39999999999998</v>
      </c>
      <c r="G15" s="34">
        <f>SUM(C15:F15)</f>
        <v>1068.4000000000001</v>
      </c>
      <c r="H15" s="35">
        <v>211.11693214869982</v>
      </c>
      <c r="I15" s="35">
        <v>160.3461713627924</v>
      </c>
      <c r="J15" s="35">
        <v>197.53290970625272</v>
      </c>
      <c r="K15" s="35">
        <v>254.31880502745798</v>
      </c>
      <c r="L15" s="36">
        <f>SUM(H15:K15)</f>
        <v>823.31481824520301</v>
      </c>
      <c r="M15" s="36">
        <f t="shared" si="2"/>
        <v>245.08518175479708</v>
      </c>
      <c r="N15" s="37">
        <f t="shared" si="3"/>
        <v>129.76810040625369</v>
      </c>
      <c r="Q15" s="5"/>
    </row>
    <row r="16" spans="1:17" ht="18" customHeight="1">
      <c r="B16" s="24" t="s">
        <v>21</v>
      </c>
      <c r="C16" s="25">
        <f>+C17+C25</f>
        <v>3853.7</v>
      </c>
      <c r="D16" s="25">
        <f t="shared" ref="D16:F16" si="9">+D17+D25</f>
        <v>3770.2000000000003</v>
      </c>
      <c r="E16" s="25">
        <f t="shared" si="9"/>
        <v>6252.2000000000016</v>
      </c>
      <c r="F16" s="25">
        <f t="shared" si="9"/>
        <v>8025.0999999999995</v>
      </c>
      <c r="G16" s="29">
        <f>+G17+G25</f>
        <v>21901.199999999997</v>
      </c>
      <c r="H16" s="26">
        <f t="shared" ref="H16:K16" si="10">+H17+H25</f>
        <v>3817.7125590652531</v>
      </c>
      <c r="I16" s="26">
        <f t="shared" si="10"/>
        <v>3945.1661851402491</v>
      </c>
      <c r="J16" s="26">
        <f t="shared" si="10"/>
        <v>6054.3528964650695</v>
      </c>
      <c r="K16" s="26">
        <f t="shared" si="10"/>
        <v>8432.3891673262933</v>
      </c>
      <c r="L16" s="27">
        <f>+L17+L25</f>
        <v>22249.620807996864</v>
      </c>
      <c r="M16" s="27">
        <f t="shared" si="2"/>
        <v>-348.42080799686664</v>
      </c>
      <c r="N16" s="28">
        <f t="shared" si="3"/>
        <v>98.434037096615867</v>
      </c>
      <c r="Q16" s="5"/>
    </row>
    <row r="17" spans="2:21" ht="18" customHeight="1">
      <c r="B17" s="38" t="s">
        <v>22</v>
      </c>
      <c r="C17" s="25">
        <f>SUM(C18:C24)</f>
        <v>3657.7999999999997</v>
      </c>
      <c r="D17" s="25">
        <f t="shared" ref="D17:F17" si="11">SUM(D18:D24)</f>
        <v>3543.9</v>
      </c>
      <c r="E17" s="25">
        <f t="shared" si="11"/>
        <v>5918.6000000000013</v>
      </c>
      <c r="F17" s="25">
        <f t="shared" si="11"/>
        <v>7772.7999999999993</v>
      </c>
      <c r="G17" s="29">
        <f>SUM(G18:G24)</f>
        <v>20893.099999999999</v>
      </c>
      <c r="H17" s="26">
        <f t="shared" ref="H17:K17" si="12">SUM(H18:H24)</f>
        <v>3666.9664052209728</v>
      </c>
      <c r="I17" s="26">
        <f t="shared" si="12"/>
        <v>3762.1124136375274</v>
      </c>
      <c r="J17" s="26">
        <f t="shared" si="12"/>
        <v>5816.3545018938003</v>
      </c>
      <c r="K17" s="26">
        <f t="shared" si="12"/>
        <v>8240.5744241602915</v>
      </c>
      <c r="L17" s="27">
        <f>SUM(L18:L24)</f>
        <v>21486.007744912593</v>
      </c>
      <c r="M17" s="27">
        <f t="shared" si="2"/>
        <v>-592.90774491259435</v>
      </c>
      <c r="N17" s="28">
        <f t="shared" si="3"/>
        <v>97.240493664752677</v>
      </c>
      <c r="Q17" s="5"/>
    </row>
    <row r="18" spans="2:21" ht="18" customHeight="1">
      <c r="B18" s="39" t="s">
        <v>23</v>
      </c>
      <c r="C18" s="33">
        <f>+[1]DGII!H18</f>
        <v>133.5</v>
      </c>
      <c r="D18" s="33">
        <f>+[1]DGII!I18</f>
        <v>511.2</v>
      </c>
      <c r="E18" s="33">
        <f>+[1]DGII!J18</f>
        <v>2130.3000000000002</v>
      </c>
      <c r="F18" s="33">
        <f>+[1]DGII!K18</f>
        <v>232.4</v>
      </c>
      <c r="G18" s="34">
        <f t="shared" ref="G18:G25" si="13">SUM(C18:F18)</f>
        <v>3007.4</v>
      </c>
      <c r="H18" s="40">
        <v>165.74873770105796</v>
      </c>
      <c r="I18" s="40">
        <v>498.98255559307108</v>
      </c>
      <c r="J18" s="40">
        <v>2197.2885172830001</v>
      </c>
      <c r="K18" s="40">
        <v>313.40312888264629</v>
      </c>
      <c r="L18" s="36">
        <f t="shared" ref="L18:L25" si="14">SUM(H18:K18)</f>
        <v>3175.4229394597755</v>
      </c>
      <c r="M18" s="36">
        <f t="shared" si="2"/>
        <v>-168.02293945977544</v>
      </c>
      <c r="N18" s="37">
        <f t="shared" si="3"/>
        <v>94.708643772399</v>
      </c>
      <c r="Q18" s="41"/>
      <c r="T18" s="42"/>
    </row>
    <row r="19" spans="2:21" ht="18" customHeight="1">
      <c r="B19" s="39" t="s">
        <v>24</v>
      </c>
      <c r="C19" s="33">
        <f>+[1]DGII!H19</f>
        <v>280.8</v>
      </c>
      <c r="D19" s="33">
        <f>+[1]DGII!I19</f>
        <v>144.80000000000001</v>
      </c>
      <c r="E19" s="33">
        <f>+[1]DGII!J19</f>
        <v>363.7</v>
      </c>
      <c r="F19" s="33">
        <f>+[1]DGII!K19</f>
        <v>4321.7</v>
      </c>
      <c r="G19" s="34">
        <f t="shared" si="13"/>
        <v>5111</v>
      </c>
      <c r="H19" s="40">
        <v>413.90891208702732</v>
      </c>
      <c r="I19" s="40">
        <v>209.83771658110138</v>
      </c>
      <c r="J19" s="40">
        <v>282.76123291601652</v>
      </c>
      <c r="K19" s="40">
        <v>4743.7263781990441</v>
      </c>
      <c r="L19" s="36">
        <f t="shared" si="14"/>
        <v>5650.234239783189</v>
      </c>
      <c r="M19" s="36">
        <f t="shared" si="2"/>
        <v>-539.23423978318897</v>
      </c>
      <c r="N19" s="37">
        <f t="shared" si="3"/>
        <v>90.45642681525571</v>
      </c>
      <c r="Q19" s="5"/>
    </row>
    <row r="20" spans="2:21" ht="18" customHeight="1">
      <c r="B20" s="39" t="s">
        <v>25</v>
      </c>
      <c r="C20" s="33">
        <f>+[1]DGII!H20</f>
        <v>1004.4</v>
      </c>
      <c r="D20" s="33">
        <f>+[1]DGII!I20</f>
        <v>1046.7</v>
      </c>
      <c r="E20" s="33">
        <f>+[1]DGII!J20</f>
        <v>1394.8</v>
      </c>
      <c r="F20" s="33">
        <f>+[1]DGII!K20</f>
        <v>1366.3</v>
      </c>
      <c r="G20" s="34">
        <f t="shared" si="13"/>
        <v>4812.2</v>
      </c>
      <c r="H20" s="40">
        <v>959.68216033381702</v>
      </c>
      <c r="I20" s="40">
        <v>1214.1377023867853</v>
      </c>
      <c r="J20" s="40">
        <v>1398.9650146847055</v>
      </c>
      <c r="K20" s="40">
        <v>1180.4188802335709</v>
      </c>
      <c r="L20" s="36">
        <f t="shared" si="14"/>
        <v>4753.2037576388793</v>
      </c>
      <c r="M20" s="36">
        <f t="shared" si="2"/>
        <v>58.996242361120494</v>
      </c>
      <c r="N20" s="37">
        <f t="shared" si="3"/>
        <v>101.2411890036548</v>
      </c>
      <c r="Q20" s="5"/>
    </row>
    <row r="21" spans="2:21" ht="18" customHeight="1">
      <c r="B21" s="39" t="s">
        <v>26</v>
      </c>
      <c r="C21" s="33">
        <f>+[1]DGII!H21</f>
        <v>222.1</v>
      </c>
      <c r="D21" s="33">
        <f>+[1]DGII!I21</f>
        <v>216.7</v>
      </c>
      <c r="E21" s="33">
        <f>+[1]DGII!J21</f>
        <v>220.1</v>
      </c>
      <c r="F21" s="33">
        <f>+[1]DGII!K21</f>
        <v>204.9</v>
      </c>
      <c r="G21" s="34">
        <f t="shared" si="13"/>
        <v>863.8</v>
      </c>
      <c r="H21" s="40">
        <v>232.95864699279463</v>
      </c>
      <c r="I21" s="40">
        <v>221.46324575342652</v>
      </c>
      <c r="J21" s="40">
        <v>223.78962085365706</v>
      </c>
      <c r="K21" s="40">
        <v>217.07820286847257</v>
      </c>
      <c r="L21" s="36">
        <f t="shared" si="14"/>
        <v>895.28971646835078</v>
      </c>
      <c r="M21" s="36">
        <f t="shared" si="2"/>
        <v>-31.489716468350821</v>
      </c>
      <c r="N21" s="37">
        <f t="shared" si="3"/>
        <v>96.482734483696703</v>
      </c>
      <c r="Q21" s="5"/>
      <c r="U21" s="5"/>
    </row>
    <row r="22" spans="2:21" ht="18" customHeight="1">
      <c r="B22" s="39" t="s">
        <v>27</v>
      </c>
      <c r="C22" s="33">
        <f>+[1]DGII!H22</f>
        <v>97.5</v>
      </c>
      <c r="D22" s="33">
        <f>+[1]DGII!I22</f>
        <v>99.5</v>
      </c>
      <c r="E22" s="33">
        <f>+[1]DGII!J22</f>
        <v>91.1</v>
      </c>
      <c r="F22" s="33">
        <f>+[1]DGII!K22</f>
        <v>120.1</v>
      </c>
      <c r="G22" s="34">
        <f t="shared" si="13"/>
        <v>408.20000000000005</v>
      </c>
      <c r="H22" s="40">
        <v>86.867622334323087</v>
      </c>
      <c r="I22" s="40">
        <v>100.36200972718231</v>
      </c>
      <c r="J22" s="40">
        <v>137.13839562587231</v>
      </c>
      <c r="K22" s="40">
        <v>106.82705775132018</v>
      </c>
      <c r="L22" s="36">
        <f t="shared" si="14"/>
        <v>431.1950854386979</v>
      </c>
      <c r="M22" s="36">
        <f t="shared" si="2"/>
        <v>-22.995085438697856</v>
      </c>
      <c r="N22" s="37">
        <f t="shared" si="3"/>
        <v>94.667127197124088</v>
      </c>
      <c r="U22" s="5"/>
    </row>
    <row r="23" spans="2:21" ht="18" customHeight="1">
      <c r="B23" s="43" t="s">
        <v>28</v>
      </c>
      <c r="C23" s="33">
        <f>+[1]DGII!H23</f>
        <v>1792.6</v>
      </c>
      <c r="D23" s="33">
        <f>+[1]DGII!I23</f>
        <v>1470.6</v>
      </c>
      <c r="E23" s="33">
        <f>+[1]DGII!J23</f>
        <v>1504</v>
      </c>
      <c r="F23" s="33">
        <f>+[1]DGII!K23</f>
        <v>1449.4</v>
      </c>
      <c r="G23" s="34">
        <f t="shared" si="13"/>
        <v>6216.6</v>
      </c>
      <c r="H23" s="40">
        <v>1744.7541528431823</v>
      </c>
      <c r="I23" s="40">
        <v>1403.8819588326505</v>
      </c>
      <c r="J23" s="40">
        <v>1414.9663139889617</v>
      </c>
      <c r="K23" s="40">
        <v>1524.878157553966</v>
      </c>
      <c r="L23" s="36">
        <f t="shared" si="14"/>
        <v>6088.4805832187603</v>
      </c>
      <c r="M23" s="36">
        <f t="shared" si="2"/>
        <v>128.11941678124003</v>
      </c>
      <c r="N23" s="37">
        <f t="shared" si="3"/>
        <v>102.10429211410094</v>
      </c>
      <c r="U23" s="5"/>
    </row>
    <row r="24" spans="2:21" ht="18" customHeight="1">
      <c r="B24" s="43" t="s">
        <v>29</v>
      </c>
      <c r="C24" s="33">
        <f>+[1]DGII!H24</f>
        <v>126.9</v>
      </c>
      <c r="D24" s="33">
        <f>+[1]DGII!I24</f>
        <v>54.4</v>
      </c>
      <c r="E24" s="33">
        <f>+[1]DGII!J24</f>
        <v>214.6</v>
      </c>
      <c r="F24" s="33">
        <f>+[1]DGII!K24</f>
        <v>78</v>
      </c>
      <c r="G24" s="34">
        <f t="shared" si="13"/>
        <v>473.9</v>
      </c>
      <c r="H24" s="33">
        <v>63.046172928770346</v>
      </c>
      <c r="I24" s="33">
        <v>113.44722476331044</v>
      </c>
      <c r="J24" s="33">
        <v>161.44540654158791</v>
      </c>
      <c r="K24" s="33">
        <v>154.242618671271</v>
      </c>
      <c r="L24" s="36">
        <f t="shared" si="14"/>
        <v>492.18142290493972</v>
      </c>
      <c r="M24" s="36">
        <f t="shared" si="2"/>
        <v>-18.281422904939745</v>
      </c>
      <c r="N24" s="37">
        <f t="shared" si="3"/>
        <v>96.285633294113453</v>
      </c>
      <c r="U24" s="42"/>
    </row>
    <row r="25" spans="2:21" ht="18" customHeight="1">
      <c r="B25" s="38" t="s">
        <v>30</v>
      </c>
      <c r="C25" s="25">
        <f>+[1]DGII!H25</f>
        <v>195.9</v>
      </c>
      <c r="D25" s="25">
        <f>+[1]DGII!I25</f>
        <v>226.3</v>
      </c>
      <c r="E25" s="25">
        <f>+[1]DGII!J25</f>
        <v>333.6</v>
      </c>
      <c r="F25" s="25">
        <f>+[1]DGII!K25</f>
        <v>252.3</v>
      </c>
      <c r="G25" s="29">
        <f t="shared" si="13"/>
        <v>1008.1000000000001</v>
      </c>
      <c r="H25" s="30">
        <v>150.7461538442804</v>
      </c>
      <c r="I25" s="30">
        <v>183.0537715027219</v>
      </c>
      <c r="J25" s="30">
        <v>237.99839457126902</v>
      </c>
      <c r="K25" s="30">
        <v>191.81474316600108</v>
      </c>
      <c r="L25" s="27">
        <f t="shared" si="14"/>
        <v>763.61306308427243</v>
      </c>
      <c r="M25" s="27">
        <f t="shared" si="2"/>
        <v>244.48693691572771</v>
      </c>
      <c r="N25" s="28">
        <f t="shared" si="3"/>
        <v>132.0171234274375</v>
      </c>
    </row>
    <row r="26" spans="2:21" ht="18" customHeight="1">
      <c r="B26" s="24" t="s">
        <v>31</v>
      </c>
      <c r="C26" s="25">
        <f>+C27+C29+C38+C43</f>
        <v>39028.5</v>
      </c>
      <c r="D26" s="25">
        <f t="shared" ref="D26:F26" si="15">+D27+D29+D38+D43</f>
        <v>31479.399999999998</v>
      </c>
      <c r="E26" s="25">
        <f t="shared" si="15"/>
        <v>30100.100000000002</v>
      </c>
      <c r="F26" s="25">
        <f t="shared" si="15"/>
        <v>32558.899999999998</v>
      </c>
      <c r="G26" s="29">
        <f>+G27+G29+G38+G43</f>
        <v>133166.9</v>
      </c>
      <c r="H26" s="26">
        <f t="shared" ref="H26:K26" si="16">+H27+H29+H38+H43</f>
        <v>41631.754030534139</v>
      </c>
      <c r="I26" s="26">
        <f t="shared" si="16"/>
        <v>32339.01565488915</v>
      </c>
      <c r="J26" s="26">
        <f t="shared" si="16"/>
        <v>32250.554191594503</v>
      </c>
      <c r="K26" s="26">
        <f t="shared" si="16"/>
        <v>35046.540824303353</v>
      </c>
      <c r="L26" s="27">
        <f>+L27+L29+L38+L43</f>
        <v>141267.86470132114</v>
      </c>
      <c r="M26" s="27">
        <f t="shared" si="2"/>
        <v>-8100.9647013211506</v>
      </c>
      <c r="N26" s="28">
        <f t="shared" si="3"/>
        <v>94.265529022861074</v>
      </c>
    </row>
    <row r="27" spans="2:21" ht="18" customHeight="1">
      <c r="B27" s="38" t="s">
        <v>32</v>
      </c>
      <c r="C27" s="25">
        <f t="shared" ref="C27:K27" si="17">+C28</f>
        <v>21901.9</v>
      </c>
      <c r="D27" s="25">
        <f t="shared" si="17"/>
        <v>17624.8</v>
      </c>
      <c r="E27" s="25">
        <f t="shared" si="17"/>
        <v>16953.7</v>
      </c>
      <c r="F27" s="25">
        <f t="shared" si="17"/>
        <v>18555.400000000001</v>
      </c>
      <c r="G27" s="29">
        <f>+G28</f>
        <v>75035.799999999988</v>
      </c>
      <c r="H27" s="26">
        <f t="shared" si="17"/>
        <v>22919.393513689367</v>
      </c>
      <c r="I27" s="26">
        <f t="shared" si="17"/>
        <v>17655.079454018323</v>
      </c>
      <c r="J27" s="26">
        <f t="shared" si="17"/>
        <v>17966.806443611407</v>
      </c>
      <c r="K27" s="26">
        <f t="shared" si="17"/>
        <v>20214.852416022852</v>
      </c>
      <c r="L27" s="27">
        <f>+L28</f>
        <v>78756.131827341946</v>
      </c>
      <c r="M27" s="27">
        <f t="shared" si="2"/>
        <v>-3720.3318273419573</v>
      </c>
      <c r="N27" s="28">
        <f t="shared" si="3"/>
        <v>95.276136929251322</v>
      </c>
    </row>
    <row r="28" spans="2:21" ht="18" customHeight="1">
      <c r="B28" s="44" t="s">
        <v>33</v>
      </c>
      <c r="C28" s="33">
        <f>+[1]DGII!H28</f>
        <v>21901.9</v>
      </c>
      <c r="D28" s="33">
        <f>+[1]DGII!I28</f>
        <v>17624.8</v>
      </c>
      <c r="E28" s="33">
        <f>+[1]DGII!J28</f>
        <v>16953.7</v>
      </c>
      <c r="F28" s="33">
        <f>+[1]DGII!K28</f>
        <v>18555.400000000001</v>
      </c>
      <c r="G28" s="34">
        <f>SUM(C28:F28)</f>
        <v>75035.799999999988</v>
      </c>
      <c r="H28" s="40">
        <v>22919.393513689367</v>
      </c>
      <c r="I28" s="40">
        <v>17655.079454018323</v>
      </c>
      <c r="J28" s="40">
        <v>17966.806443611407</v>
      </c>
      <c r="K28" s="40">
        <v>20214.852416022852</v>
      </c>
      <c r="L28" s="36">
        <f>SUM(H28:K28)</f>
        <v>78756.131827341946</v>
      </c>
      <c r="M28" s="36">
        <f t="shared" si="2"/>
        <v>-3720.3318273419573</v>
      </c>
      <c r="N28" s="37">
        <f t="shared" si="3"/>
        <v>95.276136929251322</v>
      </c>
      <c r="U28" s="42"/>
    </row>
    <row r="29" spans="2:21" ht="18" customHeight="1">
      <c r="B29" s="45" t="s">
        <v>34</v>
      </c>
      <c r="C29" s="25">
        <f>SUM(C30:C37)</f>
        <v>13760.699999999999</v>
      </c>
      <c r="D29" s="25">
        <f t="shared" ref="D29:F29" si="18">SUM(D30:D37)</f>
        <v>10868.3</v>
      </c>
      <c r="E29" s="25">
        <f t="shared" si="18"/>
        <v>10847.2</v>
      </c>
      <c r="F29" s="25">
        <f t="shared" si="18"/>
        <v>11924.1</v>
      </c>
      <c r="G29" s="29">
        <f>SUM(G30:G37)</f>
        <v>47400.30000000001</v>
      </c>
      <c r="H29" s="26">
        <f t="shared" ref="H29:K29" si="19">SUM(H30:H37)</f>
        <v>15474.731525668991</v>
      </c>
      <c r="I29" s="26">
        <f t="shared" si="19"/>
        <v>11578.629101923989</v>
      </c>
      <c r="J29" s="26">
        <f t="shared" si="19"/>
        <v>11636.540012879403</v>
      </c>
      <c r="K29" s="26">
        <f t="shared" si="19"/>
        <v>12626.325534349988</v>
      </c>
      <c r="L29" s="27">
        <f>SUM(L30:L37)</f>
        <v>51316.226174822361</v>
      </c>
      <c r="M29" s="27">
        <f t="shared" si="2"/>
        <v>-3915.9261748223507</v>
      </c>
      <c r="N29" s="28">
        <f t="shared" si="3"/>
        <v>92.369029317390357</v>
      </c>
    </row>
    <row r="30" spans="2:21" ht="18" customHeight="1">
      <c r="B30" s="44" t="s">
        <v>35</v>
      </c>
      <c r="C30" s="33">
        <f>+[1]DGII!H30</f>
        <v>5006.6000000000004</v>
      </c>
      <c r="D30" s="33">
        <f>+[1]DGII!I30</f>
        <v>4257.3</v>
      </c>
      <c r="E30" s="33">
        <f>+[1]DGII!J30</f>
        <v>4350.6000000000004</v>
      </c>
      <c r="F30" s="33">
        <f>+[1]DGII!K30</f>
        <v>4448.3999999999996</v>
      </c>
      <c r="G30" s="34">
        <f t="shared" ref="G30:G37" si="20">SUM(C30:F30)</f>
        <v>18062.900000000001</v>
      </c>
      <c r="H30" s="40">
        <v>5616.9149095760813</v>
      </c>
      <c r="I30" s="40">
        <v>4521.6677396642144</v>
      </c>
      <c r="J30" s="40">
        <v>4505.6106199388378</v>
      </c>
      <c r="K30" s="40">
        <v>4445.8727383407713</v>
      </c>
      <c r="L30" s="36">
        <f t="shared" ref="L30:L37" si="21">SUM(H30:K30)</f>
        <v>19090.066007519905</v>
      </c>
      <c r="M30" s="36">
        <f t="shared" si="2"/>
        <v>-1027.1660075199034</v>
      </c>
      <c r="N30" s="37">
        <f t="shared" si="3"/>
        <v>94.619369010482814</v>
      </c>
    </row>
    <row r="31" spans="2:21" ht="18" customHeight="1">
      <c r="B31" s="44" t="s">
        <v>36</v>
      </c>
      <c r="C31" s="33">
        <f>+[1]DGII!H31</f>
        <v>2957.2</v>
      </c>
      <c r="D31" s="33">
        <f>+[1]DGII!I31</f>
        <v>2520.6</v>
      </c>
      <c r="E31" s="33">
        <f>+[1]DGII!J31</f>
        <v>2544.4</v>
      </c>
      <c r="F31" s="33">
        <f>+[1]DGII!K31</f>
        <v>2598.6</v>
      </c>
      <c r="G31" s="34">
        <f t="shared" si="20"/>
        <v>10620.8</v>
      </c>
      <c r="H31" s="40">
        <v>3486.7534685338687</v>
      </c>
      <c r="I31" s="40">
        <v>2820.4752655431735</v>
      </c>
      <c r="J31" s="40">
        <v>2744.3586240406621</v>
      </c>
      <c r="K31" s="40">
        <v>2758.9039253879164</v>
      </c>
      <c r="L31" s="36">
        <f t="shared" si="21"/>
        <v>11810.49128350562</v>
      </c>
      <c r="M31" s="36">
        <f t="shared" si="2"/>
        <v>-1189.691283505621</v>
      </c>
      <c r="N31" s="37">
        <f t="shared" si="3"/>
        <v>89.926826454991513</v>
      </c>
    </row>
    <row r="32" spans="2:21" ht="18" customHeight="1">
      <c r="B32" s="44" t="s">
        <v>37</v>
      </c>
      <c r="C32" s="33">
        <f>+[1]DGII!H32</f>
        <v>1194.8</v>
      </c>
      <c r="D32" s="33">
        <f>+[1]DGII!I32</f>
        <v>506.2</v>
      </c>
      <c r="E32" s="33">
        <f>+[1]DGII!J32</f>
        <v>573.29999999999995</v>
      </c>
      <c r="F32" s="33">
        <f>+[1]DGII!K32</f>
        <v>809.6</v>
      </c>
      <c r="G32" s="34">
        <f t="shared" si="20"/>
        <v>3083.9</v>
      </c>
      <c r="H32" s="40">
        <v>1540.8669833030754</v>
      </c>
      <c r="I32" s="40">
        <v>733.64189546587431</v>
      </c>
      <c r="J32" s="40">
        <v>701.12179177971655</v>
      </c>
      <c r="K32" s="40">
        <v>1054.1301556099399</v>
      </c>
      <c r="L32" s="36">
        <f t="shared" si="21"/>
        <v>4029.7608261586065</v>
      </c>
      <c r="M32" s="36">
        <f t="shared" si="2"/>
        <v>-945.86082615860641</v>
      </c>
      <c r="N32" s="37">
        <f t="shared" si="3"/>
        <v>76.528115018174574</v>
      </c>
    </row>
    <row r="33" spans="1:14" ht="18" customHeight="1">
      <c r="B33" s="44" t="s">
        <v>38</v>
      </c>
      <c r="C33" s="33">
        <f>+[1]DGII!H33</f>
        <v>2517.1999999999998</v>
      </c>
      <c r="D33" s="33">
        <f>+[1]DGII!I33</f>
        <v>1589.5</v>
      </c>
      <c r="E33" s="33">
        <f>+[1]DGII!J33</f>
        <v>1416.7</v>
      </c>
      <c r="F33" s="33">
        <f>+[1]DGII!K33</f>
        <v>1785.3</v>
      </c>
      <c r="G33" s="34">
        <f t="shared" si="20"/>
        <v>7308.7</v>
      </c>
      <c r="H33" s="40">
        <v>2630.9817422882211</v>
      </c>
      <c r="I33" s="40">
        <v>1724.5497149159878</v>
      </c>
      <c r="J33" s="40">
        <v>1720.0636688325694</v>
      </c>
      <c r="K33" s="40">
        <v>2107.7617559456075</v>
      </c>
      <c r="L33" s="36">
        <f t="shared" si="21"/>
        <v>8183.3568819823859</v>
      </c>
      <c r="M33" s="36">
        <f t="shared" si="2"/>
        <v>-874.65688198238604</v>
      </c>
      <c r="N33" s="37">
        <f t="shared" si="3"/>
        <v>89.31175928660582</v>
      </c>
    </row>
    <row r="34" spans="1:14" ht="18" customHeight="1">
      <c r="B34" s="44" t="s">
        <v>39</v>
      </c>
      <c r="C34" s="33">
        <f>+[1]DGII!H34</f>
        <v>44.9</v>
      </c>
      <c r="D34" s="33">
        <f>+[1]DGII!I34</f>
        <v>27.7</v>
      </c>
      <c r="E34" s="33">
        <f>+[1]DGII!J34</f>
        <v>30.6</v>
      </c>
      <c r="F34" s="33">
        <f>+[1]DGII!K34</f>
        <v>63.6</v>
      </c>
      <c r="G34" s="34">
        <f t="shared" si="20"/>
        <v>166.79999999999998</v>
      </c>
      <c r="H34" s="40">
        <v>54.823140595342416</v>
      </c>
      <c r="I34" s="40">
        <v>47.225197756688793</v>
      </c>
      <c r="J34" s="40">
        <v>39.938114451669982</v>
      </c>
      <c r="K34" s="40">
        <v>54.423299126399954</v>
      </c>
      <c r="L34" s="36">
        <f t="shared" si="21"/>
        <v>196.40975193010115</v>
      </c>
      <c r="M34" s="36">
        <f t="shared" si="2"/>
        <v>-29.609751930101169</v>
      </c>
      <c r="N34" s="37">
        <f t="shared" si="3"/>
        <v>84.924500113090744</v>
      </c>
    </row>
    <row r="35" spans="1:14" ht="18" customHeight="1">
      <c r="B35" s="44" t="s">
        <v>40</v>
      </c>
      <c r="C35" s="33">
        <f>+[1]DGII!H35</f>
        <v>826.3</v>
      </c>
      <c r="D35" s="33">
        <f>+[1]DGII!I35</f>
        <v>817.4</v>
      </c>
      <c r="E35" s="33">
        <f>+[1]DGII!J35</f>
        <v>795.2</v>
      </c>
      <c r="F35" s="33">
        <f>+[1]DGII!K35</f>
        <v>810.5</v>
      </c>
      <c r="G35" s="34">
        <f t="shared" si="20"/>
        <v>3249.3999999999996</v>
      </c>
      <c r="H35" s="35">
        <v>851.66762077751059</v>
      </c>
      <c r="I35" s="35">
        <v>827.63371577124815</v>
      </c>
      <c r="J35" s="35">
        <v>823.17555468049284</v>
      </c>
      <c r="K35" s="35">
        <v>843.44329593912391</v>
      </c>
      <c r="L35" s="36">
        <f t="shared" si="21"/>
        <v>3345.9201871683754</v>
      </c>
      <c r="M35" s="36">
        <f t="shared" si="2"/>
        <v>-96.520187168375742</v>
      </c>
      <c r="N35" s="37">
        <f t="shared" si="3"/>
        <v>97.11528722237513</v>
      </c>
    </row>
    <row r="36" spans="1:14" ht="18" customHeight="1">
      <c r="B36" s="44" t="s">
        <v>41</v>
      </c>
      <c r="C36" s="33">
        <f>+[1]DGII!H36</f>
        <v>1205.7</v>
      </c>
      <c r="D36" s="33">
        <f>+[1]DGII!I36</f>
        <v>1144.0999999999999</v>
      </c>
      <c r="E36" s="33">
        <f>+[1]DGII!J36</f>
        <v>1132.9000000000001</v>
      </c>
      <c r="F36" s="33">
        <f>+[1]DGII!K36</f>
        <v>1408.1</v>
      </c>
      <c r="G36" s="34">
        <f t="shared" si="20"/>
        <v>4890.8</v>
      </c>
      <c r="H36" s="35">
        <v>1288.5775960496126</v>
      </c>
      <c r="I36" s="35">
        <v>899.41061063225936</v>
      </c>
      <c r="J36" s="35">
        <v>1098.2851074064044</v>
      </c>
      <c r="K36" s="35">
        <v>1357.6285097517648</v>
      </c>
      <c r="L36" s="36">
        <f t="shared" si="21"/>
        <v>4643.9018238400413</v>
      </c>
      <c r="M36" s="36">
        <f t="shared" si="2"/>
        <v>246.89817615995889</v>
      </c>
      <c r="N36" s="37">
        <f t="shared" si="3"/>
        <v>105.31661059009639</v>
      </c>
    </row>
    <row r="37" spans="1:14" ht="18" customHeight="1">
      <c r="B37" s="44" t="s">
        <v>29</v>
      </c>
      <c r="C37" s="33">
        <f>+[1]DGII!H37</f>
        <v>8</v>
      </c>
      <c r="D37" s="33">
        <f>+[1]DGII!I37</f>
        <v>5.5</v>
      </c>
      <c r="E37" s="33">
        <f>+[1]DGII!J37</f>
        <v>3.5</v>
      </c>
      <c r="F37" s="33">
        <f>+[1]DGII!K37</f>
        <v>0</v>
      </c>
      <c r="G37" s="34">
        <f t="shared" si="20"/>
        <v>17</v>
      </c>
      <c r="H37" s="33">
        <v>4.1460645452788434</v>
      </c>
      <c r="I37" s="33">
        <v>4.0249621745423401</v>
      </c>
      <c r="J37" s="33">
        <v>3.986531749049341</v>
      </c>
      <c r="K37" s="33">
        <v>4.1618542484655654</v>
      </c>
      <c r="L37" s="36">
        <f t="shared" si="21"/>
        <v>16.319412717336089</v>
      </c>
      <c r="M37" s="36">
        <f t="shared" si="2"/>
        <v>0.680587282663911</v>
      </c>
      <c r="N37" s="37">
        <f t="shared" si="3"/>
        <v>104.17041528670283</v>
      </c>
    </row>
    <row r="38" spans="1:14" ht="18" customHeight="1">
      <c r="B38" s="45" t="s">
        <v>42</v>
      </c>
      <c r="C38" s="25">
        <f>SUM(C39:C42)</f>
        <v>3168.5999999999995</v>
      </c>
      <c r="D38" s="25">
        <f t="shared" ref="D38:F38" si="22">SUM(D39:D42)</f>
        <v>2767.9999999999995</v>
      </c>
      <c r="E38" s="25">
        <f t="shared" si="22"/>
        <v>2091.8000000000002</v>
      </c>
      <c r="F38" s="25">
        <f t="shared" si="22"/>
        <v>1835.6</v>
      </c>
      <c r="G38" s="29">
        <f>SUM(G39:G42)</f>
        <v>9864</v>
      </c>
      <c r="H38" s="26">
        <f t="shared" ref="H38:K38" si="23">SUM(H39:H42)</f>
        <v>3067.9630524074801</v>
      </c>
      <c r="I38" s="26">
        <f t="shared" si="23"/>
        <v>2907.6494594713299</v>
      </c>
      <c r="J38" s="26">
        <f t="shared" si="23"/>
        <v>2463.6606788161071</v>
      </c>
      <c r="K38" s="26">
        <f t="shared" si="23"/>
        <v>2042.393164601956</v>
      </c>
      <c r="L38" s="27">
        <f>SUM(L39:L42)</f>
        <v>10481.666355296871</v>
      </c>
      <c r="M38" s="27">
        <f t="shared" si="2"/>
        <v>-617.66635529687119</v>
      </c>
      <c r="N38" s="28">
        <f t="shared" si="3"/>
        <v>94.107174046951641</v>
      </c>
    </row>
    <row r="39" spans="1:14" ht="18" customHeight="1">
      <c r="B39" s="46" t="s">
        <v>43</v>
      </c>
      <c r="C39" s="33">
        <f>+[1]DGII!H39</f>
        <v>1839</v>
      </c>
      <c r="D39" s="33">
        <f>+[1]DGII!I39</f>
        <v>1973.2</v>
      </c>
      <c r="E39" s="33">
        <f>+[1]DGII!J39</f>
        <v>1885.9</v>
      </c>
      <c r="F39" s="33">
        <f>+[1]DGII!K39</f>
        <v>1649.7</v>
      </c>
      <c r="G39" s="34">
        <f>SUM(C39:F39)</f>
        <v>7347.8</v>
      </c>
      <c r="H39" s="40">
        <v>1730.7209693542245</v>
      </c>
      <c r="I39" s="40">
        <v>2008.0399898219907</v>
      </c>
      <c r="J39" s="40">
        <v>2135.3542108719148</v>
      </c>
      <c r="K39" s="40">
        <v>1818.7527942305899</v>
      </c>
      <c r="L39" s="36">
        <f>SUM(H39:K39)</f>
        <v>7692.8679642787192</v>
      </c>
      <c r="M39" s="36">
        <f t="shared" si="2"/>
        <v>-345.06796427871905</v>
      </c>
      <c r="N39" s="37">
        <f t="shared" si="3"/>
        <v>95.514443171506159</v>
      </c>
    </row>
    <row r="40" spans="1:14" ht="18" customHeight="1">
      <c r="B40" s="46" t="s">
        <v>44</v>
      </c>
      <c r="C40" s="33">
        <f>+[1]DGII!H40</f>
        <v>1196.2</v>
      </c>
      <c r="D40" s="33">
        <f>+[1]DGII!I40</f>
        <v>661.4</v>
      </c>
      <c r="E40" s="33">
        <f>+[1]DGII!J40</f>
        <v>67.099999999999994</v>
      </c>
      <c r="F40" s="33">
        <f>+[1]DGII!K40</f>
        <v>45.5</v>
      </c>
      <c r="G40" s="34">
        <f>SUM(C40:F40)</f>
        <v>1970.1999999999998</v>
      </c>
      <c r="H40" s="40">
        <v>1187.0506237508614</v>
      </c>
      <c r="I40" s="40">
        <v>752.41871533313986</v>
      </c>
      <c r="J40" s="40">
        <v>177.02785584375999</v>
      </c>
      <c r="K40" s="40">
        <v>70.159369901289423</v>
      </c>
      <c r="L40" s="36">
        <f>SUM(H40:K40)</f>
        <v>2186.6565648290502</v>
      </c>
      <c r="M40" s="36">
        <f t="shared" si="2"/>
        <v>-216.45656482905042</v>
      </c>
      <c r="N40" s="37">
        <f t="shared" si="3"/>
        <v>90.101025999664813</v>
      </c>
    </row>
    <row r="41" spans="1:14" ht="18" customHeight="1">
      <c r="B41" s="44" t="s">
        <v>45</v>
      </c>
      <c r="C41" s="33">
        <f>+[1]DGII!H41</f>
        <v>98.2</v>
      </c>
      <c r="D41" s="33">
        <f>+[1]DGII!I41</f>
        <v>102.7</v>
      </c>
      <c r="E41" s="33">
        <f>+[1]DGII!J41</f>
        <v>105.4</v>
      </c>
      <c r="F41" s="33">
        <f>+[1]DGII!K41</f>
        <v>108.1</v>
      </c>
      <c r="G41" s="34">
        <f>SUM(C41:F41)</f>
        <v>414.4</v>
      </c>
      <c r="H41" s="40">
        <v>111.88949986734626</v>
      </c>
      <c r="I41" s="40">
        <v>109.65403733362925</v>
      </c>
      <c r="J41" s="40">
        <v>112.69940599261417</v>
      </c>
      <c r="K41" s="40">
        <v>114.34013932284311</v>
      </c>
      <c r="L41" s="36">
        <f>SUM(H41:K41)</f>
        <v>448.5830825164328</v>
      </c>
      <c r="M41" s="36">
        <f t="shared" si="2"/>
        <v>-34.183082516432819</v>
      </c>
      <c r="N41" s="37">
        <f t="shared" si="3"/>
        <v>92.379765566575827</v>
      </c>
    </row>
    <row r="42" spans="1:14" ht="18" customHeight="1">
      <c r="B42" s="44" t="s">
        <v>46</v>
      </c>
      <c r="C42" s="33">
        <f>+[1]DGII!H42</f>
        <v>35.200000000000003</v>
      </c>
      <c r="D42" s="33">
        <f>+[1]DGII!I42</f>
        <v>30.7</v>
      </c>
      <c r="E42" s="33">
        <f>+[1]DGII!J42</f>
        <v>33.4</v>
      </c>
      <c r="F42" s="33">
        <f>+[1]DGII!K42</f>
        <v>32.299999999999997</v>
      </c>
      <c r="G42" s="34">
        <f>SUM(C42:F42)</f>
        <v>131.60000000000002</v>
      </c>
      <c r="H42" s="40">
        <v>38.301959435047529</v>
      </c>
      <c r="I42" s="40">
        <v>37.536716982569779</v>
      </c>
      <c r="J42" s="40">
        <v>38.579206107818315</v>
      </c>
      <c r="K42" s="40">
        <v>39.140861147233672</v>
      </c>
      <c r="L42" s="36">
        <f>SUM(H42:K42)</f>
        <v>153.55874367266929</v>
      </c>
      <c r="M42" s="36">
        <f t="shared" si="2"/>
        <v>-21.958743672669272</v>
      </c>
      <c r="N42" s="37">
        <f t="shared" si="3"/>
        <v>85.700102027744364</v>
      </c>
    </row>
    <row r="43" spans="1:14" ht="18" customHeight="1">
      <c r="B43" s="38" t="s">
        <v>47</v>
      </c>
      <c r="C43" s="25">
        <f>+[1]DGII!H43</f>
        <v>197.3</v>
      </c>
      <c r="D43" s="25">
        <f>+[1]DGII!I43</f>
        <v>218.3</v>
      </c>
      <c r="E43" s="25">
        <f>+[1]DGII!J43</f>
        <v>207.4</v>
      </c>
      <c r="F43" s="25">
        <f>+[1]DGII!K43</f>
        <v>243.8</v>
      </c>
      <c r="G43" s="25">
        <f>SUM(C43:F43)</f>
        <v>866.8</v>
      </c>
      <c r="H43" s="25">
        <v>169.66593876829759</v>
      </c>
      <c r="I43" s="25">
        <v>197.6576394755055</v>
      </c>
      <c r="J43" s="25">
        <v>183.54705628758549</v>
      </c>
      <c r="K43" s="25">
        <v>162.96970932855922</v>
      </c>
      <c r="L43" s="27">
        <f>SUM(H43:K43)</f>
        <v>713.84034385994789</v>
      </c>
      <c r="M43" s="27">
        <f t="shared" si="2"/>
        <v>152.95965614005206</v>
      </c>
      <c r="N43" s="37">
        <f t="shared" si="3"/>
        <v>121.42771243678293</v>
      </c>
    </row>
    <row r="44" spans="1:14" ht="18" customHeight="1">
      <c r="B44" s="47" t="s">
        <v>48</v>
      </c>
      <c r="C44" s="25">
        <f>SUM(C45:C46)</f>
        <v>1031.5</v>
      </c>
      <c r="D44" s="25">
        <f t="shared" ref="D44:F44" si="24">SUM(D45:D46)</f>
        <v>980.4</v>
      </c>
      <c r="E44" s="25">
        <f t="shared" si="24"/>
        <v>995.8</v>
      </c>
      <c r="F44" s="25">
        <f t="shared" si="24"/>
        <v>1002.7</v>
      </c>
      <c r="G44" s="29">
        <f>SUM(G45:G46)</f>
        <v>4010.3999999999996</v>
      </c>
      <c r="H44" s="48">
        <f>+H45+H46</f>
        <v>1135.7088884484745</v>
      </c>
      <c r="I44" s="48">
        <f t="shared" ref="I44:K44" si="25">+I45+I46</f>
        <v>1049.2208010594911</v>
      </c>
      <c r="J44" s="48">
        <f t="shared" si="25"/>
        <v>1073.2803733313044</v>
      </c>
      <c r="K44" s="48">
        <f t="shared" si="25"/>
        <v>1170.8253608713107</v>
      </c>
      <c r="L44" s="27">
        <f>+L45+L46</f>
        <v>4429.0354237105803</v>
      </c>
      <c r="M44" s="27">
        <f t="shared" si="2"/>
        <v>-418.63542371058065</v>
      </c>
      <c r="N44" s="28">
        <f t="shared" si="3"/>
        <v>90.547932367633805</v>
      </c>
    </row>
    <row r="45" spans="1:14" ht="18" customHeight="1">
      <c r="B45" s="44" t="s">
        <v>49</v>
      </c>
      <c r="C45" s="33">
        <f>+[1]DGII!H45</f>
        <v>1031.5</v>
      </c>
      <c r="D45" s="33">
        <f>+[1]DGII!I45</f>
        <v>980.4</v>
      </c>
      <c r="E45" s="33">
        <f>+[1]DGII!J45</f>
        <v>995.8</v>
      </c>
      <c r="F45" s="33">
        <f>+[1]DGII!K45</f>
        <v>1002.7</v>
      </c>
      <c r="G45" s="34">
        <f>SUM(C45:F45)</f>
        <v>4010.3999999999996</v>
      </c>
      <c r="H45" s="40">
        <v>1135.7088884484745</v>
      </c>
      <c r="I45" s="40">
        <v>1049.2208010594911</v>
      </c>
      <c r="J45" s="40">
        <v>1073.2803733313044</v>
      </c>
      <c r="K45" s="40">
        <v>1170.8253608713107</v>
      </c>
      <c r="L45" s="36">
        <f>SUM(H45:K45)</f>
        <v>4429.0354237105803</v>
      </c>
      <c r="M45" s="36">
        <f t="shared" si="2"/>
        <v>-418.63542371058065</v>
      </c>
      <c r="N45" s="37">
        <f t="shared" si="3"/>
        <v>90.547932367633805</v>
      </c>
    </row>
    <row r="46" spans="1:14" ht="18" customHeight="1">
      <c r="B46" s="44" t="s">
        <v>29</v>
      </c>
      <c r="C46" s="33">
        <f>+[1]DGII!H46</f>
        <v>0</v>
      </c>
      <c r="D46" s="33">
        <f>+[1]DGII!I46</f>
        <v>0</v>
      </c>
      <c r="E46" s="33">
        <f>+[1]DGII!J46</f>
        <v>0</v>
      </c>
      <c r="F46" s="33">
        <f>+[1]DGII!K46</f>
        <v>0</v>
      </c>
      <c r="G46" s="34">
        <f>SUM(C46:F46)</f>
        <v>0</v>
      </c>
      <c r="H46" s="33">
        <v>0</v>
      </c>
      <c r="I46" s="33">
        <v>0</v>
      </c>
      <c r="J46" s="33">
        <v>0</v>
      </c>
      <c r="K46" s="33">
        <v>0</v>
      </c>
      <c r="L46" s="36">
        <f>SUM(H46:K46)</f>
        <v>0</v>
      </c>
      <c r="M46" s="36">
        <f t="shared" si="2"/>
        <v>0</v>
      </c>
      <c r="N46" s="49">
        <v>0</v>
      </c>
    </row>
    <row r="47" spans="1:14" ht="18" customHeight="1">
      <c r="B47" s="47" t="s">
        <v>50</v>
      </c>
      <c r="C47" s="25">
        <f>+[1]DGII!H47</f>
        <v>128.80000000000001</v>
      </c>
      <c r="D47" s="25">
        <f>+[1]DGII!I47</f>
        <v>132.5</v>
      </c>
      <c r="E47" s="25">
        <f>+[1]DGII!J47</f>
        <v>135.80000000000001</v>
      </c>
      <c r="F47" s="25">
        <f>+[1]DGII!K47</f>
        <v>123.6</v>
      </c>
      <c r="G47" s="29">
        <f>SUM(C47:F47)</f>
        <v>520.70000000000005</v>
      </c>
      <c r="H47" s="26">
        <v>137.48639784649268</v>
      </c>
      <c r="I47" s="26">
        <v>159.96377925772197</v>
      </c>
      <c r="J47" s="26">
        <v>144.89955000463553</v>
      </c>
      <c r="K47" s="26">
        <v>146.87251816867575</v>
      </c>
      <c r="L47" s="27">
        <f>SUM(H47:K47)</f>
        <v>589.22224527752587</v>
      </c>
      <c r="M47" s="27">
        <f t="shared" si="2"/>
        <v>-68.522245277525826</v>
      </c>
      <c r="N47" s="28">
        <f t="shared" si="3"/>
        <v>88.370730089246436</v>
      </c>
    </row>
    <row r="48" spans="1:14" ht="18" customHeight="1">
      <c r="A48" s="50"/>
      <c r="B48" s="47" t="s">
        <v>51</v>
      </c>
      <c r="C48" s="25">
        <f>+[1]DGII!H48</f>
        <v>0.1</v>
      </c>
      <c r="D48" s="25">
        <f>+[1]DGII!I48</f>
        <v>1.9</v>
      </c>
      <c r="E48" s="25">
        <f>+[1]DGII!J48</f>
        <v>0.3</v>
      </c>
      <c r="F48" s="25">
        <f>+[1]DGII!K48</f>
        <v>1.3</v>
      </c>
      <c r="G48" s="29">
        <f>SUM(C48:F48)</f>
        <v>3.5999999999999996</v>
      </c>
      <c r="H48" s="26">
        <v>0.15036566007116495</v>
      </c>
      <c r="I48" s="26">
        <v>0.14914476025632928</v>
      </c>
      <c r="J48" s="26">
        <v>0.18981003394486559</v>
      </c>
      <c r="K48" s="26">
        <v>0.44603124717430598</v>
      </c>
      <c r="L48" s="27">
        <f>SUM(H48:K48)</f>
        <v>0.9353517014466658</v>
      </c>
      <c r="M48" s="27">
        <f t="shared" si="2"/>
        <v>2.6646482985533337</v>
      </c>
      <c r="N48" s="28">
        <f t="shared" si="3"/>
        <v>384.88196412451526</v>
      </c>
    </row>
    <row r="49" spans="1:187" ht="18" customHeight="1">
      <c r="B49" s="24" t="s">
        <v>52</v>
      </c>
      <c r="C49" s="25">
        <f>+C50+C53+C56</f>
        <v>448.9</v>
      </c>
      <c r="D49" s="25">
        <f t="shared" ref="D49:F49" si="26">+D50+D53+D56</f>
        <v>571.69999999999993</v>
      </c>
      <c r="E49" s="25">
        <f t="shared" si="26"/>
        <v>506.9</v>
      </c>
      <c r="F49" s="25">
        <f t="shared" si="26"/>
        <v>560.69999999999993</v>
      </c>
      <c r="G49" s="29">
        <f>+G50+G53+G56</f>
        <v>2088.1999999999998</v>
      </c>
      <c r="H49" s="29">
        <f t="shared" ref="H49:K49" si="27">+H50+H53+H56</f>
        <v>457.25209467846929</v>
      </c>
      <c r="I49" s="29">
        <f t="shared" si="27"/>
        <v>623.24627250996582</v>
      </c>
      <c r="J49" s="29">
        <f t="shared" si="27"/>
        <v>597.44912985710937</v>
      </c>
      <c r="K49" s="29">
        <f t="shared" si="27"/>
        <v>605.69637298341672</v>
      </c>
      <c r="L49" s="27">
        <f>+L50+L53+L56</f>
        <v>2283.6438700289614</v>
      </c>
      <c r="M49" s="27">
        <f t="shared" si="2"/>
        <v>-195.44387002896156</v>
      </c>
      <c r="N49" s="28">
        <f t="shared" si="3"/>
        <v>91.441578409225301</v>
      </c>
    </row>
    <row r="50" spans="1:187" ht="18" customHeight="1">
      <c r="B50" s="51" t="s">
        <v>53</v>
      </c>
      <c r="C50" s="25">
        <f>+C51+C52</f>
        <v>0.2</v>
      </c>
      <c r="D50" s="25">
        <f t="shared" ref="D50:F50" si="28">+D51+D52</f>
        <v>0</v>
      </c>
      <c r="E50" s="25">
        <f t="shared" si="28"/>
        <v>1.2</v>
      </c>
      <c r="F50" s="25">
        <f t="shared" si="28"/>
        <v>2.2999999999999998</v>
      </c>
      <c r="G50" s="29">
        <f>+G51+G52</f>
        <v>3.6999999999999997</v>
      </c>
      <c r="H50" s="26">
        <f t="shared" ref="H50:K50" si="29">+H51+H52</f>
        <v>0.2927587188994677</v>
      </c>
      <c r="I50" s="26">
        <f t="shared" si="29"/>
        <v>0.29038165311512082</v>
      </c>
      <c r="J50" s="26">
        <f t="shared" si="29"/>
        <v>0.3695560698211538</v>
      </c>
      <c r="K50" s="26">
        <f t="shared" si="29"/>
        <v>0.86841328299347753</v>
      </c>
      <c r="L50" s="28">
        <f>+L51+L52</f>
        <v>1.8211097248292196</v>
      </c>
      <c r="M50" s="28">
        <f t="shared" si="2"/>
        <v>1.8788902751707801</v>
      </c>
      <c r="N50" s="28">
        <f t="shared" si="3"/>
        <v>203.17282092087993</v>
      </c>
    </row>
    <row r="51" spans="1:187" ht="18" customHeight="1">
      <c r="B51" s="46" t="s">
        <v>54</v>
      </c>
      <c r="C51" s="33">
        <f>+[1]DGII!H51</f>
        <v>0.2</v>
      </c>
      <c r="D51" s="33">
        <f>+[1]DGII!I51</f>
        <v>0</v>
      </c>
      <c r="E51" s="33">
        <f>+[1]DGII!J51</f>
        <v>1.2</v>
      </c>
      <c r="F51" s="33">
        <f>+[1]DGII!K51</f>
        <v>2.2999999999999998</v>
      </c>
      <c r="G51" s="34">
        <f>SUM(C51:F51)</f>
        <v>3.6999999999999997</v>
      </c>
      <c r="H51" s="33">
        <v>0.2927587188994677</v>
      </c>
      <c r="I51" s="33">
        <v>0.29038165311512082</v>
      </c>
      <c r="J51" s="33">
        <v>0.3695560698211538</v>
      </c>
      <c r="K51" s="33">
        <v>0.86841328299347753</v>
      </c>
      <c r="L51" s="37">
        <f>SUM(H51:K51)</f>
        <v>1.8211097248292196</v>
      </c>
      <c r="M51" s="37">
        <f t="shared" si="2"/>
        <v>1.8788902751707801</v>
      </c>
      <c r="N51" s="37">
        <f t="shared" si="3"/>
        <v>203.17282092087993</v>
      </c>
    </row>
    <row r="52" spans="1:187" ht="18" customHeight="1">
      <c r="B52" s="46" t="s">
        <v>55</v>
      </c>
      <c r="C52" s="33">
        <f>+[1]DGII!H52</f>
        <v>0</v>
      </c>
      <c r="D52" s="33">
        <f>+[1]DGII!I52</f>
        <v>0</v>
      </c>
      <c r="E52" s="33">
        <f>+[1]DGII!J52</f>
        <v>0</v>
      </c>
      <c r="F52" s="33">
        <f>+[1]DGII!K52</f>
        <v>0</v>
      </c>
      <c r="G52" s="34">
        <f>SUM(C52:F52)</f>
        <v>0</v>
      </c>
      <c r="H52" s="40">
        <v>0</v>
      </c>
      <c r="I52" s="40">
        <v>0</v>
      </c>
      <c r="J52" s="40">
        <v>0</v>
      </c>
      <c r="K52" s="40">
        <v>0</v>
      </c>
      <c r="L52" s="37">
        <f>SUM(H52:K52)</f>
        <v>0</v>
      </c>
      <c r="M52" s="37">
        <f t="shared" si="2"/>
        <v>0</v>
      </c>
      <c r="N52" s="37" t="s">
        <v>56</v>
      </c>
    </row>
    <row r="53" spans="1:187" ht="18" customHeight="1">
      <c r="B53" s="51" t="s">
        <v>57</v>
      </c>
      <c r="C53" s="25">
        <f>+C54+C55</f>
        <v>448.7</v>
      </c>
      <c r="D53" s="25">
        <f t="shared" ref="D53:F53" si="30">+D54+D55</f>
        <v>571.69999999999993</v>
      </c>
      <c r="E53" s="25">
        <f t="shared" si="30"/>
        <v>505.7</v>
      </c>
      <c r="F53" s="25">
        <f t="shared" si="30"/>
        <v>558.4</v>
      </c>
      <c r="G53" s="29">
        <f>+G54+G55</f>
        <v>2084.5</v>
      </c>
      <c r="H53" s="26">
        <f t="shared" ref="H53:K53" si="31">+H54+H55</f>
        <v>456.95933595956984</v>
      </c>
      <c r="I53" s="26">
        <f t="shared" si="31"/>
        <v>622.95589085685071</v>
      </c>
      <c r="J53" s="26">
        <f t="shared" si="31"/>
        <v>597.07957378728827</v>
      </c>
      <c r="K53" s="26">
        <f t="shared" si="31"/>
        <v>604.82795970042321</v>
      </c>
      <c r="L53" s="27">
        <f>+L54+L55</f>
        <v>2281.8227603041323</v>
      </c>
      <c r="M53" s="27">
        <f t="shared" si="2"/>
        <v>-197.32276030413232</v>
      </c>
      <c r="N53" s="28">
        <f t="shared" ref="N53:N59" si="32">+G53/L53*100</f>
        <v>91.352406342119579</v>
      </c>
    </row>
    <row r="54" spans="1:187" ht="18" customHeight="1">
      <c r="A54" s="52"/>
      <c r="B54" s="44" t="s">
        <v>58</v>
      </c>
      <c r="C54" s="33">
        <f>+[1]DGII!H54</f>
        <v>446.2</v>
      </c>
      <c r="D54" s="33">
        <f>+[1]DGII!I54</f>
        <v>569.29999999999995</v>
      </c>
      <c r="E54" s="33">
        <f>+[1]DGII!J54</f>
        <v>502.7</v>
      </c>
      <c r="F54" s="33">
        <f>+[1]DGII!K54</f>
        <v>555.79999999999995</v>
      </c>
      <c r="G54" s="34">
        <f>SUM(C54:F54)</f>
        <v>2074</v>
      </c>
      <c r="H54" s="40">
        <v>454.36247689222478</v>
      </c>
      <c r="I54" s="40">
        <v>620.3058281818827</v>
      </c>
      <c r="J54" s="40">
        <v>593.92540993972966</v>
      </c>
      <c r="K54" s="40">
        <v>602.17414722875367</v>
      </c>
      <c r="L54" s="36">
        <f>SUM(H54:K54)</f>
        <v>2270.767862242591</v>
      </c>
      <c r="M54" s="36">
        <f t="shared" si="2"/>
        <v>-196.76786224259104</v>
      </c>
      <c r="N54" s="37">
        <f t="shared" si="32"/>
        <v>91.334743391679638</v>
      </c>
    </row>
    <row r="55" spans="1:187" ht="18" customHeight="1">
      <c r="B55" s="44" t="s">
        <v>29</v>
      </c>
      <c r="C55" s="33">
        <f>+[1]DGII!H55</f>
        <v>2.5</v>
      </c>
      <c r="D55" s="33">
        <f>+[1]DGII!I55</f>
        <v>2.4</v>
      </c>
      <c r="E55" s="33">
        <f>+[1]DGII!J55</f>
        <v>3</v>
      </c>
      <c r="F55" s="33">
        <f>+[1]DGII!K55</f>
        <v>2.6</v>
      </c>
      <c r="G55" s="34">
        <f>SUM(C55:F55)</f>
        <v>10.5</v>
      </c>
      <c r="H55" s="40">
        <v>2.5968590673450582</v>
      </c>
      <c r="I55" s="40">
        <v>2.6500626749680039</v>
      </c>
      <c r="J55" s="40">
        <v>3.1541638475586269</v>
      </c>
      <c r="K55" s="40">
        <v>2.653812471669581</v>
      </c>
      <c r="L55" s="36">
        <f>SUM(H55:K55)</f>
        <v>11.05489806154127</v>
      </c>
      <c r="M55" s="36">
        <f t="shared" si="2"/>
        <v>-0.55489806154126953</v>
      </c>
      <c r="N55" s="37">
        <f t="shared" si="32"/>
        <v>94.980523036465641</v>
      </c>
    </row>
    <row r="56" spans="1:187" ht="18" customHeight="1">
      <c r="B56" s="51" t="s">
        <v>59</v>
      </c>
      <c r="C56" s="25">
        <f>+[1]DGII!H56</f>
        <v>0</v>
      </c>
      <c r="D56" s="25">
        <f>+[1]DGII!I56</f>
        <v>0</v>
      </c>
      <c r="E56" s="25">
        <f>+[1]DGII!J56</f>
        <v>0</v>
      </c>
      <c r="F56" s="25">
        <f>+[1]DGII!K56</f>
        <v>0</v>
      </c>
      <c r="G56" s="29">
        <f>SUM(C56:F56)</f>
        <v>0</v>
      </c>
      <c r="H56" s="25">
        <v>0</v>
      </c>
      <c r="I56" s="25">
        <v>0</v>
      </c>
      <c r="J56" s="25">
        <v>0</v>
      </c>
      <c r="K56" s="25">
        <v>0</v>
      </c>
      <c r="L56" s="27">
        <f>SUM(H56:K56)</f>
        <v>0</v>
      </c>
      <c r="M56" s="27">
        <f t="shared" si="2"/>
        <v>0</v>
      </c>
      <c r="N56" s="53">
        <v>0</v>
      </c>
    </row>
    <row r="57" spans="1:187" ht="18" customHeight="1">
      <c r="B57" s="54" t="s">
        <v>60</v>
      </c>
      <c r="C57" s="25">
        <f>+C58+C62+C63</f>
        <v>1365.9</v>
      </c>
      <c r="D57" s="25">
        <f t="shared" ref="D57:F57" si="33">+D58+D62+D63</f>
        <v>1119.3</v>
      </c>
      <c r="E57" s="25">
        <f t="shared" si="33"/>
        <v>1085.0999999999999</v>
      </c>
      <c r="F57" s="25">
        <f t="shared" si="33"/>
        <v>1074.0999999999999</v>
      </c>
      <c r="G57" s="29">
        <f>+G58+G62+G63</f>
        <v>4644.3999999999996</v>
      </c>
      <c r="H57" s="26">
        <f>+H58+H62+H63</f>
        <v>1545.7600351019041</v>
      </c>
      <c r="I57" s="26">
        <f t="shared" ref="I57:K57" si="34">+I58+I62+I63</f>
        <v>1024.4169930172316</v>
      </c>
      <c r="J57" s="26">
        <f t="shared" si="34"/>
        <v>1056.0276374031782</v>
      </c>
      <c r="K57" s="26">
        <f t="shared" si="34"/>
        <v>1176.8322690072027</v>
      </c>
      <c r="L57" s="27">
        <f>+L58+L62+L63</f>
        <v>4803.0369345295167</v>
      </c>
      <c r="M57" s="27">
        <f t="shared" si="2"/>
        <v>-158.63693452951702</v>
      </c>
      <c r="N57" s="27">
        <f t="shared" si="32"/>
        <v>96.697153557386571</v>
      </c>
    </row>
    <row r="58" spans="1:187" s="55" customFormat="1" ht="18" customHeight="1">
      <c r="B58" s="54" t="s">
        <v>61</v>
      </c>
      <c r="C58" s="25">
        <f t="shared" ref="C58:K58" si="35">+C59</f>
        <v>336.5</v>
      </c>
      <c r="D58" s="25">
        <f t="shared" si="35"/>
        <v>218.1</v>
      </c>
      <c r="E58" s="25">
        <f t="shared" si="35"/>
        <v>255.1</v>
      </c>
      <c r="F58" s="25">
        <f t="shared" si="35"/>
        <v>248.2</v>
      </c>
      <c r="G58" s="29">
        <f>+G59</f>
        <v>1057.9000000000001</v>
      </c>
      <c r="H58" s="26">
        <f t="shared" si="35"/>
        <v>427.25739560768284</v>
      </c>
      <c r="I58" s="26">
        <f t="shared" si="35"/>
        <v>127.88678583101418</v>
      </c>
      <c r="J58" s="26">
        <f t="shared" si="35"/>
        <v>120.01528362534388</v>
      </c>
      <c r="K58" s="26">
        <f t="shared" si="35"/>
        <v>277.70644890197121</v>
      </c>
      <c r="L58" s="27">
        <f>+L59</f>
        <v>952.86591396601204</v>
      </c>
      <c r="M58" s="27">
        <f t="shared" si="2"/>
        <v>105.03408603398805</v>
      </c>
      <c r="N58" s="27">
        <f t="shared" si="32"/>
        <v>111.0229660327355</v>
      </c>
      <c r="O58" s="4"/>
      <c r="R58" s="56"/>
      <c r="S58" s="56"/>
    </row>
    <row r="59" spans="1:187" ht="18" customHeight="1">
      <c r="B59" s="51" t="s">
        <v>62</v>
      </c>
      <c r="C59" s="25">
        <f>+C60+C61</f>
        <v>336.5</v>
      </c>
      <c r="D59" s="25">
        <f t="shared" ref="D59:F59" si="36">+D60+D61</f>
        <v>218.1</v>
      </c>
      <c r="E59" s="25">
        <f t="shared" si="36"/>
        <v>255.1</v>
      </c>
      <c r="F59" s="25">
        <f t="shared" si="36"/>
        <v>248.2</v>
      </c>
      <c r="G59" s="29">
        <f>+G60+G61</f>
        <v>1057.9000000000001</v>
      </c>
      <c r="H59" s="26">
        <f t="shared" ref="H59:K59" si="37">+H60+H61</f>
        <v>427.25739560768284</v>
      </c>
      <c r="I59" s="26">
        <f t="shared" si="37"/>
        <v>127.88678583101418</v>
      </c>
      <c r="J59" s="26">
        <f t="shared" si="37"/>
        <v>120.01528362534388</v>
      </c>
      <c r="K59" s="26">
        <f t="shared" si="37"/>
        <v>277.70644890197121</v>
      </c>
      <c r="L59" s="27">
        <f>+L60+L61</f>
        <v>952.86591396601204</v>
      </c>
      <c r="M59" s="27">
        <f t="shared" si="2"/>
        <v>105.03408603398805</v>
      </c>
      <c r="N59" s="27">
        <f t="shared" si="32"/>
        <v>111.0229660327355</v>
      </c>
    </row>
    <row r="60" spans="1:187" s="57" customFormat="1" ht="18" customHeight="1">
      <c r="B60" s="44" t="s">
        <v>63</v>
      </c>
      <c r="C60" s="33">
        <f>+[1]DGII!H60</f>
        <v>336.5</v>
      </c>
      <c r="D60" s="33">
        <f>+[1]DGII!I60</f>
        <v>218.1</v>
      </c>
      <c r="E60" s="33">
        <f>+[1]DGII!J60</f>
        <v>255.1</v>
      </c>
      <c r="F60" s="33">
        <f>+[1]DGII!K60</f>
        <v>248.2</v>
      </c>
      <c r="G60" s="34">
        <f>SUM(C60:F60)</f>
        <v>1057.9000000000001</v>
      </c>
      <c r="H60" s="33">
        <v>427.21740198999998</v>
      </c>
      <c r="I60" s="33">
        <v>127.8753753</v>
      </c>
      <c r="J60" s="33">
        <v>120.00076194</v>
      </c>
      <c r="K60" s="33">
        <v>277.67232464999995</v>
      </c>
      <c r="L60" s="36">
        <f t="shared" ref="L60:L65" si="38">SUM(H60:K60)</f>
        <v>952.76586387999987</v>
      </c>
      <c r="M60" s="36">
        <f t="shared" si="2"/>
        <v>105.13413612000022</v>
      </c>
      <c r="N60" s="58">
        <v>0</v>
      </c>
      <c r="O60" s="4"/>
      <c r="P60" s="59"/>
      <c r="Q60" s="59"/>
      <c r="R60" s="60"/>
      <c r="S60" s="60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 t="s">
        <v>64</v>
      </c>
      <c r="AX60" s="59" t="s">
        <v>64</v>
      </c>
      <c r="AY60" s="59" t="s">
        <v>64</v>
      </c>
      <c r="AZ60" s="59" t="s">
        <v>64</v>
      </c>
      <c r="BA60" s="59" t="s">
        <v>64</v>
      </c>
      <c r="BB60" s="59" t="s">
        <v>64</v>
      </c>
      <c r="BC60" s="59" t="s">
        <v>64</v>
      </c>
      <c r="BD60" s="59" t="s">
        <v>64</v>
      </c>
      <c r="BE60" s="59" t="s">
        <v>64</v>
      </c>
      <c r="BF60" s="59" t="s">
        <v>64</v>
      </c>
      <c r="BG60" s="59" t="s">
        <v>64</v>
      </c>
      <c r="BH60" s="59" t="s">
        <v>64</v>
      </c>
      <c r="BI60" s="59" t="s">
        <v>64</v>
      </c>
      <c r="BJ60" s="59" t="s">
        <v>64</v>
      </c>
      <c r="BK60" s="59" t="s">
        <v>64</v>
      </c>
      <c r="BL60" s="59" t="s">
        <v>64</v>
      </c>
      <c r="BM60" s="59" t="s">
        <v>64</v>
      </c>
      <c r="BN60" s="59" t="s">
        <v>64</v>
      </c>
      <c r="BO60" s="59" t="s">
        <v>64</v>
      </c>
      <c r="BP60" s="59" t="s">
        <v>64</v>
      </c>
      <c r="BQ60" s="59" t="s">
        <v>64</v>
      </c>
      <c r="BR60" s="59" t="s">
        <v>64</v>
      </c>
      <c r="BS60" s="59" t="s">
        <v>64</v>
      </c>
      <c r="BT60" s="59" t="s">
        <v>64</v>
      </c>
      <c r="BU60" s="59" t="s">
        <v>64</v>
      </c>
      <c r="BV60" s="59" t="s">
        <v>64</v>
      </c>
      <c r="BW60" s="59" t="s">
        <v>64</v>
      </c>
      <c r="BX60" s="59" t="s">
        <v>64</v>
      </c>
      <c r="BY60" s="59" t="s">
        <v>64</v>
      </c>
      <c r="BZ60" s="59" t="s">
        <v>64</v>
      </c>
      <c r="CA60" s="59" t="s">
        <v>64</v>
      </c>
      <c r="CB60" s="59" t="s">
        <v>64</v>
      </c>
      <c r="CC60" s="59" t="s">
        <v>64</v>
      </c>
      <c r="CD60" s="59" t="s">
        <v>64</v>
      </c>
      <c r="CE60" s="59" t="s">
        <v>64</v>
      </c>
      <c r="CF60" s="59" t="s">
        <v>64</v>
      </c>
      <c r="CG60" s="59" t="s">
        <v>64</v>
      </c>
      <c r="CH60" s="59" t="s">
        <v>64</v>
      </c>
      <c r="CI60" s="59" t="s">
        <v>64</v>
      </c>
      <c r="CJ60" s="59" t="s">
        <v>64</v>
      </c>
      <c r="CK60" s="59" t="s">
        <v>64</v>
      </c>
      <c r="CL60" s="59" t="s">
        <v>64</v>
      </c>
      <c r="CM60" s="59" t="s">
        <v>64</v>
      </c>
      <c r="CN60" s="59" t="s">
        <v>64</v>
      </c>
      <c r="CO60" s="59" t="s">
        <v>64</v>
      </c>
      <c r="CP60" s="59" t="s">
        <v>64</v>
      </c>
      <c r="CQ60" s="59" t="s">
        <v>64</v>
      </c>
      <c r="CR60" s="59" t="s">
        <v>64</v>
      </c>
      <c r="CS60" s="59" t="s">
        <v>64</v>
      </c>
      <c r="CT60" s="59" t="s">
        <v>64</v>
      </c>
      <c r="CU60" s="59" t="s">
        <v>64</v>
      </c>
      <c r="CV60" s="59" t="s">
        <v>64</v>
      </c>
      <c r="CW60" s="59" t="s">
        <v>64</v>
      </c>
      <c r="CX60" s="59" t="s">
        <v>64</v>
      </c>
      <c r="CY60" s="59" t="s">
        <v>64</v>
      </c>
      <c r="CZ60" s="59" t="s">
        <v>64</v>
      </c>
      <c r="DA60" s="59" t="s">
        <v>64</v>
      </c>
      <c r="DB60" s="59" t="s">
        <v>64</v>
      </c>
      <c r="DC60" s="59" t="s">
        <v>64</v>
      </c>
      <c r="DD60" s="59" t="s">
        <v>64</v>
      </c>
      <c r="DE60" s="59" t="s">
        <v>64</v>
      </c>
      <c r="DF60" s="59" t="s">
        <v>64</v>
      </c>
      <c r="DG60" s="59" t="s">
        <v>64</v>
      </c>
      <c r="DH60" s="59" t="s">
        <v>64</v>
      </c>
      <c r="DI60" s="59" t="s">
        <v>64</v>
      </c>
      <c r="DJ60" s="59" t="s">
        <v>64</v>
      </c>
      <c r="DK60" s="59" t="s">
        <v>64</v>
      </c>
      <c r="DL60" s="59" t="s">
        <v>64</v>
      </c>
      <c r="DM60" s="59" t="s">
        <v>64</v>
      </c>
      <c r="DN60" s="59" t="s">
        <v>64</v>
      </c>
      <c r="DO60" s="59" t="s">
        <v>64</v>
      </c>
      <c r="DP60" s="59" t="s">
        <v>64</v>
      </c>
      <c r="DQ60" s="59" t="s">
        <v>64</v>
      </c>
      <c r="DR60" s="59" t="s">
        <v>64</v>
      </c>
      <c r="DS60" s="59" t="s">
        <v>64</v>
      </c>
      <c r="DT60" s="59" t="s">
        <v>64</v>
      </c>
      <c r="DU60" s="59" t="s">
        <v>64</v>
      </c>
      <c r="DV60" s="59" t="s">
        <v>64</v>
      </c>
      <c r="DW60" s="59" t="s">
        <v>64</v>
      </c>
      <c r="DX60" s="59" t="s">
        <v>64</v>
      </c>
      <c r="DY60" s="59" t="s">
        <v>64</v>
      </c>
      <c r="DZ60" s="59" t="s">
        <v>64</v>
      </c>
      <c r="EA60" s="59" t="s">
        <v>64</v>
      </c>
      <c r="EB60" s="59" t="s">
        <v>64</v>
      </c>
      <c r="EC60" s="59" t="s">
        <v>64</v>
      </c>
      <c r="ED60" s="59" t="s">
        <v>64</v>
      </c>
      <c r="EE60" s="59" t="s">
        <v>64</v>
      </c>
      <c r="EF60" s="59" t="s">
        <v>64</v>
      </c>
      <c r="EG60" s="59" t="s">
        <v>64</v>
      </c>
      <c r="EH60" s="59" t="s">
        <v>64</v>
      </c>
      <c r="EI60" s="59" t="s">
        <v>64</v>
      </c>
      <c r="EJ60" s="59" t="s">
        <v>64</v>
      </c>
      <c r="EK60" s="59" t="s">
        <v>64</v>
      </c>
      <c r="EL60" s="59" t="s">
        <v>64</v>
      </c>
      <c r="EM60" s="59" t="s">
        <v>64</v>
      </c>
      <c r="EN60" s="59" t="s">
        <v>64</v>
      </c>
      <c r="EO60" s="59" t="s">
        <v>64</v>
      </c>
      <c r="EP60" s="59" t="s">
        <v>64</v>
      </c>
      <c r="EQ60" s="59" t="s">
        <v>64</v>
      </c>
      <c r="ER60" s="59" t="s">
        <v>64</v>
      </c>
      <c r="ES60" s="59" t="s">
        <v>64</v>
      </c>
      <c r="ET60" s="59" t="s">
        <v>64</v>
      </c>
      <c r="EU60" s="59" t="s">
        <v>64</v>
      </c>
      <c r="EV60" s="59" t="s">
        <v>64</v>
      </c>
      <c r="EW60" s="59" t="s">
        <v>64</v>
      </c>
      <c r="EX60" s="59" t="s">
        <v>64</v>
      </c>
      <c r="EY60" s="59" t="s">
        <v>64</v>
      </c>
      <c r="EZ60" s="59" t="s">
        <v>64</v>
      </c>
      <c r="FA60" s="59" t="s">
        <v>64</v>
      </c>
      <c r="FB60" s="59" t="s">
        <v>64</v>
      </c>
      <c r="FC60" s="59" t="s">
        <v>64</v>
      </c>
      <c r="FD60" s="59" t="s">
        <v>64</v>
      </c>
      <c r="FE60" s="59" t="s">
        <v>64</v>
      </c>
      <c r="FF60" s="59" t="s">
        <v>64</v>
      </c>
      <c r="FG60" s="59" t="s">
        <v>64</v>
      </c>
      <c r="FH60" s="59" t="s">
        <v>64</v>
      </c>
      <c r="FI60" s="59" t="s">
        <v>64</v>
      </c>
      <c r="FJ60" s="59" t="s">
        <v>64</v>
      </c>
      <c r="FK60" s="59" t="s">
        <v>64</v>
      </c>
      <c r="FL60" s="59" t="s">
        <v>64</v>
      </c>
      <c r="FM60" s="59" t="s">
        <v>64</v>
      </c>
      <c r="FN60" s="59" t="s">
        <v>64</v>
      </c>
      <c r="FO60" s="59" t="s">
        <v>64</v>
      </c>
      <c r="FP60" s="59" t="s">
        <v>64</v>
      </c>
      <c r="FQ60" s="59" t="s">
        <v>64</v>
      </c>
      <c r="FR60" s="59" t="s">
        <v>64</v>
      </c>
      <c r="FS60" s="59" t="s">
        <v>64</v>
      </c>
      <c r="FT60" s="59" t="s">
        <v>64</v>
      </c>
      <c r="FU60" s="59" t="s">
        <v>64</v>
      </c>
      <c r="FV60" s="59" t="s">
        <v>64</v>
      </c>
      <c r="FW60" s="59" t="s">
        <v>64</v>
      </c>
      <c r="FX60" s="59" t="s">
        <v>64</v>
      </c>
      <c r="FY60" s="59" t="s">
        <v>64</v>
      </c>
      <c r="FZ60" s="59" t="s">
        <v>64</v>
      </c>
      <c r="GA60" s="59" t="s">
        <v>64</v>
      </c>
      <c r="GB60" s="59" t="s">
        <v>64</v>
      </c>
      <c r="GC60" s="59" t="s">
        <v>64</v>
      </c>
      <c r="GD60" s="59" t="s">
        <v>64</v>
      </c>
      <c r="GE60" s="59" t="s">
        <v>64</v>
      </c>
    </row>
    <row r="61" spans="1:187" ht="18" customHeight="1">
      <c r="B61" s="44" t="s">
        <v>29</v>
      </c>
      <c r="C61" s="33">
        <f>+[1]DGII!H61</f>
        <v>0</v>
      </c>
      <c r="D61" s="33">
        <f>+[1]DGII!I61</f>
        <v>0</v>
      </c>
      <c r="E61" s="33">
        <f>+[1]DGII!J61</f>
        <v>0</v>
      </c>
      <c r="F61" s="33">
        <f>+[1]DGII!K61</f>
        <v>0</v>
      </c>
      <c r="G61" s="34">
        <f>SUM(C61:F61)</f>
        <v>0</v>
      </c>
      <c r="H61" s="33">
        <v>3.9993617682833528E-2</v>
      </c>
      <c r="I61" s="33">
        <v>1.141053101418189E-2</v>
      </c>
      <c r="J61" s="33">
        <v>1.452168534387982E-2</v>
      </c>
      <c r="K61" s="33">
        <v>3.4124251971236544E-2</v>
      </c>
      <c r="L61" s="36">
        <f t="shared" si="38"/>
        <v>0.10005008601213178</v>
      </c>
      <c r="M61" s="36">
        <f t="shared" si="2"/>
        <v>-0.10005008601213178</v>
      </c>
      <c r="N61" s="37">
        <f>+G61/L61*100</f>
        <v>0</v>
      </c>
    </row>
    <row r="62" spans="1:187" ht="18" customHeight="1">
      <c r="B62" s="51" t="s">
        <v>65</v>
      </c>
      <c r="C62" s="25">
        <f>+[1]DGII!H62</f>
        <v>10.7</v>
      </c>
      <c r="D62" s="25">
        <f>+[1]DGII!I62</f>
        <v>9.9</v>
      </c>
      <c r="E62" s="25">
        <f>+[1]DGII!J62</f>
        <v>13.9</v>
      </c>
      <c r="F62" s="25">
        <f>+[1]DGII!K62</f>
        <v>14.8</v>
      </c>
      <c r="G62" s="29">
        <f>SUM(C62:F62)</f>
        <v>49.3</v>
      </c>
      <c r="H62" s="25">
        <v>23.406165720220621</v>
      </c>
      <c r="I62" s="25">
        <v>29.45525194692026</v>
      </c>
      <c r="J62" s="25">
        <v>28.223669859739029</v>
      </c>
      <c r="K62" s="25">
        <v>31.584755936499565</v>
      </c>
      <c r="L62" s="27">
        <f t="shared" si="38"/>
        <v>112.66984346337948</v>
      </c>
      <c r="M62" s="27">
        <f t="shared" si="2"/>
        <v>-63.369843463379482</v>
      </c>
      <c r="N62" s="28">
        <f>+G62/L62*100</f>
        <v>43.756162682540456</v>
      </c>
    </row>
    <row r="63" spans="1:187" ht="18" customHeight="1">
      <c r="B63" s="51" t="s">
        <v>66</v>
      </c>
      <c r="C63" s="25">
        <f>+[1]DGII!H63</f>
        <v>1018.7</v>
      </c>
      <c r="D63" s="25">
        <f>+[1]DGII!I63</f>
        <v>891.3</v>
      </c>
      <c r="E63" s="25">
        <f>+[1]DGII!J63</f>
        <v>816.1</v>
      </c>
      <c r="F63" s="25">
        <f>+[1]DGII!K63</f>
        <v>811.1</v>
      </c>
      <c r="G63" s="29">
        <f>SUM(C63:F63)</f>
        <v>3537.2</v>
      </c>
      <c r="H63" s="26">
        <v>1095.0964737740007</v>
      </c>
      <c r="I63" s="26">
        <v>867.0749552392972</v>
      </c>
      <c r="J63" s="26">
        <v>907.78868391809522</v>
      </c>
      <c r="K63" s="26">
        <v>867.54106416873185</v>
      </c>
      <c r="L63" s="27">
        <f t="shared" si="38"/>
        <v>3737.501177100125</v>
      </c>
      <c r="M63" s="27">
        <f t="shared" si="2"/>
        <v>-200.30117710012519</v>
      </c>
      <c r="N63" s="28">
        <f>+G63/L63*100</f>
        <v>94.640772869119573</v>
      </c>
    </row>
    <row r="64" spans="1:187" ht="18" customHeight="1">
      <c r="B64" s="46" t="s">
        <v>67</v>
      </c>
      <c r="C64" s="33">
        <f>+[1]DGII!H64</f>
        <v>1014.3</v>
      </c>
      <c r="D64" s="33">
        <f>+[1]DGII!I64</f>
        <v>883.2</v>
      </c>
      <c r="E64" s="33">
        <f>+[1]DGII!J64</f>
        <v>810.1</v>
      </c>
      <c r="F64" s="33">
        <f>+[1]DGII!K64</f>
        <v>806.8</v>
      </c>
      <c r="G64" s="34">
        <f>SUM(C64:F64)</f>
        <v>3514.3999999999996</v>
      </c>
      <c r="H64" s="40">
        <v>1086.7172647791142</v>
      </c>
      <c r="I64" s="40">
        <v>860.21108501601896</v>
      </c>
      <c r="J64" s="40">
        <v>896.18285088174969</v>
      </c>
      <c r="K64" s="40">
        <v>861.05109925900194</v>
      </c>
      <c r="L64" s="36">
        <f t="shared" si="38"/>
        <v>3704.1622999358851</v>
      </c>
      <c r="M64" s="36">
        <f t="shared" si="2"/>
        <v>-189.76229993588549</v>
      </c>
      <c r="N64" s="37">
        <f>+G64/L64*100</f>
        <v>94.877052230158228</v>
      </c>
    </row>
    <row r="65" spans="2:16" ht="21.75" customHeight="1" thickBot="1">
      <c r="B65" s="61" t="s">
        <v>68</v>
      </c>
      <c r="C65" s="62">
        <f>++C9</f>
        <v>85307.199999999997</v>
      </c>
      <c r="D65" s="62">
        <f t="shared" ref="D65:F65" si="39">++D9</f>
        <v>65990</v>
      </c>
      <c r="E65" s="62">
        <f t="shared" si="39"/>
        <v>67036.700000000012</v>
      </c>
      <c r="F65" s="62">
        <f t="shared" si="39"/>
        <v>102896.3</v>
      </c>
      <c r="G65" s="62">
        <f>+G9</f>
        <v>321230.20000000007</v>
      </c>
      <c r="H65" s="62">
        <f>++H9</f>
        <v>86675.513257060113</v>
      </c>
      <c r="I65" s="62">
        <f t="shared" ref="I65:K65" si="40">++I9</f>
        <v>65631.837111101588</v>
      </c>
      <c r="J65" s="62">
        <f t="shared" si="40"/>
        <v>68899.789794796467</v>
      </c>
      <c r="K65" s="62">
        <f t="shared" si="40"/>
        <v>101029.78307866993</v>
      </c>
      <c r="L65" s="62">
        <f t="shared" si="38"/>
        <v>322236.9232416281</v>
      </c>
      <c r="M65" s="62">
        <f t="shared" si="2"/>
        <v>-1006.7232416280312</v>
      </c>
      <c r="N65" s="63">
        <f>+G65/L65*100</f>
        <v>99.687582902821731</v>
      </c>
      <c r="P65" s="4"/>
    </row>
    <row r="66" spans="2:16" ht="18" customHeight="1" thickTop="1">
      <c r="B66" s="64" t="s">
        <v>69</v>
      </c>
      <c r="C66" s="65"/>
      <c r="D66" s="65"/>
      <c r="E66" s="65"/>
      <c r="F66" s="65"/>
      <c r="G66" s="65"/>
      <c r="H66" s="66"/>
      <c r="I66" s="66"/>
      <c r="J66" s="66"/>
      <c r="K66" s="66"/>
      <c r="L66" s="66"/>
      <c r="M66" s="66"/>
      <c r="N66" s="67"/>
    </row>
    <row r="67" spans="2:16">
      <c r="B67" s="68" t="s">
        <v>70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70"/>
      <c r="N67" s="71"/>
      <c r="P67" s="23"/>
    </row>
    <row r="68" spans="2:16" ht="12.75" customHeight="1">
      <c r="B68" s="72" t="s">
        <v>71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73"/>
    </row>
    <row r="69" spans="2:16" ht="12" customHeight="1">
      <c r="B69" s="72" t="s">
        <v>72</v>
      </c>
      <c r="C69" s="69"/>
      <c r="D69" s="69"/>
      <c r="E69" s="69"/>
      <c r="F69" s="69"/>
      <c r="G69" s="69"/>
      <c r="H69" s="74"/>
      <c r="I69" s="74"/>
      <c r="J69" s="74"/>
      <c r="K69" s="74"/>
      <c r="L69" s="74"/>
      <c r="M69" s="74"/>
      <c r="N69" s="74"/>
    </row>
    <row r="70" spans="2:16">
      <c r="B70" s="75" t="s">
        <v>73</v>
      </c>
      <c r="C70" s="76"/>
      <c r="D70" s="76"/>
      <c r="E70" s="76"/>
      <c r="F70" s="76"/>
      <c r="G70" s="76"/>
      <c r="H70" s="74"/>
      <c r="I70" s="74"/>
      <c r="J70" s="74"/>
      <c r="K70" s="74"/>
      <c r="L70" s="74"/>
      <c r="M70" s="74"/>
      <c r="N70" s="74"/>
    </row>
    <row r="71" spans="2:16">
      <c r="B71" s="77"/>
      <c r="C71" s="76"/>
      <c r="D71" s="76"/>
      <c r="E71" s="76"/>
      <c r="F71" s="76"/>
      <c r="G71" s="76"/>
      <c r="H71" s="74"/>
      <c r="I71" s="74"/>
      <c r="J71" s="74"/>
      <c r="K71" s="74"/>
      <c r="L71" s="74"/>
      <c r="M71" s="74"/>
      <c r="N71" s="74"/>
    </row>
    <row r="72" spans="2:16">
      <c r="B72" s="76"/>
      <c r="C72" s="76"/>
      <c r="D72" s="76"/>
      <c r="E72" s="76"/>
      <c r="F72" s="76"/>
      <c r="G72" s="76"/>
      <c r="H72" s="74"/>
      <c r="I72" s="74"/>
      <c r="J72" s="74"/>
      <c r="K72" s="74"/>
      <c r="L72" s="74"/>
      <c r="M72" s="74"/>
      <c r="N72" s="74"/>
    </row>
    <row r="73" spans="2:16">
      <c r="B73" s="76"/>
      <c r="C73" s="76"/>
      <c r="D73" s="76"/>
      <c r="E73" s="76"/>
      <c r="F73" s="76"/>
      <c r="G73" s="76"/>
      <c r="H73" s="74"/>
      <c r="I73" s="74"/>
      <c r="J73" s="74"/>
      <c r="K73" s="74"/>
      <c r="L73" s="74"/>
      <c r="M73" s="74"/>
      <c r="N73" s="74"/>
    </row>
    <row r="74" spans="2:16">
      <c r="B74" s="76"/>
      <c r="C74" s="76"/>
      <c r="D74" s="76"/>
      <c r="E74" s="76"/>
      <c r="F74" s="76"/>
      <c r="G74" s="76"/>
      <c r="H74" s="74"/>
      <c r="I74" s="74"/>
      <c r="J74" s="74"/>
      <c r="K74" s="74"/>
      <c r="L74" s="74"/>
      <c r="M74" s="74"/>
      <c r="N74" s="74"/>
    </row>
    <row r="75" spans="2:16">
      <c r="B75" s="76"/>
      <c r="C75" s="76"/>
      <c r="D75" s="76"/>
      <c r="E75" s="76"/>
      <c r="F75" s="76"/>
      <c r="G75" s="76"/>
      <c r="H75" s="74"/>
      <c r="I75" s="74"/>
      <c r="J75" s="74"/>
      <c r="K75" s="74"/>
      <c r="L75" s="74"/>
      <c r="M75" s="74"/>
      <c r="N75" s="74"/>
    </row>
    <row r="76" spans="2:16">
      <c r="B76" s="76"/>
      <c r="C76" s="76"/>
      <c r="D76" s="76"/>
      <c r="E76" s="76"/>
      <c r="F76" s="76"/>
      <c r="G76" s="76"/>
      <c r="H76" s="74"/>
      <c r="I76" s="74"/>
      <c r="J76" s="74"/>
      <c r="K76" s="74"/>
      <c r="L76" s="74"/>
      <c r="M76" s="74"/>
      <c r="N76" s="74"/>
    </row>
    <row r="77" spans="2:16">
      <c r="B77" s="76"/>
      <c r="C77" s="76"/>
      <c r="D77" s="76"/>
      <c r="E77" s="76"/>
      <c r="F77" s="76"/>
      <c r="G77" s="76"/>
      <c r="H77" s="74"/>
      <c r="I77" s="74"/>
      <c r="J77" s="74"/>
      <c r="K77" s="74"/>
      <c r="L77" s="74"/>
      <c r="M77" s="74"/>
      <c r="N77" s="74"/>
    </row>
    <row r="78" spans="2:16">
      <c r="B78" s="76"/>
      <c r="C78" s="76"/>
      <c r="D78" s="76"/>
      <c r="E78" s="76"/>
      <c r="F78" s="76"/>
      <c r="G78" s="76"/>
      <c r="H78" s="74"/>
      <c r="I78" s="74"/>
      <c r="J78" s="74"/>
      <c r="K78" s="74"/>
      <c r="L78" s="74"/>
      <c r="M78" s="74"/>
      <c r="N78" s="74"/>
    </row>
    <row r="79" spans="2:16">
      <c r="B79" s="76"/>
      <c r="C79" s="76"/>
      <c r="D79" s="76"/>
      <c r="E79" s="76"/>
      <c r="F79" s="76"/>
      <c r="G79" s="76"/>
      <c r="H79" s="74"/>
      <c r="I79" s="74"/>
      <c r="J79" s="74"/>
      <c r="K79" s="74"/>
      <c r="L79" s="74"/>
      <c r="M79" s="74"/>
      <c r="N79" s="74"/>
    </row>
    <row r="80" spans="2:16">
      <c r="B80" s="76"/>
      <c r="C80" s="76"/>
      <c r="D80" s="76"/>
      <c r="E80" s="76"/>
      <c r="F80" s="76"/>
      <c r="G80" s="76"/>
      <c r="H80" s="74"/>
      <c r="I80" s="74"/>
      <c r="J80" s="74"/>
      <c r="K80" s="74"/>
      <c r="L80" s="74"/>
      <c r="M80" s="74"/>
      <c r="N80" s="74"/>
    </row>
    <row r="81" spans="2:14">
      <c r="B81" s="76"/>
      <c r="C81" s="76"/>
      <c r="D81" s="76"/>
      <c r="E81" s="76"/>
      <c r="F81" s="76"/>
      <c r="G81" s="76"/>
      <c r="H81" s="74"/>
      <c r="I81" s="74"/>
      <c r="J81" s="74"/>
      <c r="K81" s="74"/>
      <c r="L81" s="74"/>
      <c r="M81" s="74"/>
      <c r="N81" s="74"/>
    </row>
    <row r="82" spans="2:14">
      <c r="B82" s="76"/>
      <c r="C82" s="76"/>
      <c r="D82" s="76"/>
      <c r="E82" s="76"/>
      <c r="F82" s="76"/>
      <c r="G82" s="76"/>
      <c r="H82" s="74"/>
      <c r="I82" s="74"/>
      <c r="J82" s="74"/>
      <c r="K82" s="74"/>
      <c r="L82" s="74"/>
      <c r="M82" s="74"/>
      <c r="N82" s="74"/>
    </row>
    <row r="83" spans="2:14">
      <c r="B83" s="76"/>
      <c r="C83" s="76"/>
      <c r="D83" s="76"/>
      <c r="E83" s="76"/>
      <c r="F83" s="76"/>
      <c r="G83" s="76"/>
      <c r="H83" s="74"/>
      <c r="I83" s="74"/>
      <c r="J83" s="74"/>
      <c r="K83" s="74"/>
      <c r="L83" s="74"/>
      <c r="M83" s="74"/>
      <c r="N83" s="74"/>
    </row>
    <row r="84" spans="2:14">
      <c r="B84" s="76"/>
      <c r="C84" s="76"/>
      <c r="D84" s="76"/>
      <c r="E84" s="76"/>
      <c r="F84" s="76"/>
      <c r="G84" s="76"/>
      <c r="H84" s="74"/>
      <c r="I84" s="74"/>
      <c r="J84" s="74"/>
      <c r="K84" s="74"/>
      <c r="L84" s="74"/>
      <c r="M84" s="74"/>
      <c r="N84" s="74"/>
    </row>
    <row r="85" spans="2:14">
      <c r="B85" s="76"/>
      <c r="C85" s="76"/>
      <c r="D85" s="76"/>
      <c r="E85" s="76"/>
      <c r="F85" s="76"/>
      <c r="G85" s="76"/>
      <c r="H85" s="74"/>
      <c r="I85" s="74"/>
      <c r="J85" s="74"/>
      <c r="K85" s="74"/>
      <c r="L85" s="74"/>
      <c r="M85" s="74"/>
      <c r="N85" s="74"/>
    </row>
    <row r="86" spans="2:14">
      <c r="B86" s="76"/>
      <c r="C86" s="76"/>
      <c r="D86" s="76"/>
      <c r="E86" s="76"/>
      <c r="F86" s="76"/>
      <c r="G86" s="76"/>
      <c r="H86" s="74"/>
      <c r="I86" s="74"/>
      <c r="J86" s="74"/>
      <c r="K86" s="74"/>
      <c r="L86" s="74"/>
      <c r="M86" s="74"/>
      <c r="N86" s="74"/>
    </row>
    <row r="87" spans="2:14">
      <c r="B87" s="76"/>
      <c r="C87" s="76"/>
      <c r="D87" s="76"/>
      <c r="E87" s="76"/>
      <c r="F87" s="76"/>
      <c r="G87" s="76"/>
      <c r="H87" s="74"/>
      <c r="I87" s="74"/>
      <c r="J87" s="74"/>
      <c r="K87" s="74"/>
      <c r="L87" s="74"/>
      <c r="M87" s="74"/>
      <c r="N87" s="74"/>
    </row>
    <row r="88" spans="2:14">
      <c r="B88" s="76"/>
      <c r="C88" s="76"/>
      <c r="D88" s="76"/>
      <c r="E88" s="76"/>
      <c r="F88" s="76"/>
      <c r="G88" s="76"/>
      <c r="H88" s="74"/>
      <c r="I88" s="74"/>
      <c r="J88" s="74"/>
      <c r="K88" s="74"/>
      <c r="L88" s="74"/>
      <c r="M88" s="74"/>
      <c r="N88" s="74"/>
    </row>
    <row r="89" spans="2:14">
      <c r="B89" s="76"/>
      <c r="C89" s="76"/>
      <c r="D89" s="76"/>
      <c r="E89" s="76"/>
      <c r="F89" s="76"/>
      <c r="G89" s="76"/>
      <c r="H89" s="74"/>
      <c r="I89" s="74"/>
      <c r="J89" s="74"/>
      <c r="K89" s="74"/>
      <c r="L89" s="74"/>
      <c r="M89" s="74"/>
      <c r="N89" s="74"/>
    </row>
    <row r="90" spans="2:14">
      <c r="B90" s="76"/>
      <c r="C90" s="76"/>
      <c r="D90" s="76"/>
      <c r="E90" s="76"/>
      <c r="F90" s="76"/>
      <c r="G90" s="76"/>
      <c r="H90" s="74"/>
      <c r="I90" s="74"/>
      <c r="J90" s="74"/>
      <c r="K90" s="74"/>
      <c r="L90" s="74"/>
      <c r="M90" s="74"/>
      <c r="N90" s="74"/>
    </row>
    <row r="91" spans="2:14">
      <c r="B91" s="76"/>
      <c r="C91" s="76"/>
      <c r="D91" s="76"/>
      <c r="E91" s="76"/>
      <c r="F91" s="76"/>
      <c r="G91" s="76"/>
      <c r="H91" s="74"/>
      <c r="I91" s="74"/>
      <c r="J91" s="74"/>
      <c r="K91" s="74"/>
      <c r="L91" s="74"/>
      <c r="M91" s="74"/>
      <c r="N91" s="74"/>
    </row>
    <row r="92" spans="2:14">
      <c r="B92" s="76"/>
      <c r="C92" s="76"/>
      <c r="D92" s="76"/>
      <c r="E92" s="76"/>
      <c r="F92" s="76"/>
      <c r="G92" s="76"/>
      <c r="H92" s="74"/>
      <c r="I92" s="74"/>
      <c r="J92" s="74"/>
      <c r="K92" s="74"/>
      <c r="L92" s="74"/>
      <c r="M92" s="74"/>
      <c r="N92" s="74"/>
    </row>
    <row r="93" spans="2:14">
      <c r="B93" s="76"/>
      <c r="C93" s="76"/>
      <c r="D93" s="76"/>
      <c r="E93" s="76"/>
      <c r="F93" s="76"/>
      <c r="G93" s="76"/>
      <c r="H93" s="74"/>
      <c r="I93" s="74"/>
      <c r="J93" s="74"/>
      <c r="K93" s="74"/>
      <c r="L93" s="74"/>
      <c r="M93" s="74"/>
      <c r="N93" s="74"/>
    </row>
    <row r="94" spans="2:14">
      <c r="B94" s="76"/>
      <c r="C94" s="76"/>
      <c r="D94" s="76"/>
      <c r="E94" s="76"/>
      <c r="F94" s="76"/>
      <c r="G94" s="76"/>
      <c r="H94" s="74"/>
      <c r="I94" s="74"/>
      <c r="J94" s="74"/>
      <c r="K94" s="74"/>
      <c r="L94" s="74"/>
      <c r="M94" s="74"/>
      <c r="N94" s="74"/>
    </row>
    <row r="95" spans="2:14">
      <c r="B95" s="76"/>
      <c r="C95" s="76"/>
      <c r="D95" s="76"/>
      <c r="E95" s="76"/>
      <c r="F95" s="76"/>
      <c r="G95" s="76"/>
      <c r="H95" s="74"/>
      <c r="I95" s="74"/>
      <c r="J95" s="74"/>
      <c r="K95" s="74"/>
      <c r="L95" s="74"/>
      <c r="M95" s="74"/>
      <c r="N95" s="74"/>
    </row>
    <row r="96" spans="2:14">
      <c r="B96" s="76"/>
      <c r="C96" s="76"/>
      <c r="D96" s="76"/>
      <c r="E96" s="76"/>
      <c r="F96" s="76"/>
      <c r="G96" s="76"/>
      <c r="H96" s="74"/>
      <c r="I96" s="74"/>
      <c r="J96" s="74"/>
      <c r="K96" s="74"/>
      <c r="L96" s="74"/>
      <c r="M96" s="74"/>
      <c r="N96" s="74"/>
    </row>
    <row r="97" spans="2:14">
      <c r="B97" s="76"/>
      <c r="C97" s="76"/>
      <c r="D97" s="76"/>
      <c r="E97" s="76"/>
      <c r="F97" s="76"/>
      <c r="G97" s="76"/>
      <c r="H97" s="74"/>
      <c r="I97" s="74"/>
      <c r="J97" s="74"/>
      <c r="K97" s="74"/>
      <c r="L97" s="74"/>
      <c r="M97" s="74"/>
      <c r="N97" s="74"/>
    </row>
    <row r="98" spans="2:14">
      <c r="B98" s="76"/>
      <c r="C98" s="76"/>
      <c r="D98" s="76"/>
      <c r="E98" s="76"/>
      <c r="F98" s="76"/>
      <c r="G98" s="76"/>
      <c r="H98" s="74"/>
      <c r="I98" s="74"/>
      <c r="J98" s="74"/>
      <c r="K98" s="74"/>
      <c r="L98" s="74"/>
      <c r="M98" s="74"/>
      <c r="N98" s="74"/>
    </row>
    <row r="99" spans="2:14">
      <c r="B99" s="76"/>
      <c r="C99" s="76"/>
      <c r="D99" s="76"/>
      <c r="E99" s="76"/>
      <c r="F99" s="76"/>
      <c r="G99" s="76"/>
      <c r="H99" s="74"/>
      <c r="I99" s="74"/>
      <c r="J99" s="74"/>
      <c r="K99" s="74"/>
      <c r="L99" s="74"/>
      <c r="M99" s="74"/>
      <c r="N99" s="74"/>
    </row>
    <row r="100" spans="2:14">
      <c r="B100" s="76"/>
      <c r="C100" s="76"/>
      <c r="D100" s="76"/>
      <c r="E100" s="76"/>
      <c r="F100" s="76"/>
      <c r="G100" s="76"/>
      <c r="H100" s="74"/>
      <c r="I100" s="74"/>
      <c r="J100" s="74"/>
      <c r="K100" s="74"/>
      <c r="L100" s="74"/>
      <c r="M100" s="74"/>
      <c r="N100" s="74"/>
    </row>
    <row r="101" spans="2:14">
      <c r="B101" s="76"/>
      <c r="C101" s="76"/>
      <c r="D101" s="76"/>
      <c r="E101" s="76"/>
      <c r="F101" s="76"/>
      <c r="G101" s="76"/>
      <c r="H101" s="74"/>
      <c r="I101" s="74"/>
      <c r="J101" s="74"/>
      <c r="K101" s="74"/>
      <c r="L101" s="74"/>
      <c r="M101" s="74"/>
      <c r="N101" s="74"/>
    </row>
    <row r="102" spans="2:14">
      <c r="B102" s="76"/>
      <c r="C102" s="76"/>
      <c r="D102" s="76"/>
      <c r="E102" s="76"/>
      <c r="F102" s="76"/>
      <c r="G102" s="76"/>
      <c r="H102" s="74"/>
      <c r="I102" s="74"/>
      <c r="J102" s="74"/>
      <c r="K102" s="74"/>
      <c r="L102" s="74"/>
      <c r="M102" s="74"/>
      <c r="N102" s="74"/>
    </row>
    <row r="103" spans="2:14">
      <c r="B103" s="76"/>
      <c r="C103" s="76"/>
      <c r="D103" s="76"/>
      <c r="E103" s="76"/>
      <c r="F103" s="76"/>
      <c r="G103" s="76"/>
      <c r="H103" s="74"/>
      <c r="I103" s="74"/>
      <c r="J103" s="74"/>
      <c r="K103" s="74"/>
      <c r="L103" s="74"/>
      <c r="M103" s="74"/>
      <c r="N103" s="74"/>
    </row>
    <row r="104" spans="2:14">
      <c r="B104" s="76"/>
      <c r="C104" s="76"/>
      <c r="D104" s="76"/>
      <c r="E104" s="76"/>
      <c r="F104" s="76"/>
      <c r="G104" s="76"/>
      <c r="H104" s="74"/>
      <c r="I104" s="74"/>
      <c r="J104" s="74"/>
      <c r="K104" s="74"/>
      <c r="L104" s="74"/>
      <c r="M104" s="74"/>
      <c r="N104" s="74"/>
    </row>
    <row r="105" spans="2:14">
      <c r="B105" s="76"/>
      <c r="C105" s="76"/>
      <c r="D105" s="76"/>
      <c r="E105" s="76"/>
      <c r="F105" s="76"/>
      <c r="G105" s="76"/>
      <c r="H105" s="74"/>
      <c r="I105" s="74"/>
      <c r="J105" s="74"/>
      <c r="K105" s="74"/>
      <c r="L105" s="74"/>
      <c r="M105" s="74"/>
      <c r="N105" s="74"/>
    </row>
    <row r="106" spans="2:14">
      <c r="B106" s="76"/>
      <c r="C106" s="76"/>
      <c r="D106" s="76"/>
      <c r="E106" s="76"/>
      <c r="F106" s="76"/>
      <c r="G106" s="76"/>
      <c r="H106" s="74"/>
      <c r="I106" s="74"/>
      <c r="J106" s="74"/>
      <c r="K106" s="74"/>
      <c r="L106" s="74"/>
      <c r="M106" s="74"/>
      <c r="N106" s="74"/>
    </row>
    <row r="107" spans="2:14">
      <c r="B107" s="76"/>
      <c r="C107" s="76"/>
      <c r="D107" s="76"/>
      <c r="E107" s="76"/>
      <c r="F107" s="76"/>
      <c r="G107" s="76"/>
      <c r="H107" s="74"/>
      <c r="I107" s="74"/>
      <c r="J107" s="74"/>
      <c r="K107" s="74"/>
      <c r="L107" s="74"/>
      <c r="M107" s="74"/>
      <c r="N107" s="74"/>
    </row>
    <row r="108" spans="2:14">
      <c r="B108" s="76"/>
      <c r="C108" s="76"/>
      <c r="D108" s="76"/>
      <c r="E108" s="76"/>
      <c r="F108" s="76"/>
      <c r="G108" s="76"/>
      <c r="H108" s="74"/>
      <c r="I108" s="74"/>
      <c r="J108" s="74"/>
      <c r="K108" s="74"/>
      <c r="L108" s="74"/>
      <c r="M108" s="74"/>
      <c r="N108" s="74"/>
    </row>
    <row r="109" spans="2:14">
      <c r="B109" s="76"/>
      <c r="C109" s="76"/>
      <c r="D109" s="76"/>
      <c r="E109" s="76"/>
      <c r="F109" s="76"/>
      <c r="G109" s="76"/>
      <c r="H109" s="74"/>
      <c r="I109" s="74"/>
      <c r="J109" s="74"/>
      <c r="K109" s="74"/>
      <c r="L109" s="74"/>
      <c r="M109" s="74"/>
      <c r="N109" s="74"/>
    </row>
    <row r="110" spans="2:14">
      <c r="B110" s="76"/>
      <c r="C110" s="76"/>
      <c r="D110" s="76"/>
      <c r="E110" s="76"/>
      <c r="F110" s="76"/>
      <c r="G110" s="76"/>
      <c r="H110" s="74"/>
      <c r="I110" s="74"/>
      <c r="J110" s="74"/>
      <c r="K110" s="74"/>
      <c r="L110" s="74"/>
      <c r="M110" s="74"/>
      <c r="N110" s="74"/>
    </row>
    <row r="111" spans="2:14">
      <c r="B111" s="76"/>
      <c r="C111" s="76"/>
      <c r="D111" s="76"/>
      <c r="E111" s="76"/>
      <c r="F111" s="76"/>
      <c r="G111" s="76"/>
      <c r="H111" s="74"/>
      <c r="I111" s="74"/>
      <c r="J111" s="74"/>
      <c r="K111" s="74"/>
      <c r="L111" s="74"/>
      <c r="M111" s="74"/>
      <c r="N111" s="74"/>
    </row>
    <row r="112" spans="2:14">
      <c r="B112" s="76"/>
      <c r="C112" s="76"/>
      <c r="D112" s="76"/>
      <c r="E112" s="76"/>
      <c r="F112" s="76"/>
      <c r="G112" s="76"/>
      <c r="H112" s="74"/>
      <c r="I112" s="74"/>
      <c r="J112" s="74"/>
      <c r="K112" s="74"/>
      <c r="L112" s="74"/>
      <c r="M112" s="74"/>
      <c r="N112" s="74"/>
    </row>
    <row r="113" spans="2:14">
      <c r="B113" s="76"/>
      <c r="C113" s="76"/>
      <c r="D113" s="76"/>
      <c r="E113" s="76"/>
      <c r="F113" s="76"/>
      <c r="G113" s="76"/>
      <c r="H113" s="74"/>
      <c r="I113" s="74"/>
      <c r="J113" s="74"/>
      <c r="K113" s="74"/>
      <c r="L113" s="74"/>
      <c r="M113" s="74"/>
      <c r="N113" s="74"/>
    </row>
    <row r="114" spans="2:14">
      <c r="B114" s="76"/>
      <c r="C114" s="76"/>
      <c r="D114" s="76"/>
      <c r="E114" s="76"/>
      <c r="F114" s="76"/>
      <c r="G114" s="76"/>
      <c r="H114" s="74"/>
      <c r="I114" s="74"/>
      <c r="J114" s="74"/>
      <c r="K114" s="74"/>
      <c r="L114" s="74"/>
      <c r="M114" s="74"/>
      <c r="N114" s="74"/>
    </row>
    <row r="115" spans="2:14">
      <c r="B115" s="76"/>
      <c r="C115" s="76"/>
      <c r="D115" s="76"/>
      <c r="E115" s="76"/>
      <c r="F115" s="76"/>
      <c r="G115" s="76"/>
      <c r="H115" s="74"/>
      <c r="I115" s="74"/>
      <c r="J115" s="74"/>
      <c r="K115" s="74"/>
      <c r="L115" s="74"/>
      <c r="M115" s="74"/>
      <c r="N115" s="74"/>
    </row>
    <row r="116" spans="2:14">
      <c r="B116" s="76"/>
      <c r="C116" s="76"/>
      <c r="D116" s="76"/>
      <c r="E116" s="76"/>
      <c r="F116" s="76"/>
      <c r="G116" s="76"/>
      <c r="H116" s="74"/>
      <c r="I116" s="74"/>
      <c r="J116" s="74"/>
      <c r="K116" s="74"/>
      <c r="L116" s="74"/>
      <c r="M116" s="74"/>
      <c r="N116" s="74"/>
    </row>
    <row r="117" spans="2:14">
      <c r="B117" s="76"/>
      <c r="C117" s="76"/>
      <c r="D117" s="76"/>
      <c r="E117" s="76"/>
      <c r="F117" s="76"/>
      <c r="G117" s="76"/>
      <c r="H117" s="74"/>
      <c r="I117" s="74"/>
      <c r="J117" s="74"/>
      <c r="K117" s="74"/>
      <c r="L117" s="74"/>
      <c r="M117" s="74"/>
      <c r="N117" s="74"/>
    </row>
    <row r="118" spans="2:14">
      <c r="B118" s="76"/>
      <c r="C118" s="76"/>
      <c r="D118" s="76"/>
      <c r="E118" s="76"/>
      <c r="F118" s="76"/>
      <c r="G118" s="76"/>
      <c r="H118" s="74"/>
      <c r="I118" s="74"/>
      <c r="J118" s="74"/>
      <c r="K118" s="74"/>
      <c r="L118" s="74"/>
      <c r="M118" s="74"/>
      <c r="N118" s="74"/>
    </row>
    <row r="119" spans="2:14">
      <c r="B119" s="76"/>
      <c r="C119" s="76"/>
      <c r="D119" s="76"/>
      <c r="E119" s="76"/>
      <c r="F119" s="76"/>
      <c r="G119" s="76"/>
      <c r="H119" s="74"/>
      <c r="I119" s="74"/>
      <c r="J119" s="74"/>
      <c r="K119" s="74"/>
      <c r="L119" s="74"/>
      <c r="M119" s="74"/>
      <c r="N119" s="74"/>
    </row>
    <row r="120" spans="2:14">
      <c r="B120" s="76"/>
      <c r="C120" s="76"/>
      <c r="D120" s="76"/>
      <c r="E120" s="76"/>
      <c r="F120" s="76"/>
      <c r="G120" s="76"/>
      <c r="H120" s="74"/>
      <c r="I120" s="74"/>
      <c r="J120" s="74"/>
      <c r="K120" s="74"/>
      <c r="L120" s="74"/>
      <c r="M120" s="74"/>
      <c r="N120" s="74"/>
    </row>
    <row r="121" spans="2:14">
      <c r="B121" s="76"/>
      <c r="C121" s="76"/>
      <c r="D121" s="76"/>
      <c r="E121" s="76"/>
      <c r="F121" s="76"/>
      <c r="G121" s="76"/>
      <c r="H121" s="74"/>
      <c r="I121" s="74"/>
      <c r="J121" s="74"/>
      <c r="K121" s="74"/>
      <c r="L121" s="74"/>
      <c r="M121" s="74"/>
      <c r="N121" s="74"/>
    </row>
    <row r="122" spans="2:14">
      <c r="B122" s="76"/>
      <c r="C122" s="76"/>
      <c r="D122" s="76"/>
      <c r="E122" s="76"/>
      <c r="F122" s="76"/>
      <c r="G122" s="76"/>
      <c r="H122" s="74"/>
      <c r="I122" s="74"/>
      <c r="J122" s="74"/>
      <c r="K122" s="74"/>
      <c r="L122" s="74"/>
      <c r="M122" s="74"/>
      <c r="N122" s="74"/>
    </row>
    <row r="123" spans="2:14">
      <c r="B123" s="76"/>
      <c r="C123" s="76"/>
      <c r="D123" s="76"/>
      <c r="E123" s="76"/>
      <c r="F123" s="76"/>
      <c r="G123" s="76"/>
      <c r="H123" s="74"/>
      <c r="I123" s="74"/>
      <c r="J123" s="74"/>
      <c r="K123" s="74"/>
      <c r="L123" s="74"/>
      <c r="M123" s="74"/>
      <c r="N123" s="74"/>
    </row>
    <row r="124" spans="2:14">
      <c r="B124" s="76"/>
      <c r="C124" s="76"/>
      <c r="D124" s="76"/>
      <c r="E124" s="76"/>
      <c r="F124" s="76"/>
      <c r="G124" s="76"/>
      <c r="H124" s="74"/>
      <c r="I124" s="74"/>
      <c r="J124" s="74"/>
      <c r="K124" s="74"/>
      <c r="L124" s="74"/>
      <c r="M124" s="74"/>
      <c r="N124" s="74"/>
    </row>
    <row r="125" spans="2:14">
      <c r="B125" s="76"/>
      <c r="C125" s="76"/>
      <c r="D125" s="76"/>
      <c r="E125" s="76"/>
      <c r="F125" s="76"/>
      <c r="G125" s="76"/>
      <c r="H125" s="74"/>
      <c r="I125" s="74"/>
      <c r="J125" s="74"/>
      <c r="K125" s="74"/>
      <c r="L125" s="74"/>
      <c r="M125" s="74"/>
      <c r="N125" s="74"/>
    </row>
    <row r="126" spans="2:14">
      <c r="B126" s="76"/>
      <c r="C126" s="76"/>
      <c r="D126" s="76"/>
      <c r="E126" s="76"/>
      <c r="F126" s="76"/>
      <c r="G126" s="76"/>
      <c r="H126" s="74"/>
      <c r="I126" s="74"/>
      <c r="J126" s="74"/>
      <c r="K126" s="74"/>
      <c r="L126" s="74"/>
      <c r="M126" s="74"/>
      <c r="N126" s="74"/>
    </row>
    <row r="127" spans="2:14">
      <c r="B127" s="76"/>
      <c r="C127" s="76"/>
      <c r="D127" s="76"/>
      <c r="E127" s="76"/>
      <c r="F127" s="76"/>
      <c r="G127" s="76"/>
      <c r="H127" s="74"/>
      <c r="I127" s="74"/>
      <c r="J127" s="74"/>
      <c r="K127" s="74"/>
      <c r="L127" s="74"/>
      <c r="M127" s="74"/>
      <c r="N127" s="74"/>
    </row>
    <row r="128" spans="2:14">
      <c r="B128" s="76"/>
      <c r="C128" s="76"/>
      <c r="D128" s="76"/>
      <c r="E128" s="76"/>
      <c r="F128" s="76"/>
      <c r="G128" s="76"/>
      <c r="H128" s="74"/>
      <c r="I128" s="74"/>
      <c r="J128" s="74"/>
      <c r="K128" s="74"/>
      <c r="L128" s="74"/>
      <c r="M128" s="74"/>
      <c r="N128" s="74"/>
    </row>
    <row r="129" spans="2:14">
      <c r="B129" s="76"/>
      <c r="C129" s="76"/>
      <c r="D129" s="76"/>
      <c r="E129" s="76"/>
      <c r="F129" s="76"/>
      <c r="G129" s="76"/>
      <c r="H129" s="74"/>
      <c r="I129" s="74"/>
      <c r="J129" s="74"/>
      <c r="K129" s="74"/>
      <c r="L129" s="74"/>
      <c r="M129" s="74"/>
      <c r="N129" s="74"/>
    </row>
    <row r="130" spans="2:14">
      <c r="B130" s="76"/>
      <c r="C130" s="76"/>
      <c r="D130" s="76"/>
      <c r="E130" s="76"/>
      <c r="F130" s="76"/>
      <c r="G130" s="76"/>
      <c r="H130" s="74"/>
      <c r="I130" s="74"/>
      <c r="J130" s="74"/>
      <c r="K130" s="74"/>
      <c r="L130" s="74"/>
      <c r="M130" s="74"/>
      <c r="N130" s="74"/>
    </row>
    <row r="131" spans="2:14">
      <c r="B131" s="76"/>
      <c r="C131" s="76"/>
      <c r="D131" s="76"/>
      <c r="E131" s="76"/>
      <c r="F131" s="76"/>
      <c r="G131" s="76"/>
      <c r="H131" s="74"/>
      <c r="I131" s="74"/>
      <c r="J131" s="74"/>
      <c r="K131" s="74"/>
      <c r="L131" s="74"/>
      <c r="M131" s="74"/>
      <c r="N131" s="74"/>
    </row>
    <row r="132" spans="2:14">
      <c r="B132" s="76"/>
      <c r="C132" s="76"/>
      <c r="D132" s="76"/>
      <c r="E132" s="76"/>
      <c r="F132" s="76"/>
      <c r="G132" s="76"/>
      <c r="H132" s="74"/>
      <c r="I132" s="74"/>
      <c r="J132" s="74"/>
      <c r="K132" s="74"/>
      <c r="L132" s="74"/>
      <c r="M132" s="74"/>
      <c r="N132" s="74"/>
    </row>
    <row r="133" spans="2:14">
      <c r="B133" s="76"/>
      <c r="C133" s="76"/>
      <c r="D133" s="76"/>
      <c r="E133" s="76"/>
      <c r="F133" s="76"/>
      <c r="G133" s="76"/>
      <c r="H133" s="74"/>
      <c r="I133" s="74"/>
      <c r="J133" s="74"/>
      <c r="K133" s="74"/>
      <c r="L133" s="74"/>
      <c r="M133" s="74"/>
      <c r="N133" s="74"/>
    </row>
    <row r="134" spans="2:14">
      <c r="B134" s="76"/>
      <c r="C134" s="76"/>
      <c r="D134" s="76"/>
      <c r="E134" s="76"/>
      <c r="F134" s="76"/>
      <c r="G134" s="76"/>
      <c r="H134" s="74"/>
      <c r="I134" s="74"/>
      <c r="J134" s="74"/>
      <c r="K134" s="74"/>
      <c r="L134" s="74"/>
      <c r="M134" s="74"/>
      <c r="N134" s="74"/>
    </row>
    <row r="135" spans="2:14">
      <c r="B135" s="76"/>
      <c r="C135" s="76"/>
      <c r="D135" s="76"/>
      <c r="E135" s="76"/>
      <c r="F135" s="76"/>
      <c r="G135" s="76"/>
      <c r="H135" s="74"/>
      <c r="I135" s="74"/>
      <c r="J135" s="74"/>
      <c r="K135" s="74"/>
      <c r="L135" s="74"/>
      <c r="M135" s="74"/>
      <c r="N135" s="74"/>
    </row>
    <row r="136" spans="2:14">
      <c r="B136" s="76"/>
      <c r="C136" s="76"/>
      <c r="D136" s="76"/>
      <c r="E136" s="76"/>
      <c r="F136" s="76"/>
      <c r="G136" s="76"/>
      <c r="H136" s="74"/>
      <c r="I136" s="74"/>
      <c r="J136" s="74"/>
      <c r="K136" s="74"/>
      <c r="L136" s="74"/>
      <c r="M136" s="74"/>
      <c r="N136" s="74"/>
    </row>
    <row r="137" spans="2:14">
      <c r="B137" s="76"/>
      <c r="C137" s="76"/>
      <c r="D137" s="76"/>
      <c r="E137" s="76"/>
      <c r="F137" s="76"/>
      <c r="G137" s="76"/>
      <c r="H137" s="74"/>
      <c r="I137" s="74"/>
      <c r="J137" s="74"/>
      <c r="K137" s="74"/>
      <c r="L137" s="74"/>
      <c r="M137" s="74"/>
      <c r="N137" s="74"/>
    </row>
    <row r="138" spans="2:14">
      <c r="B138" s="76"/>
      <c r="C138" s="76"/>
      <c r="D138" s="76"/>
      <c r="E138" s="76"/>
      <c r="F138" s="76"/>
      <c r="G138" s="76"/>
      <c r="H138" s="74"/>
      <c r="I138" s="74"/>
      <c r="J138" s="74"/>
      <c r="K138" s="74"/>
      <c r="L138" s="74"/>
      <c r="M138" s="74"/>
      <c r="N138" s="74"/>
    </row>
    <row r="139" spans="2:14">
      <c r="B139" s="76"/>
      <c r="C139" s="76"/>
      <c r="D139" s="76"/>
      <c r="E139" s="76"/>
      <c r="F139" s="76"/>
      <c r="G139" s="76"/>
      <c r="H139" s="74"/>
      <c r="I139" s="74"/>
      <c r="J139" s="74"/>
      <c r="K139" s="74"/>
      <c r="L139" s="74"/>
      <c r="M139" s="74"/>
      <c r="N139" s="74"/>
    </row>
    <row r="140" spans="2:14">
      <c r="B140" s="76"/>
      <c r="C140" s="76"/>
      <c r="D140" s="76"/>
      <c r="E140" s="76"/>
      <c r="F140" s="76"/>
      <c r="G140" s="76"/>
      <c r="H140" s="74"/>
      <c r="I140" s="74"/>
      <c r="J140" s="74"/>
      <c r="K140" s="74"/>
      <c r="L140" s="74"/>
      <c r="M140" s="74"/>
      <c r="N140" s="74"/>
    </row>
    <row r="141" spans="2:14">
      <c r="B141" s="76"/>
      <c r="C141" s="76"/>
      <c r="D141" s="76"/>
      <c r="E141" s="76"/>
      <c r="F141" s="76"/>
      <c r="G141" s="76"/>
      <c r="H141" s="74"/>
      <c r="I141" s="74"/>
      <c r="J141" s="74"/>
      <c r="K141" s="74"/>
      <c r="L141" s="74"/>
      <c r="M141" s="74"/>
      <c r="N141" s="74"/>
    </row>
    <row r="142" spans="2:14">
      <c r="B142" s="76"/>
      <c r="C142" s="76"/>
      <c r="D142" s="76"/>
      <c r="E142" s="76"/>
      <c r="F142" s="76"/>
      <c r="G142" s="76"/>
      <c r="H142" s="74"/>
      <c r="I142" s="74"/>
      <c r="J142" s="74"/>
      <c r="K142" s="74"/>
      <c r="L142" s="74"/>
      <c r="M142" s="74"/>
      <c r="N142" s="74"/>
    </row>
    <row r="143" spans="2:14">
      <c r="B143" s="76"/>
      <c r="C143" s="76"/>
      <c r="D143" s="76"/>
      <c r="E143" s="76"/>
      <c r="F143" s="76"/>
      <c r="G143" s="76"/>
      <c r="H143" s="74"/>
      <c r="I143" s="74"/>
      <c r="J143" s="74"/>
      <c r="K143" s="74"/>
      <c r="L143" s="74"/>
      <c r="M143" s="74"/>
      <c r="N143" s="74"/>
    </row>
    <row r="144" spans="2:14">
      <c r="B144" s="76"/>
      <c r="C144" s="76"/>
      <c r="D144" s="76"/>
      <c r="E144" s="76"/>
      <c r="F144" s="76"/>
      <c r="G144" s="76"/>
      <c r="H144" s="74"/>
      <c r="I144" s="74"/>
      <c r="J144" s="74"/>
      <c r="K144" s="74"/>
      <c r="L144" s="74"/>
      <c r="M144" s="74"/>
      <c r="N144" s="74"/>
    </row>
    <row r="145" spans="2:14">
      <c r="B145" s="76"/>
      <c r="C145" s="76"/>
      <c r="D145" s="76"/>
      <c r="E145" s="76"/>
      <c r="F145" s="76"/>
      <c r="G145" s="76"/>
      <c r="H145" s="74"/>
      <c r="I145" s="74"/>
      <c r="J145" s="74"/>
      <c r="K145" s="74"/>
      <c r="L145" s="74"/>
      <c r="M145" s="74"/>
      <c r="N145" s="74"/>
    </row>
    <row r="146" spans="2:14">
      <c r="B146" s="76"/>
      <c r="C146" s="76"/>
      <c r="D146" s="76"/>
      <c r="E146" s="76"/>
      <c r="F146" s="76"/>
      <c r="G146" s="76"/>
      <c r="H146" s="74"/>
      <c r="I146" s="74"/>
      <c r="J146" s="74"/>
      <c r="K146" s="74"/>
      <c r="L146" s="74"/>
      <c r="M146" s="74"/>
      <c r="N146" s="74"/>
    </row>
    <row r="147" spans="2:14">
      <c r="B147" s="76"/>
      <c r="C147" s="76"/>
      <c r="D147" s="76"/>
      <c r="E147" s="76"/>
      <c r="F147" s="76"/>
      <c r="G147" s="76"/>
      <c r="H147" s="74"/>
      <c r="I147" s="74"/>
      <c r="J147" s="74"/>
      <c r="K147" s="74"/>
      <c r="L147" s="74"/>
      <c r="M147" s="74"/>
      <c r="N147" s="74"/>
    </row>
    <row r="148" spans="2:14">
      <c r="B148" s="76"/>
      <c r="C148" s="76"/>
      <c r="D148" s="76"/>
      <c r="E148" s="76"/>
      <c r="F148" s="76"/>
      <c r="G148" s="76"/>
      <c r="H148" s="74"/>
      <c r="I148" s="74"/>
      <c r="J148" s="74"/>
      <c r="K148" s="74"/>
      <c r="L148" s="74"/>
      <c r="M148" s="74"/>
      <c r="N148" s="74"/>
    </row>
    <row r="149" spans="2:14">
      <c r="B149" s="76"/>
      <c r="C149" s="76"/>
      <c r="D149" s="76"/>
      <c r="E149" s="76"/>
      <c r="F149" s="76"/>
      <c r="G149" s="76"/>
      <c r="H149" s="74"/>
      <c r="I149" s="74"/>
      <c r="J149" s="74"/>
      <c r="K149" s="74"/>
      <c r="L149" s="74"/>
      <c r="M149" s="74"/>
      <c r="N149" s="74"/>
    </row>
    <row r="150" spans="2:14">
      <c r="B150" s="76"/>
      <c r="C150" s="76"/>
      <c r="D150" s="76"/>
      <c r="E150" s="76"/>
      <c r="F150" s="76"/>
      <c r="G150" s="76"/>
      <c r="H150" s="74"/>
      <c r="I150" s="74"/>
      <c r="J150" s="74"/>
      <c r="K150" s="74"/>
      <c r="L150" s="74"/>
      <c r="M150" s="74"/>
      <c r="N150" s="74"/>
    </row>
    <row r="151" spans="2:14">
      <c r="B151" s="76"/>
      <c r="C151" s="76"/>
      <c r="D151" s="76"/>
      <c r="E151" s="76"/>
      <c r="F151" s="76"/>
      <c r="G151" s="76"/>
      <c r="H151" s="74"/>
      <c r="I151" s="74"/>
      <c r="J151" s="74"/>
      <c r="K151" s="74"/>
      <c r="L151" s="74"/>
      <c r="M151" s="74"/>
      <c r="N151" s="74"/>
    </row>
    <row r="152" spans="2:14">
      <c r="B152" s="76"/>
      <c r="C152" s="76"/>
      <c r="D152" s="76"/>
      <c r="E152" s="76"/>
      <c r="F152" s="76"/>
      <c r="G152" s="76"/>
      <c r="H152" s="74"/>
      <c r="I152" s="74"/>
      <c r="J152" s="74"/>
      <c r="K152" s="74"/>
      <c r="L152" s="74"/>
      <c r="M152" s="74"/>
      <c r="N152" s="74"/>
    </row>
    <row r="153" spans="2:14">
      <c r="B153" s="76"/>
      <c r="C153" s="76"/>
      <c r="D153" s="76"/>
      <c r="E153" s="76"/>
      <c r="F153" s="76"/>
      <c r="G153" s="76"/>
      <c r="H153" s="74"/>
      <c r="I153" s="74"/>
      <c r="J153" s="74"/>
      <c r="K153" s="74"/>
      <c r="L153" s="74"/>
      <c r="M153" s="74"/>
      <c r="N153" s="74"/>
    </row>
    <row r="154" spans="2:14">
      <c r="B154" s="76"/>
      <c r="C154" s="76"/>
      <c r="D154" s="76"/>
      <c r="E154" s="76"/>
      <c r="F154" s="76"/>
      <c r="G154" s="76"/>
      <c r="H154" s="74"/>
      <c r="I154" s="74"/>
      <c r="J154" s="74"/>
      <c r="K154" s="74"/>
      <c r="L154" s="74"/>
      <c r="M154" s="74"/>
      <c r="N154" s="74"/>
    </row>
    <row r="155" spans="2:14">
      <c r="B155" s="76"/>
      <c r="C155" s="76"/>
      <c r="D155" s="76"/>
      <c r="E155" s="76"/>
      <c r="F155" s="76"/>
      <c r="G155" s="76"/>
      <c r="H155" s="74"/>
      <c r="I155" s="74"/>
      <c r="J155" s="74"/>
      <c r="K155" s="74"/>
      <c r="L155" s="74"/>
      <c r="M155" s="74"/>
      <c r="N155" s="74"/>
    </row>
    <row r="156" spans="2:14">
      <c r="B156" s="76"/>
      <c r="C156" s="76"/>
      <c r="D156" s="76"/>
      <c r="E156" s="76"/>
      <c r="F156" s="76"/>
      <c r="G156" s="76"/>
      <c r="H156" s="74"/>
      <c r="I156" s="74"/>
      <c r="J156" s="74"/>
      <c r="K156" s="74"/>
      <c r="L156" s="74"/>
      <c r="M156" s="74"/>
      <c r="N156" s="74"/>
    </row>
    <row r="157" spans="2:14">
      <c r="B157" s="76"/>
      <c r="C157" s="76"/>
      <c r="D157" s="76"/>
      <c r="E157" s="76"/>
      <c r="F157" s="76"/>
      <c r="G157" s="76"/>
      <c r="H157" s="74"/>
      <c r="I157" s="74"/>
      <c r="J157" s="74"/>
      <c r="K157" s="74"/>
      <c r="L157" s="74"/>
      <c r="M157" s="74"/>
      <c r="N157" s="74"/>
    </row>
    <row r="158" spans="2:14">
      <c r="B158" s="76"/>
      <c r="C158" s="76"/>
      <c r="D158" s="76"/>
      <c r="E158" s="76"/>
      <c r="F158" s="76"/>
      <c r="G158" s="76"/>
      <c r="H158" s="74"/>
      <c r="I158" s="74"/>
      <c r="J158" s="74"/>
      <c r="K158" s="74"/>
      <c r="L158" s="74"/>
      <c r="M158" s="74"/>
      <c r="N158" s="74"/>
    </row>
    <row r="159" spans="2:14">
      <c r="B159" s="76"/>
      <c r="C159" s="76"/>
      <c r="D159" s="76"/>
      <c r="E159" s="76"/>
      <c r="F159" s="76"/>
      <c r="G159" s="76"/>
      <c r="H159" s="74"/>
      <c r="I159" s="74"/>
      <c r="J159" s="74"/>
      <c r="K159" s="74"/>
      <c r="L159" s="74"/>
      <c r="M159" s="74"/>
      <c r="N159" s="74"/>
    </row>
    <row r="160" spans="2:14">
      <c r="B160" s="76"/>
      <c r="C160" s="76"/>
      <c r="D160" s="76"/>
      <c r="E160" s="76"/>
      <c r="F160" s="76"/>
      <c r="G160" s="76"/>
      <c r="H160" s="74"/>
      <c r="I160" s="74"/>
      <c r="J160" s="74"/>
      <c r="K160" s="74"/>
      <c r="L160" s="74"/>
      <c r="M160" s="74"/>
      <c r="N160" s="74"/>
    </row>
    <row r="161" spans="2:14">
      <c r="B161" s="76"/>
      <c r="C161" s="76"/>
      <c r="D161" s="76"/>
      <c r="E161" s="76"/>
      <c r="F161" s="76"/>
      <c r="G161" s="76"/>
      <c r="H161" s="74"/>
      <c r="I161" s="74"/>
      <c r="J161" s="74"/>
      <c r="K161" s="74"/>
      <c r="L161" s="74"/>
      <c r="M161" s="74"/>
      <c r="N161" s="74"/>
    </row>
    <row r="162" spans="2:14">
      <c r="B162" s="76"/>
      <c r="C162" s="76"/>
      <c r="D162" s="76"/>
      <c r="E162" s="76"/>
      <c r="F162" s="76"/>
      <c r="G162" s="76"/>
      <c r="H162" s="74"/>
      <c r="I162" s="74"/>
      <c r="J162" s="74"/>
      <c r="K162" s="74"/>
      <c r="L162" s="74"/>
      <c r="M162" s="74"/>
      <c r="N162" s="74"/>
    </row>
    <row r="163" spans="2:14">
      <c r="B163" s="76"/>
      <c r="C163" s="76"/>
      <c r="D163" s="76"/>
      <c r="E163" s="76"/>
      <c r="F163" s="76"/>
      <c r="G163" s="76"/>
      <c r="H163" s="74"/>
      <c r="I163" s="74"/>
      <c r="J163" s="74"/>
      <c r="K163" s="74"/>
      <c r="L163" s="74"/>
      <c r="M163" s="74"/>
      <c r="N163" s="74"/>
    </row>
    <row r="164" spans="2:14">
      <c r="B164" s="76"/>
      <c r="C164" s="76"/>
      <c r="D164" s="76"/>
      <c r="E164" s="76"/>
      <c r="F164" s="76"/>
      <c r="G164" s="76"/>
      <c r="H164" s="74"/>
      <c r="I164" s="74"/>
      <c r="J164" s="74"/>
      <c r="K164" s="74"/>
      <c r="L164" s="74"/>
      <c r="M164" s="74"/>
      <c r="N164" s="74"/>
    </row>
    <row r="165" spans="2:14">
      <c r="B165" s="76"/>
      <c r="C165" s="76"/>
      <c r="D165" s="76"/>
      <c r="E165" s="76"/>
      <c r="F165" s="76"/>
      <c r="G165" s="76"/>
      <c r="H165" s="74"/>
      <c r="I165" s="74"/>
      <c r="J165" s="74"/>
      <c r="K165" s="74"/>
      <c r="L165" s="74"/>
      <c r="M165" s="74"/>
      <c r="N165" s="74"/>
    </row>
    <row r="166" spans="2:14">
      <c r="B166" s="76"/>
      <c r="C166" s="76"/>
      <c r="D166" s="76"/>
      <c r="E166" s="76"/>
      <c r="F166" s="76"/>
      <c r="G166" s="76"/>
      <c r="H166" s="74"/>
      <c r="I166" s="74"/>
      <c r="J166" s="74"/>
      <c r="K166" s="74"/>
      <c r="L166" s="74"/>
      <c r="M166" s="74"/>
      <c r="N166" s="74"/>
    </row>
    <row r="167" spans="2:14">
      <c r="B167" s="76"/>
      <c r="C167" s="76"/>
      <c r="D167" s="76"/>
      <c r="E167" s="76"/>
      <c r="F167" s="76"/>
      <c r="G167" s="76"/>
      <c r="H167" s="74"/>
      <c r="I167" s="74"/>
      <c r="J167" s="74"/>
      <c r="K167" s="74"/>
      <c r="L167" s="74"/>
      <c r="M167" s="74"/>
      <c r="N167" s="74"/>
    </row>
    <row r="168" spans="2:14">
      <c r="B168" s="76"/>
      <c r="C168" s="76"/>
      <c r="D168" s="76"/>
      <c r="E168" s="76"/>
      <c r="F168" s="76"/>
      <c r="G168" s="76"/>
      <c r="H168" s="74"/>
      <c r="I168" s="74"/>
      <c r="J168" s="74"/>
      <c r="K168" s="74"/>
      <c r="L168" s="74"/>
      <c r="M168" s="74"/>
      <c r="N168" s="74"/>
    </row>
    <row r="169" spans="2:14">
      <c r="B169" s="76"/>
      <c r="C169" s="76"/>
      <c r="D169" s="76"/>
      <c r="E169" s="76"/>
      <c r="F169" s="76"/>
      <c r="G169" s="76"/>
      <c r="H169" s="74"/>
      <c r="I169" s="74"/>
      <c r="J169" s="74"/>
      <c r="K169" s="74"/>
      <c r="L169" s="74"/>
      <c r="M169" s="74"/>
      <c r="N169" s="74"/>
    </row>
    <row r="170" spans="2:14">
      <c r="B170" s="76"/>
      <c r="C170" s="76"/>
      <c r="D170" s="76"/>
      <c r="E170" s="76"/>
      <c r="F170" s="76"/>
      <c r="G170" s="76"/>
      <c r="H170" s="74"/>
      <c r="I170" s="74"/>
      <c r="J170" s="74"/>
      <c r="K170" s="74"/>
      <c r="L170" s="74"/>
      <c r="M170" s="74"/>
      <c r="N170" s="74"/>
    </row>
    <row r="171" spans="2:14">
      <c r="B171" s="76"/>
      <c r="C171" s="76"/>
      <c r="D171" s="76"/>
      <c r="E171" s="76"/>
      <c r="F171" s="76"/>
      <c r="G171" s="76"/>
      <c r="H171" s="74"/>
      <c r="I171" s="74"/>
      <c r="J171" s="74"/>
      <c r="K171" s="74"/>
      <c r="L171" s="74"/>
      <c r="M171" s="74"/>
      <c r="N171" s="74"/>
    </row>
    <row r="172" spans="2:14">
      <c r="B172" s="76"/>
      <c r="C172" s="76"/>
      <c r="D172" s="76"/>
      <c r="E172" s="76"/>
      <c r="F172" s="76"/>
      <c r="G172" s="76"/>
      <c r="H172" s="74"/>
      <c r="I172" s="74"/>
      <c r="J172" s="74"/>
      <c r="K172" s="74"/>
      <c r="L172" s="74"/>
      <c r="M172" s="74"/>
      <c r="N172" s="74"/>
    </row>
    <row r="173" spans="2:14">
      <c r="B173" s="76"/>
      <c r="C173" s="76"/>
      <c r="D173" s="76"/>
      <c r="E173" s="76"/>
      <c r="F173" s="76"/>
      <c r="G173" s="76"/>
      <c r="H173" s="74"/>
      <c r="I173" s="74"/>
      <c r="J173" s="74"/>
      <c r="K173" s="74"/>
      <c r="L173" s="74"/>
      <c r="M173" s="74"/>
      <c r="N173" s="74"/>
    </row>
    <row r="174" spans="2:14">
      <c r="B174" s="76"/>
      <c r="C174" s="76"/>
      <c r="D174" s="76"/>
      <c r="E174" s="76"/>
      <c r="F174" s="76"/>
      <c r="G174" s="76"/>
      <c r="H174" s="74"/>
      <c r="I174" s="74"/>
      <c r="J174" s="74"/>
      <c r="K174" s="74"/>
      <c r="L174" s="74"/>
      <c r="M174" s="74"/>
      <c r="N174" s="74"/>
    </row>
    <row r="175" spans="2:14">
      <c r="B175" s="76"/>
      <c r="C175" s="76"/>
      <c r="D175" s="76"/>
      <c r="E175" s="76"/>
      <c r="F175" s="76"/>
      <c r="G175" s="76"/>
      <c r="H175" s="74"/>
      <c r="I175" s="74"/>
      <c r="J175" s="74"/>
      <c r="K175" s="74"/>
      <c r="L175" s="74"/>
      <c r="M175" s="74"/>
      <c r="N175" s="74"/>
    </row>
    <row r="176" spans="2:14">
      <c r="B176" s="76"/>
      <c r="C176" s="76"/>
      <c r="D176" s="76"/>
      <c r="E176" s="76"/>
      <c r="F176" s="76"/>
      <c r="G176" s="76"/>
      <c r="H176" s="74"/>
      <c r="I176" s="74"/>
      <c r="J176" s="74"/>
      <c r="K176" s="74"/>
      <c r="L176" s="74"/>
      <c r="M176" s="74"/>
      <c r="N176" s="74"/>
    </row>
    <row r="177" spans="2:14">
      <c r="B177" s="76"/>
      <c r="C177" s="76"/>
      <c r="D177" s="76"/>
      <c r="E177" s="76"/>
      <c r="F177" s="76"/>
      <c r="G177" s="76"/>
      <c r="H177" s="74"/>
      <c r="I177" s="74"/>
      <c r="J177" s="74"/>
      <c r="K177" s="74"/>
      <c r="L177" s="74"/>
      <c r="M177" s="74"/>
      <c r="N177" s="74"/>
    </row>
    <row r="178" spans="2:14">
      <c r="B178" s="76"/>
      <c r="C178" s="76"/>
      <c r="D178" s="76"/>
      <c r="E178" s="76"/>
      <c r="F178" s="76"/>
      <c r="G178" s="76"/>
      <c r="H178" s="74"/>
      <c r="I178" s="74"/>
      <c r="J178" s="74"/>
      <c r="K178" s="74"/>
      <c r="L178" s="74"/>
      <c r="M178" s="74"/>
      <c r="N178" s="74"/>
    </row>
    <row r="179" spans="2:14">
      <c r="B179" s="76"/>
      <c r="C179" s="76"/>
      <c r="D179" s="76"/>
      <c r="E179" s="76"/>
      <c r="F179" s="76"/>
      <c r="G179" s="76"/>
      <c r="H179" s="74"/>
      <c r="I179" s="74"/>
      <c r="J179" s="74"/>
      <c r="K179" s="74"/>
      <c r="L179" s="74"/>
      <c r="M179" s="74"/>
      <c r="N179" s="74"/>
    </row>
    <row r="180" spans="2:14">
      <c r="B180" s="76"/>
      <c r="C180" s="76"/>
      <c r="D180" s="76"/>
      <c r="E180" s="76"/>
      <c r="F180" s="76"/>
      <c r="G180" s="76"/>
      <c r="H180" s="74"/>
      <c r="I180" s="74"/>
      <c r="J180" s="74"/>
      <c r="K180" s="74"/>
      <c r="L180" s="74"/>
      <c r="M180" s="74"/>
      <c r="N180" s="74"/>
    </row>
    <row r="181" spans="2:14">
      <c r="B181" s="76"/>
      <c r="C181" s="76"/>
      <c r="D181" s="76"/>
      <c r="E181" s="76"/>
      <c r="F181" s="76"/>
      <c r="G181" s="76"/>
      <c r="H181" s="74"/>
      <c r="I181" s="74"/>
      <c r="J181" s="74"/>
      <c r="K181" s="74"/>
      <c r="L181" s="74"/>
      <c r="M181" s="74"/>
      <c r="N181" s="74"/>
    </row>
    <row r="182" spans="2:14">
      <c r="B182" s="76"/>
      <c r="C182" s="76"/>
      <c r="D182" s="76"/>
      <c r="E182" s="76"/>
      <c r="F182" s="76"/>
      <c r="G182" s="76"/>
      <c r="H182" s="74"/>
      <c r="I182" s="74"/>
      <c r="J182" s="74"/>
      <c r="K182" s="74"/>
      <c r="L182" s="74"/>
      <c r="M182" s="74"/>
      <c r="N182" s="74"/>
    </row>
    <row r="183" spans="2:14">
      <c r="B183" s="76"/>
      <c r="C183" s="76"/>
      <c r="D183" s="76"/>
      <c r="E183" s="76"/>
      <c r="F183" s="76"/>
      <c r="G183" s="76"/>
      <c r="H183" s="74"/>
      <c r="I183" s="74"/>
      <c r="J183" s="74"/>
      <c r="K183" s="74"/>
      <c r="L183" s="74"/>
      <c r="M183" s="74"/>
      <c r="N183" s="74"/>
    </row>
    <row r="184" spans="2:14">
      <c r="B184" s="76"/>
      <c r="C184" s="76"/>
      <c r="D184" s="76"/>
      <c r="E184" s="76"/>
      <c r="F184" s="76"/>
      <c r="G184" s="76"/>
      <c r="H184" s="74"/>
      <c r="I184" s="74"/>
      <c r="J184" s="74"/>
      <c r="K184" s="74"/>
      <c r="L184" s="74"/>
      <c r="M184" s="74"/>
      <c r="N184" s="74"/>
    </row>
    <row r="185" spans="2:14">
      <c r="B185" s="76"/>
      <c r="C185" s="76"/>
      <c r="D185" s="76"/>
      <c r="E185" s="76"/>
      <c r="F185" s="76"/>
      <c r="G185" s="76"/>
      <c r="H185" s="74"/>
      <c r="I185" s="74"/>
      <c r="J185" s="74"/>
      <c r="K185" s="74"/>
      <c r="L185" s="74"/>
      <c r="M185" s="74"/>
      <c r="N185" s="74"/>
    </row>
    <row r="186" spans="2:14">
      <c r="B186" s="76"/>
      <c r="C186" s="76"/>
      <c r="D186" s="76"/>
      <c r="E186" s="76"/>
      <c r="F186" s="76"/>
      <c r="G186" s="76"/>
      <c r="H186" s="74"/>
      <c r="I186" s="74"/>
      <c r="J186" s="74"/>
      <c r="K186" s="74"/>
      <c r="L186" s="74"/>
      <c r="M186" s="74"/>
      <c r="N186" s="74"/>
    </row>
    <row r="187" spans="2:14">
      <c r="B187" s="76"/>
      <c r="C187" s="76"/>
      <c r="D187" s="76"/>
      <c r="E187" s="76"/>
      <c r="F187" s="76"/>
      <c r="G187" s="76"/>
      <c r="H187" s="74"/>
      <c r="I187" s="74"/>
      <c r="J187" s="74"/>
      <c r="K187" s="74"/>
      <c r="L187" s="74"/>
      <c r="M187" s="74"/>
      <c r="N187" s="74"/>
    </row>
    <row r="188" spans="2:14">
      <c r="B188" s="76"/>
      <c r="C188" s="76"/>
      <c r="D188" s="76"/>
      <c r="E188" s="76"/>
      <c r="F188" s="76"/>
      <c r="G188" s="76"/>
      <c r="H188" s="74"/>
      <c r="I188" s="74"/>
      <c r="J188" s="74"/>
      <c r="K188" s="74"/>
      <c r="L188" s="74"/>
      <c r="M188" s="74"/>
      <c r="N188" s="74"/>
    </row>
    <row r="189" spans="2:14" ht="14.25">
      <c r="B189" s="78"/>
      <c r="C189" s="78"/>
      <c r="D189" s="78"/>
      <c r="E189" s="78"/>
      <c r="F189" s="78"/>
      <c r="G189" s="78"/>
      <c r="H189" s="79"/>
      <c r="I189" s="79"/>
      <c r="J189" s="79"/>
      <c r="K189" s="79"/>
      <c r="L189" s="79"/>
      <c r="M189" s="79"/>
      <c r="N189" s="79"/>
    </row>
    <row r="190" spans="2:14" ht="14.25">
      <c r="B190" s="78"/>
      <c r="C190" s="78"/>
      <c r="D190" s="78"/>
      <c r="E190" s="78"/>
      <c r="F190" s="78"/>
      <c r="G190" s="78"/>
      <c r="H190" s="79"/>
      <c r="I190" s="79"/>
      <c r="J190" s="79"/>
      <c r="K190" s="79"/>
      <c r="L190" s="79"/>
      <c r="M190" s="79"/>
      <c r="N190" s="79"/>
    </row>
    <row r="191" spans="2:14" ht="14.25">
      <c r="B191" s="78"/>
      <c r="C191" s="78"/>
      <c r="D191" s="78"/>
      <c r="E191" s="78"/>
      <c r="F191" s="78"/>
      <c r="G191" s="78"/>
      <c r="H191" s="79"/>
      <c r="I191" s="79"/>
      <c r="J191" s="79"/>
      <c r="K191" s="79"/>
      <c r="L191" s="79"/>
      <c r="M191" s="79"/>
      <c r="N191" s="79"/>
    </row>
    <row r="192" spans="2:14" ht="14.25">
      <c r="B192" s="78"/>
      <c r="C192" s="78"/>
      <c r="D192" s="78"/>
      <c r="E192" s="78"/>
      <c r="F192" s="78"/>
      <c r="G192" s="78"/>
      <c r="H192" s="79"/>
      <c r="I192" s="79"/>
      <c r="J192" s="79"/>
      <c r="K192" s="79"/>
      <c r="L192" s="79"/>
      <c r="M192" s="79"/>
      <c r="N192" s="79"/>
    </row>
    <row r="193" spans="2:14" ht="14.25">
      <c r="B193" s="78"/>
      <c r="C193" s="78"/>
      <c r="D193" s="78"/>
      <c r="E193" s="78"/>
      <c r="F193" s="78"/>
      <c r="G193" s="78"/>
      <c r="H193" s="79"/>
      <c r="I193" s="79"/>
      <c r="J193" s="79"/>
      <c r="K193" s="79"/>
      <c r="L193" s="79"/>
      <c r="M193" s="79"/>
      <c r="N193" s="79"/>
    </row>
    <row r="194" spans="2:14" ht="14.25">
      <c r="B194" s="78"/>
      <c r="C194" s="78"/>
      <c r="D194" s="78"/>
      <c r="E194" s="78"/>
      <c r="F194" s="78"/>
      <c r="G194" s="78"/>
      <c r="H194" s="79"/>
      <c r="I194" s="79"/>
      <c r="J194" s="79"/>
      <c r="K194" s="79"/>
      <c r="L194" s="79"/>
      <c r="M194" s="79"/>
      <c r="N194" s="79"/>
    </row>
    <row r="195" spans="2:14" ht="14.25">
      <c r="B195" s="78"/>
      <c r="C195" s="78"/>
      <c r="D195" s="78"/>
      <c r="E195" s="78"/>
      <c r="F195" s="78"/>
      <c r="G195" s="78"/>
      <c r="H195" s="79"/>
      <c r="I195" s="79"/>
      <c r="J195" s="79"/>
      <c r="K195" s="79"/>
      <c r="L195" s="79"/>
      <c r="M195" s="79"/>
      <c r="N195" s="79"/>
    </row>
    <row r="196" spans="2:14" ht="14.25">
      <c r="B196" s="78"/>
      <c r="C196" s="78"/>
      <c r="D196" s="78"/>
      <c r="E196" s="78"/>
      <c r="F196" s="78"/>
      <c r="G196" s="78"/>
      <c r="H196" s="79"/>
      <c r="I196" s="79"/>
      <c r="J196" s="79"/>
      <c r="K196" s="79"/>
      <c r="L196" s="79"/>
      <c r="M196" s="79"/>
      <c r="N196" s="79"/>
    </row>
    <row r="197" spans="2:14" ht="14.25">
      <c r="B197" s="78"/>
      <c r="C197" s="78"/>
      <c r="D197" s="78"/>
      <c r="E197" s="78"/>
      <c r="F197" s="78"/>
      <c r="G197" s="78"/>
      <c r="H197" s="79"/>
      <c r="I197" s="79"/>
      <c r="J197" s="79"/>
      <c r="K197" s="79"/>
      <c r="L197" s="79"/>
      <c r="M197" s="79"/>
      <c r="N197" s="79"/>
    </row>
    <row r="198" spans="2:14" ht="14.25">
      <c r="B198" s="78"/>
      <c r="C198" s="78"/>
      <c r="D198" s="78"/>
      <c r="E198" s="78"/>
      <c r="F198" s="78"/>
      <c r="G198" s="78"/>
      <c r="H198" s="79"/>
      <c r="I198" s="79"/>
      <c r="J198" s="79"/>
      <c r="K198" s="79"/>
      <c r="L198" s="79"/>
      <c r="M198" s="79"/>
      <c r="N198" s="79"/>
    </row>
    <row r="199" spans="2:14" ht="14.25">
      <c r="B199" s="78"/>
      <c r="C199" s="78"/>
      <c r="D199" s="78"/>
      <c r="E199" s="78"/>
      <c r="F199" s="78"/>
      <c r="G199" s="78"/>
      <c r="H199" s="79"/>
      <c r="I199" s="79"/>
      <c r="J199" s="79"/>
      <c r="K199" s="79"/>
      <c r="L199" s="79"/>
      <c r="M199" s="79"/>
      <c r="N199" s="79"/>
    </row>
    <row r="200" spans="2:14" ht="14.25">
      <c r="B200" s="78"/>
      <c r="C200" s="78"/>
      <c r="D200" s="78"/>
      <c r="E200" s="78"/>
      <c r="F200" s="78"/>
      <c r="G200" s="78"/>
      <c r="H200" s="79"/>
      <c r="I200" s="79"/>
      <c r="J200" s="79"/>
      <c r="K200" s="79"/>
      <c r="L200" s="79"/>
      <c r="M200" s="79"/>
      <c r="N200" s="79"/>
    </row>
    <row r="201" spans="2:14" ht="14.25">
      <c r="B201" s="78"/>
      <c r="C201" s="78"/>
      <c r="D201" s="78"/>
      <c r="E201" s="78"/>
      <c r="F201" s="78"/>
      <c r="G201" s="78"/>
      <c r="H201" s="79"/>
      <c r="I201" s="79"/>
      <c r="J201" s="79"/>
      <c r="K201" s="79"/>
      <c r="L201" s="79"/>
      <c r="M201" s="79"/>
      <c r="N201" s="79"/>
    </row>
    <row r="202" spans="2:14" ht="14.25">
      <c r="B202" s="78"/>
      <c r="C202" s="78"/>
      <c r="D202" s="78"/>
      <c r="E202" s="78"/>
      <c r="F202" s="78"/>
      <c r="G202" s="78"/>
      <c r="H202" s="79"/>
      <c r="I202" s="79"/>
      <c r="J202" s="79"/>
      <c r="K202" s="79"/>
      <c r="L202" s="79"/>
      <c r="M202" s="79"/>
      <c r="N202" s="79"/>
    </row>
    <row r="203" spans="2:14" ht="14.25">
      <c r="B203" s="78"/>
      <c r="C203" s="78"/>
      <c r="D203" s="78"/>
      <c r="E203" s="78"/>
      <c r="F203" s="78"/>
      <c r="G203" s="78"/>
      <c r="H203" s="79"/>
      <c r="I203" s="79"/>
      <c r="J203" s="79"/>
      <c r="K203" s="79"/>
      <c r="L203" s="79"/>
      <c r="M203" s="79"/>
      <c r="N203" s="79"/>
    </row>
    <row r="204" spans="2:14" ht="14.25">
      <c r="B204" s="78"/>
      <c r="C204" s="78"/>
      <c r="D204" s="78"/>
      <c r="E204" s="78"/>
      <c r="F204" s="78"/>
      <c r="G204" s="78"/>
      <c r="H204" s="79"/>
      <c r="I204" s="79"/>
      <c r="J204" s="79"/>
      <c r="K204" s="79"/>
      <c r="L204" s="79"/>
      <c r="M204" s="79"/>
      <c r="N204" s="79"/>
    </row>
    <row r="205" spans="2:14" ht="14.25">
      <c r="B205" s="78"/>
      <c r="C205" s="78"/>
      <c r="D205" s="78"/>
      <c r="E205" s="78"/>
      <c r="F205" s="78"/>
      <c r="G205" s="78"/>
      <c r="H205" s="79"/>
      <c r="I205" s="79"/>
      <c r="J205" s="79"/>
      <c r="K205" s="79"/>
      <c r="L205" s="79"/>
      <c r="M205" s="79"/>
      <c r="N205" s="79"/>
    </row>
    <row r="206" spans="2:14" ht="14.25">
      <c r="B206" s="78"/>
      <c r="C206" s="78"/>
      <c r="D206" s="78"/>
      <c r="E206" s="78"/>
      <c r="F206" s="78"/>
      <c r="G206" s="78"/>
      <c r="H206" s="79"/>
      <c r="I206" s="79"/>
      <c r="J206" s="79"/>
      <c r="K206" s="79"/>
      <c r="L206" s="79"/>
      <c r="M206" s="79"/>
      <c r="N206" s="79"/>
    </row>
    <row r="207" spans="2:14" ht="14.25">
      <c r="B207" s="78"/>
      <c r="C207" s="78"/>
      <c r="D207" s="78"/>
      <c r="E207" s="78"/>
      <c r="F207" s="78"/>
      <c r="G207" s="78"/>
      <c r="H207" s="79"/>
      <c r="I207" s="79"/>
      <c r="J207" s="79"/>
      <c r="K207" s="79"/>
      <c r="L207" s="79"/>
      <c r="M207" s="79"/>
      <c r="N207" s="79"/>
    </row>
    <row r="208" spans="2:14" ht="14.25">
      <c r="B208" s="78"/>
      <c r="C208" s="78"/>
      <c r="D208" s="78"/>
      <c r="E208" s="78"/>
      <c r="F208" s="78"/>
      <c r="G208" s="78"/>
      <c r="H208" s="79"/>
      <c r="I208" s="79"/>
      <c r="J208" s="79"/>
      <c r="K208" s="79"/>
      <c r="L208" s="79"/>
      <c r="M208" s="79"/>
      <c r="N208" s="79"/>
    </row>
    <row r="209" spans="2:14" ht="14.25">
      <c r="B209" s="78"/>
      <c r="C209" s="78"/>
      <c r="D209" s="78"/>
      <c r="E209" s="78"/>
      <c r="F209" s="78"/>
      <c r="G209" s="78"/>
      <c r="H209" s="79"/>
      <c r="I209" s="79"/>
      <c r="J209" s="79"/>
      <c r="K209" s="79"/>
      <c r="L209" s="79"/>
      <c r="M209" s="79"/>
      <c r="N209" s="79"/>
    </row>
    <row r="210" spans="2:14" ht="14.25">
      <c r="B210" s="78"/>
      <c r="C210" s="78"/>
      <c r="D210" s="78"/>
      <c r="E210" s="78"/>
      <c r="F210" s="78"/>
      <c r="G210" s="78"/>
      <c r="H210" s="79"/>
      <c r="I210" s="79"/>
      <c r="J210" s="79"/>
      <c r="K210" s="79"/>
      <c r="L210" s="79"/>
      <c r="M210" s="79"/>
      <c r="N210" s="79"/>
    </row>
    <row r="211" spans="2:14" ht="14.25">
      <c r="B211" s="78"/>
      <c r="C211" s="78"/>
      <c r="D211" s="78"/>
      <c r="E211" s="78"/>
      <c r="F211" s="78"/>
      <c r="G211" s="78"/>
      <c r="H211" s="79"/>
      <c r="I211" s="79"/>
      <c r="J211" s="79"/>
      <c r="K211" s="79"/>
      <c r="L211" s="79"/>
      <c r="M211" s="79"/>
      <c r="N211" s="79"/>
    </row>
    <row r="212" spans="2:14" ht="14.25">
      <c r="B212" s="78"/>
      <c r="C212" s="78"/>
      <c r="D212" s="78"/>
      <c r="E212" s="78"/>
      <c r="F212" s="78"/>
      <c r="G212" s="78"/>
      <c r="H212" s="79"/>
      <c r="I212" s="79"/>
      <c r="J212" s="79"/>
      <c r="K212" s="79"/>
      <c r="L212" s="79"/>
      <c r="M212" s="79"/>
      <c r="N212" s="79"/>
    </row>
    <row r="213" spans="2:14" ht="14.25">
      <c r="B213" s="78"/>
      <c r="C213" s="78"/>
      <c r="D213" s="78"/>
      <c r="E213" s="78"/>
      <c r="F213" s="78"/>
      <c r="G213" s="78"/>
      <c r="H213" s="79"/>
      <c r="I213" s="79"/>
      <c r="J213" s="79"/>
      <c r="K213" s="79"/>
      <c r="L213" s="79"/>
      <c r="M213" s="79"/>
      <c r="N213" s="79"/>
    </row>
    <row r="214" spans="2:14" ht="14.25">
      <c r="B214" s="78"/>
      <c r="C214" s="78"/>
      <c r="D214" s="78"/>
      <c r="E214" s="78"/>
      <c r="F214" s="78"/>
      <c r="G214" s="78"/>
      <c r="H214" s="79"/>
      <c r="I214" s="79"/>
      <c r="J214" s="79"/>
      <c r="K214" s="79"/>
      <c r="L214" s="79"/>
      <c r="M214" s="79"/>
      <c r="N214" s="79"/>
    </row>
    <row r="215" spans="2:14" ht="14.25">
      <c r="B215" s="78"/>
      <c r="C215" s="78"/>
      <c r="D215" s="78"/>
      <c r="E215" s="78"/>
      <c r="F215" s="78"/>
      <c r="G215" s="78"/>
      <c r="H215" s="79"/>
      <c r="I215" s="79"/>
      <c r="J215" s="79"/>
      <c r="K215" s="79"/>
      <c r="L215" s="79"/>
      <c r="M215" s="79"/>
      <c r="N215" s="79"/>
    </row>
    <row r="216" spans="2:14" ht="14.25">
      <c r="B216" s="78"/>
      <c r="C216" s="78"/>
      <c r="D216" s="78"/>
      <c r="E216" s="78"/>
      <c r="F216" s="78"/>
      <c r="G216" s="78"/>
      <c r="H216" s="79"/>
      <c r="I216" s="79"/>
      <c r="J216" s="79"/>
      <c r="K216" s="79"/>
      <c r="L216" s="79"/>
      <c r="M216" s="79"/>
      <c r="N216" s="79"/>
    </row>
    <row r="217" spans="2:14" ht="14.25">
      <c r="B217" s="78"/>
      <c r="C217" s="78"/>
      <c r="D217" s="78"/>
      <c r="E217" s="78"/>
      <c r="F217" s="78"/>
      <c r="G217" s="78"/>
      <c r="H217" s="79"/>
      <c r="I217" s="79"/>
      <c r="J217" s="79"/>
      <c r="K217" s="79"/>
      <c r="L217" s="79"/>
      <c r="M217" s="79"/>
      <c r="N217" s="79"/>
    </row>
    <row r="218" spans="2:14" ht="14.25">
      <c r="B218" s="78"/>
      <c r="C218" s="78"/>
      <c r="D218" s="78"/>
      <c r="E218" s="78"/>
      <c r="F218" s="78"/>
      <c r="G218" s="78"/>
      <c r="H218" s="79"/>
      <c r="I218" s="79"/>
      <c r="J218" s="79"/>
      <c r="K218" s="79"/>
      <c r="L218" s="79"/>
      <c r="M218" s="79"/>
      <c r="N218" s="79"/>
    </row>
    <row r="219" spans="2:14" ht="14.25">
      <c r="B219" s="78"/>
      <c r="C219" s="78"/>
      <c r="D219" s="78"/>
      <c r="E219" s="78"/>
      <c r="F219" s="78"/>
      <c r="G219" s="78"/>
      <c r="H219" s="79"/>
      <c r="I219" s="79"/>
      <c r="J219" s="79"/>
      <c r="K219" s="79"/>
      <c r="L219" s="79"/>
      <c r="M219" s="79"/>
      <c r="N219" s="79"/>
    </row>
    <row r="220" spans="2:14" ht="14.25">
      <c r="B220" s="78"/>
      <c r="C220" s="78"/>
      <c r="D220" s="78"/>
      <c r="E220" s="78"/>
      <c r="F220" s="78"/>
      <c r="G220" s="78"/>
      <c r="H220" s="79"/>
      <c r="I220" s="79"/>
      <c r="J220" s="79"/>
      <c r="K220" s="79"/>
      <c r="L220" s="79"/>
      <c r="M220" s="79"/>
      <c r="N220" s="79"/>
    </row>
    <row r="221" spans="2:14" ht="14.25">
      <c r="B221" s="78"/>
      <c r="C221" s="78"/>
      <c r="D221" s="78"/>
      <c r="E221" s="78"/>
      <c r="F221" s="78"/>
      <c r="G221" s="78"/>
      <c r="H221" s="79"/>
      <c r="I221" s="79"/>
      <c r="J221" s="79"/>
      <c r="K221" s="79"/>
      <c r="L221" s="79"/>
      <c r="M221" s="79"/>
      <c r="N221" s="79"/>
    </row>
    <row r="222" spans="2:14" ht="14.25">
      <c r="B222" s="78"/>
      <c r="C222" s="78"/>
      <c r="D222" s="78"/>
      <c r="E222" s="78"/>
      <c r="F222" s="78"/>
      <c r="G222" s="78"/>
      <c r="H222" s="79"/>
      <c r="I222" s="79"/>
      <c r="J222" s="79"/>
      <c r="K222" s="79"/>
      <c r="L222" s="79"/>
      <c r="M222" s="79"/>
      <c r="N222" s="79"/>
    </row>
    <row r="223" spans="2:14" ht="14.25">
      <c r="B223" s="78"/>
      <c r="C223" s="78"/>
      <c r="D223" s="78"/>
      <c r="E223" s="78"/>
      <c r="F223" s="78"/>
      <c r="G223" s="78"/>
      <c r="H223" s="79"/>
      <c r="I223" s="79"/>
      <c r="J223" s="79"/>
      <c r="K223" s="79"/>
      <c r="L223" s="79"/>
      <c r="M223" s="79"/>
      <c r="N223" s="79"/>
    </row>
    <row r="224" spans="2:14" ht="14.25">
      <c r="B224" s="78"/>
      <c r="C224" s="78"/>
      <c r="D224" s="78"/>
      <c r="E224" s="78"/>
      <c r="F224" s="78"/>
      <c r="G224" s="78"/>
      <c r="H224" s="79"/>
      <c r="I224" s="79"/>
      <c r="J224" s="79"/>
      <c r="K224" s="79"/>
      <c r="L224" s="79"/>
      <c r="M224" s="79"/>
      <c r="N224" s="79"/>
    </row>
    <row r="225" spans="2:14" ht="14.25">
      <c r="B225" s="78"/>
      <c r="C225" s="78"/>
      <c r="D225" s="78"/>
      <c r="E225" s="78"/>
      <c r="F225" s="78"/>
      <c r="G225" s="78"/>
      <c r="H225" s="79"/>
      <c r="I225" s="79"/>
      <c r="J225" s="79"/>
      <c r="K225" s="79"/>
      <c r="L225" s="79"/>
      <c r="M225" s="79"/>
      <c r="N225" s="79"/>
    </row>
    <row r="226" spans="2:14" ht="14.25">
      <c r="B226" s="78"/>
      <c r="C226" s="78"/>
      <c r="D226" s="78"/>
      <c r="E226" s="78"/>
      <c r="F226" s="78"/>
      <c r="G226" s="78"/>
      <c r="H226" s="79"/>
      <c r="I226" s="79"/>
      <c r="J226" s="79"/>
      <c r="K226" s="79"/>
      <c r="L226" s="79"/>
      <c r="M226" s="79"/>
      <c r="N226" s="79"/>
    </row>
    <row r="227" spans="2:14" ht="14.25">
      <c r="B227" s="78"/>
      <c r="C227" s="78"/>
      <c r="D227" s="78"/>
      <c r="E227" s="78"/>
      <c r="F227" s="78"/>
      <c r="G227" s="78"/>
      <c r="H227" s="79"/>
      <c r="I227" s="79"/>
      <c r="J227" s="79"/>
      <c r="K227" s="79"/>
      <c r="L227" s="79"/>
      <c r="M227" s="79"/>
      <c r="N227" s="79"/>
    </row>
    <row r="228" spans="2:14" ht="14.25">
      <c r="B228" s="78"/>
      <c r="C228" s="78"/>
      <c r="D228" s="78"/>
      <c r="E228" s="78"/>
      <c r="F228" s="78"/>
      <c r="G228" s="78"/>
      <c r="H228" s="79"/>
      <c r="I228" s="79"/>
      <c r="J228" s="79"/>
      <c r="K228" s="79"/>
      <c r="L228" s="79"/>
      <c r="M228" s="79"/>
      <c r="N228" s="79"/>
    </row>
    <row r="229" spans="2:14" ht="14.25">
      <c r="B229" s="78"/>
      <c r="C229" s="78"/>
      <c r="D229" s="78"/>
      <c r="E229" s="78"/>
      <c r="F229" s="78"/>
      <c r="G229" s="78"/>
      <c r="H229" s="79"/>
      <c r="I229" s="79"/>
      <c r="J229" s="79"/>
      <c r="K229" s="79"/>
      <c r="L229" s="79"/>
      <c r="M229" s="79"/>
      <c r="N229" s="79"/>
    </row>
    <row r="230" spans="2:14" ht="14.25">
      <c r="B230" s="78"/>
      <c r="C230" s="78"/>
      <c r="D230" s="78"/>
      <c r="E230" s="78"/>
      <c r="F230" s="78"/>
      <c r="G230" s="78"/>
      <c r="H230" s="79"/>
      <c r="I230" s="79"/>
      <c r="J230" s="79"/>
      <c r="K230" s="79"/>
      <c r="L230" s="79"/>
      <c r="M230" s="79"/>
      <c r="N230" s="79"/>
    </row>
    <row r="231" spans="2:14" ht="14.25">
      <c r="B231" s="78"/>
      <c r="C231" s="78"/>
      <c r="D231" s="78"/>
      <c r="E231" s="78"/>
      <c r="F231" s="78"/>
      <c r="G231" s="78"/>
      <c r="H231" s="79"/>
      <c r="I231" s="79"/>
      <c r="J231" s="79"/>
      <c r="K231" s="79"/>
      <c r="L231" s="79"/>
      <c r="M231" s="79"/>
      <c r="N231" s="79"/>
    </row>
    <row r="232" spans="2:14" ht="14.25">
      <c r="B232" s="78"/>
      <c r="C232" s="78"/>
      <c r="D232" s="78"/>
      <c r="E232" s="78"/>
      <c r="F232" s="78"/>
      <c r="G232" s="78"/>
      <c r="H232" s="79"/>
      <c r="I232" s="79"/>
      <c r="J232" s="79"/>
      <c r="K232" s="79"/>
      <c r="L232" s="79"/>
      <c r="M232" s="79"/>
      <c r="N232" s="79"/>
    </row>
    <row r="233" spans="2:14" ht="14.25">
      <c r="B233" s="78"/>
      <c r="C233" s="78"/>
      <c r="D233" s="78"/>
      <c r="E233" s="78"/>
      <c r="F233" s="78"/>
      <c r="G233" s="78"/>
      <c r="H233" s="79"/>
      <c r="I233" s="79"/>
      <c r="J233" s="79"/>
      <c r="K233" s="79"/>
      <c r="L233" s="79"/>
      <c r="M233" s="79"/>
      <c r="N233" s="79"/>
    </row>
    <row r="234" spans="2:14" ht="14.25">
      <c r="B234" s="78"/>
      <c r="C234" s="78"/>
      <c r="D234" s="78"/>
      <c r="E234" s="78"/>
      <c r="F234" s="78"/>
      <c r="G234" s="78"/>
      <c r="H234" s="79"/>
      <c r="I234" s="79"/>
      <c r="J234" s="79"/>
      <c r="K234" s="79"/>
      <c r="L234" s="79"/>
      <c r="M234" s="79"/>
      <c r="N234" s="79"/>
    </row>
    <row r="235" spans="2:14" ht="14.25">
      <c r="B235" s="78"/>
      <c r="C235" s="78"/>
      <c r="D235" s="78"/>
      <c r="E235" s="78"/>
      <c r="F235" s="78"/>
      <c r="G235" s="78"/>
      <c r="H235" s="79"/>
      <c r="I235" s="79"/>
      <c r="J235" s="79"/>
      <c r="K235" s="79"/>
      <c r="L235" s="79"/>
      <c r="M235" s="79"/>
      <c r="N235" s="79"/>
    </row>
    <row r="236" spans="2:14" ht="14.25">
      <c r="B236" s="78"/>
      <c r="C236" s="78"/>
      <c r="D236" s="78"/>
      <c r="E236" s="78"/>
      <c r="F236" s="78"/>
      <c r="G236" s="78"/>
      <c r="H236" s="79"/>
      <c r="I236" s="79"/>
      <c r="J236" s="79"/>
      <c r="K236" s="79"/>
      <c r="L236" s="79"/>
      <c r="M236" s="79"/>
      <c r="N236" s="79"/>
    </row>
    <row r="237" spans="2:14" ht="14.25">
      <c r="B237" s="78"/>
      <c r="C237" s="78"/>
      <c r="D237" s="78"/>
      <c r="E237" s="78"/>
      <c r="F237" s="78"/>
      <c r="G237" s="78"/>
      <c r="H237" s="79"/>
      <c r="I237" s="79"/>
      <c r="J237" s="79"/>
      <c r="K237" s="79"/>
      <c r="L237" s="79"/>
      <c r="M237" s="79"/>
      <c r="N237" s="79"/>
    </row>
    <row r="238" spans="2:14" ht="14.25">
      <c r="B238" s="78"/>
      <c r="C238" s="78"/>
      <c r="D238" s="78"/>
      <c r="E238" s="78"/>
      <c r="F238" s="78"/>
      <c r="G238" s="78"/>
      <c r="H238" s="79"/>
      <c r="I238" s="79"/>
      <c r="J238" s="79"/>
      <c r="K238" s="79"/>
      <c r="L238" s="79"/>
      <c r="M238" s="79"/>
      <c r="N238" s="79"/>
    </row>
    <row r="239" spans="2:14" ht="14.25">
      <c r="B239" s="78"/>
      <c r="C239" s="78"/>
      <c r="D239" s="78"/>
      <c r="E239" s="78"/>
      <c r="F239" s="78"/>
      <c r="G239" s="78"/>
      <c r="H239" s="79"/>
      <c r="I239" s="79"/>
      <c r="J239" s="79"/>
      <c r="K239" s="79"/>
      <c r="L239" s="79"/>
      <c r="M239" s="79"/>
      <c r="N239" s="79"/>
    </row>
    <row r="240" spans="2:14" ht="14.25">
      <c r="B240" s="78"/>
      <c r="C240" s="78"/>
      <c r="D240" s="78"/>
      <c r="E240" s="78"/>
      <c r="F240" s="78"/>
      <c r="G240" s="78"/>
      <c r="H240" s="79"/>
      <c r="I240" s="79"/>
      <c r="J240" s="79"/>
      <c r="K240" s="79"/>
      <c r="L240" s="79"/>
      <c r="M240" s="79"/>
      <c r="N240" s="79"/>
    </row>
    <row r="241" spans="2:14" ht="14.25">
      <c r="B241" s="78"/>
      <c r="C241" s="78"/>
      <c r="D241" s="78"/>
      <c r="E241" s="78"/>
      <c r="F241" s="78"/>
      <c r="G241" s="78"/>
      <c r="H241" s="79"/>
      <c r="I241" s="79"/>
      <c r="J241" s="79"/>
      <c r="K241" s="79"/>
      <c r="L241" s="79"/>
      <c r="M241" s="79"/>
      <c r="N241" s="79"/>
    </row>
    <row r="242" spans="2:14" ht="14.25">
      <c r="B242" s="78"/>
      <c r="C242" s="78"/>
      <c r="D242" s="78"/>
      <c r="E242" s="78"/>
      <c r="F242" s="78"/>
      <c r="G242" s="78"/>
      <c r="H242" s="79"/>
      <c r="I242" s="79"/>
      <c r="J242" s="79"/>
      <c r="K242" s="79"/>
      <c r="L242" s="79"/>
      <c r="M242" s="79"/>
      <c r="N242" s="79"/>
    </row>
    <row r="243" spans="2:14">
      <c r="H243" s="3"/>
      <c r="I243" s="3"/>
      <c r="J243" s="3"/>
      <c r="K243" s="3"/>
      <c r="L243" s="3"/>
      <c r="M243" s="3"/>
      <c r="N243" s="3"/>
    </row>
    <row r="244" spans="2:14">
      <c r="H244" s="3"/>
      <c r="I244" s="3"/>
      <c r="J244" s="3"/>
      <c r="K244" s="3"/>
      <c r="L244" s="3"/>
      <c r="M244" s="3"/>
      <c r="N244" s="3"/>
    </row>
    <row r="245" spans="2:14">
      <c r="H245" s="3"/>
      <c r="I245" s="3"/>
      <c r="J245" s="3"/>
      <c r="K245" s="3"/>
      <c r="L245" s="3"/>
      <c r="M245" s="3"/>
      <c r="N245" s="3"/>
    </row>
    <row r="246" spans="2:14">
      <c r="H246" s="3"/>
      <c r="I246" s="3"/>
      <c r="J246" s="3"/>
      <c r="K246" s="3"/>
      <c r="L246" s="3"/>
      <c r="M246" s="3"/>
      <c r="N246" s="3"/>
    </row>
    <row r="247" spans="2:14">
      <c r="H247" s="3"/>
      <c r="I247" s="3"/>
      <c r="J247" s="3"/>
      <c r="K247" s="3"/>
      <c r="L247" s="3"/>
      <c r="M247" s="3"/>
      <c r="N247" s="3"/>
    </row>
    <row r="248" spans="2:14">
      <c r="H248" s="3"/>
      <c r="I248" s="3"/>
      <c r="J248" s="3"/>
      <c r="K248" s="3"/>
      <c r="L248" s="3"/>
      <c r="M248" s="3"/>
      <c r="N248" s="3"/>
    </row>
    <row r="249" spans="2:14">
      <c r="H249" s="3"/>
      <c r="I249" s="3"/>
      <c r="J249" s="3"/>
      <c r="K249" s="3"/>
      <c r="L249" s="3"/>
      <c r="M249" s="3"/>
      <c r="N249" s="3"/>
    </row>
    <row r="250" spans="2:14">
      <c r="H250" s="3"/>
      <c r="I250" s="3"/>
      <c r="J250" s="3"/>
      <c r="K250" s="3"/>
      <c r="L250" s="3"/>
      <c r="M250" s="3"/>
      <c r="N250" s="3"/>
    </row>
    <row r="251" spans="2:14">
      <c r="H251" s="3"/>
      <c r="I251" s="3"/>
      <c r="J251" s="3"/>
      <c r="K251" s="3"/>
      <c r="L251" s="3"/>
      <c r="M251" s="3"/>
      <c r="N251" s="3"/>
    </row>
    <row r="252" spans="2:14">
      <c r="H252" s="3"/>
      <c r="I252" s="3"/>
      <c r="J252" s="3"/>
      <c r="K252" s="3"/>
      <c r="L252" s="3"/>
      <c r="M252" s="3"/>
      <c r="N252" s="3"/>
    </row>
    <row r="253" spans="2:14">
      <c r="H253" s="3"/>
      <c r="I253" s="3"/>
      <c r="J253" s="3"/>
      <c r="K253" s="3"/>
      <c r="L253" s="3"/>
      <c r="M253" s="3"/>
      <c r="N253" s="3"/>
    </row>
    <row r="254" spans="2:14">
      <c r="H254" s="3"/>
      <c r="I254" s="3"/>
      <c r="J254" s="3"/>
      <c r="K254" s="3"/>
      <c r="L254" s="3"/>
      <c r="M254" s="3"/>
      <c r="N254" s="3"/>
    </row>
    <row r="255" spans="2:14">
      <c r="H255" s="3"/>
      <c r="I255" s="3"/>
      <c r="J255" s="3"/>
      <c r="K255" s="3"/>
      <c r="L255" s="3"/>
      <c r="M255" s="3"/>
      <c r="N255" s="3"/>
    </row>
    <row r="256" spans="2:14">
      <c r="H256" s="3"/>
      <c r="I256" s="3"/>
      <c r="J256" s="3"/>
      <c r="K256" s="3"/>
      <c r="L256" s="3"/>
      <c r="M256" s="3"/>
      <c r="N256" s="3"/>
    </row>
    <row r="257" spans="8:14">
      <c r="H257" s="3"/>
      <c r="I257" s="3"/>
      <c r="J257" s="3"/>
      <c r="K257" s="3"/>
      <c r="L257" s="3"/>
      <c r="M257" s="3"/>
      <c r="N257" s="3"/>
    </row>
    <row r="258" spans="8:14">
      <c r="H258" s="3"/>
      <c r="I258" s="3"/>
      <c r="J258" s="3"/>
      <c r="K258" s="3"/>
      <c r="L258" s="3"/>
      <c r="M258" s="3"/>
      <c r="N258" s="3"/>
    </row>
    <row r="259" spans="8:14">
      <c r="H259" s="3"/>
      <c r="I259" s="3"/>
      <c r="J259" s="3"/>
      <c r="K259" s="3"/>
      <c r="L259" s="3"/>
      <c r="M259" s="3"/>
      <c r="N259" s="3"/>
    </row>
    <row r="260" spans="8:14">
      <c r="H260" s="3"/>
      <c r="I260" s="3"/>
      <c r="J260" s="3"/>
      <c r="K260" s="3"/>
      <c r="L260" s="3"/>
      <c r="M260" s="3"/>
      <c r="N260" s="3"/>
    </row>
    <row r="261" spans="8:14">
      <c r="H261" s="3"/>
      <c r="I261" s="3"/>
      <c r="J261" s="3"/>
      <c r="K261" s="3"/>
      <c r="L261" s="3"/>
      <c r="M261" s="3"/>
      <c r="N261" s="3"/>
    </row>
    <row r="262" spans="8:14">
      <c r="H262" s="3"/>
      <c r="I262" s="3"/>
      <c r="J262" s="3"/>
      <c r="K262" s="3"/>
      <c r="L262" s="3"/>
      <c r="M262" s="3"/>
      <c r="N262" s="3"/>
    </row>
    <row r="263" spans="8:14">
      <c r="H263" s="3"/>
      <c r="I263" s="3"/>
      <c r="J263" s="3"/>
      <c r="K263" s="3"/>
      <c r="L263" s="3"/>
      <c r="M263" s="3"/>
      <c r="N263" s="3"/>
    </row>
    <row r="264" spans="8:14">
      <c r="H264" s="3"/>
      <c r="I264" s="3"/>
      <c r="J264" s="3"/>
      <c r="K264" s="3"/>
      <c r="L264" s="3"/>
      <c r="M264" s="3"/>
      <c r="N264" s="3"/>
    </row>
    <row r="265" spans="8:14">
      <c r="H265" s="3"/>
      <c r="I265" s="3"/>
      <c r="J265" s="3"/>
      <c r="K265" s="3"/>
      <c r="L265" s="3"/>
      <c r="M265" s="3"/>
      <c r="N265" s="3"/>
    </row>
    <row r="266" spans="8:14">
      <c r="H266" s="3"/>
      <c r="I266" s="3"/>
      <c r="J266" s="3"/>
      <c r="K266" s="3"/>
      <c r="L266" s="3"/>
      <c r="M266" s="3"/>
      <c r="N266" s="3"/>
    </row>
    <row r="267" spans="8:14">
      <c r="H267" s="3"/>
      <c r="I267" s="3"/>
      <c r="J267" s="3"/>
      <c r="K267" s="3"/>
      <c r="L267" s="3"/>
      <c r="M267" s="3"/>
      <c r="N267" s="3"/>
    </row>
    <row r="268" spans="8:14">
      <c r="H268" s="3"/>
      <c r="I268" s="3"/>
      <c r="J268" s="3"/>
      <c r="K268" s="3"/>
      <c r="L268" s="3"/>
      <c r="M268" s="3"/>
      <c r="N268" s="3"/>
    </row>
    <row r="269" spans="8:14">
      <c r="H269" s="3"/>
      <c r="I269" s="3"/>
      <c r="J269" s="3"/>
      <c r="K269" s="3"/>
      <c r="L269" s="3"/>
      <c r="M269" s="3"/>
      <c r="N269" s="3"/>
    </row>
    <row r="270" spans="8:14">
      <c r="H270" s="3"/>
      <c r="I270" s="3"/>
      <c r="J270" s="3"/>
      <c r="K270" s="3"/>
      <c r="L270" s="3"/>
      <c r="M270" s="3"/>
      <c r="N270" s="3"/>
    </row>
    <row r="271" spans="8:14">
      <c r="H271" s="3"/>
      <c r="I271" s="3"/>
      <c r="J271" s="3"/>
      <c r="K271" s="3"/>
      <c r="L271" s="3"/>
      <c r="M271" s="3"/>
      <c r="N271" s="3"/>
    </row>
    <row r="272" spans="8:14">
      <c r="H272" s="3"/>
      <c r="I272" s="3"/>
      <c r="J272" s="3"/>
      <c r="K272" s="3"/>
      <c r="L272" s="3"/>
      <c r="M272" s="3"/>
      <c r="N272" s="3"/>
    </row>
    <row r="273" spans="8:14">
      <c r="H273" s="3"/>
      <c r="I273" s="3"/>
      <c r="J273" s="3"/>
      <c r="K273" s="3"/>
      <c r="L273" s="3"/>
      <c r="M273" s="3"/>
      <c r="N273" s="3"/>
    </row>
    <row r="274" spans="8:14">
      <c r="H274" s="3"/>
      <c r="I274" s="3"/>
      <c r="J274" s="3"/>
      <c r="K274" s="3"/>
      <c r="L274" s="3"/>
      <c r="M274" s="3"/>
      <c r="N274" s="3"/>
    </row>
    <row r="275" spans="8:14">
      <c r="H275" s="3"/>
      <c r="I275" s="3"/>
      <c r="J275" s="3"/>
      <c r="K275" s="3"/>
      <c r="L275" s="3"/>
      <c r="M275" s="3"/>
      <c r="N275" s="3"/>
    </row>
    <row r="276" spans="8:14">
      <c r="H276" s="3"/>
      <c r="I276" s="3"/>
      <c r="J276" s="3"/>
      <c r="K276" s="3"/>
      <c r="L276" s="3"/>
      <c r="M276" s="3"/>
      <c r="N276" s="3"/>
    </row>
    <row r="277" spans="8:14">
      <c r="H277" s="3"/>
      <c r="I277" s="3"/>
      <c r="J277" s="3"/>
      <c r="K277" s="3"/>
      <c r="L277" s="3"/>
      <c r="M277" s="3"/>
      <c r="N277" s="3"/>
    </row>
    <row r="278" spans="8:14">
      <c r="H278" s="3"/>
      <c r="I278" s="3"/>
      <c r="J278" s="3"/>
      <c r="K278" s="3"/>
      <c r="L278" s="3"/>
      <c r="M278" s="3"/>
      <c r="N278" s="3"/>
    </row>
    <row r="279" spans="8:14">
      <c r="H279" s="3"/>
      <c r="I279" s="3"/>
      <c r="J279" s="3"/>
      <c r="K279" s="3"/>
      <c r="L279" s="3"/>
      <c r="M279" s="3"/>
      <c r="N279" s="3"/>
    </row>
    <row r="280" spans="8:14">
      <c r="H280" s="3"/>
      <c r="I280" s="3"/>
      <c r="J280" s="3"/>
      <c r="K280" s="3"/>
      <c r="L280" s="3"/>
      <c r="M280" s="3"/>
      <c r="N280" s="3"/>
    </row>
    <row r="281" spans="8:14">
      <c r="H281" s="3"/>
      <c r="I281" s="3"/>
      <c r="J281" s="3"/>
      <c r="K281" s="3"/>
      <c r="L281" s="3"/>
      <c r="M281" s="3"/>
      <c r="N281" s="3"/>
    </row>
    <row r="282" spans="8:14">
      <c r="H282" s="3"/>
      <c r="I282" s="3"/>
      <c r="J282" s="3"/>
      <c r="K282" s="3"/>
      <c r="L282" s="3"/>
      <c r="M282" s="3"/>
      <c r="N282" s="3"/>
    </row>
    <row r="283" spans="8:14">
      <c r="H283" s="3"/>
      <c r="I283" s="3"/>
      <c r="J283" s="3"/>
      <c r="K283" s="3"/>
      <c r="L283" s="3"/>
      <c r="M283" s="3"/>
      <c r="N283" s="3"/>
    </row>
    <row r="284" spans="8:14">
      <c r="H284" s="3"/>
      <c r="I284" s="3"/>
      <c r="J284" s="3"/>
      <c r="K284" s="3"/>
      <c r="L284" s="3"/>
      <c r="M284" s="3"/>
      <c r="N284" s="3"/>
    </row>
    <row r="285" spans="8:14">
      <c r="H285" s="3"/>
      <c r="I285" s="3"/>
      <c r="J285" s="3"/>
      <c r="K285" s="3"/>
      <c r="L285" s="3"/>
      <c r="M285" s="3"/>
      <c r="N285" s="3"/>
    </row>
    <row r="286" spans="8:14">
      <c r="H286" s="3"/>
      <c r="I286" s="3"/>
      <c r="J286" s="3"/>
      <c r="K286" s="3"/>
      <c r="L286" s="3"/>
      <c r="M286" s="3"/>
      <c r="N286" s="3"/>
    </row>
    <row r="287" spans="8:14">
      <c r="H287" s="3"/>
      <c r="I287" s="3"/>
      <c r="J287" s="3"/>
      <c r="K287" s="3"/>
      <c r="L287" s="3"/>
      <c r="M287" s="3"/>
      <c r="N287" s="3"/>
    </row>
    <row r="288" spans="8:14">
      <c r="H288" s="3"/>
      <c r="I288" s="3"/>
      <c r="J288" s="3"/>
      <c r="K288" s="3"/>
      <c r="L288" s="3"/>
      <c r="M288" s="3"/>
      <c r="N288" s="3"/>
    </row>
    <row r="289" spans="8:14">
      <c r="H289" s="3"/>
      <c r="I289" s="3"/>
      <c r="J289" s="3"/>
      <c r="K289" s="3"/>
      <c r="L289" s="3"/>
      <c r="M289" s="3"/>
      <c r="N289" s="3"/>
    </row>
    <row r="290" spans="8:14">
      <c r="H290" s="3"/>
      <c r="I290" s="3"/>
      <c r="J290" s="3"/>
      <c r="K290" s="3"/>
      <c r="L290" s="3"/>
      <c r="M290" s="3"/>
      <c r="N290" s="3"/>
    </row>
    <row r="291" spans="8:14">
      <c r="H291" s="3"/>
      <c r="I291" s="3"/>
      <c r="J291" s="3"/>
      <c r="K291" s="3"/>
      <c r="L291" s="3"/>
      <c r="M291" s="3"/>
      <c r="N291" s="3"/>
    </row>
    <row r="292" spans="8:14">
      <c r="H292" s="3"/>
      <c r="I292" s="3"/>
      <c r="J292" s="3"/>
      <c r="K292" s="3"/>
      <c r="L292" s="3"/>
      <c r="M292" s="3"/>
      <c r="N292" s="3"/>
    </row>
    <row r="293" spans="8:14">
      <c r="H293" s="3"/>
      <c r="I293" s="3"/>
      <c r="J293" s="3"/>
      <c r="K293" s="3"/>
      <c r="L293" s="3"/>
      <c r="M293" s="3"/>
      <c r="N293" s="3"/>
    </row>
    <row r="294" spans="8:14">
      <c r="H294" s="3"/>
      <c r="I294" s="3"/>
      <c r="J294" s="3"/>
      <c r="K294" s="3"/>
      <c r="L294" s="3"/>
      <c r="M294" s="3"/>
      <c r="N294" s="3"/>
    </row>
    <row r="295" spans="8:14">
      <c r="H295" s="3"/>
      <c r="I295" s="3"/>
      <c r="J295" s="3"/>
      <c r="K295" s="3"/>
      <c r="L295" s="3"/>
      <c r="M295" s="3"/>
      <c r="N295" s="3"/>
    </row>
    <row r="296" spans="8:14">
      <c r="H296" s="3"/>
      <c r="I296" s="3"/>
      <c r="J296" s="3"/>
      <c r="K296" s="3"/>
      <c r="L296" s="3"/>
      <c r="M296" s="3"/>
      <c r="N296" s="3"/>
    </row>
    <row r="297" spans="8:14">
      <c r="H297" s="3"/>
      <c r="I297" s="3"/>
      <c r="J297" s="3"/>
      <c r="K297" s="3"/>
      <c r="L297" s="3"/>
      <c r="M297" s="3"/>
      <c r="N297" s="3"/>
    </row>
    <row r="298" spans="8:14">
      <c r="H298" s="3"/>
      <c r="I298" s="3"/>
      <c r="J298" s="3"/>
      <c r="K298" s="3"/>
      <c r="L298" s="3"/>
      <c r="M298" s="3"/>
      <c r="N298" s="3"/>
    </row>
    <row r="299" spans="8:14">
      <c r="H299" s="3"/>
      <c r="I299" s="3"/>
      <c r="J299" s="3"/>
      <c r="K299" s="3"/>
      <c r="L299" s="3"/>
      <c r="M299" s="3"/>
      <c r="N299" s="3"/>
    </row>
    <row r="300" spans="8:14">
      <c r="H300" s="3"/>
      <c r="I300" s="3"/>
      <c r="J300" s="3"/>
      <c r="K300" s="3"/>
      <c r="L300" s="3"/>
      <c r="M300" s="3"/>
      <c r="N300" s="3"/>
    </row>
    <row r="301" spans="8:14">
      <c r="H301" s="3"/>
      <c r="I301" s="3"/>
      <c r="J301" s="3"/>
      <c r="K301" s="3"/>
      <c r="L301" s="3"/>
      <c r="M301" s="3"/>
      <c r="N301" s="3"/>
    </row>
    <row r="302" spans="8:14">
      <c r="H302" s="3"/>
      <c r="I302" s="3"/>
      <c r="J302" s="3"/>
      <c r="K302" s="3"/>
      <c r="L302" s="3"/>
      <c r="M302" s="3"/>
      <c r="N302" s="3"/>
    </row>
    <row r="303" spans="8:14">
      <c r="H303" s="3"/>
      <c r="I303" s="3"/>
      <c r="J303" s="3"/>
      <c r="K303" s="3"/>
      <c r="L303" s="3"/>
      <c r="M303" s="3"/>
      <c r="N303" s="3"/>
    </row>
    <row r="304" spans="8:14">
      <c r="H304" s="3"/>
      <c r="I304" s="3"/>
      <c r="J304" s="3"/>
      <c r="K304" s="3"/>
      <c r="L304" s="3"/>
      <c r="M304" s="3"/>
      <c r="N304" s="3"/>
    </row>
    <row r="305" spans="2:14">
      <c r="H305" s="3"/>
      <c r="I305" s="3"/>
      <c r="J305" s="3"/>
      <c r="K305" s="3"/>
      <c r="L305" s="3"/>
      <c r="M305" s="3"/>
      <c r="N305" s="3"/>
    </row>
    <row r="306" spans="2:14">
      <c r="H306" s="3"/>
      <c r="I306" s="3"/>
      <c r="J306" s="3"/>
      <c r="K306" s="3"/>
      <c r="L306" s="3"/>
      <c r="M306" s="3"/>
      <c r="N306" s="3"/>
    </row>
    <row r="307" spans="2:14">
      <c r="H307" s="3"/>
      <c r="I307" s="3"/>
      <c r="J307" s="3"/>
      <c r="K307" s="3"/>
      <c r="L307" s="3"/>
      <c r="M307" s="3"/>
      <c r="N307" s="3"/>
    </row>
    <row r="308" spans="2:14">
      <c r="H308" s="3"/>
      <c r="I308" s="3"/>
      <c r="J308" s="3"/>
      <c r="K308" s="3"/>
      <c r="L308" s="3"/>
      <c r="M308" s="3"/>
      <c r="N308" s="3"/>
    </row>
    <row r="309" spans="2:14">
      <c r="H309" s="3"/>
      <c r="I309" s="3"/>
      <c r="J309" s="3"/>
      <c r="K309" s="3"/>
      <c r="L309" s="3"/>
      <c r="M309" s="3"/>
      <c r="N309" s="3"/>
    </row>
    <row r="310" spans="2:14">
      <c r="H310" s="3"/>
      <c r="I310" s="3"/>
      <c r="J310" s="3"/>
      <c r="K310" s="3"/>
      <c r="L310" s="3"/>
      <c r="M310" s="3"/>
      <c r="N310" s="3"/>
    </row>
    <row r="311" spans="2:14">
      <c r="H311" s="3"/>
      <c r="I311" s="3"/>
      <c r="J311" s="3"/>
      <c r="K311" s="3"/>
      <c r="L311" s="3"/>
      <c r="M311" s="3"/>
      <c r="N311" s="3"/>
    </row>
    <row r="312" spans="2:14">
      <c r="H312" s="3"/>
      <c r="I312" s="3"/>
      <c r="J312" s="3"/>
      <c r="K312" s="3"/>
      <c r="L312" s="3"/>
      <c r="M312" s="3"/>
      <c r="N312" s="3"/>
    </row>
    <row r="313" spans="2:14">
      <c r="B313" s="80"/>
      <c r="H313" s="81"/>
      <c r="I313" s="81"/>
      <c r="J313" s="81"/>
      <c r="K313" s="81"/>
      <c r="L313" s="81"/>
      <c r="M313" s="81"/>
      <c r="N313" s="81"/>
    </row>
    <row r="314" spans="2:14">
      <c r="B314" s="80"/>
      <c r="H314" s="81"/>
      <c r="I314" s="81"/>
      <c r="J314" s="81"/>
      <c r="K314" s="81"/>
      <c r="L314" s="81"/>
      <c r="M314" s="81"/>
      <c r="N314" s="81"/>
    </row>
    <row r="315" spans="2:14">
      <c r="B315" s="80"/>
      <c r="H315" s="81"/>
      <c r="I315" s="81"/>
      <c r="J315" s="81"/>
      <c r="K315" s="81"/>
      <c r="L315" s="81"/>
      <c r="M315" s="81"/>
      <c r="N315" s="81"/>
    </row>
    <row r="316" spans="2:14">
      <c r="B316" s="80"/>
      <c r="H316" s="81"/>
      <c r="I316" s="81"/>
      <c r="J316" s="81"/>
      <c r="K316" s="81"/>
      <c r="L316" s="81"/>
      <c r="M316" s="81"/>
      <c r="N316" s="81"/>
    </row>
    <row r="317" spans="2:14">
      <c r="B317" s="80"/>
      <c r="H317" s="81"/>
      <c r="I317" s="81"/>
      <c r="J317" s="81"/>
      <c r="K317" s="81"/>
      <c r="L317" s="81"/>
      <c r="M317" s="81"/>
      <c r="N317" s="81"/>
    </row>
    <row r="318" spans="2:14">
      <c r="B318" s="80"/>
      <c r="H318" s="81"/>
      <c r="I318" s="81"/>
      <c r="J318" s="81"/>
      <c r="K318" s="81"/>
      <c r="L318" s="81"/>
      <c r="M318" s="81"/>
      <c r="N318" s="81"/>
    </row>
    <row r="319" spans="2:14">
      <c r="B319" s="80"/>
      <c r="H319" s="81"/>
      <c r="I319" s="81"/>
      <c r="J319" s="81"/>
      <c r="K319" s="81"/>
      <c r="L319" s="81"/>
      <c r="M319" s="81"/>
      <c r="N319" s="81"/>
    </row>
    <row r="320" spans="2:14">
      <c r="B320" s="80"/>
      <c r="H320" s="81"/>
      <c r="I320" s="81"/>
      <c r="J320" s="81"/>
      <c r="K320" s="81"/>
      <c r="L320" s="81"/>
      <c r="M320" s="81"/>
      <c r="N320" s="81"/>
    </row>
    <row r="321" spans="2:14">
      <c r="B321" s="80"/>
      <c r="H321" s="81"/>
      <c r="I321" s="81"/>
      <c r="J321" s="81"/>
      <c r="K321" s="81"/>
      <c r="L321" s="81"/>
      <c r="M321" s="81"/>
      <c r="N321" s="81"/>
    </row>
    <row r="322" spans="2:14">
      <c r="B322" s="80"/>
      <c r="H322" s="81"/>
      <c r="I322" s="81"/>
      <c r="J322" s="81"/>
      <c r="K322" s="81"/>
      <c r="L322" s="81"/>
      <c r="M322" s="81"/>
      <c r="N322" s="81"/>
    </row>
    <row r="323" spans="2:14">
      <c r="B323" s="80"/>
      <c r="H323" s="81"/>
      <c r="I323" s="81"/>
      <c r="J323" s="81"/>
      <c r="K323" s="81"/>
      <c r="L323" s="81"/>
      <c r="M323" s="81"/>
      <c r="N323" s="81"/>
    </row>
    <row r="324" spans="2:14">
      <c r="B324" s="80"/>
      <c r="H324" s="81"/>
      <c r="I324" s="81"/>
      <c r="J324" s="81"/>
      <c r="K324" s="81"/>
      <c r="L324" s="81"/>
      <c r="M324" s="81"/>
      <c r="N324" s="81"/>
    </row>
    <row r="325" spans="2:14">
      <c r="B325" s="80"/>
      <c r="H325" s="81"/>
      <c r="I325" s="81"/>
      <c r="J325" s="81"/>
      <c r="K325" s="81"/>
      <c r="L325" s="81"/>
      <c r="M325" s="81"/>
      <c r="N325" s="81"/>
    </row>
    <row r="326" spans="2:14">
      <c r="B326" s="80"/>
      <c r="H326" s="81"/>
      <c r="I326" s="81"/>
      <c r="J326" s="81"/>
      <c r="K326" s="81"/>
      <c r="L326" s="81"/>
      <c r="M326" s="81"/>
      <c r="N326" s="81"/>
    </row>
    <row r="327" spans="2:14">
      <c r="B327" s="80"/>
      <c r="H327" s="81"/>
      <c r="I327" s="81"/>
      <c r="J327" s="81"/>
      <c r="K327" s="81"/>
      <c r="L327" s="81"/>
      <c r="M327" s="81"/>
      <c r="N327" s="81"/>
    </row>
    <row r="328" spans="2:14">
      <c r="B328" s="80"/>
      <c r="H328" s="81"/>
      <c r="I328" s="81"/>
      <c r="J328" s="81"/>
      <c r="K328" s="81"/>
      <c r="L328" s="81"/>
      <c r="M328" s="81"/>
      <c r="N328" s="81"/>
    </row>
    <row r="329" spans="2:14">
      <c r="B329" s="80"/>
      <c r="H329" s="81"/>
      <c r="I329" s="81"/>
      <c r="J329" s="81"/>
      <c r="K329" s="81"/>
      <c r="L329" s="81"/>
      <c r="M329" s="81"/>
      <c r="N329" s="81"/>
    </row>
    <row r="330" spans="2:14">
      <c r="B330" s="80"/>
      <c r="H330" s="81"/>
      <c r="I330" s="81"/>
      <c r="J330" s="81"/>
      <c r="K330" s="81"/>
      <c r="L330" s="81"/>
      <c r="M330" s="81"/>
      <c r="N330" s="81"/>
    </row>
    <row r="331" spans="2:14">
      <c r="B331" s="80"/>
      <c r="H331" s="81"/>
      <c r="I331" s="81"/>
      <c r="J331" s="81"/>
      <c r="K331" s="81"/>
      <c r="L331" s="81"/>
      <c r="M331" s="81"/>
      <c r="N331" s="81"/>
    </row>
    <row r="332" spans="2:14">
      <c r="B332" s="80"/>
      <c r="H332" s="81"/>
      <c r="I332" s="81"/>
      <c r="J332" s="81"/>
      <c r="K332" s="81"/>
      <c r="L332" s="81"/>
      <c r="M332" s="81"/>
      <c r="N332" s="81"/>
    </row>
    <row r="333" spans="2:14">
      <c r="B333" s="80"/>
      <c r="H333" s="81"/>
      <c r="I333" s="81"/>
      <c r="J333" s="81"/>
      <c r="K333" s="81"/>
      <c r="L333" s="81"/>
      <c r="M333" s="81"/>
      <c r="N333" s="81"/>
    </row>
    <row r="334" spans="2:14">
      <c r="B334" s="80"/>
      <c r="H334" s="81"/>
      <c r="I334" s="81"/>
      <c r="J334" s="81"/>
      <c r="K334" s="81"/>
      <c r="L334" s="81"/>
      <c r="M334" s="81"/>
      <c r="N334" s="81"/>
    </row>
    <row r="335" spans="2:14">
      <c r="B335" s="80"/>
      <c r="H335" s="81"/>
      <c r="I335" s="81"/>
      <c r="J335" s="81"/>
      <c r="K335" s="81"/>
      <c r="L335" s="81"/>
      <c r="M335" s="81"/>
      <c r="N335" s="81"/>
    </row>
    <row r="336" spans="2:14">
      <c r="B336" s="80"/>
      <c r="H336" s="81"/>
      <c r="I336" s="81"/>
      <c r="J336" s="81"/>
      <c r="K336" s="81"/>
      <c r="L336" s="81"/>
      <c r="M336" s="81"/>
      <c r="N336" s="81"/>
    </row>
    <row r="337" spans="2:14">
      <c r="B337" s="80"/>
      <c r="H337" s="81"/>
      <c r="I337" s="81"/>
      <c r="J337" s="81"/>
      <c r="K337" s="81"/>
      <c r="L337" s="81"/>
      <c r="M337" s="81"/>
      <c r="N337" s="81"/>
    </row>
    <row r="338" spans="2:14">
      <c r="B338" s="80"/>
      <c r="H338" s="81"/>
      <c r="I338" s="81"/>
      <c r="J338" s="81"/>
      <c r="K338" s="81"/>
      <c r="L338" s="81"/>
      <c r="M338" s="81"/>
      <c r="N338" s="81"/>
    </row>
    <row r="339" spans="2:14">
      <c r="B339" s="80"/>
      <c r="H339" s="81"/>
      <c r="I339" s="81"/>
      <c r="J339" s="81"/>
      <c r="K339" s="81"/>
      <c r="L339" s="81"/>
      <c r="M339" s="81"/>
      <c r="N339" s="81"/>
    </row>
    <row r="340" spans="2:14">
      <c r="B340" s="80"/>
      <c r="H340" s="81"/>
      <c r="I340" s="81"/>
      <c r="J340" s="81"/>
      <c r="K340" s="81"/>
      <c r="L340" s="81"/>
      <c r="M340" s="81"/>
      <c r="N340" s="81"/>
    </row>
    <row r="341" spans="2:14">
      <c r="B341" s="80"/>
      <c r="H341" s="81"/>
      <c r="I341" s="81"/>
      <c r="J341" s="81"/>
      <c r="K341" s="81"/>
      <c r="L341" s="81"/>
      <c r="M341" s="81"/>
      <c r="N341" s="81"/>
    </row>
    <row r="342" spans="2:14">
      <c r="B342" s="80"/>
      <c r="H342" s="81"/>
      <c r="I342" s="81"/>
      <c r="J342" s="81"/>
      <c r="K342" s="81"/>
      <c r="L342" s="81"/>
      <c r="M342" s="81"/>
      <c r="N342" s="81"/>
    </row>
    <row r="343" spans="2:14">
      <c r="B343" s="80"/>
      <c r="H343" s="81"/>
      <c r="I343" s="81"/>
      <c r="J343" s="81"/>
      <c r="K343" s="81"/>
      <c r="L343" s="81"/>
      <c r="M343" s="81"/>
      <c r="N343" s="81"/>
    </row>
    <row r="344" spans="2:14">
      <c r="B344" s="80"/>
      <c r="H344" s="81"/>
      <c r="I344" s="81"/>
      <c r="J344" s="81"/>
      <c r="K344" s="81"/>
      <c r="L344" s="81"/>
      <c r="M344" s="81"/>
      <c r="N344" s="81"/>
    </row>
    <row r="345" spans="2:14">
      <c r="B345" s="80"/>
      <c r="H345" s="81"/>
      <c r="I345" s="81"/>
      <c r="J345" s="81"/>
      <c r="K345" s="81"/>
      <c r="L345" s="81"/>
      <c r="M345" s="81"/>
      <c r="N345" s="81"/>
    </row>
    <row r="346" spans="2:14">
      <c r="B346" s="80"/>
      <c r="H346" s="81"/>
      <c r="I346" s="81"/>
      <c r="J346" s="81"/>
      <c r="K346" s="81"/>
      <c r="L346" s="81"/>
      <c r="M346" s="81"/>
      <c r="N346" s="81"/>
    </row>
    <row r="347" spans="2:14">
      <c r="B347" s="80"/>
      <c r="H347" s="81"/>
      <c r="I347" s="81"/>
      <c r="J347" s="81"/>
      <c r="K347" s="81"/>
      <c r="L347" s="81"/>
      <c r="M347" s="81"/>
      <c r="N347" s="81"/>
    </row>
    <row r="348" spans="2:14">
      <c r="B348" s="80"/>
      <c r="H348" s="81"/>
      <c r="I348" s="81"/>
      <c r="J348" s="81"/>
      <c r="K348" s="81"/>
      <c r="L348" s="81"/>
      <c r="M348" s="81"/>
      <c r="N348" s="81"/>
    </row>
    <row r="349" spans="2:14">
      <c r="B349" s="80"/>
      <c r="H349" s="81"/>
      <c r="I349" s="81"/>
      <c r="J349" s="81"/>
      <c r="K349" s="81"/>
      <c r="L349" s="81"/>
      <c r="M349" s="81"/>
      <c r="N349" s="81"/>
    </row>
    <row r="350" spans="2:14">
      <c r="B350" s="80"/>
      <c r="H350" s="81"/>
      <c r="I350" s="81"/>
      <c r="J350" s="81"/>
      <c r="K350" s="81"/>
      <c r="L350" s="81"/>
      <c r="M350" s="81"/>
      <c r="N350" s="81"/>
    </row>
    <row r="351" spans="2:14">
      <c r="B351" s="80"/>
      <c r="H351" s="81"/>
      <c r="I351" s="81"/>
      <c r="J351" s="81"/>
      <c r="K351" s="81"/>
      <c r="L351" s="81"/>
      <c r="M351" s="81"/>
      <c r="N351" s="81"/>
    </row>
    <row r="352" spans="2:14">
      <c r="B352" s="80"/>
      <c r="H352" s="81"/>
      <c r="I352" s="81"/>
      <c r="J352" s="81"/>
      <c r="K352" s="81"/>
      <c r="L352" s="81"/>
      <c r="M352" s="81"/>
      <c r="N352" s="81"/>
    </row>
    <row r="353" spans="2:14">
      <c r="B353" s="80"/>
      <c r="H353" s="81"/>
      <c r="I353" s="81"/>
      <c r="J353" s="81"/>
      <c r="K353" s="81"/>
      <c r="L353" s="81"/>
      <c r="M353" s="81"/>
      <c r="N353" s="81"/>
    </row>
    <row r="354" spans="2:14">
      <c r="B354" s="80"/>
      <c r="H354" s="81"/>
      <c r="I354" s="81"/>
      <c r="J354" s="81"/>
      <c r="K354" s="81"/>
      <c r="L354" s="81"/>
      <c r="M354" s="81"/>
      <c r="N354" s="81"/>
    </row>
    <row r="355" spans="2:14">
      <c r="B355" s="80"/>
      <c r="H355" s="81"/>
      <c r="I355" s="81"/>
      <c r="J355" s="81"/>
      <c r="K355" s="81"/>
      <c r="L355" s="81"/>
      <c r="M355" s="81"/>
      <c r="N355" s="81"/>
    </row>
    <row r="356" spans="2:14">
      <c r="B356" s="80"/>
      <c r="H356" s="81"/>
      <c r="I356" s="81"/>
      <c r="J356" s="81"/>
      <c r="K356" s="81"/>
      <c r="L356" s="81"/>
      <c r="M356" s="81"/>
      <c r="N356" s="81"/>
    </row>
    <row r="357" spans="2:14">
      <c r="B357" s="80"/>
      <c r="H357" s="81"/>
      <c r="I357" s="81"/>
      <c r="J357" s="81"/>
      <c r="K357" s="81"/>
      <c r="L357" s="81"/>
      <c r="M357" s="81"/>
      <c r="N357" s="81"/>
    </row>
    <row r="358" spans="2:14">
      <c r="B358" s="80"/>
      <c r="H358" s="81"/>
      <c r="I358" s="81"/>
      <c r="J358" s="81"/>
      <c r="K358" s="81"/>
      <c r="L358" s="81"/>
      <c r="M358" s="81"/>
      <c r="N358" s="81"/>
    </row>
    <row r="359" spans="2:14">
      <c r="B359" s="80"/>
      <c r="H359" s="81"/>
      <c r="I359" s="81"/>
      <c r="J359" s="81"/>
      <c r="K359" s="81"/>
      <c r="L359" s="81"/>
      <c r="M359" s="81"/>
      <c r="N359" s="81"/>
    </row>
    <row r="360" spans="2:14">
      <c r="B360" s="80"/>
      <c r="H360" s="81"/>
      <c r="I360" s="81"/>
      <c r="J360" s="81"/>
      <c r="K360" s="81"/>
      <c r="L360" s="81"/>
      <c r="M360" s="81"/>
      <c r="N360" s="81"/>
    </row>
    <row r="361" spans="2:14">
      <c r="B361" s="80"/>
      <c r="H361" s="81"/>
      <c r="I361" s="81"/>
      <c r="J361" s="81"/>
      <c r="K361" s="81"/>
      <c r="L361" s="81"/>
      <c r="M361" s="81"/>
      <c r="N361" s="81"/>
    </row>
    <row r="362" spans="2:14">
      <c r="B362" s="80"/>
      <c r="H362" s="81"/>
      <c r="I362" s="81"/>
      <c r="J362" s="81"/>
      <c r="K362" s="81"/>
      <c r="L362" s="81"/>
      <c r="M362" s="81"/>
      <c r="N362" s="81"/>
    </row>
    <row r="363" spans="2:14">
      <c r="B363" s="80"/>
      <c r="H363" s="81"/>
      <c r="I363" s="81"/>
      <c r="J363" s="81"/>
      <c r="K363" s="81"/>
      <c r="L363" s="81"/>
      <c r="M363" s="81"/>
      <c r="N363" s="81"/>
    </row>
    <row r="364" spans="2:14">
      <c r="B364" s="80"/>
      <c r="H364" s="81"/>
      <c r="I364" s="81"/>
      <c r="J364" s="81"/>
      <c r="K364" s="81"/>
      <c r="L364" s="81"/>
      <c r="M364" s="81"/>
      <c r="N364" s="81"/>
    </row>
    <row r="365" spans="2:14">
      <c r="B365" s="80"/>
      <c r="H365" s="81"/>
      <c r="I365" s="81"/>
      <c r="J365" s="81"/>
      <c r="K365" s="81"/>
      <c r="L365" s="81"/>
      <c r="M365" s="81"/>
      <c r="N365" s="81"/>
    </row>
    <row r="366" spans="2:14">
      <c r="B366" s="80"/>
      <c r="H366" s="81"/>
      <c r="I366" s="81"/>
      <c r="J366" s="81"/>
      <c r="K366" s="81"/>
      <c r="L366" s="81"/>
      <c r="M366" s="81"/>
      <c r="N366" s="81"/>
    </row>
    <row r="367" spans="2:14">
      <c r="B367" s="80"/>
      <c r="H367" s="81"/>
      <c r="I367" s="81"/>
      <c r="J367" s="81"/>
      <c r="K367" s="81"/>
      <c r="L367" s="81"/>
      <c r="M367" s="81"/>
      <c r="N367" s="81"/>
    </row>
    <row r="368" spans="2:14">
      <c r="B368" s="80"/>
      <c r="H368" s="81"/>
      <c r="I368" s="81"/>
      <c r="J368" s="81"/>
      <c r="K368" s="81"/>
      <c r="L368" s="81"/>
      <c r="M368" s="81"/>
      <c r="N368" s="81"/>
    </row>
    <row r="369" spans="2:14">
      <c r="B369" s="80"/>
      <c r="H369" s="81"/>
      <c r="I369" s="81"/>
      <c r="J369" s="81"/>
      <c r="K369" s="81"/>
      <c r="L369" s="81"/>
      <c r="M369" s="81"/>
      <c r="N369" s="81"/>
    </row>
    <row r="370" spans="2:14">
      <c r="B370" s="80"/>
      <c r="H370" s="81"/>
      <c r="I370" s="81"/>
      <c r="J370" s="81"/>
      <c r="K370" s="81"/>
      <c r="L370" s="81"/>
      <c r="M370" s="81"/>
      <c r="N370" s="81"/>
    </row>
    <row r="371" spans="2:14">
      <c r="B371" s="80"/>
      <c r="H371" s="81"/>
      <c r="I371" s="81"/>
      <c r="J371" s="81"/>
      <c r="K371" s="81"/>
      <c r="L371" s="81"/>
      <c r="M371" s="81"/>
      <c r="N371" s="81"/>
    </row>
    <row r="372" spans="2:14">
      <c r="B372" s="80"/>
      <c r="H372" s="81"/>
      <c r="I372" s="81"/>
      <c r="J372" s="81"/>
      <c r="K372" s="81"/>
      <c r="L372" s="81"/>
      <c r="M372" s="81"/>
      <c r="N372" s="81"/>
    </row>
    <row r="373" spans="2:14">
      <c r="B373" s="80"/>
      <c r="H373" s="81"/>
      <c r="I373" s="81"/>
      <c r="J373" s="81"/>
      <c r="K373" s="81"/>
      <c r="L373" s="81"/>
      <c r="M373" s="81"/>
      <c r="N373" s="81"/>
    </row>
    <row r="374" spans="2:14">
      <c r="B374" s="80"/>
      <c r="H374" s="81"/>
      <c r="I374" s="81"/>
      <c r="J374" s="81"/>
      <c r="K374" s="81"/>
      <c r="L374" s="81"/>
      <c r="M374" s="81"/>
      <c r="N374" s="81"/>
    </row>
    <row r="375" spans="2:14">
      <c r="B375" s="80"/>
      <c r="H375" s="81"/>
      <c r="I375" s="81"/>
      <c r="J375" s="81"/>
      <c r="K375" s="81"/>
      <c r="L375" s="81"/>
      <c r="M375" s="81"/>
      <c r="N375" s="81"/>
    </row>
    <row r="376" spans="2:14">
      <c r="B376" s="80"/>
      <c r="H376" s="81"/>
      <c r="I376" s="81"/>
      <c r="J376" s="81"/>
      <c r="K376" s="81"/>
      <c r="L376" s="81"/>
      <c r="M376" s="81"/>
      <c r="N376" s="81"/>
    </row>
    <row r="377" spans="2:14">
      <c r="B377" s="80"/>
      <c r="H377" s="81"/>
      <c r="I377" s="81"/>
      <c r="J377" s="81"/>
      <c r="K377" s="81"/>
      <c r="L377" s="81"/>
      <c r="M377" s="81"/>
      <c r="N377" s="81"/>
    </row>
    <row r="378" spans="2:14">
      <c r="B378" s="80"/>
      <c r="H378" s="81"/>
      <c r="I378" s="81"/>
      <c r="J378" s="81"/>
      <c r="K378" s="81"/>
      <c r="L378" s="81"/>
      <c r="M378" s="81"/>
      <c r="N378" s="81"/>
    </row>
    <row r="379" spans="2:14">
      <c r="B379" s="80"/>
      <c r="H379" s="81"/>
      <c r="I379" s="81"/>
      <c r="J379" s="81"/>
      <c r="K379" s="81"/>
      <c r="L379" s="81"/>
      <c r="M379" s="81"/>
      <c r="N379" s="81"/>
    </row>
    <row r="380" spans="2:14">
      <c r="B380" s="80"/>
      <c r="H380" s="81"/>
      <c r="I380" s="81"/>
      <c r="J380" s="81"/>
      <c r="K380" s="81"/>
      <c r="L380" s="81"/>
      <c r="M380" s="81"/>
      <c r="N380" s="81"/>
    </row>
    <row r="381" spans="2:14">
      <c r="B381" s="80"/>
      <c r="H381" s="81"/>
      <c r="I381" s="81"/>
      <c r="J381" s="81"/>
      <c r="K381" s="81"/>
      <c r="L381" s="81"/>
      <c r="M381" s="81"/>
      <c r="N381" s="81"/>
    </row>
    <row r="382" spans="2:14">
      <c r="B382" s="80"/>
      <c r="H382" s="81"/>
      <c r="I382" s="81"/>
      <c r="J382" s="81"/>
      <c r="K382" s="81"/>
      <c r="L382" s="81"/>
      <c r="M382" s="81"/>
      <c r="N382" s="81"/>
    </row>
    <row r="383" spans="2:14">
      <c r="B383" s="80"/>
      <c r="H383" s="81"/>
      <c r="I383" s="81"/>
      <c r="J383" s="81"/>
      <c r="K383" s="81"/>
      <c r="L383" s="81"/>
      <c r="M383" s="81"/>
      <c r="N383" s="81"/>
    </row>
    <row r="384" spans="2:14">
      <c r="B384" s="80"/>
      <c r="H384" s="81"/>
      <c r="I384" s="81"/>
      <c r="J384" s="81"/>
      <c r="K384" s="81"/>
      <c r="L384" s="81"/>
      <c r="M384" s="81"/>
      <c r="N384" s="81"/>
    </row>
    <row r="385" spans="2:14">
      <c r="B385" s="80"/>
      <c r="H385" s="81"/>
      <c r="I385" s="81"/>
      <c r="J385" s="81"/>
      <c r="K385" s="81"/>
      <c r="L385" s="81"/>
      <c r="M385" s="81"/>
      <c r="N385" s="81"/>
    </row>
    <row r="386" spans="2:14">
      <c r="B386" s="80"/>
      <c r="H386" s="81"/>
      <c r="I386" s="81"/>
      <c r="J386" s="81"/>
      <c r="K386" s="81"/>
      <c r="L386" s="81"/>
      <c r="M386" s="81"/>
      <c r="N386" s="81"/>
    </row>
    <row r="387" spans="2:14">
      <c r="B387" s="80"/>
      <c r="H387" s="81"/>
      <c r="I387" s="81"/>
      <c r="J387" s="81"/>
      <c r="K387" s="81"/>
      <c r="L387" s="81"/>
      <c r="M387" s="81"/>
      <c r="N387" s="81"/>
    </row>
    <row r="388" spans="2:14">
      <c r="B388" s="80"/>
      <c r="H388" s="81"/>
      <c r="I388" s="81"/>
      <c r="J388" s="81"/>
      <c r="K388" s="81"/>
      <c r="L388" s="81"/>
      <c r="M388" s="81"/>
      <c r="N388" s="81"/>
    </row>
    <row r="389" spans="2:14">
      <c r="B389" s="80"/>
      <c r="H389" s="81"/>
      <c r="I389" s="81"/>
      <c r="J389" s="81"/>
      <c r="K389" s="81"/>
      <c r="L389" s="81"/>
      <c r="M389" s="81"/>
      <c r="N389" s="81"/>
    </row>
    <row r="390" spans="2:14">
      <c r="B390" s="80"/>
      <c r="H390" s="81"/>
      <c r="I390" s="81"/>
      <c r="J390" s="81"/>
      <c r="K390" s="81"/>
      <c r="L390" s="81"/>
      <c r="M390" s="81"/>
      <c r="N390" s="81"/>
    </row>
    <row r="391" spans="2:14">
      <c r="B391" s="80"/>
      <c r="H391" s="81"/>
      <c r="I391" s="81"/>
      <c r="J391" s="81"/>
      <c r="K391" s="81"/>
      <c r="L391" s="81"/>
      <c r="M391" s="81"/>
      <c r="N391" s="81"/>
    </row>
    <row r="392" spans="2:14">
      <c r="B392" s="80"/>
      <c r="H392" s="81"/>
      <c r="I392" s="81"/>
      <c r="J392" s="81"/>
      <c r="K392" s="81"/>
      <c r="L392" s="81"/>
      <c r="M392" s="81"/>
      <c r="N392" s="81"/>
    </row>
    <row r="393" spans="2:14">
      <c r="B393" s="80"/>
      <c r="H393" s="81"/>
      <c r="I393" s="81"/>
      <c r="J393" s="81"/>
      <c r="K393" s="81"/>
      <c r="L393" s="81"/>
      <c r="M393" s="81"/>
      <c r="N393" s="81"/>
    </row>
    <row r="394" spans="2:14">
      <c r="B394" s="80"/>
      <c r="H394" s="81"/>
      <c r="I394" s="81"/>
      <c r="J394" s="81"/>
      <c r="K394" s="81"/>
      <c r="L394" s="81"/>
      <c r="M394" s="81"/>
      <c r="N394" s="81"/>
    </row>
    <row r="395" spans="2:14">
      <c r="B395" s="80"/>
      <c r="H395" s="81"/>
      <c r="I395" s="81"/>
      <c r="J395" s="81"/>
      <c r="K395" s="81"/>
      <c r="L395" s="81"/>
      <c r="M395" s="81"/>
      <c r="N395" s="81"/>
    </row>
    <row r="396" spans="2:14">
      <c r="B396" s="80"/>
      <c r="H396" s="81"/>
      <c r="I396" s="81"/>
      <c r="J396" s="81"/>
      <c r="K396" s="81"/>
      <c r="L396" s="81"/>
      <c r="M396" s="81"/>
      <c r="N396" s="81"/>
    </row>
    <row r="397" spans="2:14">
      <c r="B397" s="80"/>
      <c r="H397" s="81"/>
      <c r="I397" s="81"/>
      <c r="J397" s="81"/>
      <c r="K397" s="81"/>
      <c r="L397" s="81"/>
      <c r="M397" s="81"/>
      <c r="N397" s="81"/>
    </row>
    <row r="398" spans="2:14">
      <c r="B398" s="80"/>
      <c r="H398" s="81"/>
      <c r="I398" s="81"/>
      <c r="J398" s="81"/>
      <c r="K398" s="81"/>
      <c r="L398" s="81"/>
      <c r="M398" s="81"/>
      <c r="N398" s="81"/>
    </row>
    <row r="399" spans="2:14">
      <c r="B399" s="80"/>
      <c r="H399" s="81"/>
      <c r="I399" s="81"/>
      <c r="J399" s="81"/>
      <c r="K399" s="81"/>
      <c r="L399" s="81"/>
      <c r="M399" s="81"/>
      <c r="N399" s="81"/>
    </row>
    <row r="400" spans="2:14">
      <c r="B400" s="80"/>
      <c r="H400" s="81"/>
      <c r="I400" s="81"/>
      <c r="J400" s="81"/>
      <c r="K400" s="81"/>
      <c r="L400" s="81"/>
      <c r="M400" s="81"/>
      <c r="N400" s="81"/>
    </row>
    <row r="401" spans="2:14">
      <c r="B401" s="80"/>
      <c r="H401" s="81"/>
      <c r="I401" s="81"/>
      <c r="J401" s="81"/>
      <c r="K401" s="81"/>
      <c r="L401" s="81"/>
      <c r="M401" s="81"/>
      <c r="N401" s="81"/>
    </row>
    <row r="402" spans="2:14">
      <c r="H402" s="81"/>
      <c r="I402" s="81"/>
      <c r="J402" s="81"/>
      <c r="K402" s="81"/>
      <c r="L402" s="81"/>
      <c r="M402" s="81"/>
      <c r="N402" s="81"/>
    </row>
    <row r="403" spans="2:14">
      <c r="H403" s="81"/>
      <c r="I403" s="81"/>
      <c r="J403" s="81"/>
      <c r="K403" s="81"/>
      <c r="L403" s="81"/>
      <c r="M403" s="81"/>
      <c r="N403" s="81"/>
    </row>
    <row r="404" spans="2:14">
      <c r="H404" s="81"/>
      <c r="I404" s="81"/>
      <c r="J404" s="81"/>
      <c r="K404" s="81"/>
      <c r="L404" s="81"/>
      <c r="M404" s="81"/>
      <c r="N404" s="81"/>
    </row>
    <row r="405" spans="2:14">
      <c r="H405" s="81"/>
      <c r="I405" s="81"/>
      <c r="J405" s="81"/>
      <c r="K405" s="81"/>
      <c r="L405" s="81"/>
      <c r="M405" s="81"/>
      <c r="N405" s="81"/>
    </row>
    <row r="406" spans="2:14">
      <c r="H406" s="81"/>
      <c r="I406" s="81"/>
      <c r="J406" s="81"/>
      <c r="K406" s="81"/>
      <c r="L406" s="81"/>
      <c r="M406" s="81"/>
      <c r="N406" s="81"/>
    </row>
    <row r="407" spans="2:14">
      <c r="H407" s="81"/>
      <c r="I407" s="81"/>
      <c r="J407" s="81"/>
      <c r="K407" s="81"/>
      <c r="L407" s="81"/>
      <c r="M407" s="81"/>
      <c r="N407" s="81"/>
    </row>
    <row r="408" spans="2:14">
      <c r="H408" s="81"/>
      <c r="I408" s="81"/>
      <c r="J408" s="81"/>
      <c r="K408" s="81"/>
      <c r="L408" s="81"/>
      <c r="M408" s="81"/>
      <c r="N408" s="81"/>
    </row>
    <row r="409" spans="2:14">
      <c r="H409" s="81"/>
      <c r="I409" s="81"/>
      <c r="J409" s="81"/>
      <c r="K409" s="81"/>
      <c r="L409" s="81"/>
      <c r="M409" s="81"/>
      <c r="N409" s="81"/>
    </row>
    <row r="410" spans="2:14">
      <c r="H410" s="81"/>
      <c r="I410" s="81"/>
      <c r="J410" s="81"/>
      <c r="K410" s="81"/>
      <c r="L410" s="81"/>
      <c r="M410" s="81"/>
      <c r="N410" s="81"/>
    </row>
    <row r="411" spans="2:14">
      <c r="H411" s="81"/>
      <c r="I411" s="81"/>
      <c r="J411" s="81"/>
      <c r="K411" s="81"/>
      <c r="L411" s="81"/>
      <c r="M411" s="81"/>
      <c r="N411" s="81"/>
    </row>
    <row r="412" spans="2:14">
      <c r="H412" s="81"/>
      <c r="I412" s="81"/>
      <c r="J412" s="81"/>
      <c r="K412" s="81"/>
      <c r="L412" s="81"/>
      <c r="M412" s="81"/>
      <c r="N412" s="81"/>
    </row>
    <row r="413" spans="2:14">
      <c r="H413" s="81"/>
      <c r="I413" s="81"/>
      <c r="J413" s="81"/>
      <c r="K413" s="81"/>
      <c r="L413" s="81"/>
      <c r="M413" s="81"/>
      <c r="N413" s="81"/>
    </row>
    <row r="414" spans="2:14">
      <c r="H414" s="81"/>
      <c r="I414" s="81"/>
      <c r="J414" s="81"/>
      <c r="K414" s="81"/>
      <c r="L414" s="81"/>
      <c r="M414" s="81"/>
      <c r="N414" s="81"/>
    </row>
    <row r="415" spans="2:14">
      <c r="H415" s="81"/>
      <c r="I415" s="81"/>
      <c r="J415" s="81"/>
      <c r="K415" s="81"/>
      <c r="L415" s="81"/>
      <c r="M415" s="81"/>
      <c r="N415" s="81"/>
    </row>
    <row r="416" spans="2:14">
      <c r="H416" s="81"/>
      <c r="I416" s="81"/>
      <c r="J416" s="81"/>
      <c r="K416" s="81"/>
      <c r="L416" s="81"/>
      <c r="M416" s="81"/>
      <c r="N416" s="81"/>
    </row>
    <row r="417" spans="8:14">
      <c r="H417" s="81"/>
      <c r="I417" s="81"/>
      <c r="J417" s="81"/>
      <c r="K417" s="81"/>
      <c r="L417" s="81"/>
      <c r="M417" s="81"/>
      <c r="N417" s="81"/>
    </row>
    <row r="418" spans="8:14">
      <c r="H418" s="81"/>
      <c r="I418" s="81"/>
      <c r="J418" s="81"/>
      <c r="K418" s="81"/>
      <c r="L418" s="81"/>
      <c r="M418" s="81"/>
      <c r="N418" s="81"/>
    </row>
    <row r="419" spans="8:14">
      <c r="H419" s="81"/>
      <c r="I419" s="81"/>
      <c r="J419" s="81"/>
      <c r="K419" s="81"/>
      <c r="L419" s="81"/>
      <c r="M419" s="81"/>
      <c r="N419" s="81"/>
    </row>
    <row r="420" spans="8:14">
      <c r="H420" s="81"/>
      <c r="I420" s="81"/>
      <c r="J420" s="81"/>
      <c r="K420" s="81"/>
      <c r="L420" s="81"/>
      <c r="M420" s="81"/>
      <c r="N420" s="81"/>
    </row>
    <row r="421" spans="8:14">
      <c r="H421" s="81"/>
      <c r="I421" s="81"/>
      <c r="J421" s="81"/>
      <c r="K421" s="81"/>
      <c r="L421" s="81"/>
      <c r="M421" s="81"/>
      <c r="N421" s="81"/>
    </row>
    <row r="422" spans="8:14">
      <c r="H422" s="81"/>
      <c r="I422" s="81"/>
      <c r="J422" s="81"/>
      <c r="K422" s="81"/>
      <c r="L422" s="81"/>
      <c r="M422" s="81"/>
      <c r="N422" s="81"/>
    </row>
    <row r="423" spans="8:14">
      <c r="H423" s="81"/>
      <c r="I423" s="81"/>
      <c r="J423" s="81"/>
      <c r="K423" s="81"/>
      <c r="L423" s="81"/>
      <c r="M423" s="81"/>
      <c r="N423" s="81"/>
    </row>
    <row r="424" spans="8:14">
      <c r="H424" s="81"/>
      <c r="I424" s="81"/>
      <c r="J424" s="81"/>
      <c r="K424" s="81"/>
      <c r="L424" s="81"/>
      <c r="M424" s="81"/>
      <c r="N424" s="81"/>
    </row>
    <row r="425" spans="8:14">
      <c r="H425" s="81"/>
      <c r="I425" s="81"/>
      <c r="J425" s="81"/>
      <c r="K425" s="81"/>
      <c r="L425" s="81"/>
      <c r="M425" s="81"/>
      <c r="N425" s="81"/>
    </row>
    <row r="426" spans="8:14">
      <c r="H426" s="81"/>
      <c r="I426" s="81"/>
      <c r="J426" s="81"/>
      <c r="K426" s="81"/>
      <c r="L426" s="81"/>
      <c r="M426" s="81"/>
      <c r="N426" s="81"/>
    </row>
    <row r="427" spans="8:14">
      <c r="H427" s="81"/>
      <c r="I427" s="81"/>
      <c r="J427" s="81"/>
      <c r="K427" s="81"/>
      <c r="L427" s="81"/>
      <c r="M427" s="81"/>
      <c r="N427" s="81"/>
    </row>
    <row r="428" spans="8:14">
      <c r="H428" s="81"/>
      <c r="I428" s="81"/>
      <c r="J428" s="81"/>
      <c r="K428" s="81"/>
      <c r="L428" s="81"/>
      <c r="M428" s="81"/>
      <c r="N428" s="81"/>
    </row>
    <row r="429" spans="8:14">
      <c r="H429" s="81"/>
      <c r="I429" s="81"/>
      <c r="J429" s="81"/>
      <c r="K429" s="81"/>
      <c r="L429" s="81"/>
      <c r="M429" s="81"/>
      <c r="N429" s="81"/>
    </row>
    <row r="430" spans="8:14">
      <c r="H430" s="81"/>
      <c r="I430" s="81"/>
      <c r="J430" s="81"/>
      <c r="K430" s="81"/>
      <c r="L430" s="81"/>
      <c r="M430" s="81"/>
      <c r="N430" s="81"/>
    </row>
    <row r="431" spans="8:14">
      <c r="H431" s="81"/>
      <c r="I431" s="81"/>
      <c r="J431" s="81"/>
      <c r="K431" s="81"/>
      <c r="L431" s="81"/>
      <c r="M431" s="81"/>
      <c r="N431" s="81"/>
    </row>
    <row r="432" spans="8:14">
      <c r="H432" s="81"/>
      <c r="I432" s="81"/>
      <c r="J432" s="81"/>
      <c r="K432" s="81"/>
      <c r="L432" s="81"/>
      <c r="M432" s="81"/>
      <c r="N432" s="81"/>
    </row>
    <row r="433" spans="8:14">
      <c r="H433" s="81"/>
      <c r="I433" s="81"/>
      <c r="J433" s="81"/>
      <c r="K433" s="81"/>
      <c r="L433" s="81"/>
      <c r="M433" s="81"/>
      <c r="N433" s="81"/>
    </row>
    <row r="434" spans="8:14">
      <c r="H434" s="81"/>
      <c r="I434" s="81"/>
      <c r="J434" s="81"/>
      <c r="K434" s="81"/>
      <c r="L434" s="81"/>
      <c r="M434" s="81"/>
      <c r="N434" s="81"/>
    </row>
    <row r="435" spans="8:14">
      <c r="H435" s="81"/>
      <c r="I435" s="81"/>
      <c r="J435" s="81"/>
      <c r="K435" s="81"/>
      <c r="L435" s="81"/>
      <c r="M435" s="81"/>
      <c r="N435" s="81"/>
    </row>
    <row r="436" spans="8:14">
      <c r="H436" s="81"/>
      <c r="I436" s="81"/>
      <c r="J436" s="81"/>
      <c r="K436" s="81"/>
      <c r="L436" s="81"/>
      <c r="M436" s="81"/>
      <c r="N436" s="81"/>
    </row>
    <row r="437" spans="8:14">
      <c r="H437" s="81"/>
      <c r="I437" s="81"/>
      <c r="J437" s="81"/>
      <c r="K437" s="81"/>
      <c r="L437" s="81"/>
      <c r="M437" s="81"/>
      <c r="N437" s="81"/>
    </row>
    <row r="438" spans="8:14">
      <c r="H438" s="81"/>
      <c r="I438" s="81"/>
      <c r="J438" s="81"/>
      <c r="K438" s="81"/>
      <c r="L438" s="81"/>
      <c r="M438" s="81"/>
      <c r="N438" s="81"/>
    </row>
    <row r="439" spans="8:14">
      <c r="H439" s="81"/>
      <c r="I439" s="81"/>
      <c r="J439" s="81"/>
      <c r="K439" s="81"/>
      <c r="L439" s="81"/>
      <c r="M439" s="81"/>
      <c r="N439" s="81"/>
    </row>
    <row r="440" spans="8:14">
      <c r="H440" s="81"/>
      <c r="I440" s="81"/>
      <c r="J440" s="81"/>
      <c r="K440" s="81"/>
      <c r="L440" s="81"/>
      <c r="M440" s="81"/>
      <c r="N440" s="81"/>
    </row>
    <row r="441" spans="8:14">
      <c r="H441" s="81"/>
      <c r="I441" s="81"/>
      <c r="J441" s="81"/>
      <c r="K441" s="81"/>
      <c r="L441" s="81"/>
      <c r="M441" s="81"/>
      <c r="N441" s="81"/>
    </row>
    <row r="442" spans="8:14">
      <c r="H442" s="81"/>
      <c r="I442" s="81"/>
      <c r="J442" s="81"/>
      <c r="K442" s="81"/>
      <c r="L442" s="81"/>
      <c r="M442" s="81"/>
      <c r="N442" s="81"/>
    </row>
    <row r="443" spans="8:14">
      <c r="H443" s="81"/>
      <c r="I443" s="81"/>
      <c r="J443" s="81"/>
      <c r="K443" s="81"/>
      <c r="L443" s="81"/>
      <c r="M443" s="81"/>
      <c r="N443" s="81"/>
    </row>
    <row r="444" spans="8:14">
      <c r="H444" s="81"/>
      <c r="I444" s="81"/>
      <c r="J444" s="81"/>
      <c r="K444" s="81"/>
      <c r="L444" s="81"/>
      <c r="M444" s="81"/>
      <c r="N444" s="81"/>
    </row>
    <row r="445" spans="8:14">
      <c r="H445" s="81"/>
      <c r="I445" s="81"/>
      <c r="J445" s="81"/>
      <c r="K445" s="81"/>
      <c r="L445" s="81"/>
      <c r="M445" s="81"/>
      <c r="N445" s="81"/>
    </row>
    <row r="446" spans="8:14">
      <c r="H446" s="81"/>
      <c r="I446" s="81"/>
      <c r="J446" s="81"/>
      <c r="K446" s="81"/>
      <c r="L446" s="81"/>
      <c r="M446" s="81"/>
      <c r="N446" s="81"/>
    </row>
    <row r="447" spans="8:14">
      <c r="H447" s="81"/>
      <c r="I447" s="81"/>
      <c r="J447" s="81"/>
      <c r="K447" s="81"/>
      <c r="L447" s="81"/>
      <c r="M447" s="81"/>
      <c r="N447" s="81"/>
    </row>
    <row r="448" spans="8:14">
      <c r="H448" s="81"/>
      <c r="I448" s="81"/>
      <c r="J448" s="81"/>
      <c r="K448" s="81"/>
      <c r="L448" s="81"/>
      <c r="M448" s="81"/>
      <c r="N448" s="81"/>
    </row>
    <row r="449" spans="8:14">
      <c r="H449" s="81"/>
      <c r="I449" s="81"/>
      <c r="J449" s="81"/>
      <c r="K449" s="81"/>
      <c r="L449" s="81"/>
      <c r="M449" s="81"/>
      <c r="N449" s="81"/>
    </row>
    <row r="450" spans="8:14">
      <c r="H450" s="81"/>
      <c r="I450" s="81"/>
      <c r="J450" s="81"/>
      <c r="K450" s="81"/>
      <c r="L450" s="81"/>
      <c r="M450" s="81"/>
      <c r="N450" s="81"/>
    </row>
    <row r="451" spans="8:14">
      <c r="H451" s="81"/>
      <c r="I451" s="81"/>
      <c r="J451" s="81"/>
      <c r="K451" s="81"/>
      <c r="L451" s="81"/>
      <c r="M451" s="81"/>
      <c r="N451" s="81"/>
    </row>
    <row r="452" spans="8:14">
      <c r="H452" s="81"/>
      <c r="I452" s="81"/>
      <c r="J452" s="81"/>
      <c r="K452" s="81"/>
      <c r="L452" s="81"/>
      <c r="M452" s="81"/>
      <c r="N452" s="81"/>
    </row>
    <row r="453" spans="8:14">
      <c r="H453" s="81"/>
      <c r="I453" s="81"/>
      <c r="J453" s="81"/>
      <c r="K453" s="81"/>
      <c r="L453" s="81"/>
      <c r="M453" s="81"/>
      <c r="N453" s="81"/>
    </row>
    <row r="454" spans="8:14">
      <c r="H454" s="81"/>
      <c r="I454" s="81"/>
      <c r="J454" s="81"/>
      <c r="K454" s="81"/>
      <c r="L454" s="81"/>
      <c r="M454" s="81"/>
      <c r="N454" s="81"/>
    </row>
    <row r="455" spans="8:14">
      <c r="H455" s="81"/>
      <c r="I455" s="81"/>
      <c r="J455" s="81"/>
      <c r="K455" s="81"/>
      <c r="L455" s="81"/>
      <c r="M455" s="81"/>
      <c r="N455" s="81"/>
    </row>
    <row r="456" spans="8:14">
      <c r="H456" s="81"/>
      <c r="I456" s="81"/>
      <c r="J456" s="81"/>
      <c r="K456" s="81"/>
      <c r="L456" s="81"/>
      <c r="M456" s="81"/>
      <c r="N456" s="81"/>
    </row>
    <row r="457" spans="8:14">
      <c r="H457" s="81"/>
      <c r="I457" s="81"/>
      <c r="J457" s="81"/>
      <c r="K457" s="81"/>
      <c r="L457" s="81"/>
      <c r="M457" s="81"/>
      <c r="N457" s="81"/>
    </row>
    <row r="458" spans="8:14">
      <c r="H458" s="81"/>
      <c r="I458" s="81"/>
      <c r="J458" s="81"/>
      <c r="K458" s="81"/>
      <c r="L458" s="81"/>
      <c r="M458" s="81"/>
      <c r="N458" s="81"/>
    </row>
    <row r="459" spans="8:14">
      <c r="H459" s="81"/>
      <c r="I459" s="81"/>
      <c r="J459" s="81"/>
      <c r="K459" s="81"/>
      <c r="L459" s="81"/>
      <c r="M459" s="81"/>
      <c r="N459" s="81"/>
    </row>
    <row r="460" spans="8:14">
      <c r="H460" s="81"/>
      <c r="I460" s="81"/>
      <c r="J460" s="81"/>
      <c r="K460" s="81"/>
      <c r="L460" s="81"/>
      <c r="M460" s="81"/>
      <c r="N460" s="81"/>
    </row>
    <row r="461" spans="8:14">
      <c r="H461" s="81"/>
      <c r="I461" s="81"/>
      <c r="J461" s="81"/>
      <c r="K461" s="81"/>
      <c r="L461" s="81"/>
      <c r="M461" s="81"/>
      <c r="N461" s="81"/>
    </row>
    <row r="462" spans="8:14">
      <c r="H462" s="81"/>
      <c r="I462" s="81"/>
      <c r="J462" s="81"/>
      <c r="K462" s="81"/>
      <c r="L462" s="81"/>
      <c r="M462" s="81"/>
      <c r="N462" s="81"/>
    </row>
    <row r="463" spans="8:14">
      <c r="H463" s="81"/>
      <c r="I463" s="81"/>
      <c r="J463" s="81"/>
      <c r="K463" s="81"/>
      <c r="L463" s="81"/>
      <c r="M463" s="81"/>
      <c r="N463" s="81"/>
    </row>
    <row r="464" spans="8:14">
      <c r="H464" s="81"/>
      <c r="I464" s="81"/>
      <c r="J464" s="81"/>
      <c r="K464" s="81"/>
      <c r="L464" s="81"/>
      <c r="M464" s="81"/>
      <c r="N464" s="81"/>
    </row>
    <row r="465" spans="8:14">
      <c r="H465" s="81"/>
      <c r="I465" s="81"/>
      <c r="J465" s="81"/>
      <c r="K465" s="81"/>
      <c r="L465" s="81"/>
      <c r="M465" s="81"/>
      <c r="N465" s="81"/>
    </row>
    <row r="466" spans="8:14">
      <c r="H466" s="81"/>
      <c r="I466" s="81"/>
      <c r="J466" s="81"/>
      <c r="K466" s="81"/>
      <c r="L466" s="81"/>
      <c r="M466" s="81"/>
      <c r="N466" s="81"/>
    </row>
    <row r="467" spans="8:14">
      <c r="H467" s="81"/>
      <c r="I467" s="81"/>
      <c r="J467" s="81"/>
      <c r="K467" s="81"/>
      <c r="L467" s="81"/>
      <c r="M467" s="81"/>
      <c r="N467" s="81"/>
    </row>
    <row r="468" spans="8:14">
      <c r="H468" s="81"/>
      <c r="I468" s="81"/>
      <c r="J468" s="81"/>
      <c r="K468" s="81"/>
      <c r="L468" s="81"/>
      <c r="M468" s="81"/>
      <c r="N468" s="81"/>
    </row>
    <row r="469" spans="8:14">
      <c r="H469" s="81"/>
      <c r="I469" s="81"/>
      <c r="J469" s="81"/>
      <c r="K469" s="81"/>
      <c r="L469" s="81"/>
      <c r="M469" s="81"/>
      <c r="N469" s="81"/>
    </row>
    <row r="470" spans="8:14">
      <c r="H470" s="81"/>
      <c r="I470" s="81"/>
      <c r="J470" s="81"/>
      <c r="K470" s="81"/>
      <c r="L470" s="81"/>
      <c r="M470" s="81"/>
      <c r="N470" s="81"/>
    </row>
    <row r="471" spans="8:14">
      <c r="H471" s="81"/>
      <c r="I471" s="81"/>
      <c r="J471" s="81"/>
      <c r="K471" s="81"/>
      <c r="L471" s="81"/>
      <c r="M471" s="81"/>
      <c r="N471" s="81"/>
    </row>
    <row r="472" spans="8:14">
      <c r="H472" s="81"/>
      <c r="I472" s="81"/>
      <c r="J472" s="81"/>
      <c r="K472" s="81"/>
      <c r="L472" s="81"/>
      <c r="M472" s="81"/>
      <c r="N472" s="81"/>
    </row>
    <row r="473" spans="8:14">
      <c r="H473" s="81"/>
      <c r="I473" s="81"/>
      <c r="J473" s="81"/>
      <c r="K473" s="81"/>
      <c r="L473" s="81"/>
      <c r="M473" s="81"/>
      <c r="N473" s="81"/>
    </row>
    <row r="474" spans="8:14">
      <c r="H474" s="81"/>
      <c r="I474" s="81"/>
      <c r="J474" s="81"/>
      <c r="K474" s="81"/>
      <c r="L474" s="81"/>
      <c r="M474" s="81"/>
      <c r="N474" s="81"/>
    </row>
    <row r="475" spans="8:14">
      <c r="H475" s="81"/>
      <c r="I475" s="81"/>
      <c r="J475" s="81"/>
      <c r="K475" s="81"/>
      <c r="L475" s="81"/>
      <c r="M475" s="81"/>
      <c r="N475" s="81"/>
    </row>
    <row r="476" spans="8:14">
      <c r="H476" s="81"/>
      <c r="I476" s="81"/>
      <c r="J476" s="81"/>
      <c r="K476" s="81"/>
      <c r="L476" s="81"/>
      <c r="M476" s="81"/>
      <c r="N476" s="81"/>
    </row>
    <row r="477" spans="8:14">
      <c r="H477" s="81"/>
      <c r="I477" s="81"/>
      <c r="J477" s="81"/>
      <c r="K477" s="81"/>
      <c r="L477" s="81"/>
      <c r="M477" s="81"/>
      <c r="N477" s="81"/>
    </row>
    <row r="478" spans="8:14">
      <c r="H478" s="81"/>
      <c r="I478" s="81"/>
      <c r="J478" s="81"/>
      <c r="K478" s="81"/>
      <c r="L478" s="81"/>
      <c r="M478" s="81"/>
      <c r="N478" s="81"/>
    </row>
    <row r="479" spans="8:14">
      <c r="H479" s="81"/>
      <c r="I479" s="81"/>
      <c r="J479" s="81"/>
      <c r="K479" s="81"/>
      <c r="L479" s="81"/>
      <c r="M479" s="81"/>
      <c r="N479" s="81"/>
    </row>
    <row r="480" spans="8:14">
      <c r="H480" s="81"/>
      <c r="I480" s="81"/>
      <c r="J480" s="81"/>
      <c r="K480" s="81"/>
      <c r="L480" s="81"/>
      <c r="M480" s="81"/>
      <c r="N480" s="81"/>
    </row>
    <row r="481" spans="8:14">
      <c r="H481" s="81"/>
      <c r="I481" s="81"/>
      <c r="J481" s="81"/>
      <c r="K481" s="81"/>
      <c r="L481" s="81"/>
      <c r="M481" s="81"/>
      <c r="N481" s="81"/>
    </row>
    <row r="482" spans="8:14">
      <c r="H482" s="81"/>
      <c r="I482" s="81"/>
      <c r="J482" s="81"/>
      <c r="K482" s="81"/>
      <c r="L482" s="81"/>
      <c r="M482" s="81"/>
      <c r="N482" s="81"/>
    </row>
    <row r="483" spans="8:14">
      <c r="H483" s="81"/>
      <c r="I483" s="81"/>
      <c r="J483" s="81"/>
      <c r="K483" s="81"/>
      <c r="L483" s="81"/>
      <c r="M483" s="81"/>
      <c r="N483" s="81"/>
    </row>
    <row r="484" spans="8:14">
      <c r="H484" s="81"/>
      <c r="I484" s="81"/>
      <c r="J484" s="81"/>
      <c r="K484" s="81"/>
      <c r="L484" s="81"/>
      <c r="M484" s="81"/>
      <c r="N484" s="81"/>
    </row>
    <row r="485" spans="8:14">
      <c r="H485" s="81"/>
      <c r="I485" s="81"/>
      <c r="J485" s="81"/>
      <c r="K485" s="81"/>
      <c r="L485" s="81"/>
      <c r="M485" s="81"/>
      <c r="N485" s="81"/>
    </row>
    <row r="486" spans="8:14">
      <c r="H486" s="81"/>
      <c r="I486" s="81"/>
      <c r="J486" s="81"/>
      <c r="K486" s="81"/>
      <c r="L486" s="81"/>
      <c r="M486" s="81"/>
      <c r="N486" s="81"/>
    </row>
    <row r="487" spans="8:14">
      <c r="H487" s="81"/>
      <c r="I487" s="81"/>
      <c r="J487" s="81"/>
      <c r="K487" s="81"/>
      <c r="L487" s="81"/>
      <c r="M487" s="81"/>
      <c r="N487" s="81"/>
    </row>
    <row r="488" spans="8:14">
      <c r="H488" s="81"/>
      <c r="I488" s="81"/>
      <c r="J488" s="81"/>
      <c r="K488" s="81"/>
      <c r="L488" s="81"/>
      <c r="M488" s="81"/>
      <c r="N488" s="81"/>
    </row>
    <row r="489" spans="8:14">
      <c r="H489" s="81"/>
      <c r="I489" s="81"/>
      <c r="J489" s="81"/>
      <c r="K489" s="81"/>
      <c r="L489" s="81"/>
      <c r="M489" s="81"/>
      <c r="N489" s="81"/>
    </row>
    <row r="490" spans="8:14">
      <c r="H490" s="81"/>
      <c r="I490" s="81"/>
      <c r="J490" s="81"/>
      <c r="K490" s="81"/>
      <c r="L490" s="81"/>
      <c r="M490" s="81"/>
      <c r="N490" s="81"/>
    </row>
    <row r="491" spans="8:14">
      <c r="H491" s="81"/>
      <c r="I491" s="81"/>
      <c r="J491" s="81"/>
      <c r="K491" s="81"/>
      <c r="L491" s="81"/>
      <c r="M491" s="81"/>
      <c r="N491" s="81"/>
    </row>
    <row r="492" spans="8:14">
      <c r="H492" s="81"/>
      <c r="I492" s="81"/>
      <c r="J492" s="81"/>
      <c r="K492" s="81"/>
      <c r="L492" s="81"/>
      <c r="M492" s="81"/>
      <c r="N492" s="81"/>
    </row>
    <row r="493" spans="8:14">
      <c r="H493" s="81"/>
      <c r="I493" s="81"/>
      <c r="J493" s="81"/>
      <c r="K493" s="81"/>
      <c r="L493" s="81"/>
      <c r="M493" s="81"/>
      <c r="N493" s="81"/>
    </row>
    <row r="494" spans="8:14">
      <c r="H494" s="81"/>
      <c r="I494" s="81"/>
      <c r="J494" s="81"/>
      <c r="K494" s="81"/>
      <c r="L494" s="81"/>
      <c r="M494" s="81"/>
      <c r="N494" s="81"/>
    </row>
    <row r="495" spans="8:14">
      <c r="H495" s="81"/>
      <c r="I495" s="81"/>
      <c r="J495" s="81"/>
      <c r="K495" s="81"/>
      <c r="L495" s="81"/>
      <c r="M495" s="81"/>
      <c r="N495" s="81"/>
    </row>
    <row r="496" spans="8:14">
      <c r="H496" s="81"/>
      <c r="I496" s="81"/>
      <c r="J496" s="81"/>
      <c r="K496" s="81"/>
      <c r="L496" s="81"/>
      <c r="M496" s="81"/>
      <c r="N496" s="81"/>
    </row>
    <row r="497" spans="8:14">
      <c r="H497" s="81"/>
      <c r="I497" s="81"/>
      <c r="J497" s="81"/>
      <c r="K497" s="81"/>
      <c r="L497" s="81"/>
      <c r="M497" s="81"/>
      <c r="N497" s="81"/>
    </row>
    <row r="498" spans="8:14">
      <c r="H498" s="81"/>
      <c r="I498" s="81"/>
      <c r="J498" s="81"/>
      <c r="K498" s="81"/>
      <c r="L498" s="81"/>
      <c r="M498" s="81"/>
      <c r="N498" s="81"/>
    </row>
    <row r="499" spans="8:14">
      <c r="H499" s="81"/>
      <c r="I499" s="81"/>
      <c r="J499" s="81"/>
      <c r="K499" s="81"/>
      <c r="L499" s="81"/>
      <c r="M499" s="81"/>
      <c r="N499" s="81"/>
    </row>
    <row r="500" spans="8:14">
      <c r="H500" s="81"/>
      <c r="I500" s="81"/>
      <c r="J500" s="81"/>
      <c r="K500" s="81"/>
      <c r="L500" s="81"/>
      <c r="M500" s="81"/>
      <c r="N500" s="81"/>
    </row>
    <row r="501" spans="8:14">
      <c r="H501" s="81"/>
      <c r="I501" s="81"/>
      <c r="J501" s="81"/>
      <c r="K501" s="81"/>
      <c r="L501" s="81"/>
      <c r="M501" s="81"/>
      <c r="N501" s="81"/>
    </row>
    <row r="502" spans="8:14">
      <c r="H502" s="81"/>
      <c r="I502" s="81"/>
      <c r="J502" s="81"/>
      <c r="K502" s="81"/>
      <c r="L502" s="81"/>
      <c r="M502" s="81"/>
      <c r="N502" s="81"/>
    </row>
    <row r="503" spans="8:14">
      <c r="H503" s="81"/>
      <c r="I503" s="81"/>
      <c r="J503" s="81"/>
      <c r="K503" s="81"/>
      <c r="L503" s="81"/>
      <c r="M503" s="81"/>
      <c r="N503" s="81"/>
    </row>
    <row r="504" spans="8:14">
      <c r="H504" s="81"/>
      <c r="I504" s="81"/>
      <c r="J504" s="81"/>
      <c r="K504" s="81"/>
      <c r="L504" s="81"/>
      <c r="M504" s="81"/>
      <c r="N504" s="81"/>
    </row>
    <row r="505" spans="8:14">
      <c r="H505" s="81"/>
      <c r="I505" s="81"/>
      <c r="J505" s="81"/>
      <c r="K505" s="81"/>
      <c r="L505" s="81"/>
      <c r="M505" s="81"/>
      <c r="N505" s="81"/>
    </row>
    <row r="506" spans="8:14">
      <c r="H506" s="81"/>
      <c r="I506" s="81"/>
      <c r="J506" s="81"/>
      <c r="K506" s="81"/>
      <c r="L506" s="81"/>
      <c r="M506" s="81"/>
      <c r="N506" s="81"/>
    </row>
    <row r="507" spans="8:14">
      <c r="H507" s="81"/>
      <c r="I507" s="81"/>
      <c r="J507" s="81"/>
      <c r="K507" s="81"/>
      <c r="L507" s="81"/>
      <c r="M507" s="81"/>
      <c r="N507" s="81"/>
    </row>
    <row r="508" spans="8:14">
      <c r="H508" s="81"/>
      <c r="I508" s="81"/>
      <c r="J508" s="81"/>
      <c r="K508" s="81"/>
      <c r="L508" s="81"/>
      <c r="M508" s="81"/>
      <c r="N508" s="81"/>
    </row>
    <row r="509" spans="8:14">
      <c r="H509" s="81"/>
      <c r="I509" s="81"/>
      <c r="J509" s="81"/>
      <c r="K509" s="81"/>
      <c r="L509" s="81"/>
      <c r="M509" s="81"/>
      <c r="N509" s="81"/>
    </row>
    <row r="510" spans="8:14">
      <c r="H510" s="81"/>
      <c r="I510" s="81"/>
      <c r="J510" s="81"/>
      <c r="K510" s="81"/>
      <c r="L510" s="81"/>
      <c r="M510" s="81"/>
      <c r="N510" s="81"/>
    </row>
    <row r="511" spans="8:14">
      <c r="H511" s="81"/>
      <c r="I511" s="81"/>
      <c r="J511" s="81"/>
      <c r="K511" s="81"/>
      <c r="L511" s="81"/>
      <c r="M511" s="81"/>
      <c r="N511" s="81"/>
    </row>
    <row r="512" spans="8:14">
      <c r="H512" s="81"/>
      <c r="I512" s="81"/>
      <c r="J512" s="81"/>
      <c r="K512" s="81"/>
      <c r="L512" s="81"/>
      <c r="M512" s="81"/>
      <c r="N512" s="81"/>
    </row>
    <row r="513" spans="8:14">
      <c r="H513" s="81"/>
      <c r="I513" s="81"/>
      <c r="J513" s="81"/>
      <c r="K513" s="81"/>
      <c r="L513" s="81"/>
      <c r="M513" s="81"/>
      <c r="N513" s="81"/>
    </row>
    <row r="514" spans="8:14">
      <c r="H514" s="81"/>
      <c r="I514" s="81"/>
      <c r="J514" s="81"/>
      <c r="K514" s="81"/>
      <c r="L514" s="81"/>
      <c r="M514" s="81"/>
      <c r="N514" s="81"/>
    </row>
    <row r="515" spans="8:14">
      <c r="H515" s="81"/>
      <c r="I515" s="81"/>
      <c r="J515" s="81"/>
      <c r="K515" s="81"/>
      <c r="L515" s="81"/>
      <c r="M515" s="81"/>
      <c r="N515" s="81"/>
    </row>
    <row r="516" spans="8:14">
      <c r="H516" s="81"/>
      <c r="I516" s="81"/>
      <c r="J516" s="81"/>
      <c r="K516" s="81"/>
      <c r="L516" s="81"/>
      <c r="M516" s="81"/>
      <c r="N516" s="81"/>
    </row>
    <row r="517" spans="8:14">
      <c r="H517" s="81"/>
      <c r="I517" s="81"/>
      <c r="J517" s="81"/>
      <c r="K517" s="81"/>
      <c r="L517" s="81"/>
      <c r="M517" s="81"/>
      <c r="N517" s="81"/>
    </row>
    <row r="518" spans="8:14">
      <c r="H518" s="81"/>
      <c r="I518" s="81"/>
      <c r="J518" s="81"/>
      <c r="K518" s="81"/>
      <c r="L518" s="81"/>
      <c r="M518" s="81"/>
      <c r="N518" s="81"/>
    </row>
    <row r="519" spans="8:14">
      <c r="H519" s="81"/>
      <c r="I519" s="81"/>
      <c r="J519" s="81"/>
      <c r="K519" s="81"/>
      <c r="L519" s="81"/>
      <c r="M519" s="81"/>
      <c r="N519" s="81"/>
    </row>
    <row r="520" spans="8:14">
      <c r="H520" s="81"/>
      <c r="I520" s="81"/>
      <c r="J520" s="81"/>
      <c r="K520" s="81"/>
      <c r="L520" s="81"/>
      <c r="M520" s="81"/>
      <c r="N520" s="81"/>
    </row>
    <row r="521" spans="8:14">
      <c r="H521" s="81"/>
      <c r="I521" s="81"/>
      <c r="J521" s="81"/>
      <c r="K521" s="81"/>
      <c r="L521" s="81"/>
      <c r="M521" s="81"/>
      <c r="N521" s="81"/>
    </row>
    <row r="522" spans="8:14">
      <c r="H522" s="81"/>
      <c r="I522" s="81"/>
      <c r="J522" s="81"/>
      <c r="K522" s="81"/>
      <c r="L522" s="81"/>
      <c r="M522" s="81"/>
      <c r="N522" s="81"/>
    </row>
    <row r="523" spans="8:14">
      <c r="H523" s="81"/>
      <c r="I523" s="81"/>
      <c r="J523" s="81"/>
      <c r="K523" s="81"/>
      <c r="L523" s="81"/>
      <c r="M523" s="81"/>
      <c r="N523" s="81"/>
    </row>
    <row r="524" spans="8:14">
      <c r="H524" s="81"/>
      <c r="I524" s="81"/>
      <c r="J524" s="81"/>
      <c r="K524" s="81"/>
      <c r="L524" s="81"/>
      <c r="M524" s="81"/>
      <c r="N524" s="81"/>
    </row>
    <row r="525" spans="8:14">
      <c r="H525" s="81"/>
      <c r="I525" s="81"/>
      <c r="J525" s="81"/>
      <c r="K525" s="81"/>
      <c r="L525" s="81"/>
      <c r="M525" s="81"/>
      <c r="N525" s="81"/>
    </row>
    <row r="526" spans="8:14">
      <c r="H526" s="81"/>
      <c r="I526" s="81"/>
      <c r="J526" s="81"/>
      <c r="K526" s="81"/>
      <c r="L526" s="81"/>
      <c r="M526" s="81"/>
      <c r="N526" s="81"/>
    </row>
    <row r="527" spans="8:14">
      <c r="H527" s="81"/>
      <c r="I527" s="81"/>
      <c r="J527" s="81"/>
      <c r="K527" s="81"/>
      <c r="L527" s="81"/>
      <c r="M527" s="81"/>
      <c r="N527" s="81"/>
    </row>
    <row r="528" spans="8:14">
      <c r="H528" s="81"/>
      <c r="I528" s="81"/>
      <c r="J528" s="81"/>
      <c r="K528" s="81"/>
      <c r="L528" s="81"/>
      <c r="M528" s="81"/>
      <c r="N528" s="81"/>
    </row>
    <row r="529" spans="8:14">
      <c r="H529" s="81"/>
      <c r="I529" s="81"/>
      <c r="J529" s="81"/>
      <c r="K529" s="81"/>
      <c r="L529" s="81"/>
      <c r="M529" s="81"/>
      <c r="N529" s="81"/>
    </row>
    <row r="530" spans="8:14">
      <c r="H530" s="81"/>
      <c r="I530" s="81"/>
      <c r="J530" s="81"/>
      <c r="K530" s="81"/>
      <c r="L530" s="81"/>
      <c r="M530" s="81"/>
      <c r="N530" s="81"/>
    </row>
    <row r="531" spans="8:14">
      <c r="H531" s="81"/>
      <c r="I531" s="81"/>
      <c r="J531" s="81"/>
      <c r="K531" s="81"/>
      <c r="L531" s="81"/>
      <c r="M531" s="81"/>
      <c r="N531" s="81"/>
    </row>
    <row r="532" spans="8:14">
      <c r="H532" s="81"/>
      <c r="I532" s="81"/>
      <c r="J532" s="81"/>
      <c r="K532" s="81"/>
      <c r="L532" s="81"/>
      <c r="M532" s="81"/>
      <c r="N532" s="81"/>
    </row>
    <row r="533" spans="8:14">
      <c r="H533" s="81"/>
      <c r="I533" s="81"/>
      <c r="J533" s="81"/>
      <c r="K533" s="81"/>
      <c r="L533" s="81"/>
      <c r="M533" s="81"/>
      <c r="N533" s="81"/>
    </row>
    <row r="534" spans="8:14">
      <c r="H534" s="81"/>
      <c r="I534" s="81"/>
      <c r="J534" s="81"/>
      <c r="K534" s="81"/>
      <c r="L534" s="81"/>
      <c r="M534" s="81"/>
      <c r="N534" s="81"/>
    </row>
    <row r="535" spans="8:14">
      <c r="H535" s="81"/>
      <c r="I535" s="81"/>
      <c r="J535" s="81"/>
      <c r="K535" s="81"/>
      <c r="L535" s="81"/>
      <c r="M535" s="81"/>
      <c r="N535" s="81"/>
    </row>
    <row r="536" spans="8:14">
      <c r="H536" s="81"/>
      <c r="I536" s="81"/>
      <c r="J536" s="81"/>
      <c r="K536" s="81"/>
      <c r="L536" s="81"/>
      <c r="M536" s="81"/>
      <c r="N536" s="81"/>
    </row>
    <row r="537" spans="8:14">
      <c r="H537" s="81"/>
      <c r="I537" s="81"/>
      <c r="J537" s="81"/>
      <c r="K537" s="81"/>
      <c r="L537" s="81"/>
      <c r="M537" s="81"/>
      <c r="N537" s="81"/>
    </row>
    <row r="538" spans="8:14">
      <c r="H538" s="81"/>
      <c r="I538" s="81"/>
      <c r="J538" s="81"/>
      <c r="K538" s="81"/>
      <c r="L538" s="81"/>
      <c r="M538" s="81"/>
      <c r="N538" s="81"/>
    </row>
    <row r="539" spans="8:14">
      <c r="H539" s="81"/>
      <c r="I539" s="81"/>
      <c r="J539" s="81"/>
      <c r="K539" s="81"/>
      <c r="L539" s="81"/>
      <c r="M539" s="81"/>
      <c r="N539" s="81"/>
    </row>
    <row r="540" spans="8:14">
      <c r="H540" s="81"/>
      <c r="I540" s="81"/>
      <c r="J540" s="81"/>
      <c r="K540" s="81"/>
      <c r="L540" s="81"/>
      <c r="M540" s="81"/>
      <c r="N540" s="81"/>
    </row>
    <row r="541" spans="8:14">
      <c r="H541" s="81"/>
      <c r="I541" s="81"/>
      <c r="J541" s="81"/>
      <c r="K541" s="81"/>
      <c r="L541" s="81"/>
      <c r="M541" s="81"/>
      <c r="N541" s="81"/>
    </row>
    <row r="542" spans="8:14">
      <c r="H542" s="81"/>
      <c r="I542" s="81"/>
      <c r="J542" s="81"/>
      <c r="K542" s="81"/>
      <c r="L542" s="81"/>
      <c r="M542" s="81"/>
      <c r="N542" s="81"/>
    </row>
    <row r="543" spans="8:14">
      <c r="H543" s="81"/>
      <c r="I543" s="81"/>
      <c r="J543" s="81"/>
      <c r="K543" s="81"/>
      <c r="L543" s="81"/>
      <c r="M543" s="81"/>
      <c r="N543" s="81"/>
    </row>
    <row r="544" spans="8:14">
      <c r="H544" s="81"/>
      <c r="I544" s="81"/>
      <c r="J544" s="81"/>
      <c r="K544" s="81"/>
      <c r="L544" s="81"/>
      <c r="M544" s="81"/>
      <c r="N544" s="81"/>
    </row>
    <row r="545" spans="8:14">
      <c r="H545" s="81"/>
      <c r="I545" s="81"/>
      <c r="J545" s="81"/>
      <c r="K545" s="81"/>
      <c r="L545" s="81"/>
      <c r="M545" s="81"/>
      <c r="N545" s="81"/>
    </row>
    <row r="546" spans="8:14">
      <c r="H546" s="81"/>
      <c r="I546" s="81"/>
      <c r="J546" s="81"/>
      <c r="K546" s="81"/>
      <c r="L546" s="81"/>
      <c r="M546" s="81"/>
      <c r="N546" s="81"/>
    </row>
    <row r="547" spans="8:14">
      <c r="H547" s="81"/>
      <c r="I547" s="81"/>
      <c r="J547" s="81"/>
      <c r="K547" s="81"/>
      <c r="L547" s="81"/>
      <c r="M547" s="81"/>
      <c r="N547" s="81"/>
    </row>
    <row r="548" spans="8:14">
      <c r="H548" s="81"/>
      <c r="I548" s="81"/>
      <c r="J548" s="81"/>
      <c r="K548" s="81"/>
      <c r="L548" s="81"/>
      <c r="M548" s="81"/>
      <c r="N548" s="81"/>
    </row>
    <row r="549" spans="8:14">
      <c r="H549" s="81"/>
      <c r="I549" s="81"/>
      <c r="J549" s="81"/>
      <c r="K549" s="81"/>
      <c r="L549" s="81"/>
      <c r="M549" s="81"/>
      <c r="N549" s="81"/>
    </row>
    <row r="550" spans="8:14">
      <c r="H550" s="81"/>
      <c r="I550" s="81"/>
      <c r="J550" s="81"/>
      <c r="K550" s="81"/>
      <c r="L550" s="81"/>
      <c r="M550" s="81"/>
      <c r="N550" s="81"/>
    </row>
    <row r="551" spans="8:14">
      <c r="H551" s="81"/>
      <c r="I551" s="81"/>
      <c r="J551" s="81"/>
      <c r="K551" s="81"/>
      <c r="L551" s="81"/>
      <c r="M551" s="81"/>
      <c r="N551" s="81"/>
    </row>
    <row r="552" spans="8:14">
      <c r="H552" s="81"/>
      <c r="I552" s="81"/>
      <c r="J552" s="81"/>
      <c r="K552" s="81"/>
      <c r="L552" s="81"/>
      <c r="M552" s="81"/>
      <c r="N552" s="81"/>
    </row>
    <row r="553" spans="8:14">
      <c r="H553" s="81"/>
      <c r="I553" s="81"/>
      <c r="J553" s="81"/>
      <c r="K553" s="81"/>
      <c r="L553" s="81"/>
      <c r="M553" s="81"/>
      <c r="N553" s="81"/>
    </row>
    <row r="554" spans="8:14">
      <c r="H554" s="81"/>
      <c r="I554" s="81"/>
      <c r="J554" s="81"/>
      <c r="K554" s="81"/>
      <c r="L554" s="81"/>
      <c r="M554" s="81"/>
      <c r="N554" s="81"/>
    </row>
    <row r="555" spans="8:14">
      <c r="H555" s="81"/>
      <c r="I555" s="81"/>
      <c r="J555" s="81"/>
      <c r="K555" s="81"/>
      <c r="L555" s="81"/>
      <c r="M555" s="81"/>
      <c r="N555" s="81"/>
    </row>
    <row r="556" spans="8:14">
      <c r="H556" s="81"/>
      <c r="I556" s="81"/>
      <c r="J556" s="81"/>
      <c r="K556" s="81"/>
      <c r="L556" s="81"/>
      <c r="M556" s="81"/>
      <c r="N556" s="81"/>
    </row>
    <row r="557" spans="8:14">
      <c r="H557" s="81"/>
      <c r="I557" s="81"/>
      <c r="J557" s="81"/>
      <c r="K557" s="81"/>
      <c r="L557" s="81"/>
      <c r="M557" s="81"/>
      <c r="N557" s="81"/>
    </row>
    <row r="558" spans="8:14">
      <c r="H558" s="81"/>
      <c r="I558" s="81"/>
      <c r="J558" s="81"/>
      <c r="K558" s="81"/>
      <c r="L558" s="81"/>
      <c r="M558" s="81"/>
      <c r="N558" s="81"/>
    </row>
    <row r="559" spans="8:14">
      <c r="H559" s="81"/>
      <c r="I559" s="81"/>
      <c r="J559" s="81"/>
      <c r="K559" s="81"/>
      <c r="L559" s="81"/>
      <c r="M559" s="81"/>
      <c r="N559" s="81"/>
    </row>
    <row r="560" spans="8:14">
      <c r="H560" s="81"/>
      <c r="I560" s="81"/>
      <c r="J560" s="81"/>
      <c r="K560" s="81"/>
      <c r="L560" s="81"/>
      <c r="M560" s="81"/>
      <c r="N560" s="81"/>
    </row>
    <row r="561" spans="8:14">
      <c r="H561" s="81"/>
      <c r="I561" s="81"/>
      <c r="J561" s="81"/>
      <c r="K561" s="81"/>
      <c r="L561" s="81"/>
      <c r="M561" s="81"/>
      <c r="N561" s="81"/>
    </row>
    <row r="562" spans="8:14">
      <c r="H562" s="81"/>
      <c r="I562" s="81"/>
      <c r="J562" s="81"/>
      <c r="K562" s="81"/>
      <c r="L562" s="81"/>
      <c r="M562" s="81"/>
      <c r="N562" s="81"/>
    </row>
    <row r="563" spans="8:14">
      <c r="H563" s="81"/>
      <c r="I563" s="81"/>
      <c r="J563" s="81"/>
      <c r="K563" s="81"/>
      <c r="L563" s="81"/>
      <c r="M563" s="81"/>
      <c r="N563" s="81"/>
    </row>
    <row r="564" spans="8:14">
      <c r="H564" s="81"/>
      <c r="I564" s="81"/>
      <c r="J564" s="81"/>
      <c r="K564" s="81"/>
      <c r="L564" s="81"/>
      <c r="M564" s="81"/>
      <c r="N564" s="81"/>
    </row>
    <row r="565" spans="8:14">
      <c r="H565" s="81"/>
      <c r="I565" s="81"/>
      <c r="J565" s="81"/>
      <c r="K565" s="81"/>
      <c r="L565" s="81"/>
      <c r="M565" s="81"/>
      <c r="N565" s="81"/>
    </row>
    <row r="566" spans="8:14">
      <c r="H566" s="81"/>
      <c r="I566" s="81"/>
      <c r="J566" s="81"/>
      <c r="K566" s="81"/>
      <c r="L566" s="81"/>
      <c r="M566" s="81"/>
      <c r="N566" s="81"/>
    </row>
    <row r="567" spans="8:14">
      <c r="H567" s="81"/>
      <c r="I567" s="81"/>
      <c r="J567" s="81"/>
      <c r="K567" s="81"/>
      <c r="L567" s="81"/>
      <c r="M567" s="81"/>
      <c r="N567" s="81"/>
    </row>
    <row r="568" spans="8:14">
      <c r="H568" s="81"/>
      <c r="I568" s="81"/>
      <c r="J568" s="81"/>
      <c r="K568" s="81"/>
      <c r="L568" s="81"/>
      <c r="M568" s="81"/>
      <c r="N568" s="81"/>
    </row>
    <row r="569" spans="8:14">
      <c r="H569" s="81"/>
      <c r="I569" s="81"/>
      <c r="J569" s="81"/>
      <c r="K569" s="81"/>
      <c r="L569" s="81"/>
      <c r="M569" s="81"/>
      <c r="N569" s="81"/>
    </row>
    <row r="570" spans="8:14">
      <c r="H570" s="81"/>
      <c r="I570" s="81"/>
      <c r="J570" s="81"/>
      <c r="K570" s="81"/>
      <c r="L570" s="81"/>
      <c r="M570" s="81"/>
      <c r="N570" s="81"/>
    </row>
    <row r="571" spans="8:14">
      <c r="H571" s="81"/>
      <c r="I571" s="81"/>
      <c r="J571" s="81"/>
      <c r="K571" s="81"/>
      <c r="L571" s="81"/>
      <c r="M571" s="81"/>
      <c r="N571" s="81"/>
    </row>
    <row r="572" spans="8:14">
      <c r="H572" s="81"/>
      <c r="I572" s="81"/>
      <c r="J572" s="81"/>
      <c r="K572" s="81"/>
      <c r="L572" s="81"/>
      <c r="M572" s="81"/>
      <c r="N572" s="81"/>
    </row>
    <row r="573" spans="8:14">
      <c r="H573" s="81"/>
      <c r="I573" s="81"/>
      <c r="J573" s="81"/>
      <c r="K573" s="81"/>
      <c r="L573" s="81"/>
      <c r="M573" s="81"/>
      <c r="N573" s="81"/>
    </row>
    <row r="574" spans="8:14">
      <c r="H574" s="81"/>
      <c r="I574" s="81"/>
      <c r="J574" s="81"/>
      <c r="K574" s="81"/>
      <c r="L574" s="81"/>
      <c r="M574" s="81"/>
      <c r="N574" s="81"/>
    </row>
    <row r="575" spans="8:14">
      <c r="H575" s="81"/>
      <c r="I575" s="81"/>
      <c r="J575" s="81"/>
      <c r="K575" s="81"/>
      <c r="L575" s="81"/>
      <c r="M575" s="81"/>
      <c r="N575" s="81"/>
    </row>
    <row r="576" spans="8:14">
      <c r="H576" s="81"/>
      <c r="I576" s="81"/>
      <c r="J576" s="81"/>
      <c r="K576" s="81"/>
      <c r="L576" s="81"/>
      <c r="M576" s="81"/>
      <c r="N576" s="81"/>
    </row>
    <row r="577" spans="8:14">
      <c r="H577" s="81"/>
      <c r="I577" s="81"/>
      <c r="J577" s="81"/>
      <c r="K577" s="81"/>
      <c r="L577" s="81"/>
      <c r="M577" s="81"/>
      <c r="N577" s="81"/>
    </row>
    <row r="578" spans="8:14">
      <c r="H578" s="81"/>
      <c r="I578" s="81"/>
      <c r="J578" s="81"/>
      <c r="K578" s="81"/>
      <c r="L578" s="81"/>
      <c r="M578" s="81"/>
      <c r="N578" s="81"/>
    </row>
    <row r="579" spans="8:14">
      <c r="H579" s="81"/>
      <c r="I579" s="81"/>
      <c r="J579" s="81"/>
      <c r="K579" s="81"/>
      <c r="L579" s="81"/>
      <c r="M579" s="81"/>
      <c r="N579" s="81"/>
    </row>
    <row r="580" spans="8:14">
      <c r="H580" s="81"/>
      <c r="I580" s="81"/>
      <c r="J580" s="81"/>
      <c r="K580" s="81"/>
      <c r="L580" s="81"/>
      <c r="M580" s="81"/>
      <c r="N580" s="81"/>
    </row>
    <row r="581" spans="8:14">
      <c r="H581" s="81"/>
      <c r="I581" s="81"/>
      <c r="J581" s="81"/>
      <c r="K581" s="81"/>
      <c r="L581" s="81"/>
      <c r="M581" s="81"/>
      <c r="N581" s="81"/>
    </row>
    <row r="582" spans="8:14">
      <c r="H582" s="81"/>
      <c r="I582" s="81"/>
      <c r="J582" s="81"/>
      <c r="K582" s="81"/>
      <c r="L582" s="81"/>
      <c r="M582" s="81"/>
      <c r="N582" s="81"/>
    </row>
    <row r="583" spans="8:14">
      <c r="H583" s="81"/>
      <c r="I583" s="81"/>
      <c r="J583" s="81"/>
      <c r="K583" s="81"/>
      <c r="L583" s="81"/>
      <c r="M583" s="81"/>
      <c r="N583" s="81"/>
    </row>
    <row r="584" spans="8:14">
      <c r="H584" s="81"/>
      <c r="I584" s="81"/>
      <c r="J584" s="81"/>
      <c r="K584" s="81"/>
      <c r="L584" s="81"/>
      <c r="M584" s="81"/>
      <c r="N584" s="81"/>
    </row>
    <row r="585" spans="8:14">
      <c r="H585" s="81"/>
      <c r="I585" s="81"/>
      <c r="J585" s="81"/>
      <c r="K585" s="81"/>
      <c r="L585" s="81"/>
      <c r="M585" s="81"/>
      <c r="N585" s="81"/>
    </row>
    <row r="586" spans="8:14">
      <c r="H586" s="81"/>
      <c r="I586" s="81"/>
      <c r="J586" s="81"/>
      <c r="K586" s="81"/>
      <c r="L586" s="81"/>
      <c r="M586" s="81"/>
      <c r="N586" s="81"/>
    </row>
    <row r="587" spans="8:14">
      <c r="H587" s="81"/>
      <c r="I587" s="81"/>
      <c r="J587" s="81"/>
      <c r="K587" s="81"/>
      <c r="L587" s="81"/>
      <c r="M587" s="81"/>
      <c r="N587" s="81"/>
    </row>
    <row r="588" spans="8:14">
      <c r="H588" s="81"/>
      <c r="I588" s="81"/>
      <c r="J588" s="81"/>
      <c r="K588" s="81"/>
      <c r="L588" s="81"/>
      <c r="M588" s="81"/>
      <c r="N588" s="81"/>
    </row>
    <row r="589" spans="8:14">
      <c r="H589" s="81"/>
      <c r="I589" s="81"/>
      <c r="J589" s="81"/>
      <c r="K589" s="81"/>
      <c r="L589" s="81"/>
      <c r="M589" s="81"/>
      <c r="N589" s="81"/>
    </row>
    <row r="590" spans="8:14">
      <c r="H590" s="81"/>
      <c r="I590" s="81"/>
      <c r="J590" s="81"/>
      <c r="K590" s="81"/>
      <c r="L590" s="81"/>
      <c r="M590" s="81"/>
      <c r="N590" s="81"/>
    </row>
    <row r="591" spans="8:14">
      <c r="H591" s="81"/>
      <c r="I591" s="81"/>
      <c r="J591" s="81"/>
      <c r="K591" s="81"/>
      <c r="L591" s="81"/>
      <c r="M591" s="81"/>
      <c r="N591" s="81"/>
    </row>
    <row r="592" spans="8:14">
      <c r="H592" s="81"/>
      <c r="I592" s="81"/>
      <c r="J592" s="81"/>
      <c r="K592" s="81"/>
      <c r="L592" s="81"/>
      <c r="M592" s="81"/>
      <c r="N592" s="81"/>
    </row>
    <row r="593" spans="8:14">
      <c r="H593" s="81"/>
      <c r="I593" s="81"/>
      <c r="J593" s="81"/>
      <c r="K593" s="81"/>
      <c r="L593" s="81"/>
      <c r="M593" s="81"/>
      <c r="N593" s="81"/>
    </row>
    <row r="594" spans="8:14">
      <c r="H594" s="81"/>
      <c r="I594" s="81"/>
      <c r="J594" s="81"/>
      <c r="K594" s="81"/>
      <c r="L594" s="81"/>
      <c r="M594" s="81"/>
      <c r="N594" s="81"/>
    </row>
    <row r="595" spans="8:14">
      <c r="H595" s="81"/>
      <c r="I595" s="81"/>
      <c r="J595" s="81"/>
      <c r="K595" s="81"/>
      <c r="L595" s="81"/>
      <c r="M595" s="81"/>
      <c r="N595" s="81"/>
    </row>
    <row r="596" spans="8:14">
      <c r="H596" s="81"/>
      <c r="I596" s="81"/>
      <c r="J596" s="81"/>
      <c r="K596" s="81"/>
      <c r="L596" s="81"/>
      <c r="M596" s="81"/>
      <c r="N596" s="81"/>
    </row>
    <row r="597" spans="8:14">
      <c r="H597" s="81"/>
      <c r="I597" s="81"/>
      <c r="J597" s="81"/>
      <c r="K597" s="81"/>
      <c r="L597" s="81"/>
      <c r="M597" s="81"/>
      <c r="N597" s="81"/>
    </row>
    <row r="598" spans="8:14">
      <c r="H598" s="81"/>
      <c r="I598" s="81"/>
      <c r="J598" s="81"/>
      <c r="K598" s="81"/>
      <c r="L598" s="81"/>
      <c r="M598" s="81"/>
      <c r="N598" s="81"/>
    </row>
    <row r="599" spans="8:14">
      <c r="H599" s="81"/>
      <c r="I599" s="81"/>
      <c r="J599" s="81"/>
      <c r="K599" s="81"/>
      <c r="L599" s="81"/>
      <c r="M599" s="81"/>
      <c r="N599" s="81"/>
    </row>
    <row r="600" spans="8:14">
      <c r="H600" s="81"/>
      <c r="I600" s="81"/>
      <c r="J600" s="81"/>
      <c r="K600" s="81"/>
      <c r="L600" s="81"/>
      <c r="M600" s="81"/>
      <c r="N600" s="81"/>
    </row>
    <row r="601" spans="8:14">
      <c r="H601" s="81"/>
      <c r="I601" s="81"/>
      <c r="J601" s="81"/>
      <c r="K601" s="81"/>
      <c r="L601" s="81"/>
      <c r="M601" s="81"/>
      <c r="N601" s="81"/>
    </row>
    <row r="602" spans="8:14">
      <c r="H602" s="81"/>
      <c r="I602" s="81"/>
      <c r="J602" s="81"/>
      <c r="K602" s="81"/>
      <c r="L602" s="81"/>
      <c r="M602" s="81"/>
      <c r="N602" s="81"/>
    </row>
    <row r="603" spans="8:14">
      <c r="H603" s="81"/>
      <c r="I603" s="81"/>
      <c r="J603" s="81"/>
      <c r="K603" s="81"/>
      <c r="L603" s="81"/>
      <c r="M603" s="81"/>
      <c r="N603" s="81"/>
    </row>
    <row r="604" spans="8:14">
      <c r="H604" s="81"/>
      <c r="I604" s="81"/>
      <c r="J604" s="81"/>
      <c r="K604" s="81"/>
      <c r="L604" s="81"/>
      <c r="M604" s="81"/>
      <c r="N604" s="81"/>
    </row>
    <row r="605" spans="8:14">
      <c r="H605" s="81"/>
      <c r="I605" s="81"/>
      <c r="J605" s="81"/>
      <c r="K605" s="81"/>
      <c r="L605" s="81"/>
      <c r="M605" s="81"/>
      <c r="N605" s="81"/>
    </row>
    <row r="606" spans="8:14">
      <c r="H606" s="81"/>
      <c r="I606" s="81"/>
      <c r="J606" s="81"/>
      <c r="K606" s="81"/>
      <c r="L606" s="81"/>
      <c r="M606" s="81"/>
      <c r="N606" s="81"/>
    </row>
    <row r="607" spans="8:14">
      <c r="H607" s="81"/>
      <c r="I607" s="81"/>
      <c r="J607" s="81"/>
      <c r="K607" s="81"/>
      <c r="L607" s="81"/>
      <c r="M607" s="81"/>
      <c r="N607" s="81"/>
    </row>
    <row r="608" spans="8:14">
      <c r="H608" s="81"/>
      <c r="I608" s="81"/>
      <c r="J608" s="81"/>
      <c r="K608" s="81"/>
      <c r="L608" s="81"/>
      <c r="M608" s="81"/>
      <c r="N608" s="81"/>
    </row>
    <row r="609" spans="8:14">
      <c r="H609" s="81"/>
      <c r="I609" s="81"/>
      <c r="J609" s="81"/>
      <c r="K609" s="81"/>
      <c r="L609" s="81"/>
      <c r="M609" s="81"/>
      <c r="N609" s="81"/>
    </row>
    <row r="610" spans="8:14">
      <c r="H610" s="81"/>
      <c r="I610" s="81"/>
      <c r="J610" s="81"/>
      <c r="K610" s="81"/>
      <c r="L610" s="81"/>
      <c r="M610" s="81"/>
      <c r="N610" s="81"/>
    </row>
    <row r="611" spans="8:14">
      <c r="H611" s="81"/>
      <c r="I611" s="81"/>
      <c r="J611" s="81"/>
      <c r="K611" s="81"/>
      <c r="L611" s="81"/>
      <c r="M611" s="81"/>
      <c r="N611" s="81"/>
    </row>
    <row r="612" spans="8:14">
      <c r="H612" s="81"/>
      <c r="I612" s="81"/>
      <c r="J612" s="81"/>
      <c r="K612" s="81"/>
      <c r="L612" s="81"/>
      <c r="M612" s="81"/>
      <c r="N612" s="81"/>
    </row>
    <row r="613" spans="8:14">
      <c r="H613" s="81"/>
      <c r="I613" s="81"/>
      <c r="J613" s="81"/>
      <c r="K613" s="81"/>
      <c r="L613" s="81"/>
      <c r="M613" s="81"/>
      <c r="N613" s="81"/>
    </row>
    <row r="614" spans="8:14">
      <c r="H614" s="81"/>
      <c r="I614" s="81"/>
      <c r="J614" s="81"/>
      <c r="K614" s="81"/>
      <c r="L614" s="81"/>
      <c r="M614" s="81"/>
      <c r="N614" s="81"/>
    </row>
    <row r="615" spans="8:14">
      <c r="H615" s="81"/>
      <c r="I615" s="81"/>
      <c r="J615" s="81"/>
      <c r="K615" s="81"/>
      <c r="L615" s="81"/>
      <c r="M615" s="81"/>
      <c r="N615" s="81"/>
    </row>
    <row r="616" spans="8:14">
      <c r="H616" s="81"/>
      <c r="I616" s="81"/>
      <c r="J616" s="81"/>
      <c r="K616" s="81"/>
      <c r="L616" s="81"/>
      <c r="M616" s="81"/>
      <c r="N616" s="81"/>
    </row>
    <row r="617" spans="8:14">
      <c r="H617" s="81"/>
      <c r="I617" s="81"/>
      <c r="J617" s="81"/>
      <c r="K617" s="81"/>
      <c r="L617" s="81"/>
      <c r="M617" s="81"/>
      <c r="N617" s="81"/>
    </row>
    <row r="618" spans="8:14">
      <c r="H618" s="81"/>
      <c r="I618" s="81"/>
      <c r="J618" s="81"/>
      <c r="K618" s="81"/>
      <c r="L618" s="81"/>
      <c r="M618" s="81"/>
      <c r="N618" s="81"/>
    </row>
    <row r="619" spans="8:14">
      <c r="H619" s="81"/>
      <c r="I619" s="81"/>
      <c r="J619" s="81"/>
      <c r="K619" s="81"/>
      <c r="L619" s="81"/>
      <c r="M619" s="81"/>
      <c r="N619" s="81"/>
    </row>
    <row r="620" spans="8:14">
      <c r="H620" s="81"/>
      <c r="I620" s="81"/>
      <c r="J620" s="81"/>
      <c r="K620" s="81"/>
      <c r="L620" s="81"/>
      <c r="M620" s="81"/>
      <c r="N620" s="81"/>
    </row>
    <row r="621" spans="8:14">
      <c r="H621" s="81"/>
      <c r="I621" s="81"/>
      <c r="J621" s="81"/>
      <c r="K621" s="81"/>
      <c r="L621" s="81"/>
      <c r="M621" s="81"/>
      <c r="N621" s="81"/>
    </row>
    <row r="622" spans="8:14">
      <c r="H622" s="81"/>
      <c r="I622" s="81"/>
      <c r="J622" s="81"/>
      <c r="K622" s="81"/>
      <c r="L622" s="81"/>
      <c r="M622" s="81"/>
      <c r="N622" s="81"/>
    </row>
    <row r="623" spans="8:14">
      <c r="H623" s="81"/>
      <c r="I623" s="81"/>
      <c r="J623" s="81"/>
      <c r="K623" s="81"/>
      <c r="L623" s="81"/>
      <c r="M623" s="81"/>
      <c r="N623" s="81"/>
    </row>
    <row r="624" spans="8:14">
      <c r="H624" s="81"/>
      <c r="I624" s="81"/>
      <c r="J624" s="81"/>
      <c r="K624" s="81"/>
      <c r="L624" s="81"/>
      <c r="M624" s="81"/>
      <c r="N624" s="81"/>
    </row>
    <row r="625" spans="8:14">
      <c r="H625" s="81"/>
      <c r="I625" s="81"/>
      <c r="J625" s="81"/>
      <c r="K625" s="81"/>
      <c r="L625" s="81"/>
      <c r="M625" s="81"/>
      <c r="N625" s="81"/>
    </row>
    <row r="626" spans="8:14">
      <c r="H626" s="81"/>
      <c r="I626" s="81"/>
      <c r="J626" s="81"/>
      <c r="K626" s="81"/>
      <c r="L626" s="81"/>
      <c r="M626" s="81"/>
      <c r="N626" s="81"/>
    </row>
    <row r="627" spans="8:14">
      <c r="H627" s="81"/>
      <c r="I627" s="81"/>
      <c r="J627" s="81"/>
      <c r="K627" s="81"/>
      <c r="L627" s="81"/>
      <c r="M627" s="81"/>
      <c r="N627" s="81"/>
    </row>
    <row r="628" spans="8:14">
      <c r="H628" s="81"/>
      <c r="I628" s="81"/>
      <c r="J628" s="81"/>
      <c r="K628" s="81"/>
      <c r="L628" s="81"/>
      <c r="M628" s="81"/>
      <c r="N628" s="81"/>
    </row>
    <row r="629" spans="8:14">
      <c r="H629" s="81"/>
      <c r="I629" s="81"/>
      <c r="J629" s="81"/>
      <c r="K629" s="81"/>
      <c r="L629" s="81"/>
      <c r="M629" s="81"/>
      <c r="N629" s="81"/>
    </row>
    <row r="630" spans="8:14">
      <c r="H630" s="81"/>
      <c r="I630" s="81"/>
      <c r="J630" s="81"/>
      <c r="K630" s="81"/>
      <c r="L630" s="81"/>
      <c r="M630" s="81"/>
      <c r="N630" s="81"/>
    </row>
    <row r="631" spans="8:14">
      <c r="H631" s="81"/>
      <c r="I631" s="81"/>
      <c r="J631" s="81"/>
      <c r="K631" s="81"/>
      <c r="L631" s="81"/>
      <c r="M631" s="81"/>
      <c r="N631" s="81"/>
    </row>
    <row r="632" spans="8:14">
      <c r="H632" s="81"/>
      <c r="I632" s="81"/>
      <c r="J632" s="81"/>
      <c r="K632" s="81"/>
      <c r="L632" s="81"/>
      <c r="M632" s="81"/>
      <c r="N632" s="81"/>
    </row>
    <row r="633" spans="8:14">
      <c r="H633" s="81"/>
      <c r="I633" s="81"/>
      <c r="J633" s="81"/>
      <c r="K633" s="81"/>
      <c r="L633" s="81"/>
      <c r="M633" s="81"/>
      <c r="N633" s="81"/>
    </row>
    <row r="634" spans="8:14">
      <c r="H634" s="81"/>
      <c r="I634" s="81"/>
      <c r="J634" s="81"/>
      <c r="K634" s="81"/>
      <c r="L634" s="81"/>
      <c r="M634" s="81"/>
      <c r="N634" s="81"/>
    </row>
    <row r="635" spans="8:14">
      <c r="H635" s="81"/>
      <c r="I635" s="81"/>
      <c r="J635" s="81"/>
      <c r="K635" s="81"/>
      <c r="L635" s="81"/>
      <c r="M635" s="81"/>
      <c r="N635" s="81"/>
    </row>
    <row r="636" spans="8:14">
      <c r="H636" s="81"/>
      <c r="I636" s="81"/>
      <c r="J636" s="81"/>
      <c r="K636" s="81"/>
      <c r="L636" s="81"/>
      <c r="M636" s="81"/>
      <c r="N636" s="81"/>
    </row>
    <row r="637" spans="8:14">
      <c r="H637" s="81"/>
      <c r="I637" s="81"/>
      <c r="J637" s="81"/>
      <c r="K637" s="81"/>
      <c r="L637" s="81"/>
      <c r="M637" s="81"/>
      <c r="N637" s="81"/>
    </row>
    <row r="638" spans="8:14">
      <c r="H638" s="81"/>
      <c r="I638" s="81"/>
      <c r="J638" s="81"/>
      <c r="K638" s="81"/>
      <c r="L638" s="81"/>
      <c r="M638" s="81"/>
      <c r="N638" s="81"/>
    </row>
    <row r="639" spans="8:14">
      <c r="H639" s="81"/>
      <c r="I639" s="81"/>
      <c r="J639" s="81"/>
      <c r="K639" s="81"/>
      <c r="L639" s="81"/>
      <c r="M639" s="81"/>
      <c r="N639" s="81"/>
    </row>
    <row r="640" spans="8:14">
      <c r="H640" s="81"/>
      <c r="I640" s="81"/>
      <c r="J640" s="81"/>
      <c r="K640" s="81"/>
      <c r="L640" s="81"/>
      <c r="M640" s="81"/>
      <c r="N640" s="81"/>
    </row>
    <row r="641" spans="8:14">
      <c r="H641" s="81"/>
      <c r="I641" s="81"/>
      <c r="J641" s="81"/>
      <c r="K641" s="81"/>
      <c r="L641" s="81"/>
      <c r="M641" s="81"/>
      <c r="N641" s="81"/>
    </row>
    <row r="642" spans="8:14">
      <c r="H642" s="81"/>
      <c r="I642" s="81"/>
      <c r="J642" s="81"/>
      <c r="K642" s="81"/>
      <c r="L642" s="81"/>
      <c r="M642" s="81"/>
      <c r="N642" s="81"/>
    </row>
    <row r="643" spans="8:14">
      <c r="H643" s="81"/>
      <c r="I643" s="81"/>
      <c r="J643" s="81"/>
      <c r="K643" s="81"/>
      <c r="L643" s="81"/>
      <c r="M643" s="81"/>
      <c r="N643" s="81"/>
    </row>
    <row r="644" spans="8:14">
      <c r="H644" s="81"/>
      <c r="I644" s="81"/>
      <c r="J644" s="81"/>
      <c r="K644" s="81"/>
      <c r="L644" s="81"/>
      <c r="M644" s="81"/>
      <c r="N644" s="81"/>
    </row>
    <row r="645" spans="8:14">
      <c r="H645" s="81"/>
      <c r="I645" s="81"/>
      <c r="J645" s="81"/>
      <c r="K645" s="81"/>
      <c r="L645" s="81"/>
      <c r="M645" s="81"/>
      <c r="N645" s="81"/>
    </row>
    <row r="646" spans="8:14">
      <c r="H646" s="81"/>
      <c r="I646" s="81"/>
      <c r="J646" s="81"/>
      <c r="K646" s="81"/>
      <c r="L646" s="81"/>
      <c r="M646" s="81"/>
      <c r="N646" s="81"/>
    </row>
    <row r="647" spans="8:14">
      <c r="H647" s="81"/>
      <c r="I647" s="81"/>
      <c r="J647" s="81"/>
      <c r="K647" s="81"/>
      <c r="L647" s="81"/>
      <c r="M647" s="81"/>
      <c r="N647" s="81"/>
    </row>
    <row r="648" spans="8:14">
      <c r="H648" s="81"/>
      <c r="I648" s="81"/>
      <c r="J648" s="81"/>
      <c r="K648" s="81"/>
      <c r="L648" s="81"/>
      <c r="M648" s="81"/>
      <c r="N648" s="81"/>
    </row>
    <row r="649" spans="8:14">
      <c r="H649" s="81"/>
      <c r="I649" s="81"/>
      <c r="J649" s="81"/>
      <c r="K649" s="81"/>
      <c r="L649" s="81"/>
      <c r="M649" s="81"/>
      <c r="N649" s="81"/>
    </row>
    <row r="650" spans="8:14">
      <c r="H650" s="81"/>
      <c r="I650" s="81"/>
      <c r="J650" s="81"/>
      <c r="K650" s="81"/>
      <c r="L650" s="81"/>
      <c r="M650" s="81"/>
      <c r="N650" s="81"/>
    </row>
    <row r="651" spans="8:14">
      <c r="H651" s="81"/>
      <c r="I651" s="81"/>
      <c r="J651" s="81"/>
      <c r="K651" s="81"/>
      <c r="L651" s="81"/>
      <c r="M651" s="81"/>
      <c r="N651" s="81"/>
    </row>
    <row r="652" spans="8:14">
      <c r="H652" s="81"/>
      <c r="I652" s="81"/>
      <c r="J652" s="81"/>
      <c r="K652" s="81"/>
      <c r="L652" s="81"/>
      <c r="M652" s="81"/>
      <c r="N652" s="81"/>
    </row>
    <row r="653" spans="8:14">
      <c r="H653" s="81"/>
      <c r="I653" s="81"/>
      <c r="J653" s="81"/>
      <c r="K653" s="81"/>
      <c r="L653" s="81"/>
      <c r="M653" s="81"/>
      <c r="N653" s="81"/>
    </row>
    <row r="654" spans="8:14">
      <c r="H654" s="81"/>
      <c r="I654" s="81"/>
      <c r="J654" s="81"/>
      <c r="K654" s="81"/>
      <c r="L654" s="81"/>
      <c r="M654" s="81"/>
      <c r="N654" s="81"/>
    </row>
    <row r="655" spans="8:14">
      <c r="H655" s="81"/>
      <c r="I655" s="81"/>
      <c r="J655" s="81"/>
      <c r="K655" s="81"/>
      <c r="L655" s="81"/>
      <c r="M655" s="81"/>
      <c r="N655" s="81"/>
    </row>
    <row r="656" spans="8:14">
      <c r="H656" s="81"/>
      <c r="I656" s="81"/>
      <c r="J656" s="81"/>
      <c r="K656" s="81"/>
      <c r="L656" s="81"/>
      <c r="M656" s="81"/>
      <c r="N656" s="81"/>
    </row>
    <row r="657" spans="8:14">
      <c r="H657" s="81"/>
      <c r="I657" s="81"/>
      <c r="J657" s="81"/>
      <c r="K657" s="81"/>
      <c r="L657" s="81"/>
      <c r="M657" s="81"/>
      <c r="N657" s="81"/>
    </row>
    <row r="658" spans="8:14">
      <c r="H658" s="81"/>
      <c r="I658" s="81"/>
      <c r="J658" s="81"/>
      <c r="K658" s="81"/>
      <c r="L658" s="81"/>
      <c r="M658" s="81"/>
      <c r="N658" s="81"/>
    </row>
    <row r="659" spans="8:14">
      <c r="H659" s="81"/>
      <c r="I659" s="81"/>
      <c r="J659" s="81"/>
      <c r="K659" s="81"/>
      <c r="L659" s="81"/>
      <c r="M659" s="81"/>
      <c r="N659" s="81"/>
    </row>
    <row r="660" spans="8:14">
      <c r="H660" s="81"/>
      <c r="I660" s="81"/>
      <c r="J660" s="81"/>
      <c r="K660" s="81"/>
      <c r="L660" s="81"/>
      <c r="M660" s="81"/>
      <c r="N660" s="81"/>
    </row>
    <row r="661" spans="8:14">
      <c r="H661" s="81"/>
      <c r="I661" s="81"/>
      <c r="J661" s="81"/>
      <c r="K661" s="81"/>
      <c r="L661" s="81"/>
      <c r="M661" s="81"/>
      <c r="N661" s="81"/>
    </row>
    <row r="662" spans="8:14">
      <c r="H662" s="81"/>
      <c r="I662" s="81"/>
      <c r="J662" s="81"/>
      <c r="K662" s="81"/>
      <c r="L662" s="81"/>
      <c r="M662" s="81"/>
      <c r="N662" s="81"/>
    </row>
    <row r="663" spans="8:14">
      <c r="H663" s="81"/>
      <c r="I663" s="81"/>
      <c r="J663" s="81"/>
      <c r="K663" s="81"/>
      <c r="L663" s="81"/>
      <c r="M663" s="81"/>
      <c r="N663" s="81"/>
    </row>
    <row r="664" spans="8:14">
      <c r="H664" s="81"/>
      <c r="I664" s="81"/>
      <c r="J664" s="81"/>
      <c r="K664" s="81"/>
      <c r="L664" s="81"/>
      <c r="M664" s="81"/>
      <c r="N664" s="81"/>
    </row>
    <row r="665" spans="8:14">
      <c r="H665" s="81"/>
      <c r="I665" s="81"/>
      <c r="J665" s="81"/>
      <c r="K665" s="81"/>
      <c r="L665" s="81"/>
      <c r="M665" s="81"/>
      <c r="N665" s="81"/>
    </row>
    <row r="666" spans="8:14">
      <c r="H666" s="81"/>
      <c r="I666" s="81"/>
      <c r="J666" s="81"/>
      <c r="K666" s="81"/>
      <c r="L666" s="81"/>
      <c r="M666" s="81"/>
      <c r="N666" s="81"/>
    </row>
    <row r="667" spans="8:14">
      <c r="H667" s="81"/>
      <c r="I667" s="81"/>
      <c r="J667" s="81"/>
      <c r="K667" s="81"/>
      <c r="L667" s="81"/>
      <c r="M667" s="81"/>
      <c r="N667" s="81"/>
    </row>
    <row r="668" spans="8:14">
      <c r="H668" s="81"/>
      <c r="I668" s="81"/>
      <c r="J668" s="81"/>
      <c r="K668" s="81"/>
      <c r="L668" s="81"/>
      <c r="M668" s="81"/>
      <c r="N668" s="81"/>
    </row>
    <row r="669" spans="8:14">
      <c r="H669" s="81"/>
      <c r="I669" s="81"/>
      <c r="J669" s="81"/>
      <c r="K669" s="81"/>
      <c r="L669" s="81"/>
      <c r="M669" s="81"/>
      <c r="N669" s="81"/>
    </row>
    <row r="670" spans="8:14">
      <c r="H670" s="81"/>
      <c r="I670" s="81"/>
      <c r="J670" s="81"/>
      <c r="K670" s="81"/>
      <c r="L670" s="81"/>
      <c r="M670" s="81"/>
      <c r="N670" s="81"/>
    </row>
    <row r="671" spans="8:14">
      <c r="H671" s="81"/>
      <c r="I671" s="81"/>
      <c r="J671" s="81"/>
      <c r="K671" s="81"/>
      <c r="L671" s="81"/>
      <c r="M671" s="81"/>
      <c r="N671" s="81"/>
    </row>
    <row r="672" spans="8:14">
      <c r="H672" s="81"/>
      <c r="I672" s="81"/>
      <c r="J672" s="81"/>
      <c r="K672" s="81"/>
      <c r="L672" s="81"/>
      <c r="M672" s="81"/>
      <c r="N672" s="81"/>
    </row>
    <row r="673" spans="8:14">
      <c r="H673" s="81"/>
      <c r="I673" s="81"/>
      <c r="J673" s="81"/>
      <c r="K673" s="81"/>
      <c r="L673" s="81"/>
      <c r="M673" s="81"/>
      <c r="N673" s="81"/>
    </row>
    <row r="674" spans="8:14">
      <c r="H674" s="81"/>
      <c r="I674" s="81"/>
      <c r="J674" s="81"/>
      <c r="K674" s="81"/>
      <c r="L674" s="81"/>
      <c r="M674" s="81"/>
      <c r="N674" s="81"/>
    </row>
    <row r="675" spans="8:14">
      <c r="H675" s="81"/>
      <c r="I675" s="81"/>
      <c r="J675" s="81"/>
      <c r="K675" s="81"/>
      <c r="L675" s="81"/>
      <c r="M675" s="81"/>
      <c r="N675" s="81"/>
    </row>
    <row r="676" spans="8:14">
      <c r="H676" s="81"/>
      <c r="I676" s="81"/>
      <c r="J676" s="81"/>
      <c r="K676" s="81"/>
      <c r="L676" s="81"/>
      <c r="M676" s="81"/>
      <c r="N676" s="81"/>
    </row>
    <row r="677" spans="8:14">
      <c r="H677" s="81"/>
      <c r="I677" s="81"/>
      <c r="J677" s="81"/>
      <c r="K677" s="81"/>
      <c r="L677" s="81"/>
      <c r="M677" s="81"/>
      <c r="N677" s="81"/>
    </row>
    <row r="678" spans="8:14">
      <c r="H678" s="81"/>
      <c r="I678" s="81"/>
      <c r="J678" s="81"/>
      <c r="K678" s="81"/>
      <c r="L678" s="81"/>
      <c r="M678" s="81"/>
      <c r="N678" s="81"/>
    </row>
    <row r="679" spans="8:14">
      <c r="H679" s="81"/>
      <c r="I679" s="81"/>
      <c r="J679" s="81"/>
      <c r="K679" s="81"/>
      <c r="L679" s="81"/>
      <c r="M679" s="81"/>
      <c r="N679" s="81"/>
    </row>
    <row r="680" spans="8:14">
      <c r="H680" s="81"/>
      <c r="I680" s="81"/>
      <c r="J680" s="81"/>
      <c r="K680" s="81"/>
      <c r="L680" s="81"/>
      <c r="M680" s="81"/>
      <c r="N680" s="81"/>
    </row>
    <row r="681" spans="8:14">
      <c r="H681" s="81"/>
      <c r="I681" s="81"/>
      <c r="J681" s="81"/>
      <c r="K681" s="81"/>
      <c r="L681" s="81"/>
      <c r="M681" s="81"/>
      <c r="N681" s="81"/>
    </row>
    <row r="682" spans="8:14">
      <c r="H682" s="81"/>
      <c r="I682" s="81"/>
      <c r="J682" s="81"/>
      <c r="K682" s="81"/>
      <c r="L682" s="81"/>
      <c r="M682" s="81"/>
      <c r="N682" s="81"/>
    </row>
    <row r="683" spans="8:14">
      <c r="H683" s="81"/>
      <c r="I683" s="81"/>
      <c r="J683" s="81"/>
      <c r="K683" s="81"/>
      <c r="L683" s="81"/>
      <c r="M683" s="81"/>
      <c r="N683" s="81"/>
    </row>
    <row r="684" spans="8:14">
      <c r="H684" s="81"/>
      <c r="I684" s="81"/>
      <c r="J684" s="81"/>
      <c r="K684" s="81"/>
      <c r="L684" s="81"/>
      <c r="M684" s="81"/>
      <c r="N684" s="81"/>
    </row>
    <row r="685" spans="8:14">
      <c r="H685" s="81"/>
      <c r="I685" s="81"/>
      <c r="J685" s="81"/>
      <c r="K685" s="81"/>
      <c r="L685" s="81"/>
      <c r="M685" s="81"/>
      <c r="N685" s="81"/>
    </row>
    <row r="686" spans="8:14">
      <c r="H686" s="81"/>
      <c r="I686" s="81"/>
      <c r="J686" s="81"/>
      <c r="K686" s="81"/>
      <c r="L686" s="81"/>
      <c r="M686" s="81"/>
      <c r="N686" s="81"/>
    </row>
    <row r="687" spans="8:14">
      <c r="H687" s="81"/>
      <c r="I687" s="81"/>
      <c r="J687" s="81"/>
      <c r="K687" s="81"/>
      <c r="L687" s="81"/>
      <c r="M687" s="81"/>
      <c r="N687" s="81"/>
    </row>
    <row r="688" spans="8:14">
      <c r="H688" s="81"/>
      <c r="I688" s="81"/>
      <c r="J688" s="81"/>
      <c r="K688" s="81"/>
      <c r="L688" s="81"/>
      <c r="M688" s="81"/>
      <c r="N688" s="81"/>
    </row>
    <row r="689" spans="8:14">
      <c r="H689" s="81"/>
      <c r="I689" s="81"/>
      <c r="J689" s="81"/>
      <c r="K689" s="81"/>
      <c r="L689" s="81"/>
      <c r="M689" s="81"/>
      <c r="N689" s="81"/>
    </row>
    <row r="690" spans="8:14">
      <c r="H690" s="81"/>
      <c r="I690" s="81"/>
      <c r="J690" s="81"/>
      <c r="K690" s="81"/>
      <c r="L690" s="81"/>
      <c r="M690" s="81"/>
      <c r="N690" s="81"/>
    </row>
    <row r="691" spans="8:14">
      <c r="H691" s="81"/>
      <c r="I691" s="81"/>
      <c r="J691" s="81"/>
      <c r="K691" s="81"/>
      <c r="L691" s="81"/>
      <c r="M691" s="81"/>
      <c r="N691" s="81"/>
    </row>
    <row r="692" spans="8:14">
      <c r="H692" s="81"/>
      <c r="I692" s="81"/>
      <c r="J692" s="81"/>
      <c r="K692" s="81"/>
      <c r="L692" s="81"/>
      <c r="M692" s="81"/>
      <c r="N692" s="81"/>
    </row>
    <row r="693" spans="8:14">
      <c r="H693" s="81"/>
      <c r="I693" s="81"/>
      <c r="J693" s="81"/>
      <c r="K693" s="81"/>
      <c r="L693" s="81"/>
      <c r="M693" s="81"/>
      <c r="N693" s="81"/>
    </row>
    <row r="694" spans="8:14">
      <c r="H694" s="81"/>
      <c r="I694" s="81"/>
      <c r="J694" s="81"/>
      <c r="K694" s="81"/>
      <c r="L694" s="81"/>
      <c r="M694" s="81"/>
      <c r="N694" s="81"/>
    </row>
    <row r="695" spans="8:14">
      <c r="H695" s="81"/>
      <c r="I695" s="81"/>
      <c r="J695" s="81"/>
      <c r="K695" s="81"/>
      <c r="L695" s="81"/>
      <c r="M695" s="81"/>
      <c r="N695" s="81"/>
    </row>
    <row r="696" spans="8:14">
      <c r="H696" s="81"/>
      <c r="I696" s="81"/>
      <c r="J696" s="81"/>
      <c r="K696" s="81"/>
      <c r="L696" s="81"/>
      <c r="M696" s="81"/>
      <c r="N696" s="81"/>
    </row>
    <row r="697" spans="8:14">
      <c r="H697" s="81"/>
      <c r="I697" s="81"/>
      <c r="J697" s="81"/>
      <c r="K697" s="81"/>
      <c r="L697" s="81"/>
      <c r="M697" s="81"/>
      <c r="N697" s="81"/>
    </row>
    <row r="698" spans="8:14">
      <c r="H698" s="81"/>
      <c r="I698" s="81"/>
      <c r="J698" s="81"/>
      <c r="K698" s="81"/>
      <c r="L698" s="81"/>
      <c r="M698" s="81"/>
      <c r="N698" s="81"/>
    </row>
    <row r="699" spans="8:14">
      <c r="H699" s="81"/>
      <c r="I699" s="81"/>
      <c r="J699" s="81"/>
      <c r="K699" s="81"/>
      <c r="L699" s="81"/>
      <c r="M699" s="81"/>
      <c r="N699" s="81"/>
    </row>
    <row r="700" spans="8:14">
      <c r="H700" s="81"/>
      <c r="I700" s="81"/>
      <c r="J700" s="81"/>
      <c r="K700" s="81"/>
      <c r="L700" s="81"/>
      <c r="M700" s="81"/>
      <c r="N700" s="81"/>
    </row>
    <row r="701" spans="8:14">
      <c r="H701" s="81"/>
      <c r="I701" s="81"/>
      <c r="J701" s="81"/>
      <c r="K701" s="81"/>
      <c r="L701" s="81"/>
      <c r="M701" s="81"/>
      <c r="N701" s="81"/>
    </row>
    <row r="702" spans="8:14">
      <c r="H702" s="81"/>
      <c r="I702" s="81"/>
      <c r="J702" s="81"/>
      <c r="K702" s="81"/>
      <c r="L702" s="81"/>
      <c r="M702" s="81"/>
      <c r="N702" s="81"/>
    </row>
    <row r="703" spans="8:14">
      <c r="H703" s="81"/>
      <c r="I703" s="81"/>
      <c r="J703" s="81"/>
      <c r="K703" s="81"/>
      <c r="L703" s="81"/>
      <c r="M703" s="81"/>
      <c r="N703" s="81"/>
    </row>
    <row r="704" spans="8:14">
      <c r="H704" s="81"/>
      <c r="I704" s="81"/>
      <c r="J704" s="81"/>
      <c r="K704" s="81"/>
      <c r="L704" s="81"/>
      <c r="M704" s="81"/>
      <c r="N704" s="81"/>
    </row>
    <row r="705" spans="8:14">
      <c r="H705" s="81"/>
      <c r="I705" s="81"/>
      <c r="J705" s="81"/>
      <c r="K705" s="81"/>
      <c r="L705" s="81"/>
      <c r="M705" s="81"/>
      <c r="N705" s="81"/>
    </row>
    <row r="706" spans="8:14">
      <c r="H706" s="81"/>
      <c r="I706" s="81"/>
      <c r="J706" s="81"/>
      <c r="K706" s="81"/>
      <c r="L706" s="81"/>
      <c r="M706" s="81"/>
      <c r="N706" s="81"/>
    </row>
    <row r="707" spans="8:14">
      <c r="H707" s="81"/>
      <c r="I707" s="81"/>
      <c r="J707" s="81"/>
      <c r="K707" s="81"/>
      <c r="L707" s="81"/>
      <c r="M707" s="81"/>
      <c r="N707" s="81"/>
    </row>
    <row r="708" spans="8:14">
      <c r="H708" s="81"/>
      <c r="I708" s="81"/>
      <c r="J708" s="81"/>
      <c r="K708" s="81"/>
      <c r="L708" s="81"/>
      <c r="M708" s="81"/>
      <c r="N708" s="81"/>
    </row>
    <row r="709" spans="8:14">
      <c r="H709" s="81"/>
      <c r="I709" s="81"/>
      <c r="J709" s="81"/>
      <c r="K709" s="81"/>
      <c r="L709" s="81"/>
      <c r="M709" s="81"/>
      <c r="N709" s="81"/>
    </row>
    <row r="710" spans="8:14">
      <c r="H710" s="81"/>
      <c r="I710" s="81"/>
      <c r="J710" s="81"/>
      <c r="K710" s="81"/>
      <c r="L710" s="81"/>
      <c r="M710" s="81"/>
      <c r="N710" s="81"/>
    </row>
    <row r="711" spans="8:14">
      <c r="H711" s="81"/>
      <c r="I711" s="81"/>
      <c r="J711" s="81"/>
      <c r="K711" s="81"/>
      <c r="L711" s="81"/>
      <c r="M711" s="81"/>
      <c r="N711" s="81"/>
    </row>
    <row r="712" spans="8:14">
      <c r="H712" s="81"/>
      <c r="I712" s="81"/>
      <c r="J712" s="81"/>
      <c r="K712" s="81"/>
      <c r="L712" s="81"/>
      <c r="M712" s="81"/>
      <c r="N712" s="81"/>
    </row>
    <row r="713" spans="8:14">
      <c r="H713" s="81"/>
      <c r="I713" s="81"/>
      <c r="J713" s="81"/>
      <c r="K713" s="81"/>
      <c r="L713" s="81"/>
      <c r="M713" s="81"/>
      <c r="N713" s="81"/>
    </row>
    <row r="714" spans="8:14">
      <c r="H714" s="81"/>
      <c r="I714" s="81"/>
      <c r="J714" s="81"/>
      <c r="K714" s="81"/>
      <c r="L714" s="81"/>
      <c r="M714" s="81"/>
      <c r="N714" s="81"/>
    </row>
    <row r="715" spans="8:14">
      <c r="H715" s="81"/>
      <c r="I715" s="81"/>
      <c r="J715" s="81"/>
      <c r="K715" s="81"/>
      <c r="L715" s="81"/>
      <c r="M715" s="81"/>
      <c r="N715" s="81"/>
    </row>
    <row r="716" spans="8:14">
      <c r="H716" s="81"/>
      <c r="I716" s="81"/>
      <c r="J716" s="81"/>
      <c r="K716" s="81"/>
      <c r="L716" s="81"/>
      <c r="M716" s="81"/>
      <c r="N716" s="81"/>
    </row>
    <row r="717" spans="8:14">
      <c r="H717" s="81"/>
      <c r="I717" s="81"/>
      <c r="J717" s="81"/>
      <c r="K717" s="81"/>
      <c r="L717" s="81"/>
      <c r="M717" s="81"/>
      <c r="N717" s="81"/>
    </row>
    <row r="718" spans="8:14">
      <c r="H718" s="81"/>
      <c r="I718" s="81"/>
      <c r="J718" s="81"/>
      <c r="K718" s="81"/>
      <c r="L718" s="81"/>
      <c r="M718" s="81"/>
      <c r="N718" s="81"/>
    </row>
    <row r="719" spans="8:14">
      <c r="H719" s="81"/>
      <c r="I719" s="81"/>
      <c r="J719" s="81"/>
      <c r="K719" s="81"/>
      <c r="L719" s="81"/>
      <c r="M719" s="81"/>
      <c r="N719" s="81"/>
    </row>
    <row r="720" spans="8:14">
      <c r="H720" s="81"/>
      <c r="I720" s="81"/>
      <c r="J720" s="81"/>
      <c r="K720" s="81"/>
      <c r="L720" s="81"/>
      <c r="M720" s="81"/>
      <c r="N720" s="81"/>
    </row>
    <row r="721" spans="8:14">
      <c r="H721" s="81"/>
      <c r="I721" s="81"/>
      <c r="J721" s="81"/>
      <c r="K721" s="81"/>
      <c r="L721" s="81"/>
      <c r="M721" s="81"/>
      <c r="N721" s="81"/>
    </row>
    <row r="722" spans="8:14">
      <c r="H722" s="81"/>
      <c r="I722" s="81"/>
      <c r="J722" s="81"/>
      <c r="K722" s="81"/>
      <c r="L722" s="81"/>
      <c r="M722" s="81"/>
      <c r="N722" s="81"/>
    </row>
    <row r="723" spans="8:14">
      <c r="H723" s="81"/>
      <c r="I723" s="81"/>
      <c r="J723" s="81"/>
      <c r="K723" s="81"/>
      <c r="L723" s="81"/>
      <c r="M723" s="81"/>
      <c r="N723" s="81"/>
    </row>
    <row r="724" spans="8:14">
      <c r="H724" s="81"/>
      <c r="I724" s="81"/>
      <c r="J724" s="81"/>
      <c r="K724" s="81"/>
      <c r="L724" s="81"/>
      <c r="M724" s="81"/>
      <c r="N724" s="81"/>
    </row>
    <row r="725" spans="8:14">
      <c r="H725" s="81"/>
      <c r="I725" s="81"/>
      <c r="J725" s="81"/>
      <c r="K725" s="81"/>
      <c r="L725" s="81"/>
      <c r="M725" s="81"/>
      <c r="N725" s="81"/>
    </row>
    <row r="726" spans="8:14">
      <c r="H726" s="81"/>
      <c r="I726" s="81"/>
      <c r="J726" s="81"/>
      <c r="K726" s="81"/>
      <c r="L726" s="81"/>
      <c r="M726" s="81"/>
      <c r="N726" s="81"/>
    </row>
    <row r="727" spans="8:14">
      <c r="H727" s="81"/>
      <c r="I727" s="81"/>
      <c r="J727" s="81"/>
      <c r="K727" s="81"/>
      <c r="L727" s="81"/>
      <c r="M727" s="81"/>
      <c r="N727" s="81"/>
    </row>
    <row r="728" spans="8:14">
      <c r="H728" s="81"/>
      <c r="I728" s="81"/>
      <c r="J728" s="81"/>
      <c r="K728" s="81"/>
      <c r="L728" s="81"/>
      <c r="M728" s="81"/>
      <c r="N728" s="81"/>
    </row>
    <row r="729" spans="8:14">
      <c r="H729" s="81"/>
      <c r="I729" s="81"/>
      <c r="J729" s="81"/>
      <c r="K729" s="81"/>
      <c r="L729" s="81"/>
      <c r="M729" s="81"/>
      <c r="N729" s="81"/>
    </row>
    <row r="730" spans="8:14">
      <c r="H730" s="81"/>
      <c r="I730" s="81"/>
      <c r="J730" s="81"/>
      <c r="K730" s="81"/>
      <c r="L730" s="81"/>
      <c r="M730" s="81"/>
      <c r="N730" s="81"/>
    </row>
    <row r="731" spans="8:14">
      <c r="H731" s="81"/>
      <c r="I731" s="81"/>
      <c r="J731" s="81"/>
      <c r="K731" s="81"/>
      <c r="L731" s="81"/>
      <c r="M731" s="81"/>
      <c r="N731" s="81"/>
    </row>
    <row r="732" spans="8:14">
      <c r="H732" s="81"/>
      <c r="I732" s="81"/>
      <c r="J732" s="81"/>
      <c r="K732" s="81"/>
      <c r="L732" s="81"/>
      <c r="M732" s="81"/>
      <c r="N732" s="81"/>
    </row>
    <row r="733" spans="8:14">
      <c r="H733" s="81"/>
      <c r="I733" s="81"/>
      <c r="J733" s="81"/>
      <c r="K733" s="81"/>
      <c r="L733" s="81"/>
      <c r="M733" s="81"/>
      <c r="N733" s="81"/>
    </row>
    <row r="734" spans="8:14">
      <c r="H734" s="81"/>
      <c r="I734" s="81"/>
      <c r="J734" s="81"/>
      <c r="K734" s="81"/>
      <c r="L734" s="81"/>
      <c r="M734" s="81"/>
      <c r="N734" s="81"/>
    </row>
    <row r="735" spans="8:14">
      <c r="H735" s="81"/>
      <c r="I735" s="81"/>
      <c r="J735" s="81"/>
      <c r="K735" s="81"/>
      <c r="L735" s="81"/>
      <c r="M735" s="81"/>
      <c r="N735" s="81"/>
    </row>
    <row r="736" spans="8:14">
      <c r="H736" s="81"/>
      <c r="I736" s="81"/>
      <c r="J736" s="81"/>
      <c r="K736" s="81"/>
      <c r="L736" s="81"/>
      <c r="M736" s="81"/>
      <c r="N736" s="81"/>
    </row>
    <row r="737" spans="8:14">
      <c r="H737" s="81"/>
      <c r="I737" s="81"/>
      <c r="J737" s="81"/>
      <c r="K737" s="81"/>
      <c r="L737" s="81"/>
      <c r="M737" s="81"/>
      <c r="N737" s="81"/>
    </row>
    <row r="738" spans="8:14">
      <c r="H738" s="81"/>
      <c r="I738" s="81"/>
      <c r="J738" s="81"/>
      <c r="K738" s="81"/>
      <c r="L738" s="81"/>
      <c r="M738" s="81"/>
      <c r="N738" s="81"/>
    </row>
    <row r="739" spans="8:14">
      <c r="H739" s="81"/>
      <c r="I739" s="81"/>
      <c r="J739" s="81"/>
      <c r="K739" s="81"/>
      <c r="L739" s="81"/>
      <c r="M739" s="81"/>
      <c r="N739" s="81"/>
    </row>
    <row r="740" spans="8:14">
      <c r="H740" s="81"/>
      <c r="I740" s="81"/>
      <c r="J740" s="81"/>
      <c r="K740" s="81"/>
      <c r="L740" s="81"/>
      <c r="M740" s="81"/>
      <c r="N740" s="81"/>
    </row>
    <row r="741" spans="8:14">
      <c r="H741" s="81"/>
      <c r="I741" s="81"/>
      <c r="J741" s="81"/>
      <c r="K741" s="81"/>
      <c r="L741" s="81"/>
      <c r="M741" s="81"/>
      <c r="N741" s="81"/>
    </row>
    <row r="742" spans="8:14">
      <c r="H742" s="81"/>
      <c r="I742" s="81"/>
      <c r="J742" s="81"/>
      <c r="K742" s="81"/>
      <c r="L742" s="81"/>
      <c r="M742" s="81"/>
      <c r="N742" s="81"/>
    </row>
    <row r="743" spans="8:14">
      <c r="H743" s="81"/>
      <c r="I743" s="81"/>
      <c r="J743" s="81"/>
      <c r="K743" s="81"/>
      <c r="L743" s="81"/>
      <c r="M743" s="81"/>
      <c r="N743" s="81"/>
    </row>
    <row r="744" spans="8:14">
      <c r="H744" s="81"/>
      <c r="I744" s="81"/>
      <c r="J744" s="81"/>
      <c r="K744" s="81"/>
      <c r="L744" s="81"/>
      <c r="M744" s="81"/>
      <c r="N744" s="81"/>
    </row>
    <row r="745" spans="8:14">
      <c r="H745" s="81"/>
      <c r="I745" s="81"/>
      <c r="J745" s="81"/>
      <c r="K745" s="81"/>
      <c r="L745" s="81"/>
      <c r="M745" s="81"/>
      <c r="N745" s="81"/>
    </row>
    <row r="746" spans="8:14">
      <c r="H746" s="81"/>
      <c r="I746" s="81"/>
      <c r="J746" s="81"/>
      <c r="K746" s="81"/>
      <c r="L746" s="81"/>
      <c r="M746" s="81"/>
      <c r="N746" s="81"/>
    </row>
    <row r="747" spans="8:14">
      <c r="H747" s="81"/>
      <c r="I747" s="81"/>
      <c r="J747" s="81"/>
      <c r="K747" s="81"/>
      <c r="L747" s="81"/>
      <c r="M747" s="81"/>
      <c r="N747" s="81"/>
    </row>
    <row r="748" spans="8:14">
      <c r="H748" s="81"/>
      <c r="I748" s="81"/>
      <c r="J748" s="81"/>
      <c r="K748" s="81"/>
      <c r="L748" s="81"/>
      <c r="M748" s="81"/>
      <c r="N748" s="81"/>
    </row>
    <row r="749" spans="8:14">
      <c r="H749" s="81"/>
      <c r="I749" s="81"/>
      <c r="J749" s="81"/>
      <c r="K749" s="81"/>
      <c r="L749" s="81"/>
      <c r="M749" s="81"/>
      <c r="N749" s="81"/>
    </row>
    <row r="750" spans="8:14">
      <c r="H750" s="81"/>
      <c r="I750" s="81"/>
      <c r="J750" s="81"/>
      <c r="K750" s="81"/>
      <c r="L750" s="81"/>
      <c r="M750" s="81"/>
      <c r="N750" s="81"/>
    </row>
    <row r="751" spans="8:14">
      <c r="H751" s="81"/>
      <c r="I751" s="81"/>
      <c r="J751" s="81"/>
      <c r="K751" s="81"/>
      <c r="L751" s="81"/>
      <c r="M751" s="81"/>
      <c r="N751" s="81"/>
    </row>
    <row r="752" spans="8:14">
      <c r="H752" s="81"/>
      <c r="I752" s="81"/>
      <c r="J752" s="81"/>
      <c r="K752" s="81"/>
      <c r="L752" s="81"/>
      <c r="M752" s="81"/>
      <c r="N752" s="81"/>
    </row>
    <row r="753" spans="8:14">
      <c r="H753" s="81"/>
      <c r="I753" s="81"/>
      <c r="J753" s="81"/>
      <c r="K753" s="81"/>
      <c r="L753" s="81"/>
      <c r="M753" s="81"/>
      <c r="N753" s="81"/>
    </row>
    <row r="754" spans="8:14">
      <c r="H754" s="81"/>
      <c r="I754" s="81"/>
      <c r="J754" s="81"/>
      <c r="K754" s="81"/>
      <c r="L754" s="81"/>
      <c r="M754" s="81"/>
      <c r="N754" s="81"/>
    </row>
    <row r="755" spans="8:14">
      <c r="H755" s="81"/>
      <c r="I755" s="81"/>
      <c r="J755" s="81"/>
      <c r="K755" s="81"/>
      <c r="L755" s="81"/>
      <c r="M755" s="81"/>
      <c r="N755" s="81"/>
    </row>
    <row r="756" spans="8:14">
      <c r="H756" s="81"/>
      <c r="I756" s="81"/>
      <c r="J756" s="81"/>
      <c r="K756" s="81"/>
      <c r="L756" s="81"/>
      <c r="M756" s="81"/>
      <c r="N756" s="81"/>
    </row>
    <row r="757" spans="8:14">
      <c r="H757" s="81"/>
      <c r="I757" s="81"/>
      <c r="J757" s="81"/>
      <c r="K757" s="81"/>
      <c r="L757" s="81"/>
      <c r="M757" s="81"/>
      <c r="N757" s="81"/>
    </row>
    <row r="758" spans="8:14">
      <c r="H758" s="81"/>
      <c r="I758" s="81"/>
      <c r="J758" s="81"/>
      <c r="K758" s="81"/>
      <c r="L758" s="81"/>
      <c r="M758" s="81"/>
      <c r="N758" s="81"/>
    </row>
    <row r="759" spans="8:14">
      <c r="H759" s="81"/>
      <c r="I759" s="81"/>
      <c r="J759" s="81"/>
      <c r="K759" s="81"/>
      <c r="L759" s="81"/>
      <c r="M759" s="81"/>
      <c r="N759" s="81"/>
    </row>
    <row r="760" spans="8:14">
      <c r="H760" s="81"/>
      <c r="I760" s="81"/>
      <c r="J760" s="81"/>
      <c r="K760" s="81"/>
      <c r="L760" s="81"/>
      <c r="M760" s="81"/>
      <c r="N760" s="81"/>
    </row>
    <row r="761" spans="8:14">
      <c r="H761" s="81"/>
      <c r="I761" s="81"/>
      <c r="J761" s="81"/>
      <c r="K761" s="81"/>
      <c r="L761" s="81"/>
      <c r="M761" s="81"/>
      <c r="N761" s="81"/>
    </row>
    <row r="762" spans="8:14">
      <c r="H762" s="81"/>
      <c r="I762" s="81"/>
      <c r="J762" s="81"/>
      <c r="K762" s="81"/>
      <c r="L762" s="81"/>
      <c r="M762" s="81"/>
      <c r="N762" s="81"/>
    </row>
    <row r="763" spans="8:14">
      <c r="H763" s="81"/>
      <c r="I763" s="81"/>
      <c r="J763" s="81"/>
      <c r="K763" s="81"/>
      <c r="L763" s="81"/>
      <c r="M763" s="81"/>
      <c r="N763" s="81"/>
    </row>
    <row r="764" spans="8:14">
      <c r="H764" s="81"/>
      <c r="I764" s="81"/>
      <c r="J764" s="81"/>
      <c r="K764" s="81"/>
      <c r="L764" s="81"/>
      <c r="M764" s="81"/>
      <c r="N764" s="81"/>
    </row>
    <row r="765" spans="8:14">
      <c r="H765" s="81"/>
      <c r="I765" s="81"/>
      <c r="J765" s="81"/>
      <c r="K765" s="81"/>
      <c r="L765" s="81"/>
      <c r="M765" s="81"/>
      <c r="N765" s="81"/>
    </row>
    <row r="766" spans="8:14">
      <c r="H766" s="81"/>
      <c r="I766" s="81"/>
      <c r="J766" s="81"/>
      <c r="K766" s="81"/>
      <c r="L766" s="81"/>
      <c r="M766" s="81"/>
      <c r="N766" s="81"/>
    </row>
    <row r="767" spans="8:14">
      <c r="H767" s="81"/>
      <c r="I767" s="81"/>
      <c r="J767" s="81"/>
      <c r="K767" s="81"/>
      <c r="L767" s="81"/>
      <c r="M767" s="81"/>
      <c r="N767" s="81"/>
    </row>
    <row r="768" spans="8:14">
      <c r="H768" s="81"/>
      <c r="I768" s="81"/>
      <c r="J768" s="81"/>
      <c r="K768" s="81"/>
      <c r="L768" s="81"/>
      <c r="M768" s="81"/>
      <c r="N768" s="81"/>
    </row>
    <row r="769" spans="8:14">
      <c r="H769" s="81"/>
      <c r="I769" s="81"/>
      <c r="J769" s="81"/>
      <c r="K769" s="81"/>
      <c r="L769" s="81"/>
      <c r="M769" s="81"/>
      <c r="N769" s="81"/>
    </row>
    <row r="770" spans="8:14">
      <c r="H770" s="81"/>
      <c r="I770" s="81"/>
      <c r="J770" s="81"/>
      <c r="K770" s="81"/>
      <c r="L770" s="81"/>
      <c r="M770" s="81"/>
      <c r="N770" s="81"/>
    </row>
    <row r="771" spans="8:14">
      <c r="H771" s="81"/>
      <c r="I771" s="81"/>
      <c r="J771" s="81"/>
      <c r="K771" s="81"/>
      <c r="L771" s="81"/>
      <c r="M771" s="81"/>
      <c r="N771" s="81"/>
    </row>
    <row r="772" spans="8:14">
      <c r="H772" s="81"/>
      <c r="I772" s="81"/>
      <c r="J772" s="81"/>
      <c r="K772" s="81"/>
      <c r="L772" s="81"/>
      <c r="M772" s="81"/>
      <c r="N772" s="81"/>
    </row>
    <row r="773" spans="8:14">
      <c r="H773" s="81"/>
      <c r="I773" s="81"/>
      <c r="J773" s="81"/>
      <c r="K773" s="81"/>
      <c r="L773" s="81"/>
      <c r="M773" s="81"/>
      <c r="N773" s="81"/>
    </row>
    <row r="774" spans="8:14">
      <c r="H774" s="81"/>
      <c r="I774" s="81"/>
      <c r="J774" s="81"/>
      <c r="K774" s="81"/>
      <c r="L774" s="81"/>
      <c r="M774" s="81"/>
      <c r="N774" s="81"/>
    </row>
    <row r="775" spans="8:14">
      <c r="H775" s="81"/>
      <c r="I775" s="81"/>
      <c r="J775" s="81"/>
      <c r="K775" s="81"/>
      <c r="L775" s="81"/>
      <c r="M775" s="81"/>
      <c r="N775" s="81"/>
    </row>
    <row r="776" spans="8:14">
      <c r="H776" s="81"/>
      <c r="I776" s="81"/>
      <c r="J776" s="81"/>
      <c r="K776" s="81"/>
      <c r="L776" s="81"/>
      <c r="M776" s="81"/>
      <c r="N776" s="81"/>
    </row>
    <row r="777" spans="8:14">
      <c r="H777" s="81"/>
      <c r="I777" s="81"/>
      <c r="J777" s="81"/>
      <c r="K777" s="81"/>
      <c r="L777" s="81"/>
      <c r="M777" s="81"/>
      <c r="N777" s="81"/>
    </row>
    <row r="778" spans="8:14">
      <c r="H778" s="81"/>
      <c r="I778" s="81"/>
      <c r="J778" s="81"/>
      <c r="K778" s="81"/>
      <c r="L778" s="81"/>
      <c r="M778" s="81"/>
      <c r="N778" s="81"/>
    </row>
    <row r="779" spans="8:14">
      <c r="H779" s="81"/>
      <c r="I779" s="81"/>
      <c r="J779" s="81"/>
      <c r="K779" s="81"/>
      <c r="L779" s="81"/>
      <c r="M779" s="81"/>
      <c r="N779" s="81"/>
    </row>
    <row r="780" spans="8:14">
      <c r="H780" s="81"/>
      <c r="I780" s="81"/>
      <c r="J780" s="81"/>
      <c r="K780" s="81"/>
      <c r="L780" s="81"/>
      <c r="M780" s="81"/>
      <c r="N780" s="81"/>
    </row>
    <row r="781" spans="8:14">
      <c r="H781" s="81"/>
      <c r="I781" s="81"/>
      <c r="J781" s="81"/>
      <c r="K781" s="81"/>
      <c r="L781" s="81"/>
      <c r="M781" s="81"/>
      <c r="N781" s="81"/>
    </row>
    <row r="782" spans="8:14">
      <c r="H782" s="81"/>
      <c r="I782" s="81"/>
      <c r="J782" s="81"/>
      <c r="K782" s="81"/>
      <c r="L782" s="81"/>
      <c r="M782" s="81"/>
      <c r="N782" s="81"/>
    </row>
    <row r="783" spans="8:14">
      <c r="H783" s="81"/>
      <c r="I783" s="81"/>
      <c r="J783" s="81"/>
      <c r="K783" s="81"/>
      <c r="L783" s="81"/>
      <c r="M783" s="81"/>
      <c r="N783" s="81"/>
    </row>
    <row r="784" spans="8:14">
      <c r="H784" s="81"/>
      <c r="I784" s="81"/>
      <c r="J784" s="81"/>
      <c r="K784" s="81"/>
      <c r="L784" s="81"/>
      <c r="M784" s="81"/>
      <c r="N784" s="81"/>
    </row>
    <row r="785" spans="8:14">
      <c r="H785" s="81"/>
      <c r="I785" s="81"/>
      <c r="J785" s="81"/>
      <c r="K785" s="81"/>
      <c r="L785" s="81"/>
      <c r="M785" s="81"/>
      <c r="N785" s="81"/>
    </row>
    <row r="786" spans="8:14">
      <c r="H786" s="81"/>
      <c r="I786" s="81"/>
      <c r="J786" s="81"/>
      <c r="K786" s="81"/>
      <c r="L786" s="81"/>
      <c r="M786" s="81"/>
      <c r="N786" s="81"/>
    </row>
    <row r="787" spans="8:14">
      <c r="H787" s="81"/>
      <c r="I787" s="81"/>
      <c r="J787" s="81"/>
      <c r="K787" s="81"/>
      <c r="L787" s="81"/>
      <c r="M787" s="81"/>
      <c r="N787" s="81"/>
    </row>
    <row r="788" spans="8:14">
      <c r="H788" s="81"/>
      <c r="I788" s="81"/>
      <c r="J788" s="81"/>
      <c r="K788" s="81"/>
      <c r="L788" s="81"/>
      <c r="M788" s="81"/>
      <c r="N788" s="81"/>
    </row>
    <row r="789" spans="8:14">
      <c r="H789" s="81"/>
      <c r="I789" s="81"/>
      <c r="J789" s="81"/>
      <c r="K789" s="81"/>
      <c r="L789" s="81"/>
      <c r="M789" s="81"/>
      <c r="N789" s="81"/>
    </row>
    <row r="790" spans="8:14">
      <c r="H790" s="81"/>
      <c r="I790" s="81"/>
      <c r="J790" s="81"/>
      <c r="K790" s="81"/>
      <c r="L790" s="81"/>
      <c r="M790" s="81"/>
      <c r="N790" s="81"/>
    </row>
    <row r="791" spans="8:14">
      <c r="H791" s="81"/>
      <c r="I791" s="81"/>
      <c r="J791" s="81"/>
      <c r="K791" s="81"/>
      <c r="L791" s="81"/>
      <c r="M791" s="81"/>
      <c r="N791" s="81"/>
    </row>
    <row r="792" spans="8:14">
      <c r="H792" s="81"/>
      <c r="I792" s="81"/>
      <c r="J792" s="81"/>
      <c r="K792" s="81"/>
      <c r="L792" s="81"/>
      <c r="M792" s="81"/>
      <c r="N792" s="81"/>
    </row>
    <row r="793" spans="8:14">
      <c r="H793" s="81"/>
      <c r="I793" s="81"/>
      <c r="J793" s="81"/>
      <c r="K793" s="81"/>
      <c r="L793" s="81"/>
      <c r="M793" s="81"/>
      <c r="N793" s="81"/>
    </row>
    <row r="794" spans="8:14">
      <c r="H794" s="81"/>
      <c r="I794" s="81"/>
      <c r="J794" s="81"/>
      <c r="K794" s="81"/>
      <c r="L794" s="81"/>
      <c r="M794" s="81"/>
      <c r="N794" s="81"/>
    </row>
    <row r="795" spans="8:14">
      <c r="H795" s="81"/>
      <c r="I795" s="81"/>
      <c r="J795" s="81"/>
      <c r="K795" s="81"/>
      <c r="L795" s="81"/>
      <c r="M795" s="81"/>
      <c r="N795" s="81"/>
    </row>
    <row r="796" spans="8:14">
      <c r="H796" s="81"/>
      <c r="I796" s="81"/>
      <c r="J796" s="81"/>
      <c r="K796" s="81"/>
      <c r="L796" s="81"/>
      <c r="M796" s="81"/>
      <c r="N796" s="81"/>
    </row>
    <row r="797" spans="8:14">
      <c r="H797" s="81"/>
      <c r="I797" s="81"/>
      <c r="J797" s="81"/>
      <c r="K797" s="81"/>
      <c r="L797" s="81"/>
      <c r="M797" s="81"/>
      <c r="N797" s="81"/>
    </row>
    <row r="798" spans="8:14">
      <c r="H798" s="81"/>
      <c r="I798" s="81"/>
      <c r="J798" s="81"/>
      <c r="K798" s="81"/>
      <c r="L798" s="81"/>
      <c r="M798" s="81"/>
      <c r="N798" s="81"/>
    </row>
    <row r="799" spans="8:14">
      <c r="H799" s="81"/>
      <c r="I799" s="81"/>
      <c r="J799" s="81"/>
      <c r="K799" s="81"/>
      <c r="L799" s="81"/>
      <c r="M799" s="81"/>
      <c r="N799" s="81"/>
    </row>
    <row r="800" spans="8:14">
      <c r="H800" s="81"/>
      <c r="I800" s="81"/>
      <c r="J800" s="81"/>
      <c r="K800" s="81"/>
      <c r="L800" s="81"/>
      <c r="M800" s="81"/>
      <c r="N800" s="81"/>
    </row>
    <row r="801" spans="8:14">
      <c r="H801" s="81"/>
      <c r="I801" s="81"/>
      <c r="J801" s="81"/>
      <c r="K801" s="81"/>
      <c r="L801" s="81"/>
      <c r="M801" s="81"/>
      <c r="N801" s="81"/>
    </row>
    <row r="802" spans="8:14">
      <c r="H802" s="81"/>
      <c r="I802" s="81"/>
      <c r="J802" s="81"/>
      <c r="K802" s="81"/>
      <c r="L802" s="81"/>
      <c r="M802" s="81"/>
      <c r="N802" s="81"/>
    </row>
    <row r="803" spans="8:14">
      <c r="H803" s="81"/>
      <c r="I803" s="81"/>
      <c r="J803" s="81"/>
      <c r="K803" s="81"/>
      <c r="L803" s="81"/>
      <c r="M803" s="81"/>
      <c r="N803" s="81"/>
    </row>
    <row r="804" spans="8:14">
      <c r="H804" s="81"/>
      <c r="I804" s="81"/>
      <c r="J804" s="81"/>
      <c r="K804" s="81"/>
      <c r="L804" s="81"/>
      <c r="M804" s="81"/>
      <c r="N804" s="81"/>
    </row>
    <row r="805" spans="8:14">
      <c r="H805" s="81"/>
      <c r="I805" s="81"/>
      <c r="J805" s="81"/>
      <c r="K805" s="81"/>
      <c r="L805" s="81"/>
      <c r="M805" s="81"/>
      <c r="N805" s="81"/>
    </row>
    <row r="806" spans="8:14">
      <c r="H806" s="81"/>
      <c r="I806" s="81"/>
      <c r="J806" s="81"/>
      <c r="K806" s="81"/>
      <c r="L806" s="81"/>
      <c r="M806" s="81"/>
      <c r="N806" s="81"/>
    </row>
    <row r="807" spans="8:14">
      <c r="H807" s="81"/>
      <c r="I807" s="81"/>
      <c r="J807" s="81"/>
      <c r="K807" s="81"/>
      <c r="L807" s="81"/>
      <c r="M807" s="81"/>
      <c r="N807" s="81"/>
    </row>
    <row r="808" spans="8:14">
      <c r="H808" s="81"/>
      <c r="I808" s="81"/>
      <c r="J808" s="81"/>
      <c r="K808" s="81"/>
      <c r="L808" s="81"/>
      <c r="M808" s="81"/>
      <c r="N808" s="81"/>
    </row>
    <row r="809" spans="8:14">
      <c r="H809" s="81"/>
      <c r="I809" s="81"/>
      <c r="J809" s="81"/>
      <c r="K809" s="81"/>
      <c r="L809" s="81"/>
      <c r="M809" s="81"/>
      <c r="N809" s="81"/>
    </row>
    <row r="810" spans="8:14">
      <c r="H810" s="81"/>
      <c r="I810" s="81"/>
      <c r="J810" s="81"/>
      <c r="K810" s="81"/>
      <c r="L810" s="81"/>
      <c r="M810" s="81"/>
      <c r="N810" s="81"/>
    </row>
    <row r="811" spans="8:14">
      <c r="H811" s="81"/>
      <c r="I811" s="81"/>
      <c r="J811" s="81"/>
      <c r="K811" s="81"/>
      <c r="L811" s="81"/>
      <c r="M811" s="81"/>
      <c r="N811" s="81"/>
    </row>
    <row r="812" spans="8:14">
      <c r="H812" s="81"/>
      <c r="I812" s="81"/>
      <c r="J812" s="81"/>
      <c r="K812" s="81"/>
      <c r="L812" s="81"/>
      <c r="M812" s="81"/>
      <c r="N812" s="81"/>
    </row>
    <row r="813" spans="8:14">
      <c r="H813" s="81"/>
      <c r="I813" s="81"/>
      <c r="J813" s="81"/>
      <c r="K813" s="81"/>
      <c r="L813" s="81"/>
      <c r="M813" s="81"/>
      <c r="N813" s="81"/>
    </row>
    <row r="814" spans="8:14">
      <c r="H814" s="81"/>
      <c r="I814" s="81"/>
      <c r="J814" s="81"/>
      <c r="K814" s="81"/>
      <c r="L814" s="81"/>
      <c r="M814" s="81"/>
      <c r="N814" s="81"/>
    </row>
    <row r="815" spans="8:14">
      <c r="H815" s="81"/>
      <c r="I815" s="81"/>
      <c r="J815" s="81"/>
      <c r="K815" s="81"/>
      <c r="L815" s="81"/>
      <c r="M815" s="81"/>
      <c r="N815" s="81"/>
    </row>
    <row r="816" spans="8:14">
      <c r="H816" s="81"/>
      <c r="I816" s="81"/>
      <c r="J816" s="81"/>
      <c r="K816" s="81"/>
      <c r="L816" s="81"/>
      <c r="M816" s="81"/>
      <c r="N816" s="81"/>
    </row>
    <row r="817" spans="8:14">
      <c r="H817" s="81"/>
      <c r="I817" s="81"/>
      <c r="J817" s="81"/>
      <c r="K817" s="81"/>
      <c r="L817" s="81"/>
      <c r="M817" s="81"/>
      <c r="N817" s="81"/>
    </row>
    <row r="818" spans="8:14">
      <c r="H818" s="81"/>
      <c r="I818" s="81"/>
      <c r="J818" s="81"/>
      <c r="K818" s="81"/>
      <c r="L818" s="81"/>
      <c r="M818" s="81"/>
      <c r="N818" s="81"/>
    </row>
    <row r="819" spans="8:14">
      <c r="H819" s="81"/>
      <c r="I819" s="81"/>
      <c r="J819" s="81"/>
      <c r="K819" s="81"/>
      <c r="L819" s="81"/>
      <c r="M819" s="81"/>
      <c r="N819" s="81"/>
    </row>
    <row r="820" spans="8:14">
      <c r="H820" s="81"/>
      <c r="I820" s="81"/>
      <c r="J820" s="81"/>
      <c r="K820" s="81"/>
      <c r="L820" s="81"/>
      <c r="M820" s="81"/>
      <c r="N820" s="81"/>
    </row>
    <row r="821" spans="8:14">
      <c r="H821" s="81"/>
      <c r="I821" s="81"/>
      <c r="J821" s="81"/>
      <c r="K821" s="81"/>
      <c r="L821" s="81"/>
      <c r="M821" s="81"/>
      <c r="N821" s="81"/>
    </row>
    <row r="822" spans="8:14">
      <c r="H822" s="81"/>
      <c r="I822" s="81"/>
      <c r="J822" s="81"/>
      <c r="K822" s="81"/>
      <c r="L822" s="81"/>
      <c r="M822" s="81"/>
      <c r="N822" s="81"/>
    </row>
    <row r="823" spans="8:14">
      <c r="H823" s="81"/>
      <c r="I823" s="81"/>
      <c r="J823" s="81"/>
      <c r="K823" s="81"/>
      <c r="L823" s="81"/>
      <c r="M823" s="81"/>
      <c r="N823" s="81"/>
    </row>
    <row r="824" spans="8:14">
      <c r="H824" s="81"/>
      <c r="I824" s="81"/>
      <c r="J824" s="81"/>
      <c r="K824" s="81"/>
      <c r="L824" s="81"/>
      <c r="M824" s="81"/>
      <c r="N824" s="81"/>
    </row>
    <row r="825" spans="8:14">
      <c r="H825" s="81"/>
      <c r="I825" s="81"/>
      <c r="J825" s="81"/>
      <c r="K825" s="81"/>
      <c r="L825" s="81"/>
      <c r="M825" s="81"/>
      <c r="N825" s="81"/>
    </row>
    <row r="826" spans="8:14">
      <c r="H826" s="81"/>
      <c r="I826" s="81"/>
      <c r="J826" s="81"/>
      <c r="K826" s="81"/>
      <c r="L826" s="81"/>
      <c r="M826" s="81"/>
      <c r="N826" s="81"/>
    </row>
    <row r="827" spans="8:14">
      <c r="H827" s="81"/>
      <c r="I827" s="81"/>
      <c r="J827" s="81"/>
      <c r="K827" s="81"/>
      <c r="L827" s="81"/>
      <c r="M827" s="81"/>
      <c r="N827" s="81"/>
    </row>
    <row r="828" spans="8:14">
      <c r="H828" s="81"/>
      <c r="I828" s="81"/>
      <c r="J828" s="81"/>
      <c r="K828" s="81"/>
      <c r="L828" s="81"/>
      <c r="M828" s="81"/>
      <c r="N828" s="81"/>
    </row>
    <row r="829" spans="8:14">
      <c r="H829" s="81"/>
      <c r="I829" s="81"/>
      <c r="J829" s="81"/>
      <c r="K829" s="81"/>
      <c r="L829" s="81"/>
      <c r="M829" s="81"/>
      <c r="N829" s="81"/>
    </row>
    <row r="830" spans="8:14">
      <c r="H830" s="81"/>
      <c r="I830" s="81"/>
      <c r="J830" s="81"/>
      <c r="K830" s="81"/>
      <c r="L830" s="81"/>
      <c r="M830" s="81"/>
      <c r="N830" s="81"/>
    </row>
    <row r="831" spans="8:14">
      <c r="H831" s="81"/>
      <c r="I831" s="81"/>
      <c r="J831" s="81"/>
      <c r="K831" s="81"/>
      <c r="L831" s="81"/>
      <c r="M831" s="81"/>
      <c r="N831" s="81"/>
    </row>
    <row r="832" spans="8:14">
      <c r="H832" s="81"/>
      <c r="I832" s="81"/>
      <c r="J832" s="81"/>
      <c r="K832" s="81"/>
      <c r="L832" s="81"/>
      <c r="M832" s="81"/>
      <c r="N832" s="81"/>
    </row>
    <row r="833" spans="8:14">
      <c r="H833" s="81"/>
      <c r="I833" s="81"/>
      <c r="J833" s="81"/>
      <c r="K833" s="81"/>
      <c r="L833" s="81"/>
      <c r="M833" s="81"/>
      <c r="N833" s="81"/>
    </row>
    <row r="834" spans="8:14">
      <c r="H834" s="81"/>
      <c r="I834" s="81"/>
      <c r="J834" s="81"/>
      <c r="K834" s="81"/>
      <c r="L834" s="81"/>
      <c r="M834" s="81"/>
      <c r="N834" s="81"/>
    </row>
    <row r="835" spans="8:14">
      <c r="H835" s="81"/>
      <c r="I835" s="81"/>
      <c r="J835" s="81"/>
      <c r="K835" s="81"/>
      <c r="L835" s="81"/>
      <c r="M835" s="81"/>
      <c r="N835" s="81"/>
    </row>
    <row r="836" spans="8:14">
      <c r="H836" s="81"/>
      <c r="I836" s="81"/>
      <c r="J836" s="81"/>
      <c r="K836" s="81"/>
      <c r="L836" s="81"/>
      <c r="M836" s="81"/>
      <c r="N836" s="81"/>
    </row>
    <row r="837" spans="8:14">
      <c r="H837" s="81"/>
      <c r="I837" s="81"/>
      <c r="J837" s="81"/>
      <c r="K837" s="81"/>
      <c r="L837" s="81"/>
      <c r="M837" s="81"/>
      <c r="N837" s="81"/>
    </row>
    <row r="838" spans="8:14">
      <c r="H838" s="81"/>
      <c r="I838" s="81"/>
      <c r="J838" s="81"/>
      <c r="K838" s="81"/>
      <c r="L838" s="81"/>
      <c r="M838" s="81"/>
      <c r="N838" s="81"/>
    </row>
    <row r="839" spans="8:14">
      <c r="H839" s="81"/>
      <c r="I839" s="81"/>
      <c r="J839" s="81"/>
      <c r="K839" s="81"/>
      <c r="L839" s="81"/>
      <c r="M839" s="81"/>
      <c r="N839" s="81"/>
    </row>
    <row r="840" spans="8:14">
      <c r="H840" s="81"/>
      <c r="I840" s="81"/>
      <c r="J840" s="81"/>
      <c r="K840" s="81"/>
      <c r="L840" s="81"/>
      <c r="M840" s="81"/>
      <c r="N840" s="81"/>
    </row>
    <row r="841" spans="8:14">
      <c r="H841" s="81"/>
      <c r="I841" s="81"/>
      <c r="J841" s="81"/>
      <c r="K841" s="81"/>
      <c r="L841" s="81"/>
      <c r="M841" s="81"/>
      <c r="N841" s="81"/>
    </row>
    <row r="842" spans="8:14">
      <c r="H842" s="81"/>
      <c r="I842" s="81"/>
      <c r="J842" s="81"/>
      <c r="K842" s="81"/>
      <c r="L842" s="81"/>
      <c r="M842" s="81"/>
      <c r="N842" s="81"/>
    </row>
    <row r="843" spans="8:14">
      <c r="H843" s="81"/>
      <c r="I843" s="81"/>
      <c r="J843" s="81"/>
      <c r="K843" s="81"/>
      <c r="L843" s="81"/>
      <c r="M843" s="81"/>
      <c r="N843" s="81"/>
    </row>
    <row r="844" spans="8:14">
      <c r="H844" s="81"/>
      <c r="I844" s="81"/>
      <c r="J844" s="81"/>
      <c r="K844" s="81"/>
      <c r="L844" s="81"/>
      <c r="M844" s="81"/>
      <c r="N844" s="81"/>
    </row>
    <row r="845" spans="8:14">
      <c r="H845" s="81"/>
      <c r="I845" s="81"/>
      <c r="J845" s="81"/>
      <c r="K845" s="81"/>
      <c r="L845" s="81"/>
      <c r="M845" s="81"/>
      <c r="N845" s="81"/>
    </row>
    <row r="846" spans="8:14">
      <c r="H846" s="81"/>
      <c r="I846" s="81"/>
      <c r="J846" s="81"/>
      <c r="K846" s="81"/>
      <c r="L846" s="81"/>
      <c r="M846" s="81"/>
      <c r="N846" s="81"/>
    </row>
    <row r="847" spans="8:14">
      <c r="H847" s="81"/>
      <c r="I847" s="81"/>
      <c r="J847" s="81"/>
      <c r="K847" s="81"/>
      <c r="L847" s="81"/>
      <c r="M847" s="81"/>
      <c r="N847" s="81"/>
    </row>
    <row r="848" spans="8:14">
      <c r="H848" s="81"/>
      <c r="I848" s="81"/>
      <c r="J848" s="81"/>
      <c r="K848" s="81"/>
      <c r="L848" s="81"/>
      <c r="M848" s="81"/>
      <c r="N848" s="81"/>
    </row>
    <row r="849" spans="8:14">
      <c r="H849" s="81"/>
      <c r="I849" s="81"/>
      <c r="J849" s="81"/>
      <c r="K849" s="81"/>
      <c r="L849" s="81"/>
      <c r="M849" s="81"/>
      <c r="N849" s="81"/>
    </row>
    <row r="850" spans="8:14">
      <c r="H850" s="81"/>
      <c r="I850" s="81"/>
      <c r="J850" s="81"/>
      <c r="K850" s="81"/>
      <c r="L850" s="81"/>
      <c r="M850" s="81"/>
      <c r="N850" s="81"/>
    </row>
    <row r="851" spans="8:14">
      <c r="H851" s="81"/>
      <c r="I851" s="81"/>
      <c r="J851" s="81"/>
      <c r="K851" s="81"/>
      <c r="L851" s="81"/>
      <c r="M851" s="81"/>
      <c r="N851" s="81"/>
    </row>
    <row r="852" spans="8:14">
      <c r="H852" s="81"/>
      <c r="I852" s="81"/>
      <c r="J852" s="81"/>
      <c r="K852" s="81"/>
      <c r="L852" s="81"/>
      <c r="M852" s="81"/>
      <c r="N852" s="81"/>
    </row>
    <row r="853" spans="8:14">
      <c r="H853" s="81"/>
      <c r="I853" s="81"/>
      <c r="J853" s="81"/>
      <c r="K853" s="81"/>
      <c r="L853" s="81"/>
      <c r="M853" s="81"/>
      <c r="N853" s="81"/>
    </row>
    <row r="854" spans="8:14">
      <c r="H854" s="81"/>
      <c r="I854" s="81"/>
      <c r="J854" s="81"/>
      <c r="K854" s="81"/>
      <c r="L854" s="81"/>
      <c r="M854" s="81"/>
      <c r="N854" s="81"/>
    </row>
    <row r="855" spans="8:14">
      <c r="H855" s="81"/>
      <c r="I855" s="81"/>
      <c r="J855" s="81"/>
      <c r="K855" s="81"/>
      <c r="L855" s="81"/>
      <c r="M855" s="81"/>
      <c r="N855" s="81"/>
    </row>
    <row r="856" spans="8:14">
      <c r="H856" s="81"/>
      <c r="I856" s="81"/>
      <c r="J856" s="81"/>
      <c r="K856" s="81"/>
      <c r="L856" s="81"/>
      <c r="M856" s="81"/>
      <c r="N856" s="81"/>
    </row>
    <row r="857" spans="8:14">
      <c r="H857" s="81"/>
      <c r="I857" s="81"/>
      <c r="J857" s="81"/>
      <c r="K857" s="81"/>
      <c r="L857" s="81"/>
      <c r="M857" s="81"/>
      <c r="N857" s="81"/>
    </row>
    <row r="858" spans="8:14">
      <c r="H858" s="81"/>
      <c r="I858" s="81"/>
      <c r="J858" s="81"/>
      <c r="K858" s="81"/>
      <c r="L858" s="81"/>
      <c r="M858" s="81"/>
      <c r="N858" s="81"/>
    </row>
    <row r="859" spans="8:14">
      <c r="H859" s="81"/>
      <c r="I859" s="81"/>
      <c r="J859" s="81"/>
      <c r="K859" s="81"/>
      <c r="L859" s="81"/>
      <c r="M859" s="81"/>
      <c r="N859" s="81"/>
    </row>
    <row r="860" spans="8:14">
      <c r="H860" s="81"/>
      <c r="I860" s="81"/>
      <c r="J860" s="81"/>
      <c r="K860" s="81"/>
      <c r="L860" s="81"/>
      <c r="M860" s="81"/>
      <c r="N860" s="81"/>
    </row>
    <row r="861" spans="8:14">
      <c r="H861" s="81"/>
      <c r="I861" s="81"/>
      <c r="J861" s="81"/>
      <c r="K861" s="81"/>
      <c r="L861" s="81"/>
      <c r="M861" s="81"/>
      <c r="N861" s="81"/>
    </row>
    <row r="862" spans="8:14">
      <c r="H862" s="81"/>
      <c r="I862" s="81"/>
      <c r="J862" s="81"/>
      <c r="K862" s="81"/>
      <c r="L862" s="81"/>
      <c r="M862" s="81"/>
      <c r="N862" s="81"/>
    </row>
    <row r="863" spans="8:14">
      <c r="H863" s="81"/>
      <c r="I863" s="81"/>
      <c r="J863" s="81"/>
      <c r="K863" s="81"/>
      <c r="L863" s="81"/>
      <c r="M863" s="81"/>
      <c r="N863" s="81"/>
    </row>
    <row r="864" spans="8:14">
      <c r="H864" s="81"/>
      <c r="I864" s="81"/>
      <c r="J864" s="81"/>
      <c r="K864" s="81"/>
      <c r="L864" s="81"/>
      <c r="M864" s="81"/>
      <c r="N864" s="81"/>
    </row>
    <row r="865" spans="8:14">
      <c r="H865" s="81"/>
      <c r="I865" s="81"/>
      <c r="J865" s="81"/>
      <c r="K865" s="81"/>
      <c r="L865" s="81"/>
      <c r="M865" s="81"/>
      <c r="N865" s="81"/>
    </row>
    <row r="866" spans="8:14">
      <c r="H866" s="81"/>
      <c r="I866" s="81"/>
      <c r="J866" s="81"/>
      <c r="K866" s="81"/>
      <c r="L866" s="81"/>
      <c r="M866" s="81"/>
      <c r="N866" s="81"/>
    </row>
    <row r="867" spans="8:14">
      <c r="H867" s="81"/>
      <c r="I867" s="81"/>
      <c r="J867" s="81"/>
      <c r="K867" s="81"/>
      <c r="L867" s="81"/>
      <c r="M867" s="81"/>
      <c r="N867" s="81"/>
    </row>
    <row r="868" spans="8:14">
      <c r="H868" s="81"/>
      <c r="I868" s="81"/>
      <c r="J868" s="81"/>
      <c r="K868" s="81"/>
      <c r="L868" s="81"/>
      <c r="M868" s="81"/>
      <c r="N868" s="81"/>
    </row>
    <row r="869" spans="8:14">
      <c r="H869" s="81"/>
      <c r="I869" s="81"/>
      <c r="J869" s="81"/>
      <c r="K869" s="81"/>
      <c r="L869" s="81"/>
      <c r="M869" s="81"/>
      <c r="N869" s="81"/>
    </row>
    <row r="870" spans="8:14">
      <c r="H870" s="81"/>
      <c r="I870" s="81"/>
      <c r="J870" s="81"/>
      <c r="K870" s="81"/>
      <c r="L870" s="81"/>
      <c r="M870" s="81"/>
      <c r="N870" s="81"/>
    </row>
    <row r="871" spans="8:14">
      <c r="H871" s="81"/>
      <c r="I871" s="81"/>
      <c r="J871" s="81"/>
      <c r="K871" s="81"/>
      <c r="L871" s="81"/>
      <c r="M871" s="81"/>
      <c r="N871" s="81"/>
    </row>
    <row r="872" spans="8:14">
      <c r="H872" s="81"/>
      <c r="I872" s="81"/>
      <c r="J872" s="81"/>
      <c r="K872" s="81"/>
      <c r="L872" s="81"/>
      <c r="M872" s="81"/>
      <c r="N872" s="81"/>
    </row>
    <row r="873" spans="8:14">
      <c r="H873" s="81"/>
      <c r="I873" s="81"/>
      <c r="J873" s="81"/>
      <c r="K873" s="81"/>
      <c r="L873" s="81"/>
      <c r="M873" s="81"/>
      <c r="N873" s="81"/>
    </row>
    <row r="874" spans="8:14">
      <c r="H874" s="81"/>
      <c r="I874" s="81"/>
      <c r="J874" s="81"/>
      <c r="K874" s="81"/>
      <c r="L874" s="81"/>
      <c r="M874" s="81"/>
      <c r="N874" s="81"/>
    </row>
    <row r="875" spans="8:14">
      <c r="H875" s="81"/>
      <c r="I875" s="81"/>
      <c r="J875" s="81"/>
      <c r="K875" s="81"/>
      <c r="L875" s="81"/>
      <c r="M875" s="81"/>
      <c r="N875" s="81"/>
    </row>
    <row r="876" spans="8:14">
      <c r="H876" s="81"/>
      <c r="I876" s="81"/>
      <c r="J876" s="81"/>
      <c r="K876" s="81"/>
      <c r="L876" s="81"/>
      <c r="M876" s="81"/>
      <c r="N876" s="81"/>
    </row>
    <row r="877" spans="8:14">
      <c r="H877" s="81"/>
      <c r="I877" s="81"/>
      <c r="J877" s="81"/>
      <c r="K877" s="81"/>
      <c r="L877" s="81"/>
      <c r="M877" s="81"/>
      <c r="N877" s="81"/>
    </row>
    <row r="878" spans="8:14">
      <c r="H878" s="81"/>
      <c r="I878" s="81"/>
      <c r="J878" s="81"/>
      <c r="K878" s="81"/>
      <c r="L878" s="81"/>
      <c r="M878" s="81"/>
      <c r="N878" s="81"/>
    </row>
    <row r="879" spans="8:14">
      <c r="H879" s="81"/>
      <c r="I879" s="81"/>
      <c r="J879" s="81"/>
      <c r="K879" s="81"/>
      <c r="L879" s="81"/>
      <c r="M879" s="81"/>
      <c r="N879" s="81"/>
    </row>
    <row r="880" spans="8:14">
      <c r="H880" s="81"/>
      <c r="I880" s="81"/>
      <c r="J880" s="81"/>
      <c r="K880" s="81"/>
      <c r="L880" s="81"/>
      <c r="M880" s="81"/>
      <c r="N880" s="81"/>
    </row>
    <row r="881" spans="8:14">
      <c r="H881" s="81"/>
      <c r="I881" s="81"/>
      <c r="J881" s="81"/>
      <c r="K881" s="81"/>
      <c r="L881" s="81"/>
      <c r="M881" s="81"/>
      <c r="N881" s="81"/>
    </row>
    <row r="882" spans="8:14">
      <c r="H882" s="81"/>
      <c r="I882" s="81"/>
      <c r="J882" s="81"/>
      <c r="K882" s="81"/>
      <c r="L882" s="81"/>
      <c r="M882" s="81"/>
      <c r="N882" s="81"/>
    </row>
    <row r="883" spans="8:14">
      <c r="H883" s="81"/>
      <c r="I883" s="81"/>
      <c r="J883" s="81"/>
      <c r="K883" s="81"/>
      <c r="L883" s="81"/>
      <c r="M883" s="81"/>
      <c r="N883" s="81"/>
    </row>
    <row r="884" spans="8:14">
      <c r="H884" s="81"/>
      <c r="I884" s="81"/>
      <c r="J884" s="81"/>
      <c r="K884" s="81"/>
      <c r="L884" s="81"/>
      <c r="M884" s="81"/>
      <c r="N884" s="81"/>
    </row>
    <row r="885" spans="8:14">
      <c r="H885" s="81"/>
      <c r="I885" s="81"/>
      <c r="J885" s="81"/>
      <c r="K885" s="81"/>
      <c r="L885" s="81"/>
      <c r="M885" s="81"/>
      <c r="N885" s="81"/>
    </row>
    <row r="886" spans="8:14">
      <c r="H886" s="81"/>
      <c r="I886" s="81"/>
      <c r="J886" s="81"/>
      <c r="K886" s="81"/>
      <c r="L886" s="81"/>
      <c r="M886" s="81"/>
      <c r="N886" s="81"/>
    </row>
    <row r="887" spans="8:14">
      <c r="H887" s="81"/>
      <c r="I887" s="81"/>
      <c r="J887" s="81"/>
      <c r="K887" s="81"/>
      <c r="L887" s="81"/>
      <c r="M887" s="81"/>
      <c r="N887" s="81"/>
    </row>
    <row r="888" spans="8:14">
      <c r="H888" s="81"/>
      <c r="I888" s="81"/>
      <c r="J888" s="81"/>
      <c r="K888" s="81"/>
      <c r="L888" s="81"/>
      <c r="M888" s="81"/>
      <c r="N888" s="81"/>
    </row>
    <row r="889" spans="8:14">
      <c r="H889" s="81"/>
      <c r="I889" s="81"/>
      <c r="J889" s="81"/>
      <c r="K889" s="81"/>
      <c r="L889" s="81"/>
      <c r="M889" s="81"/>
      <c r="N889" s="81"/>
    </row>
    <row r="890" spans="8:14">
      <c r="H890" s="81"/>
      <c r="I890" s="81"/>
      <c r="J890" s="81"/>
      <c r="K890" s="81"/>
      <c r="L890" s="81"/>
      <c r="M890" s="81"/>
      <c r="N890" s="81"/>
    </row>
    <row r="891" spans="8:14">
      <c r="H891" s="81"/>
      <c r="I891" s="81"/>
      <c r="J891" s="81"/>
      <c r="K891" s="81"/>
      <c r="L891" s="81"/>
      <c r="M891" s="81"/>
      <c r="N891" s="81"/>
    </row>
    <row r="892" spans="8:14">
      <c r="H892" s="81"/>
      <c r="I892" s="81"/>
      <c r="J892" s="81"/>
      <c r="K892" s="81"/>
      <c r="L892" s="81"/>
      <c r="M892" s="81"/>
      <c r="N892" s="81"/>
    </row>
    <row r="893" spans="8:14">
      <c r="H893" s="81"/>
      <c r="I893" s="81"/>
      <c r="J893" s="81"/>
      <c r="K893" s="81"/>
      <c r="L893" s="81"/>
      <c r="M893" s="81"/>
      <c r="N893" s="81"/>
    </row>
  </sheetData>
  <mergeCells count="11">
    <mergeCell ref="N7:N8"/>
    <mergeCell ref="B2:N2"/>
    <mergeCell ref="B4:N4"/>
    <mergeCell ref="B5:N5"/>
    <mergeCell ref="B6:N6"/>
    <mergeCell ref="B7:B8"/>
    <mergeCell ref="C7:F7"/>
    <mergeCell ref="G7:G8"/>
    <mergeCell ref="H7:K7"/>
    <mergeCell ref="L7:L8"/>
    <mergeCell ref="M7:M8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AC3C-20A2-4A71-9733-98E98BDCAD7B}">
  <sheetPr>
    <pageSetUpPr fitToPage="1"/>
  </sheetPr>
  <dimension ref="A1:AP212"/>
  <sheetViews>
    <sheetView showGridLines="0" zoomScaleNormal="100" workbookViewId="0">
      <pane xSplit="2" ySplit="7" topLeftCell="C18" activePane="bottomRight" state="frozen"/>
      <selection pane="topRight" activeCell="C1" sqref="C1"/>
      <selection pane="bottomLeft" activeCell="A8" sqref="A8"/>
      <selection pane="bottomRight" activeCell="P30" sqref="P30:R30"/>
    </sheetView>
  </sheetViews>
  <sheetFormatPr baseColWidth="10" defaultColWidth="11.42578125" defaultRowHeight="12.75"/>
  <cols>
    <col min="1" max="1" width="1.28515625" customWidth="1"/>
    <col min="2" max="2" width="76.28515625" customWidth="1"/>
    <col min="3" max="6" width="10.7109375" customWidth="1"/>
    <col min="7" max="7" width="14.5703125" customWidth="1"/>
    <col min="8" max="11" width="10.7109375" customWidth="1"/>
    <col min="12" max="12" width="16.85546875" customWidth="1"/>
    <col min="13" max="13" width="14.5703125" customWidth="1"/>
    <col min="14" max="14" width="15" customWidth="1"/>
    <col min="15" max="15" width="4.5703125" customWidth="1"/>
  </cols>
  <sheetData>
    <row r="1" spans="1:42" ht="15.75">
      <c r="A1" t="s">
        <v>0</v>
      </c>
      <c r="B1" s="82" t="s">
        <v>74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</row>
    <row r="2" spans="1:42" ht="15.7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</row>
    <row r="3" spans="1:42" ht="18.75" customHeight="1">
      <c r="B3" s="86" t="s">
        <v>75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</row>
    <row r="4" spans="1:42" ht="18.75" customHeight="1">
      <c r="B4" s="88" t="s">
        <v>76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5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</row>
    <row r="5" spans="1:42" ht="14.25" customHeight="1">
      <c r="B5" s="88" t="s">
        <v>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2" ht="18" customHeight="1">
      <c r="B6" s="12" t="s">
        <v>5</v>
      </c>
      <c r="C6" s="13">
        <v>2025</v>
      </c>
      <c r="D6" s="14"/>
      <c r="E6" s="14"/>
      <c r="F6" s="14"/>
      <c r="G6" s="15" t="s">
        <v>6</v>
      </c>
      <c r="H6" s="13">
        <v>2025</v>
      </c>
      <c r="I6" s="14"/>
      <c r="J6" s="14"/>
      <c r="K6" s="14"/>
      <c r="L6" s="15" t="s">
        <v>7</v>
      </c>
      <c r="M6" s="90" t="s">
        <v>8</v>
      </c>
      <c r="N6" s="15" t="s">
        <v>9</v>
      </c>
      <c r="O6" s="91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2" ht="31.5" customHeight="1" thickBot="1">
      <c r="B7" s="16"/>
      <c r="C7" s="17" t="s">
        <v>10</v>
      </c>
      <c r="D7" s="17" t="s">
        <v>11</v>
      </c>
      <c r="E7" s="17" t="s">
        <v>12</v>
      </c>
      <c r="F7" s="17" t="s">
        <v>13</v>
      </c>
      <c r="G7" s="18"/>
      <c r="H7" s="17" t="s">
        <v>10</v>
      </c>
      <c r="I7" s="17" t="s">
        <v>11</v>
      </c>
      <c r="J7" s="17" t="s">
        <v>12</v>
      </c>
      <c r="K7" s="17" t="s">
        <v>13</v>
      </c>
      <c r="L7" s="18"/>
      <c r="M7" s="92"/>
      <c r="N7" s="18"/>
      <c r="O7" s="91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</row>
    <row r="8" spans="1:42" ht="18" customHeight="1" thickTop="1">
      <c r="B8" s="93" t="s">
        <v>15</v>
      </c>
      <c r="C8" s="94">
        <f>+C9+C19</f>
        <v>19532</v>
      </c>
      <c r="D8" s="94">
        <f t="shared" ref="D8:F8" si="0">+D9+D19</f>
        <v>19543.099999999999</v>
      </c>
      <c r="E8" s="94">
        <f t="shared" si="0"/>
        <v>21792.5</v>
      </c>
      <c r="F8" s="94">
        <f t="shared" si="0"/>
        <v>20743.100000000002</v>
      </c>
      <c r="G8" s="94">
        <f>+G9+G19</f>
        <v>81610.699999999983</v>
      </c>
      <c r="H8" s="94">
        <f t="shared" ref="H8:K8" si="1">+H9+H19</f>
        <v>18749.891146821912</v>
      </c>
      <c r="I8" s="94">
        <f t="shared" si="1"/>
        <v>18969.653582100371</v>
      </c>
      <c r="J8" s="94">
        <f t="shared" si="1"/>
        <v>21016.16243208808</v>
      </c>
      <c r="K8" s="94">
        <f t="shared" si="1"/>
        <v>20379.893437971488</v>
      </c>
      <c r="L8" s="95">
        <f>+L9+L19</f>
        <v>79115.600598981837</v>
      </c>
      <c r="M8" s="95">
        <f t="shared" ref="M8:M30" si="2">+G8-L8</f>
        <v>2495.0994010181457</v>
      </c>
      <c r="N8" s="96">
        <f t="shared" ref="N8:N16" si="3">+G8/L8*100</f>
        <v>103.15373881020662</v>
      </c>
      <c r="O8" s="97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</row>
    <row r="9" spans="1:42" ht="18" customHeight="1">
      <c r="B9" s="98" t="s">
        <v>77</v>
      </c>
      <c r="C9" s="25">
        <f>+C11+C12+C18</f>
        <v>15012.4</v>
      </c>
      <c r="D9" s="25">
        <f t="shared" ref="D9:F9" si="4">+D11+D12+D18</f>
        <v>15008.5</v>
      </c>
      <c r="E9" s="25">
        <f t="shared" si="4"/>
        <v>16813.599999999999</v>
      </c>
      <c r="F9" s="25">
        <f t="shared" si="4"/>
        <v>15869.7</v>
      </c>
      <c r="G9" s="25">
        <f>+G10+G12+G18</f>
        <v>62704.19999999999</v>
      </c>
      <c r="H9" s="25">
        <f>+H11+H12+H18</f>
        <v>14327.101869614218</v>
      </c>
      <c r="I9" s="25">
        <f t="shared" ref="I9:K9" si="5">+I11+I12+I18</f>
        <v>14678.449688732951</v>
      </c>
      <c r="J9" s="25">
        <f t="shared" si="5"/>
        <v>16191.569594501754</v>
      </c>
      <c r="K9" s="25">
        <f t="shared" si="5"/>
        <v>15784.641596900765</v>
      </c>
      <c r="L9" s="99">
        <f>+L11+L12+L18</f>
        <v>60981.76274974968</v>
      </c>
      <c r="M9" s="99">
        <f t="shared" si="2"/>
        <v>1722.4372502503102</v>
      </c>
      <c r="N9" s="96">
        <f t="shared" si="3"/>
        <v>102.82451207145103</v>
      </c>
      <c r="O9" s="97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</row>
    <row r="10" spans="1:42" ht="18" customHeight="1">
      <c r="B10" s="100" t="s">
        <v>32</v>
      </c>
      <c r="C10" s="25">
        <f t="shared" ref="C10:K10" si="6">+C11</f>
        <v>13284.3</v>
      </c>
      <c r="D10" s="25">
        <f t="shared" si="6"/>
        <v>13018.4</v>
      </c>
      <c r="E10" s="25">
        <f t="shared" si="6"/>
        <v>14741.7</v>
      </c>
      <c r="F10" s="25">
        <f t="shared" si="6"/>
        <v>13941.7</v>
      </c>
      <c r="G10" s="29">
        <f>+G11</f>
        <v>54986.099999999991</v>
      </c>
      <c r="H10" s="25">
        <f t="shared" si="6"/>
        <v>12692.375852759849</v>
      </c>
      <c r="I10" s="25">
        <f t="shared" si="6"/>
        <v>12737.530788177006</v>
      </c>
      <c r="J10" s="25">
        <f t="shared" si="6"/>
        <v>14136.814811173757</v>
      </c>
      <c r="K10" s="25">
        <f t="shared" si="6"/>
        <v>13703.235284805889</v>
      </c>
      <c r="L10" s="96">
        <f>+L11</f>
        <v>53269.956736916494</v>
      </c>
      <c r="M10" s="96">
        <f t="shared" si="2"/>
        <v>1716.143263083497</v>
      </c>
      <c r="N10" s="96">
        <f t="shared" si="3"/>
        <v>103.22159687787806</v>
      </c>
      <c r="O10" s="97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</row>
    <row r="11" spans="1:42" ht="18" customHeight="1">
      <c r="B11" s="101" t="s">
        <v>33</v>
      </c>
      <c r="C11" s="102">
        <f>+[1]DGA!H11</f>
        <v>13284.3</v>
      </c>
      <c r="D11" s="102">
        <f>+[1]DGA!I11</f>
        <v>13018.4</v>
      </c>
      <c r="E11" s="102">
        <f>+[1]DGA!J11</f>
        <v>14741.7</v>
      </c>
      <c r="F11" s="102">
        <f>+[1]DGA!K11</f>
        <v>13941.7</v>
      </c>
      <c r="G11" s="103">
        <f>SUM(C11:F11)</f>
        <v>54986.099999999991</v>
      </c>
      <c r="H11" s="102">
        <v>12692.375852759849</v>
      </c>
      <c r="I11" s="102">
        <v>12737.530788177006</v>
      </c>
      <c r="J11" s="102">
        <v>14136.814811173757</v>
      </c>
      <c r="K11" s="102">
        <v>13703.235284805889</v>
      </c>
      <c r="L11" s="104">
        <f>SUM(H11:K11)</f>
        <v>53269.956736916494</v>
      </c>
      <c r="M11" s="104">
        <f t="shared" si="2"/>
        <v>1716.143263083497</v>
      </c>
      <c r="N11" s="104">
        <f t="shared" si="3"/>
        <v>103.22159687787806</v>
      </c>
      <c r="O11" s="97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</row>
    <row r="12" spans="1:42" ht="18" customHeight="1">
      <c r="B12" s="38" t="s">
        <v>34</v>
      </c>
      <c r="C12" s="105">
        <f>SUM(C13:C17)</f>
        <v>1667.1999999999998</v>
      </c>
      <c r="D12" s="105">
        <f t="shared" ref="D12:F12" si="7">SUM(D13:D17)</f>
        <v>1936.8000000000002</v>
      </c>
      <c r="E12" s="105">
        <f t="shared" si="7"/>
        <v>2033.1</v>
      </c>
      <c r="F12" s="105">
        <f t="shared" si="7"/>
        <v>1887.1</v>
      </c>
      <c r="G12" s="105">
        <f>SUM(G13:G17)</f>
        <v>7524.2</v>
      </c>
      <c r="H12" s="105">
        <f t="shared" ref="H12:K12" si="8">SUM(H13:H17)</f>
        <v>1593.410433464263</v>
      </c>
      <c r="I12" s="105">
        <f t="shared" si="8"/>
        <v>1899.2023045399319</v>
      </c>
      <c r="J12" s="105">
        <f t="shared" si="8"/>
        <v>2005.3261355713169</v>
      </c>
      <c r="K12" s="105">
        <f t="shared" si="8"/>
        <v>2041.1770273100458</v>
      </c>
      <c r="L12" s="106">
        <f>SUM(L13:L17)</f>
        <v>7539.1159008855584</v>
      </c>
      <c r="M12" s="106">
        <f t="shared" si="2"/>
        <v>-14.915900885558585</v>
      </c>
      <c r="N12" s="107">
        <f t="shared" si="3"/>
        <v>99.80215318239361</v>
      </c>
      <c r="O12" s="97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</row>
    <row r="13" spans="1:42" ht="18" customHeight="1">
      <c r="B13" s="108" t="s">
        <v>37</v>
      </c>
      <c r="C13" s="102">
        <f>+[1]DGA!H13</f>
        <v>1092.8</v>
      </c>
      <c r="D13" s="102">
        <f>+[1]DGA!I13</f>
        <v>1335.7</v>
      </c>
      <c r="E13" s="102">
        <f>+[1]DGA!J13</f>
        <v>1431.6</v>
      </c>
      <c r="F13" s="102">
        <f>+[1]DGA!K13</f>
        <v>1197.7</v>
      </c>
      <c r="G13" s="103">
        <f t="shared" ref="G13:G18" si="9">SUM(C13:F13)</f>
        <v>5057.8</v>
      </c>
      <c r="H13" s="102">
        <v>1038.4578805826498</v>
      </c>
      <c r="I13" s="102">
        <v>1296.2999754783052</v>
      </c>
      <c r="J13" s="102">
        <v>1424.8980828631102</v>
      </c>
      <c r="K13" s="102">
        <v>1448.4399359605482</v>
      </c>
      <c r="L13" s="104">
        <f t="shared" ref="L13:L18" si="10">SUM(H13:K13)</f>
        <v>5208.0958748846133</v>
      </c>
      <c r="M13" s="104">
        <f t="shared" si="2"/>
        <v>-150.29587488461311</v>
      </c>
      <c r="N13" s="104">
        <f t="shared" si="3"/>
        <v>97.114187632194032</v>
      </c>
      <c r="O13" s="97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</row>
    <row r="14" spans="1:42" ht="18" customHeight="1">
      <c r="B14" s="108" t="s">
        <v>39</v>
      </c>
      <c r="C14" s="102">
        <f>+[1]DGA!H14</f>
        <v>123.3</v>
      </c>
      <c r="D14" s="102">
        <f>+[1]DGA!I14</f>
        <v>224</v>
      </c>
      <c r="E14" s="102">
        <f>+[1]DGA!J14</f>
        <v>163.19999999999999</v>
      </c>
      <c r="F14" s="102">
        <f>+[1]DGA!K14</f>
        <v>200.8</v>
      </c>
      <c r="G14" s="103">
        <f t="shared" si="9"/>
        <v>711.3</v>
      </c>
      <c r="H14" s="102">
        <v>108.49761534222291</v>
      </c>
      <c r="I14" s="102">
        <v>196.03041472688366</v>
      </c>
      <c r="J14" s="102">
        <v>191.38138624075032</v>
      </c>
      <c r="K14" s="102">
        <v>184.64182593517771</v>
      </c>
      <c r="L14" s="104">
        <f t="shared" si="10"/>
        <v>680.55124224503459</v>
      </c>
      <c r="M14" s="104">
        <f t="shared" si="2"/>
        <v>30.748757754965368</v>
      </c>
      <c r="N14" s="104">
        <f t="shared" si="3"/>
        <v>104.51821344907547</v>
      </c>
      <c r="O14" s="97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</row>
    <row r="15" spans="1:42" ht="18" customHeight="1">
      <c r="B15" s="108" t="s">
        <v>78</v>
      </c>
      <c r="C15" s="102">
        <f>+[1]DGA!H15</f>
        <v>279.10000000000002</v>
      </c>
      <c r="D15" s="102">
        <f>+[1]DGA!I15</f>
        <v>237.2</v>
      </c>
      <c r="E15" s="102">
        <f>+[1]DGA!J15</f>
        <v>259.39999999999998</v>
      </c>
      <c r="F15" s="102">
        <f>+[1]DGA!K15</f>
        <v>336</v>
      </c>
      <c r="G15" s="103">
        <f t="shared" si="9"/>
        <v>1111.6999999999998</v>
      </c>
      <c r="H15" s="102">
        <v>244.09557564090841</v>
      </c>
      <c r="I15" s="102">
        <v>225.39212215788487</v>
      </c>
      <c r="J15" s="102">
        <v>218.23441260807135</v>
      </c>
      <c r="K15" s="102">
        <v>255.0475393070702</v>
      </c>
      <c r="L15" s="104">
        <f t="shared" si="10"/>
        <v>942.76964971393488</v>
      </c>
      <c r="M15" s="104">
        <f t="shared" si="2"/>
        <v>168.93035028606494</v>
      </c>
      <c r="N15" s="104">
        <f t="shared" si="3"/>
        <v>117.91851809583854</v>
      </c>
      <c r="O15" s="97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</row>
    <row r="16" spans="1:42" ht="22.5" customHeight="1">
      <c r="B16" s="108" t="s">
        <v>79</v>
      </c>
      <c r="C16" s="102">
        <f>+[1]DGA!H16</f>
        <v>172</v>
      </c>
      <c r="D16" s="102">
        <f>+[1]DGA!I16</f>
        <v>139.9</v>
      </c>
      <c r="E16" s="102">
        <f>+[1]DGA!J16</f>
        <v>178.9</v>
      </c>
      <c r="F16" s="102">
        <f>+[1]DGA!K16</f>
        <v>152.6</v>
      </c>
      <c r="G16" s="103">
        <f t="shared" si="9"/>
        <v>643.4</v>
      </c>
      <c r="H16" s="102">
        <v>202.35936189848201</v>
      </c>
      <c r="I16" s="102">
        <v>181.47979217685813</v>
      </c>
      <c r="J16" s="102">
        <v>170.81225385938501</v>
      </c>
      <c r="K16" s="102">
        <v>153.04772610724993</v>
      </c>
      <c r="L16" s="104">
        <f t="shared" si="10"/>
        <v>707.69913404197507</v>
      </c>
      <c r="M16" s="104">
        <f t="shared" si="2"/>
        <v>-64.299134041975094</v>
      </c>
      <c r="N16" s="104">
        <f t="shared" si="3"/>
        <v>90.914340438042501</v>
      </c>
      <c r="O16" s="97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</row>
    <row r="17" spans="1:42" ht="17.25" customHeight="1">
      <c r="B17" s="108" t="s">
        <v>29</v>
      </c>
      <c r="C17" s="102">
        <f>+[1]DGA!H17</f>
        <v>0</v>
      </c>
      <c r="D17" s="102">
        <f>+[1]DGA!I17</f>
        <v>0</v>
      </c>
      <c r="E17" s="102">
        <f>+[1]DGA!J17</f>
        <v>0</v>
      </c>
      <c r="F17" s="102">
        <f>+[1]DGA!K17</f>
        <v>0</v>
      </c>
      <c r="G17" s="103">
        <f t="shared" si="9"/>
        <v>0</v>
      </c>
      <c r="H17" s="102">
        <v>0</v>
      </c>
      <c r="I17" s="102">
        <v>0</v>
      </c>
      <c r="J17" s="102">
        <v>0</v>
      </c>
      <c r="K17" s="102">
        <v>0</v>
      </c>
      <c r="L17" s="104">
        <f t="shared" si="10"/>
        <v>0</v>
      </c>
      <c r="M17" s="104">
        <f t="shared" si="2"/>
        <v>0</v>
      </c>
      <c r="N17" s="109">
        <v>0</v>
      </c>
      <c r="O17" s="97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</row>
    <row r="18" spans="1:42" ht="17.25" customHeight="1">
      <c r="B18" s="110" t="s">
        <v>47</v>
      </c>
      <c r="C18" s="105">
        <f>+[1]DGA!H18</f>
        <v>60.9</v>
      </c>
      <c r="D18" s="105">
        <f>+[1]DGA!I18</f>
        <v>53.3</v>
      </c>
      <c r="E18" s="105">
        <f>+[1]DGA!J18</f>
        <v>38.799999999999997</v>
      </c>
      <c r="F18" s="105">
        <f>+[1]DGA!K18</f>
        <v>40.9</v>
      </c>
      <c r="G18" s="111">
        <f t="shared" si="9"/>
        <v>193.9</v>
      </c>
      <c r="H18" s="105">
        <v>41.315583390105061</v>
      </c>
      <c r="I18" s="105">
        <v>41.716596016012701</v>
      </c>
      <c r="J18" s="105">
        <v>49.428647756679432</v>
      </c>
      <c r="K18" s="105">
        <v>40.22928478482882</v>
      </c>
      <c r="L18" s="107">
        <f t="shared" si="10"/>
        <v>172.69011194762601</v>
      </c>
      <c r="M18" s="107">
        <f t="shared" si="2"/>
        <v>21.209888052373998</v>
      </c>
      <c r="N18" s="107">
        <f t="shared" ref="N18:N24" si="11">+G18/L18*100</f>
        <v>112.28205124958551</v>
      </c>
      <c r="O18" s="97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</row>
    <row r="19" spans="1:42" ht="18" customHeight="1">
      <c r="B19" s="112" t="s">
        <v>80</v>
      </c>
      <c r="C19" s="105">
        <f>+C20+C22</f>
        <v>4519.6000000000004</v>
      </c>
      <c r="D19" s="105">
        <f t="shared" ref="D19:F19" si="12">+D20+D22</f>
        <v>4534.6000000000004</v>
      </c>
      <c r="E19" s="105">
        <f t="shared" si="12"/>
        <v>4978.9000000000005</v>
      </c>
      <c r="F19" s="105">
        <f t="shared" si="12"/>
        <v>4873.4000000000005</v>
      </c>
      <c r="G19" s="105">
        <f>+G20+G22</f>
        <v>18906.5</v>
      </c>
      <c r="H19" s="105">
        <f t="shared" ref="H19:K19" si="13">+H20+H22</f>
        <v>4422.7892772076939</v>
      </c>
      <c r="I19" s="105">
        <f t="shared" si="13"/>
        <v>4291.2038933674185</v>
      </c>
      <c r="J19" s="105">
        <f t="shared" si="13"/>
        <v>4824.5928375863268</v>
      </c>
      <c r="K19" s="105">
        <f t="shared" si="13"/>
        <v>4595.2518410707244</v>
      </c>
      <c r="L19" s="106">
        <f>+L20+L22</f>
        <v>18133.837849232164</v>
      </c>
      <c r="M19" s="106">
        <f t="shared" si="2"/>
        <v>772.66215076783556</v>
      </c>
      <c r="N19" s="107">
        <f t="shared" si="11"/>
        <v>104.26088595912174</v>
      </c>
      <c r="O19" s="97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</row>
    <row r="20" spans="1:42" ht="18" customHeight="1">
      <c r="B20" s="100" t="s">
        <v>81</v>
      </c>
      <c r="C20" s="105">
        <f>+C21</f>
        <v>4516.1000000000004</v>
      </c>
      <c r="D20" s="105">
        <f t="shared" ref="D20:K20" si="14">+D21</f>
        <v>4532.1000000000004</v>
      </c>
      <c r="E20" s="105">
        <f t="shared" si="14"/>
        <v>4975.8</v>
      </c>
      <c r="F20" s="105">
        <f t="shared" si="14"/>
        <v>4870.6000000000004</v>
      </c>
      <c r="G20" s="105">
        <f>+G21</f>
        <v>18894.599999999999</v>
      </c>
      <c r="H20" s="105">
        <f t="shared" si="14"/>
        <v>4421.3839258782364</v>
      </c>
      <c r="I20" s="105">
        <f t="shared" si="14"/>
        <v>4289.4851096091052</v>
      </c>
      <c r="J20" s="105">
        <f t="shared" si="14"/>
        <v>4823.4171020630029</v>
      </c>
      <c r="K20" s="105">
        <f t="shared" si="14"/>
        <v>4592.0592770479334</v>
      </c>
      <c r="L20" s="106">
        <f>+L21</f>
        <v>18126.34541459828</v>
      </c>
      <c r="M20" s="106">
        <f t="shared" si="2"/>
        <v>768.25458540171894</v>
      </c>
      <c r="N20" s="107">
        <f t="shared" si="11"/>
        <v>104.23833137805592</v>
      </c>
      <c r="O20" s="97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</row>
    <row r="21" spans="1:42" ht="18" customHeight="1">
      <c r="B21" s="44" t="s">
        <v>82</v>
      </c>
      <c r="C21" s="102">
        <f>+[1]DGA!H21</f>
        <v>4516.1000000000004</v>
      </c>
      <c r="D21" s="102">
        <f>+[1]DGA!I21</f>
        <v>4532.1000000000004</v>
      </c>
      <c r="E21" s="102">
        <f>+[1]DGA!J21</f>
        <v>4975.8</v>
      </c>
      <c r="F21" s="102">
        <f>+[1]DGA!K21</f>
        <v>4870.6000000000004</v>
      </c>
      <c r="G21" s="103">
        <f>SUM(C21:F21)</f>
        <v>18894.599999999999</v>
      </c>
      <c r="H21" s="102">
        <v>4421.3839258782364</v>
      </c>
      <c r="I21" s="102">
        <v>4289.4851096091052</v>
      </c>
      <c r="J21" s="102">
        <v>4823.4171020630029</v>
      </c>
      <c r="K21" s="102">
        <v>4592.0592770479334</v>
      </c>
      <c r="L21" s="104">
        <f>SUM(H21:K21)</f>
        <v>18126.34541459828</v>
      </c>
      <c r="M21" s="104">
        <f t="shared" si="2"/>
        <v>768.25458540171894</v>
      </c>
      <c r="N21" s="104">
        <f t="shared" si="11"/>
        <v>104.23833137805592</v>
      </c>
      <c r="O21" s="97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</row>
    <row r="22" spans="1:42" ht="18" customHeight="1">
      <c r="B22" s="100" t="s">
        <v>83</v>
      </c>
      <c r="C22" s="25">
        <f>+C23+C24</f>
        <v>3.5</v>
      </c>
      <c r="D22" s="25">
        <f t="shared" ref="D22:F22" si="15">+D23+D24</f>
        <v>2.5</v>
      </c>
      <c r="E22" s="25">
        <f t="shared" si="15"/>
        <v>3.0999999999999996</v>
      </c>
      <c r="F22" s="25">
        <f t="shared" si="15"/>
        <v>2.8</v>
      </c>
      <c r="G22" s="29">
        <f>+G23+G24</f>
        <v>11.900000000000002</v>
      </c>
      <c r="H22" s="25">
        <f t="shared" ref="H22:K22" si="16">+H23+H24</f>
        <v>1.4053513294571842</v>
      </c>
      <c r="I22" s="25">
        <f t="shared" si="16"/>
        <v>1.7187837583131103</v>
      </c>
      <c r="J22" s="25">
        <f t="shared" si="16"/>
        <v>1.1757355233239286</v>
      </c>
      <c r="K22" s="25">
        <f t="shared" si="16"/>
        <v>3.1925640227908332</v>
      </c>
      <c r="L22" s="96">
        <f>+L23+L24</f>
        <v>7.4924346338850558</v>
      </c>
      <c r="M22" s="96">
        <f t="shared" si="2"/>
        <v>4.4075653661149463</v>
      </c>
      <c r="N22" s="107">
        <f t="shared" si="11"/>
        <v>158.82687779725734</v>
      </c>
      <c r="O22" s="97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</row>
    <row r="23" spans="1:42" ht="18" customHeight="1">
      <c r="B23" s="44" t="s">
        <v>84</v>
      </c>
      <c r="C23" s="33">
        <f>+[1]DGA!H23</f>
        <v>2.7</v>
      </c>
      <c r="D23" s="33">
        <f>+[1]DGA!I23</f>
        <v>1.5</v>
      </c>
      <c r="E23" s="33">
        <f>+[1]DGA!J23</f>
        <v>1.7</v>
      </c>
      <c r="F23" s="33">
        <f>+[1]DGA!K23</f>
        <v>1.7</v>
      </c>
      <c r="G23" s="103">
        <f>SUM(C23:F23)</f>
        <v>7.6000000000000005</v>
      </c>
      <c r="H23" s="33">
        <v>0.5351556897483799</v>
      </c>
      <c r="I23" s="33">
        <v>0.54923943553125143</v>
      </c>
      <c r="J23" s="33">
        <v>0.47139063565074824</v>
      </c>
      <c r="K23" s="33">
        <v>0.64383531216800005</v>
      </c>
      <c r="L23" s="104">
        <f>SUM(H23:K23)</f>
        <v>2.1996210730983794</v>
      </c>
      <c r="M23" s="104">
        <f t="shared" si="2"/>
        <v>5.4003789269016211</v>
      </c>
      <c r="N23" s="104">
        <f t="shared" si="11"/>
        <v>345.51405662315574</v>
      </c>
      <c r="O23" s="97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</row>
    <row r="24" spans="1:42" ht="18" customHeight="1">
      <c r="B24" s="113" t="s">
        <v>29</v>
      </c>
      <c r="C24" s="33">
        <f>+[1]DGA!H24</f>
        <v>0.8</v>
      </c>
      <c r="D24" s="33">
        <f>+[1]DGA!I24</f>
        <v>1</v>
      </c>
      <c r="E24" s="33">
        <f>+[1]DGA!J24</f>
        <v>1.4</v>
      </c>
      <c r="F24" s="33">
        <f>+[1]DGA!K24</f>
        <v>1.1000000000000001</v>
      </c>
      <c r="G24" s="103">
        <f>SUM(C24:F24)</f>
        <v>4.3000000000000007</v>
      </c>
      <c r="H24" s="33">
        <v>0.8701956397088042</v>
      </c>
      <c r="I24" s="33">
        <v>1.1695443227818589</v>
      </c>
      <c r="J24" s="33">
        <v>0.70434488767318049</v>
      </c>
      <c r="K24" s="33">
        <v>2.5487287106228331</v>
      </c>
      <c r="L24" s="104">
        <f>SUM(H24:K24)</f>
        <v>5.2928135607866764</v>
      </c>
      <c r="M24" s="104">
        <f t="shared" si="2"/>
        <v>-0.99281356078667571</v>
      </c>
      <c r="N24" s="104">
        <f t="shared" si="11"/>
        <v>81.242234411160467</v>
      </c>
      <c r="O24" s="97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</row>
    <row r="25" spans="1:42" ht="18" customHeight="1">
      <c r="B25" s="93" t="s">
        <v>85</v>
      </c>
      <c r="C25" s="25">
        <f>+[1]DGA!H25</f>
        <v>0</v>
      </c>
      <c r="D25" s="25">
        <f>+[1]DGA!I25</f>
        <v>0</v>
      </c>
      <c r="E25" s="25">
        <f>+[1]DGA!J25</f>
        <v>0</v>
      </c>
      <c r="F25" s="25">
        <f>+[1]DGA!K25</f>
        <v>0</v>
      </c>
      <c r="G25" s="111">
        <f>SUM(C25:F25)</f>
        <v>0</v>
      </c>
      <c r="H25" s="25">
        <v>0</v>
      </c>
      <c r="I25" s="25">
        <v>0</v>
      </c>
      <c r="J25" s="25">
        <v>0</v>
      </c>
      <c r="K25" s="25">
        <v>0</v>
      </c>
      <c r="L25" s="107">
        <f>SUM(H25:K25)</f>
        <v>0</v>
      </c>
      <c r="M25" s="107">
        <f t="shared" si="2"/>
        <v>0</v>
      </c>
      <c r="N25" s="107">
        <v>0</v>
      </c>
      <c r="O25" s="97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</row>
    <row r="26" spans="1:42" ht="18" customHeight="1">
      <c r="B26" s="114" t="s">
        <v>86</v>
      </c>
      <c r="C26" s="25">
        <f t="shared" ref="C26:K27" si="17">+C27</f>
        <v>202.3</v>
      </c>
      <c r="D26" s="25">
        <f t="shared" si="17"/>
        <v>103.2</v>
      </c>
      <c r="E26" s="25">
        <f t="shared" si="17"/>
        <v>114.5</v>
      </c>
      <c r="F26" s="25">
        <f t="shared" si="17"/>
        <v>58.6</v>
      </c>
      <c r="G26" s="25">
        <f>+G27</f>
        <v>478.6</v>
      </c>
      <c r="H26" s="25">
        <f t="shared" si="17"/>
        <v>161.21606595175001</v>
      </c>
      <c r="I26" s="25">
        <f t="shared" si="17"/>
        <v>231.23067581410319</v>
      </c>
      <c r="J26" s="25">
        <f t="shared" si="17"/>
        <v>75.275800645899849</v>
      </c>
      <c r="K26" s="25">
        <f t="shared" si="17"/>
        <v>79.336575258100794</v>
      </c>
      <c r="L26" s="99">
        <f>+L27</f>
        <v>547.05911766985378</v>
      </c>
      <c r="M26" s="99">
        <f t="shared" si="2"/>
        <v>-68.459117669853754</v>
      </c>
      <c r="N26" s="107">
        <f>+G26/L26*100</f>
        <v>87.485974466260814</v>
      </c>
      <c r="O26" s="115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</row>
    <row r="27" spans="1:42" ht="18" customHeight="1">
      <c r="B27" s="116" t="s">
        <v>53</v>
      </c>
      <c r="C27" s="25">
        <f t="shared" si="17"/>
        <v>202.3</v>
      </c>
      <c r="D27" s="25">
        <f t="shared" si="17"/>
        <v>103.2</v>
      </c>
      <c r="E27" s="25">
        <f t="shared" si="17"/>
        <v>114.5</v>
      </c>
      <c r="F27" s="25">
        <f t="shared" si="17"/>
        <v>58.6</v>
      </c>
      <c r="G27" s="29">
        <f>+G28</f>
        <v>478.6</v>
      </c>
      <c r="H27" s="25">
        <f t="shared" si="17"/>
        <v>161.21606595175001</v>
      </c>
      <c r="I27" s="25">
        <f t="shared" si="17"/>
        <v>231.23067581410319</v>
      </c>
      <c r="J27" s="25">
        <f t="shared" si="17"/>
        <v>75.275800645899849</v>
      </c>
      <c r="K27" s="25">
        <f t="shared" si="17"/>
        <v>79.336575258100794</v>
      </c>
      <c r="L27" s="96">
        <f>+L28</f>
        <v>547.05911766985378</v>
      </c>
      <c r="M27" s="96">
        <f t="shared" si="2"/>
        <v>-68.459117669853754</v>
      </c>
      <c r="N27" s="107">
        <f>+G27/L27*100</f>
        <v>87.485974466260814</v>
      </c>
      <c r="O27" s="97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</row>
    <row r="28" spans="1:42" ht="18" customHeight="1">
      <c r="B28" s="117" t="s">
        <v>55</v>
      </c>
      <c r="C28" s="33">
        <f>+[1]DGA!H28</f>
        <v>202.3</v>
      </c>
      <c r="D28" s="33">
        <f>+[1]DGA!I28</f>
        <v>103.2</v>
      </c>
      <c r="E28" s="33">
        <f>+[1]DGA!J28</f>
        <v>114.5</v>
      </c>
      <c r="F28" s="33">
        <f>+[1]DGA!K28</f>
        <v>58.6</v>
      </c>
      <c r="G28" s="103">
        <f>SUM(C28:F28)</f>
        <v>478.6</v>
      </c>
      <c r="H28" s="33">
        <v>161.21606595175001</v>
      </c>
      <c r="I28" s="33">
        <v>231.23067581410319</v>
      </c>
      <c r="J28" s="33">
        <v>75.275800645899849</v>
      </c>
      <c r="K28" s="33">
        <v>79.336575258100794</v>
      </c>
      <c r="L28" s="104">
        <f>SUM(H28:K28)</f>
        <v>547.05911766985378</v>
      </c>
      <c r="M28" s="104">
        <f t="shared" si="2"/>
        <v>-68.459117669853754</v>
      </c>
      <c r="N28" s="104">
        <f>+G28/L28*100</f>
        <v>87.485974466260814</v>
      </c>
      <c r="O28" s="118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</row>
    <row r="29" spans="1:42" ht="18" customHeight="1">
      <c r="B29" s="112" t="s">
        <v>87</v>
      </c>
      <c r="C29" s="25">
        <f>+[1]DGA!H29</f>
        <v>259</v>
      </c>
      <c r="D29" s="25">
        <f>+[1]DGA!I29</f>
        <v>0</v>
      </c>
      <c r="E29" s="25">
        <f>+[1]DGA!J29</f>
        <v>0</v>
      </c>
      <c r="F29" s="25">
        <f>+[1]DGA!K29</f>
        <v>109.3</v>
      </c>
      <c r="G29" s="25">
        <f>+[1]DGA!L29</f>
        <v>368.3</v>
      </c>
      <c r="H29" s="25">
        <v>80.877546315334712</v>
      </c>
      <c r="I29" s="25">
        <v>0</v>
      </c>
      <c r="J29" s="25">
        <v>0</v>
      </c>
      <c r="K29" s="25">
        <v>92.790090997747981</v>
      </c>
      <c r="L29" s="107">
        <f>SUM(H29:K29)</f>
        <v>173.66763731308271</v>
      </c>
      <c r="M29" s="107">
        <f t="shared" si="2"/>
        <v>194.6323626869173</v>
      </c>
      <c r="N29" s="107">
        <f>+G29/L29*100</f>
        <v>212.07175136265604</v>
      </c>
      <c r="O29" s="118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</row>
    <row r="30" spans="1:42" ht="20.25" customHeight="1" thickBot="1">
      <c r="B30" s="61" t="s">
        <v>88</v>
      </c>
      <c r="C30" s="62">
        <f>+C8+C25+C26+C29</f>
        <v>19993.3</v>
      </c>
      <c r="D30" s="62">
        <f t="shared" ref="D30:F30" si="18">+D8+D25+D26+D29</f>
        <v>19646.3</v>
      </c>
      <c r="E30" s="62">
        <f t="shared" si="18"/>
        <v>21907</v>
      </c>
      <c r="F30" s="62">
        <f t="shared" si="18"/>
        <v>20911</v>
      </c>
      <c r="G30" s="62">
        <f>+G8+G25+G26+G29</f>
        <v>82457.599999999991</v>
      </c>
      <c r="H30" s="62">
        <f t="shared" ref="H30:K30" si="19">+H8+H25+H26+H29</f>
        <v>18991.984759088999</v>
      </c>
      <c r="I30" s="62">
        <f t="shared" si="19"/>
        <v>19200.884257914473</v>
      </c>
      <c r="J30" s="62">
        <f t="shared" si="19"/>
        <v>21091.438232733981</v>
      </c>
      <c r="K30" s="62">
        <f t="shared" si="19"/>
        <v>20552.020104227337</v>
      </c>
      <c r="L30" s="119">
        <f>+L8+L25+L26+L29</f>
        <v>79836.327353964763</v>
      </c>
      <c r="M30" s="119">
        <f t="shared" si="2"/>
        <v>2621.2726460352278</v>
      </c>
      <c r="N30" s="120">
        <f>+G30/L30*100</f>
        <v>103.2833081542109</v>
      </c>
      <c r="O30" s="121"/>
      <c r="P30" s="122"/>
      <c r="Q30" s="12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</row>
    <row r="31" spans="1:42" ht="18" customHeight="1" thickTop="1">
      <c r="A31" s="124"/>
      <c r="B31" s="64" t="s">
        <v>69</v>
      </c>
      <c r="C31" s="65"/>
      <c r="D31" s="65"/>
      <c r="E31" s="65"/>
      <c r="F31" s="65"/>
      <c r="G31" s="65"/>
      <c r="H31" s="65"/>
      <c r="I31" s="65"/>
      <c r="J31" s="65"/>
      <c r="K31" s="65"/>
      <c r="L31" s="125"/>
      <c r="M31" s="65"/>
      <c r="N31" s="65"/>
      <c r="O31" s="126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</row>
    <row r="32" spans="1:42">
      <c r="B32" s="127" t="s">
        <v>70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26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</row>
    <row r="33" spans="2:42" ht="18" customHeight="1">
      <c r="B33" s="128" t="s">
        <v>89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29"/>
      <c r="N33" s="118"/>
      <c r="O33" s="126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</row>
    <row r="34" spans="2:42" ht="12" customHeight="1">
      <c r="B34" s="128" t="s">
        <v>90</v>
      </c>
      <c r="C34" s="126"/>
      <c r="D34" s="126"/>
      <c r="E34" s="126"/>
      <c r="F34" s="126"/>
      <c r="G34" s="126"/>
      <c r="H34" s="118"/>
      <c r="I34" s="118"/>
      <c r="J34" s="118"/>
      <c r="K34" s="118"/>
      <c r="L34" s="126"/>
      <c r="M34" s="126"/>
      <c r="N34" s="126"/>
      <c r="O34" s="126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</row>
    <row r="35" spans="2:42" ht="15.75" customHeight="1">
      <c r="B35" s="130" t="s">
        <v>73</v>
      </c>
      <c r="C35" s="126"/>
      <c r="D35" s="126"/>
      <c r="E35" s="126"/>
      <c r="F35" s="126"/>
      <c r="G35" s="126"/>
      <c r="H35" s="74"/>
      <c r="I35" s="74"/>
      <c r="J35" s="74"/>
      <c r="K35" s="74"/>
      <c r="L35" s="118"/>
      <c r="M35" s="118"/>
      <c r="N35" s="126"/>
      <c r="O35" s="126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</row>
    <row r="36" spans="2:42">
      <c r="B36" s="126"/>
      <c r="C36" s="126"/>
      <c r="D36" s="126"/>
      <c r="E36" s="126"/>
      <c r="F36" s="126"/>
      <c r="G36" s="126"/>
      <c r="H36" s="74"/>
      <c r="I36" s="74"/>
      <c r="J36" s="74"/>
      <c r="K36" s="74"/>
      <c r="L36" s="126"/>
      <c r="M36" s="126"/>
      <c r="N36" s="126"/>
      <c r="O36" s="126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</row>
    <row r="37" spans="2:42">
      <c r="B37" s="126"/>
      <c r="C37" s="131"/>
      <c r="D37" s="131"/>
      <c r="E37" s="131"/>
      <c r="F37" s="131"/>
      <c r="G37" s="131"/>
      <c r="H37" s="126"/>
      <c r="I37" s="126"/>
      <c r="J37" s="126"/>
      <c r="K37" s="126"/>
      <c r="L37" s="126"/>
      <c r="M37" s="126"/>
      <c r="N37" s="126"/>
      <c r="O37" s="126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</row>
    <row r="38" spans="2:42"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</row>
    <row r="39" spans="2:42">
      <c r="B39" s="91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</row>
    <row r="40" spans="2:42">
      <c r="B40" s="91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</row>
    <row r="41" spans="2:42"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</row>
    <row r="42" spans="2:42"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</row>
    <row r="43" spans="2:42"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</row>
    <row r="44" spans="2:42"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</row>
    <row r="45" spans="2:42"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</row>
    <row r="46" spans="2:42"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</row>
    <row r="47" spans="2:42"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</row>
    <row r="48" spans="2:42"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</row>
    <row r="49" spans="2:42"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</row>
    <row r="50" spans="2:42"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</row>
    <row r="51" spans="2:42"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</row>
    <row r="52" spans="2:42"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</row>
    <row r="53" spans="2:42"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</row>
    <row r="54" spans="2:42"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</row>
    <row r="55" spans="2:42"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</row>
    <row r="56" spans="2:42"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</row>
    <row r="57" spans="2:42"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</row>
    <row r="58" spans="2:42"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</row>
    <row r="59" spans="2:42"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</row>
    <row r="60" spans="2:42"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</row>
    <row r="61" spans="2:42"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</row>
    <row r="62" spans="2:42"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</row>
    <row r="63" spans="2:42"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</row>
    <row r="64" spans="2:42"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</row>
    <row r="65" spans="2:42"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</row>
    <row r="66" spans="2:42"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</row>
    <row r="67" spans="2:42"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</row>
    <row r="68" spans="2:42"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</row>
    <row r="69" spans="2:42"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</row>
    <row r="70" spans="2:42"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</row>
    <row r="71" spans="2:42"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</row>
    <row r="72" spans="2:42"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</row>
    <row r="73" spans="2:42"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</row>
    <row r="74" spans="2:42"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</row>
    <row r="75" spans="2:42"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</row>
    <row r="76" spans="2:42"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</row>
    <row r="77" spans="2:42"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</row>
    <row r="78" spans="2:42"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</row>
    <row r="79" spans="2:42"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</row>
    <row r="80" spans="2:42"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</row>
    <row r="81" spans="2:42"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</row>
    <row r="82" spans="2:42"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</row>
    <row r="83" spans="2:42"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</row>
    <row r="84" spans="2:42"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</row>
    <row r="85" spans="2:42"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</row>
    <row r="86" spans="2:42"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</row>
    <row r="87" spans="2:42"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</row>
    <row r="88" spans="2:42"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</row>
    <row r="89" spans="2:42"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</row>
    <row r="90" spans="2:42"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</row>
    <row r="91" spans="2:42"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</row>
    <row r="92" spans="2:42"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</row>
    <row r="93" spans="2:42"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</row>
    <row r="94" spans="2:42"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</row>
    <row r="95" spans="2:42"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</row>
    <row r="96" spans="2:42"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</row>
    <row r="97" spans="2:42"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</row>
    <row r="98" spans="2:42"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</row>
    <row r="99" spans="2:42"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</row>
    <row r="100" spans="2:42"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</row>
    <row r="101" spans="2:42"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</row>
    <row r="102" spans="2:42"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</row>
    <row r="103" spans="2:42"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</row>
    <row r="104" spans="2:42"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</row>
    <row r="105" spans="2:42"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</row>
    <row r="106" spans="2:42"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</row>
    <row r="107" spans="2:42"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</row>
    <row r="108" spans="2:42"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</row>
    <row r="109" spans="2:42"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</row>
    <row r="110" spans="2:42"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</row>
    <row r="111" spans="2:42"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</row>
    <row r="112" spans="2:42"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</row>
    <row r="113" spans="2:42"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</row>
    <row r="114" spans="2:42"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</row>
    <row r="115" spans="2:42"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</row>
    <row r="116" spans="2:42"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</row>
    <row r="117" spans="2:42"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</row>
    <row r="118" spans="2:42"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</row>
    <row r="119" spans="2:42"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</row>
    <row r="120" spans="2:42"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</row>
    <row r="121" spans="2:42"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</row>
    <row r="122" spans="2:42"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</row>
    <row r="123" spans="2:42"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</row>
    <row r="124" spans="2:42"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</row>
    <row r="125" spans="2:42"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</row>
    <row r="126" spans="2:42"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</row>
    <row r="127" spans="2:42"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</row>
    <row r="128" spans="2:42"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</row>
    <row r="129" spans="2:42"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</row>
    <row r="130" spans="2:42"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</row>
    <row r="131" spans="2:42"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</row>
    <row r="132" spans="2:42"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</row>
    <row r="133" spans="2:42"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</row>
    <row r="134" spans="2:42"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</row>
    <row r="135" spans="2:42"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</row>
    <row r="136" spans="2:42"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</row>
    <row r="137" spans="2:42"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</row>
    <row r="138" spans="2:42"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</row>
    <row r="139" spans="2:42"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</row>
    <row r="140" spans="2:42"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</row>
    <row r="141" spans="2:42"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</row>
    <row r="142" spans="2:42"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</row>
    <row r="143" spans="2:42"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</row>
    <row r="144" spans="2:42"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</row>
    <row r="145" spans="2:42"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</row>
    <row r="146" spans="2:42"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</row>
    <row r="147" spans="2:42"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</row>
    <row r="148" spans="2:42"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</row>
    <row r="149" spans="2:42"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</row>
    <row r="150" spans="2:42"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</row>
    <row r="151" spans="2:42"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</row>
    <row r="152" spans="2:42"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</row>
    <row r="153" spans="2:42"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</row>
    <row r="154" spans="2:42"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</row>
    <row r="155" spans="2:42"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</row>
    <row r="156" spans="2:42"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</row>
    <row r="157" spans="2:42"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</row>
    <row r="158" spans="2:42"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</row>
    <row r="159" spans="2:42"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</row>
    <row r="160" spans="2:42"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</row>
    <row r="161" spans="2:42"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</row>
    <row r="162" spans="2:42"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</row>
    <row r="163" spans="2:42"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</row>
    <row r="164" spans="2:42"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</row>
    <row r="165" spans="2:42"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</row>
    <row r="166" spans="2:42"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</row>
    <row r="167" spans="2:42"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</row>
    <row r="168" spans="2:42"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</row>
    <row r="169" spans="2:42"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</row>
    <row r="170" spans="2:42"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</row>
    <row r="171" spans="2:42"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</row>
    <row r="172" spans="2:42"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</row>
    <row r="173" spans="2:42"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</row>
    <row r="174" spans="2:42"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</row>
    <row r="175" spans="2:42"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</row>
    <row r="176" spans="2:42"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</row>
    <row r="177" spans="2:42"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</row>
    <row r="178" spans="2:42"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</row>
    <row r="179" spans="2:42"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</row>
    <row r="180" spans="2:42"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</row>
    <row r="181" spans="2:42"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</row>
    <row r="182" spans="2:42"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</row>
    <row r="183" spans="2:42"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</row>
    <row r="184" spans="2:42"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</row>
    <row r="185" spans="2:42"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</row>
    <row r="186" spans="2:42"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</row>
    <row r="187" spans="2:42"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</row>
    <row r="188" spans="2:42"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</row>
    <row r="189" spans="2:42"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</row>
    <row r="190" spans="2:42"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</row>
    <row r="191" spans="2:42"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</row>
    <row r="192" spans="2:42"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</row>
    <row r="193" spans="2:42"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</row>
    <row r="194" spans="2:42"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</row>
    <row r="195" spans="2:42"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</row>
    <row r="196" spans="2:42"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</row>
    <row r="197" spans="2:42"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</row>
    <row r="198" spans="2:42"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</row>
    <row r="199" spans="2:42"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</row>
    <row r="200" spans="2:42"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</row>
    <row r="201" spans="2:42"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</row>
    <row r="202" spans="2:42"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</row>
    <row r="203" spans="2:42"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</row>
    <row r="204" spans="2:42"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</row>
    <row r="205" spans="2:42"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</row>
    <row r="206" spans="2:42"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</row>
    <row r="207" spans="2:42"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</row>
    <row r="208" spans="2:42"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</row>
    <row r="209" spans="2:42"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</row>
    <row r="210" spans="2:42"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</row>
    <row r="211" spans="2:42"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</row>
    <row r="212" spans="2:42"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</row>
  </sheetData>
  <mergeCells count="11">
    <mergeCell ref="N6:N7"/>
    <mergeCell ref="B1:O1"/>
    <mergeCell ref="B3:N3"/>
    <mergeCell ref="B4:N4"/>
    <mergeCell ref="B5:N5"/>
    <mergeCell ref="B6:B7"/>
    <mergeCell ref="C6:F6"/>
    <mergeCell ref="G6:G7"/>
    <mergeCell ref="H6:K6"/>
    <mergeCell ref="L6:L7"/>
    <mergeCell ref="M6:M7"/>
  </mergeCells>
  <printOptions horizontalCentered="1"/>
  <pageMargins left="0" right="0" top="0.19685039370078741" bottom="0.19685039370078741" header="0" footer="0.19685039370078741"/>
  <pageSetup scale="2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3582-EACE-4293-8089-F09679F27AC7}">
  <dimension ref="B1:AO300"/>
  <sheetViews>
    <sheetView showGridLines="0" topLeftCell="B1" zoomScaleNormal="100" workbookViewId="0">
      <pane xSplit="1" ySplit="8" topLeftCell="C43" activePane="bottomRight" state="frozen"/>
      <selection activeCell="B1" sqref="B1"/>
      <selection pane="topRight" activeCell="C1" sqref="C1"/>
      <selection pane="bottomLeft" activeCell="B8" sqref="B8"/>
      <selection pane="bottomRight" activeCell="A8" sqref="A8"/>
    </sheetView>
  </sheetViews>
  <sheetFormatPr baseColWidth="10" defaultColWidth="11.42578125" defaultRowHeight="12.75"/>
  <cols>
    <col min="1" max="1" width="3.42578125" customWidth="1"/>
    <col min="2" max="2" width="68.5703125" customWidth="1"/>
    <col min="3" max="6" width="10.140625" customWidth="1"/>
    <col min="7" max="7" width="14" style="132" customWidth="1"/>
    <col min="8" max="11" width="11.7109375" customWidth="1"/>
    <col min="12" max="12" width="15.28515625" customWidth="1"/>
    <col min="13" max="13" width="13.28515625" customWidth="1"/>
    <col min="14" max="14" width="10.140625" customWidth="1"/>
    <col min="15" max="15" width="19.85546875" style="132" bestFit="1" customWidth="1"/>
    <col min="16" max="41" width="11.42578125" style="132"/>
  </cols>
  <sheetData>
    <row r="1" spans="2:41">
      <c r="B1" t="s">
        <v>0</v>
      </c>
    </row>
    <row r="2" spans="2:41" ht="14.25">
      <c r="B2" s="133" t="s">
        <v>91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</row>
    <row r="3" spans="2:41" ht="14.25" customHeight="1">
      <c r="B3" s="135"/>
      <c r="C3" s="135"/>
      <c r="D3" s="135"/>
      <c r="E3" s="135"/>
      <c r="F3" s="135"/>
      <c r="G3" s="136"/>
      <c r="H3" s="135"/>
      <c r="I3" s="135"/>
      <c r="J3" s="135"/>
      <c r="K3" s="135"/>
      <c r="L3" s="135"/>
      <c r="M3" s="135"/>
      <c r="N3" s="135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</row>
    <row r="4" spans="2:41" s="124" customFormat="1" ht="15">
      <c r="B4" s="137" t="s">
        <v>92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</row>
    <row r="5" spans="2:41" s="124" customFormat="1" ht="15">
      <c r="B5" s="88" t="s">
        <v>93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</row>
    <row r="6" spans="2:41" s="124" customFormat="1" ht="18" customHeight="1">
      <c r="B6" s="88" t="s">
        <v>94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</row>
    <row r="7" spans="2:41" s="124" customFormat="1" ht="18" customHeight="1">
      <c r="B7" s="12" t="s">
        <v>5</v>
      </c>
      <c r="C7" s="139">
        <v>2025</v>
      </c>
      <c r="D7" s="140"/>
      <c r="E7" s="140"/>
      <c r="F7" s="140"/>
      <c r="G7" s="15" t="s">
        <v>6</v>
      </c>
      <c r="H7" s="139">
        <v>2025</v>
      </c>
      <c r="I7" s="140"/>
      <c r="J7" s="140"/>
      <c r="K7" s="140"/>
      <c r="L7" s="141" t="s">
        <v>7</v>
      </c>
      <c r="M7" s="90" t="s">
        <v>8</v>
      </c>
      <c r="N7" s="12" t="s">
        <v>95</v>
      </c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</row>
    <row r="8" spans="2:41" ht="44.25" customHeight="1">
      <c r="B8" s="142"/>
      <c r="C8" s="143" t="s">
        <v>10</v>
      </c>
      <c r="D8" s="143" t="s">
        <v>11</v>
      </c>
      <c r="E8" s="143" t="s">
        <v>12</v>
      </c>
      <c r="F8" s="143" t="s">
        <v>13</v>
      </c>
      <c r="G8" s="144"/>
      <c r="H8" s="143" t="s">
        <v>10</v>
      </c>
      <c r="I8" s="143" t="s">
        <v>11</v>
      </c>
      <c r="J8" s="143" t="s">
        <v>12</v>
      </c>
      <c r="K8" s="143" t="s">
        <v>13</v>
      </c>
      <c r="L8" s="145"/>
      <c r="M8" s="146"/>
      <c r="N8" s="142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</row>
    <row r="9" spans="2:41" ht="18" customHeight="1">
      <c r="B9" s="147" t="s">
        <v>14</v>
      </c>
      <c r="C9" s="25">
        <f>+C10+C21+C25+C22+C37</f>
        <v>765.1</v>
      </c>
      <c r="D9" s="25">
        <f>+D10+D21+D25+D22+D37</f>
        <v>584.30000000000007</v>
      </c>
      <c r="E9" s="25">
        <f>+E10+E21+E25+E22+E37</f>
        <v>1323.8</v>
      </c>
      <c r="F9" s="25">
        <f>+F10+F21+F25+F22+F37</f>
        <v>625.09999999999991</v>
      </c>
      <c r="G9" s="148">
        <f>+G10+G21+G25+G22+G37</f>
        <v>3298.3</v>
      </c>
      <c r="H9" s="25">
        <f>+H10+H21+H25+H22+H37</f>
        <v>851.00519162638511</v>
      </c>
      <c r="I9" s="25">
        <f>+I10+I21+I25+I22+I37</f>
        <v>871.4203552229792</v>
      </c>
      <c r="J9" s="25">
        <f>+J10+J21+J25+J22+J37</f>
        <v>842.00600679037677</v>
      </c>
      <c r="K9" s="25">
        <f>+K10+K21+K25+K22+K37</f>
        <v>872.0830442371107</v>
      </c>
      <c r="L9" s="25">
        <f>+L10+L21+L25+L22+L37</f>
        <v>3436.5145978768514</v>
      </c>
      <c r="M9" s="25">
        <f t="shared" ref="M9:M51" si="0">+G9-L9</f>
        <v>-138.21459787685126</v>
      </c>
      <c r="N9" s="25">
        <f t="shared" ref="N9:N17" si="1">+G9/L9*100</f>
        <v>95.978058758654967</v>
      </c>
      <c r="O9" s="149"/>
      <c r="P9" s="150"/>
      <c r="Q9" s="150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</row>
    <row r="10" spans="2:41" ht="18" customHeight="1">
      <c r="B10" s="151" t="s">
        <v>15</v>
      </c>
      <c r="C10" s="25">
        <f t="shared" ref="C10:K10" si="2">+C11+C19</f>
        <v>28.1</v>
      </c>
      <c r="D10" s="25">
        <f t="shared" si="2"/>
        <v>24.1</v>
      </c>
      <c r="E10" s="25">
        <f t="shared" si="2"/>
        <v>99.500000000000014</v>
      </c>
      <c r="F10" s="25">
        <f t="shared" si="2"/>
        <v>89.2</v>
      </c>
      <c r="G10" s="152">
        <f>+G11+G19</f>
        <v>240.90000000000003</v>
      </c>
      <c r="H10" s="25">
        <f t="shared" si="2"/>
        <v>219.63563588977266</v>
      </c>
      <c r="I10" s="25">
        <f t="shared" si="2"/>
        <v>270.71822212715239</v>
      </c>
      <c r="J10" s="25">
        <f t="shared" si="2"/>
        <v>262.6158105754879</v>
      </c>
      <c r="K10" s="25">
        <f t="shared" si="2"/>
        <v>273.17683877118679</v>
      </c>
      <c r="L10" s="29">
        <f>+L11+L19</f>
        <v>1026.1465073635998</v>
      </c>
      <c r="M10" s="29">
        <f t="shared" si="0"/>
        <v>-785.24650736359968</v>
      </c>
      <c r="N10" s="29">
        <f t="shared" si="1"/>
        <v>23.476179889646176</v>
      </c>
      <c r="O10" s="149"/>
      <c r="P10" s="150"/>
      <c r="Q10" s="150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</row>
    <row r="11" spans="2:41" ht="18" customHeight="1">
      <c r="B11" s="151" t="s">
        <v>77</v>
      </c>
      <c r="C11" s="25">
        <f t="shared" ref="C11:F11" si="3">+C12+C15</f>
        <v>12.6</v>
      </c>
      <c r="D11" s="25">
        <f t="shared" si="3"/>
        <v>9.6</v>
      </c>
      <c r="E11" s="25">
        <f t="shared" si="3"/>
        <v>82.300000000000011</v>
      </c>
      <c r="F11" s="25">
        <f t="shared" si="3"/>
        <v>75.100000000000009</v>
      </c>
      <c r="G11" s="152">
        <f>+G12+G15</f>
        <v>179.60000000000002</v>
      </c>
      <c r="H11" s="25">
        <f>+H12+H15</f>
        <v>203.41902817372323</v>
      </c>
      <c r="I11" s="25">
        <f t="shared" ref="I11:K11" si="4">+I12+I15</f>
        <v>255.86858544569162</v>
      </c>
      <c r="J11" s="25">
        <f t="shared" si="4"/>
        <v>247.95388171989651</v>
      </c>
      <c r="K11" s="25">
        <f t="shared" si="4"/>
        <v>255.16253132902528</v>
      </c>
      <c r="L11" s="29">
        <f>+L12+L15</f>
        <v>962.40402666833677</v>
      </c>
      <c r="M11" s="29">
        <f t="shared" si="0"/>
        <v>-782.80402666833675</v>
      </c>
      <c r="N11" s="29">
        <f t="shared" si="1"/>
        <v>18.661601055612966</v>
      </c>
      <c r="O11" s="149"/>
      <c r="P11" s="150"/>
      <c r="Q11" s="150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</row>
    <row r="12" spans="2:41" ht="18" customHeight="1">
      <c r="B12" s="153" t="s">
        <v>34</v>
      </c>
      <c r="C12" s="25">
        <f t="shared" ref="C12:F12" si="5">+C13+C14</f>
        <v>0</v>
      </c>
      <c r="D12" s="25">
        <f t="shared" si="5"/>
        <v>0</v>
      </c>
      <c r="E12" s="25">
        <f t="shared" si="5"/>
        <v>66.400000000000006</v>
      </c>
      <c r="F12" s="25">
        <f t="shared" si="5"/>
        <v>65.7</v>
      </c>
      <c r="G12" s="148">
        <f>+G13+G14</f>
        <v>132.10000000000002</v>
      </c>
      <c r="H12" s="25">
        <f>+H13+H14</f>
        <v>166.55176569943899</v>
      </c>
      <c r="I12" s="25">
        <f t="shared" ref="I12:K12" si="6">+I13+I14</f>
        <v>226.26313263114605</v>
      </c>
      <c r="J12" s="25">
        <f t="shared" si="6"/>
        <v>223.98458789564978</v>
      </c>
      <c r="K12" s="25">
        <f t="shared" si="6"/>
        <v>217.50377913407314</v>
      </c>
      <c r="L12" s="25">
        <f>+L13+L14</f>
        <v>834.30326536030805</v>
      </c>
      <c r="M12" s="25">
        <f t="shared" si="0"/>
        <v>-702.20326536030802</v>
      </c>
      <c r="N12" s="29">
        <f t="shared" si="1"/>
        <v>15.833571014845591</v>
      </c>
      <c r="O12" s="149"/>
      <c r="P12" s="150"/>
      <c r="Q12" s="150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</row>
    <row r="13" spans="2:41" ht="18" customHeight="1">
      <c r="B13" s="154" t="s">
        <v>96</v>
      </c>
      <c r="C13" s="33">
        <f>+'[1]TESORERIA '!H12</f>
        <v>0</v>
      </c>
      <c r="D13" s="33">
        <f>+'[1]TESORERIA '!I12</f>
        <v>0</v>
      </c>
      <c r="E13" s="33">
        <f>+'[1]TESORERIA '!J12</f>
        <v>0</v>
      </c>
      <c r="F13" s="33">
        <f>+'[1]TESORERIA '!K12</f>
        <v>0</v>
      </c>
      <c r="G13" s="155">
        <f>SUM(C13:F13)</f>
        <v>0</v>
      </c>
      <c r="H13" s="33">
        <v>166.55176569943899</v>
      </c>
      <c r="I13" s="33">
        <v>167.59299112616861</v>
      </c>
      <c r="J13" s="33">
        <v>170.59390845016421</v>
      </c>
      <c r="K13" s="33">
        <v>164.15314152189941</v>
      </c>
      <c r="L13" s="34">
        <f>SUM(H13:K13)</f>
        <v>668.89180679767128</v>
      </c>
      <c r="M13" s="34">
        <f t="shared" si="0"/>
        <v>-668.89180679767128</v>
      </c>
      <c r="N13" s="34">
        <f t="shared" si="1"/>
        <v>0</v>
      </c>
      <c r="O13" s="149"/>
      <c r="P13" s="150"/>
      <c r="Q13" s="150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</row>
    <row r="14" spans="2:41" ht="18" customHeight="1">
      <c r="B14" s="156" t="s">
        <v>97</v>
      </c>
      <c r="C14" s="33">
        <f>+'[1]TESORERIA '!H14</f>
        <v>0</v>
      </c>
      <c r="D14" s="33">
        <f>+'[1]TESORERIA '!I14</f>
        <v>0</v>
      </c>
      <c r="E14" s="33">
        <f>+'[1]TESORERIA '!J14</f>
        <v>66.400000000000006</v>
      </c>
      <c r="F14" s="33">
        <f>+'[1]TESORERIA '!K14</f>
        <v>65.7</v>
      </c>
      <c r="G14" s="155">
        <f>SUM(C14:F14)</f>
        <v>132.10000000000002</v>
      </c>
      <c r="H14" s="33">
        <v>0</v>
      </c>
      <c r="I14" s="33">
        <v>58.670141504977423</v>
      </c>
      <c r="J14" s="33">
        <v>53.390679445485588</v>
      </c>
      <c r="K14" s="33">
        <v>53.350637612173728</v>
      </c>
      <c r="L14" s="34">
        <f>SUM(H14:K14)</f>
        <v>165.41145856263674</v>
      </c>
      <c r="M14" s="34">
        <f t="shared" si="0"/>
        <v>-33.311458562636716</v>
      </c>
      <c r="N14" s="34">
        <f t="shared" si="1"/>
        <v>79.861456484272168</v>
      </c>
      <c r="O14" s="149"/>
      <c r="P14" s="150"/>
      <c r="Q14" s="150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</row>
    <row r="15" spans="2:41" ht="18" customHeight="1">
      <c r="B15" s="153" t="s">
        <v>98</v>
      </c>
      <c r="C15" s="25">
        <f t="shared" ref="C15:H16" si="7">+C16</f>
        <v>12.6</v>
      </c>
      <c r="D15" s="25">
        <f t="shared" si="7"/>
        <v>9.6</v>
      </c>
      <c r="E15" s="25">
        <f t="shared" si="7"/>
        <v>15.9</v>
      </c>
      <c r="F15" s="25">
        <f t="shared" si="7"/>
        <v>9.4</v>
      </c>
      <c r="G15" s="148">
        <f>+G16+G18</f>
        <v>47.5</v>
      </c>
      <c r="H15" s="25">
        <f t="shared" ref="H15:K16" si="8">+H16</f>
        <v>36.867262474284246</v>
      </c>
      <c r="I15" s="25">
        <f t="shared" si="8"/>
        <v>29.605452814545576</v>
      </c>
      <c r="J15" s="25">
        <f t="shared" si="8"/>
        <v>23.96929382424673</v>
      </c>
      <c r="K15" s="25">
        <f t="shared" si="8"/>
        <v>37.658752194952136</v>
      </c>
      <c r="L15" s="25">
        <f>SUM(H15:K15)</f>
        <v>128.10076130802869</v>
      </c>
      <c r="M15" s="25">
        <f t="shared" si="0"/>
        <v>-80.600761308028694</v>
      </c>
      <c r="N15" s="29">
        <f t="shared" si="1"/>
        <v>37.08018556250606</v>
      </c>
      <c r="O15" s="149"/>
      <c r="P15" s="150"/>
      <c r="Q15" s="150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</row>
    <row r="16" spans="2:41" ht="18" customHeight="1">
      <c r="B16" s="157" t="s">
        <v>99</v>
      </c>
      <c r="C16" s="25">
        <f>+C17</f>
        <v>12.6</v>
      </c>
      <c r="D16" s="25">
        <f t="shared" si="7"/>
        <v>9.6</v>
      </c>
      <c r="E16" s="25">
        <f t="shared" si="7"/>
        <v>15.9</v>
      </c>
      <c r="F16" s="25">
        <f t="shared" si="7"/>
        <v>9.4</v>
      </c>
      <c r="G16" s="25">
        <f>+G17</f>
        <v>47.5</v>
      </c>
      <c r="H16" s="25">
        <f t="shared" si="7"/>
        <v>36.867262474284246</v>
      </c>
      <c r="I16" s="25">
        <f t="shared" si="8"/>
        <v>29.605452814545576</v>
      </c>
      <c r="J16" s="25">
        <f t="shared" si="8"/>
        <v>23.96929382424673</v>
      </c>
      <c r="K16" s="25">
        <f t="shared" si="8"/>
        <v>37.658752194952136</v>
      </c>
      <c r="L16" s="25">
        <f>+L17</f>
        <v>128.10076130802869</v>
      </c>
      <c r="M16" s="25">
        <f t="shared" si="0"/>
        <v>-80.600761308028694</v>
      </c>
      <c r="N16" s="29">
        <f t="shared" si="1"/>
        <v>37.08018556250606</v>
      </c>
      <c r="O16" s="149"/>
      <c r="P16" s="150"/>
      <c r="Q16" s="150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</row>
    <row r="17" spans="2:40" ht="18" customHeight="1">
      <c r="B17" s="158" t="s">
        <v>100</v>
      </c>
      <c r="C17" s="33">
        <f>+'[1]TESORERIA '!H17</f>
        <v>12.6</v>
      </c>
      <c r="D17" s="33">
        <f>+'[1]TESORERIA '!I17</f>
        <v>9.6</v>
      </c>
      <c r="E17" s="33">
        <f>+'[1]TESORERIA '!J17</f>
        <v>15.9</v>
      </c>
      <c r="F17" s="33">
        <f>+'[1]TESORERIA '!K17</f>
        <v>9.4</v>
      </c>
      <c r="G17" s="155">
        <f>SUM(C17:F17)</f>
        <v>47.5</v>
      </c>
      <c r="H17" s="33">
        <v>36.867262474284246</v>
      </c>
      <c r="I17" s="33">
        <v>29.605452814545576</v>
      </c>
      <c r="J17" s="33">
        <v>23.96929382424673</v>
      </c>
      <c r="K17" s="33">
        <v>37.658752194952136</v>
      </c>
      <c r="L17" s="34">
        <f>SUM(H17:K17)</f>
        <v>128.10076130802869</v>
      </c>
      <c r="M17" s="34">
        <f t="shared" si="0"/>
        <v>-80.600761308028694</v>
      </c>
      <c r="N17" s="34">
        <f t="shared" si="1"/>
        <v>37.08018556250606</v>
      </c>
      <c r="O17" s="149"/>
      <c r="P17" s="150"/>
      <c r="Q17" s="150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</row>
    <row r="18" spans="2:40" ht="18" customHeight="1">
      <c r="B18" s="159" t="s">
        <v>29</v>
      </c>
      <c r="C18" s="33">
        <f>+'[1]TESORERIA '!H18</f>
        <v>0</v>
      </c>
      <c r="D18" s="33">
        <f>+'[1]TESORERIA '!H18</f>
        <v>0</v>
      </c>
      <c r="E18" s="33">
        <f>+'[1]TESORERIA '!J18</f>
        <v>0</v>
      </c>
      <c r="F18" s="33">
        <f>+'[1]TESORERIA '!K18</f>
        <v>0</v>
      </c>
      <c r="G18" s="155">
        <f>SUM(C18:F18)</f>
        <v>0</v>
      </c>
      <c r="H18" s="33">
        <v>0</v>
      </c>
      <c r="I18" s="33">
        <v>0</v>
      </c>
      <c r="J18" s="33">
        <v>0</v>
      </c>
      <c r="K18" s="33">
        <v>0</v>
      </c>
      <c r="L18" s="34">
        <f>SUM(H18:K18)</f>
        <v>0</v>
      </c>
      <c r="M18" s="34">
        <f t="shared" si="0"/>
        <v>0</v>
      </c>
      <c r="N18" s="160">
        <v>0</v>
      </c>
      <c r="O18" s="149"/>
      <c r="P18" s="150"/>
      <c r="Q18" s="150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</row>
    <row r="19" spans="2:40" ht="18" customHeight="1">
      <c r="B19" s="153" t="s">
        <v>80</v>
      </c>
      <c r="C19" s="25">
        <f t="shared" ref="C19:F19" si="9">+C20</f>
        <v>15.5</v>
      </c>
      <c r="D19" s="25">
        <f t="shared" si="9"/>
        <v>14.5</v>
      </c>
      <c r="E19" s="25">
        <f t="shared" si="9"/>
        <v>17.2</v>
      </c>
      <c r="F19" s="25">
        <f t="shared" si="9"/>
        <v>14.1</v>
      </c>
      <c r="G19" s="152">
        <f>+G20</f>
        <v>61.300000000000004</v>
      </c>
      <c r="H19" s="25">
        <f t="shared" ref="H19:K19" si="10">+H20</f>
        <v>16.216607716049435</v>
      </c>
      <c r="I19" s="25">
        <f t="shared" si="10"/>
        <v>14.849636681460749</v>
      </c>
      <c r="J19" s="25">
        <f t="shared" si="10"/>
        <v>14.661928855591412</v>
      </c>
      <c r="K19" s="25">
        <f t="shared" si="10"/>
        <v>18.014307442161485</v>
      </c>
      <c r="L19" s="29">
        <f>+L20</f>
        <v>63.742480695263083</v>
      </c>
      <c r="M19" s="29">
        <f t="shared" si="0"/>
        <v>-2.4424806952630789</v>
      </c>
      <c r="N19" s="29">
        <f t="shared" ref="N19:N29" si="11">+G19/L19*100</f>
        <v>96.168205773258236</v>
      </c>
      <c r="O19" s="149"/>
      <c r="P19" s="150"/>
      <c r="Q19" s="150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</row>
    <row r="20" spans="2:40" ht="18" customHeight="1">
      <c r="B20" s="159" t="s">
        <v>101</v>
      </c>
      <c r="C20" s="33">
        <f>+'[1]TESORERIA '!H20</f>
        <v>15.5</v>
      </c>
      <c r="D20" s="33">
        <f>+'[1]TESORERIA '!I20</f>
        <v>14.5</v>
      </c>
      <c r="E20" s="33">
        <f>+'[1]TESORERIA '!J20</f>
        <v>17.2</v>
      </c>
      <c r="F20" s="33">
        <f>+'[1]TESORERIA '!K20</f>
        <v>14.1</v>
      </c>
      <c r="G20" s="155">
        <f>SUM(C20:F20)</f>
        <v>61.300000000000004</v>
      </c>
      <c r="H20" s="33">
        <v>16.216607716049435</v>
      </c>
      <c r="I20" s="33">
        <v>14.849636681460749</v>
      </c>
      <c r="J20" s="33">
        <v>14.661928855591412</v>
      </c>
      <c r="K20" s="33">
        <v>18.014307442161485</v>
      </c>
      <c r="L20" s="34">
        <f>SUM(H20:K20)</f>
        <v>63.742480695263083</v>
      </c>
      <c r="M20" s="34">
        <f t="shared" si="0"/>
        <v>-2.4424806952630789</v>
      </c>
      <c r="N20" s="34">
        <f t="shared" si="11"/>
        <v>96.168205773258236</v>
      </c>
      <c r="O20" s="149"/>
      <c r="P20" s="150"/>
      <c r="Q20" s="150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</row>
    <row r="21" spans="2:40" ht="18" customHeight="1">
      <c r="B21" s="161" t="s">
        <v>102</v>
      </c>
      <c r="C21" s="25">
        <f>+'[1]TESORERIA '!H21</f>
        <v>313.60000000000002</v>
      </c>
      <c r="D21" s="25">
        <f>+'[1]TESORERIA '!I21</f>
        <v>352.4</v>
      </c>
      <c r="E21" s="25">
        <f>+'[1]TESORERIA '!J21</f>
        <v>988.1</v>
      </c>
      <c r="F21" s="25">
        <f>+'[1]TESORERIA '!K21</f>
        <v>329.6</v>
      </c>
      <c r="G21" s="152">
        <f>SUM(C21:F21)</f>
        <v>1983.6999999999998</v>
      </c>
      <c r="H21" s="25">
        <v>382.75511883120225</v>
      </c>
      <c r="I21" s="25">
        <v>355.03744461052372</v>
      </c>
      <c r="J21" s="25">
        <v>352.9064213823188</v>
      </c>
      <c r="K21" s="25">
        <v>347.96470258561652</v>
      </c>
      <c r="L21" s="29">
        <f>SUM(H21:K21)</f>
        <v>1438.6636874096614</v>
      </c>
      <c r="M21" s="29">
        <f t="shared" si="0"/>
        <v>545.03631259033841</v>
      </c>
      <c r="N21" s="29">
        <f t="shared" si="11"/>
        <v>137.88490092300069</v>
      </c>
      <c r="O21" s="149"/>
      <c r="P21" s="150"/>
      <c r="Q21" s="150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</row>
    <row r="22" spans="2:40" ht="18" customHeight="1">
      <c r="B22" s="162" t="s">
        <v>103</v>
      </c>
      <c r="C22" s="25">
        <f>+C23</f>
        <v>0</v>
      </c>
      <c r="D22" s="25">
        <f t="shared" ref="D22:K22" si="12">+D23</f>
        <v>0</v>
      </c>
      <c r="E22" s="25">
        <f t="shared" si="12"/>
        <v>0</v>
      </c>
      <c r="F22" s="25">
        <f t="shared" si="12"/>
        <v>0</v>
      </c>
      <c r="G22" s="148">
        <f>+G23</f>
        <v>0</v>
      </c>
      <c r="H22" s="25">
        <f t="shared" si="12"/>
        <v>0</v>
      </c>
      <c r="I22" s="25">
        <f t="shared" si="12"/>
        <v>0</v>
      </c>
      <c r="J22" s="25">
        <f t="shared" si="12"/>
        <v>0</v>
      </c>
      <c r="K22" s="25">
        <f t="shared" si="12"/>
        <v>0</v>
      </c>
      <c r="L22" s="25">
        <f>SUM(H22:K22)</f>
        <v>0</v>
      </c>
      <c r="M22" s="25">
        <f t="shared" si="0"/>
        <v>0</v>
      </c>
      <c r="N22" s="29">
        <v>0</v>
      </c>
      <c r="O22" s="149"/>
      <c r="P22" s="150"/>
      <c r="Q22" s="150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</row>
    <row r="23" spans="2:40" ht="18" customHeight="1">
      <c r="B23" s="163" t="s">
        <v>104</v>
      </c>
      <c r="C23" s="25">
        <f>+C24</f>
        <v>0</v>
      </c>
      <c r="D23" s="25">
        <f>+D24</f>
        <v>0</v>
      </c>
      <c r="E23" s="25">
        <f>+E24</f>
        <v>0</v>
      </c>
      <c r="F23" s="25">
        <f>+F24</f>
        <v>0</v>
      </c>
      <c r="G23" s="25">
        <f>+G24</f>
        <v>0</v>
      </c>
      <c r="H23" s="25">
        <f>+H24</f>
        <v>0</v>
      </c>
      <c r="I23" s="25">
        <f>+I24</f>
        <v>0</v>
      </c>
      <c r="J23" s="25">
        <f>+J24</f>
        <v>0</v>
      </c>
      <c r="K23" s="25">
        <f>+K24</f>
        <v>0</v>
      </c>
      <c r="L23" s="25">
        <f>+L24</f>
        <v>0</v>
      </c>
      <c r="M23" s="25">
        <f t="shared" si="0"/>
        <v>0</v>
      </c>
      <c r="N23" s="29">
        <v>0</v>
      </c>
      <c r="O23" s="149"/>
      <c r="P23" s="150"/>
      <c r="Q23" s="150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</row>
    <row r="24" spans="2:40" ht="18" customHeight="1">
      <c r="B24" s="164" t="s">
        <v>105</v>
      </c>
      <c r="C24" s="33">
        <f>+'[1]TESORERIA '!H25</f>
        <v>0</v>
      </c>
      <c r="D24" s="33">
        <f>+'[1]TESORERIA '!H25</f>
        <v>0</v>
      </c>
      <c r="E24" s="33">
        <f>+'[1]TESORERIA '!J25</f>
        <v>0</v>
      </c>
      <c r="F24" s="33">
        <f>+'[1]TESORERIA '!K25</f>
        <v>0</v>
      </c>
      <c r="G24" s="155">
        <f>SUM(C24:F24)</f>
        <v>0</v>
      </c>
      <c r="H24" s="33">
        <v>0</v>
      </c>
      <c r="I24" s="33">
        <v>0</v>
      </c>
      <c r="J24" s="33">
        <v>0</v>
      </c>
      <c r="K24" s="33">
        <v>0</v>
      </c>
      <c r="L24" s="34">
        <f>SUM(H24:K24)</f>
        <v>0</v>
      </c>
      <c r="M24" s="33">
        <f t="shared" si="0"/>
        <v>0</v>
      </c>
      <c r="N24" s="34">
        <v>0</v>
      </c>
      <c r="O24" s="149"/>
      <c r="P24" s="150"/>
      <c r="Q24" s="150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</row>
    <row r="25" spans="2:40" ht="18" customHeight="1">
      <c r="B25" s="162" t="s">
        <v>106</v>
      </c>
      <c r="C25" s="25">
        <f>+C26+C34</f>
        <v>240</v>
      </c>
      <c r="D25" s="25">
        <f t="shared" ref="D25:L25" si="13">+D26+D34</f>
        <v>182.7</v>
      </c>
      <c r="E25" s="25">
        <f t="shared" si="13"/>
        <v>206.1</v>
      </c>
      <c r="F25" s="25">
        <f t="shared" si="13"/>
        <v>202</v>
      </c>
      <c r="G25" s="25">
        <f t="shared" si="13"/>
        <v>830.80000000000007</v>
      </c>
      <c r="H25" s="25">
        <f t="shared" si="13"/>
        <v>248.60397647439908</v>
      </c>
      <c r="I25" s="25">
        <f t="shared" si="13"/>
        <v>245.65935058882283</v>
      </c>
      <c r="J25" s="25">
        <f t="shared" si="13"/>
        <v>226.48377483257002</v>
      </c>
      <c r="K25" s="25">
        <f t="shared" si="13"/>
        <v>250.94150288030727</v>
      </c>
      <c r="L25" s="25">
        <f t="shared" si="13"/>
        <v>971.68860477609906</v>
      </c>
      <c r="M25" s="25">
        <f t="shared" si="0"/>
        <v>-140.88860477609899</v>
      </c>
      <c r="N25" s="29">
        <f t="shared" si="11"/>
        <v>85.500642481182211</v>
      </c>
      <c r="O25" s="149"/>
      <c r="P25" s="150"/>
      <c r="Q25" s="150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</row>
    <row r="26" spans="2:40" ht="18" customHeight="1">
      <c r="B26" s="157" t="s">
        <v>53</v>
      </c>
      <c r="C26" s="25">
        <f t="shared" ref="C26:K26" si="14">+C27+C31</f>
        <v>107.9</v>
      </c>
      <c r="D26" s="25">
        <f t="shared" si="14"/>
        <v>88.600000000000009</v>
      </c>
      <c r="E26" s="25">
        <f t="shared" si="14"/>
        <v>91.699999999999989</v>
      </c>
      <c r="F26" s="25">
        <f t="shared" si="14"/>
        <v>98.1</v>
      </c>
      <c r="G26" s="152">
        <f>+G27+G31</f>
        <v>386.30000000000007</v>
      </c>
      <c r="H26" s="25">
        <f t="shared" si="14"/>
        <v>109.53775855388766</v>
      </c>
      <c r="I26" s="25">
        <f t="shared" si="14"/>
        <v>105.11042282655654</v>
      </c>
      <c r="J26" s="25">
        <f t="shared" si="14"/>
        <v>102.19672198894158</v>
      </c>
      <c r="K26" s="25">
        <f t="shared" si="14"/>
        <v>106.97413126715718</v>
      </c>
      <c r="L26" s="29">
        <f>+L27+L31</f>
        <v>423.81903463654294</v>
      </c>
      <c r="M26" s="29">
        <f t="shared" si="0"/>
        <v>-37.51903463654287</v>
      </c>
      <c r="N26" s="29">
        <f t="shared" si="11"/>
        <v>91.147392738337416</v>
      </c>
      <c r="O26" s="149"/>
      <c r="P26" s="150"/>
      <c r="Q26" s="150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</row>
    <row r="27" spans="2:40" ht="18" customHeight="1">
      <c r="B27" s="165" t="s">
        <v>54</v>
      </c>
      <c r="C27" s="25">
        <f t="shared" ref="C27:K27" si="15">+C28+C30</f>
        <v>98.2</v>
      </c>
      <c r="D27" s="25">
        <f t="shared" si="15"/>
        <v>81.400000000000006</v>
      </c>
      <c r="E27" s="25">
        <f t="shared" si="15"/>
        <v>83.6</v>
      </c>
      <c r="F27" s="25">
        <f t="shared" si="15"/>
        <v>75.599999999999994</v>
      </c>
      <c r="G27" s="25">
        <f>+G28+G30</f>
        <v>338.80000000000007</v>
      </c>
      <c r="H27" s="25">
        <f t="shared" si="15"/>
        <v>89.673360571989804</v>
      </c>
      <c r="I27" s="25">
        <f t="shared" si="15"/>
        <v>94.530853848093628</v>
      </c>
      <c r="J27" s="25">
        <f t="shared" si="15"/>
        <v>94.922885308768045</v>
      </c>
      <c r="K27" s="25">
        <f t="shared" si="15"/>
        <v>98.746353823194212</v>
      </c>
      <c r="L27" s="25">
        <f>+L28+L30</f>
        <v>377.8734535520457</v>
      </c>
      <c r="M27" s="25">
        <f t="shared" si="0"/>
        <v>-39.073453552045635</v>
      </c>
      <c r="N27" s="29">
        <f t="shared" si="11"/>
        <v>89.659645792856963</v>
      </c>
      <c r="O27" s="149"/>
      <c r="P27" s="150"/>
      <c r="Q27" s="150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</row>
    <row r="28" spans="2:40" ht="18" customHeight="1">
      <c r="B28" s="166" t="s">
        <v>107</v>
      </c>
      <c r="C28" s="33">
        <f>+C29</f>
        <v>98.2</v>
      </c>
      <c r="D28" s="33">
        <f t="shared" ref="D28:F28" si="16">+D29</f>
        <v>81.400000000000006</v>
      </c>
      <c r="E28" s="33">
        <f t="shared" si="16"/>
        <v>83.6</v>
      </c>
      <c r="F28" s="33">
        <f t="shared" si="16"/>
        <v>75.599999999999994</v>
      </c>
      <c r="G28" s="33">
        <f>+G29</f>
        <v>338.80000000000007</v>
      </c>
      <c r="H28" s="33">
        <f t="shared" ref="H28:L28" si="17">+H29</f>
        <v>89.673360571989804</v>
      </c>
      <c r="I28" s="33">
        <f t="shared" si="17"/>
        <v>94.530853848093628</v>
      </c>
      <c r="J28" s="33">
        <f t="shared" si="17"/>
        <v>94.922885308768045</v>
      </c>
      <c r="K28" s="33">
        <f t="shared" si="17"/>
        <v>98.746353823194212</v>
      </c>
      <c r="L28" s="33">
        <f t="shared" si="17"/>
        <v>377.8734535520457</v>
      </c>
      <c r="M28" s="34">
        <f t="shared" si="0"/>
        <v>-39.073453552045635</v>
      </c>
      <c r="N28" s="34">
        <f t="shared" si="11"/>
        <v>89.659645792856963</v>
      </c>
      <c r="O28" s="149"/>
      <c r="P28" s="150"/>
      <c r="Q28" s="150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</row>
    <row r="29" spans="2:40" ht="18" customHeight="1">
      <c r="B29" s="167" t="s">
        <v>108</v>
      </c>
      <c r="C29" s="33">
        <f>+'[1]TESORERIA '!H30</f>
        <v>98.2</v>
      </c>
      <c r="D29" s="33">
        <f>+'[1]TESORERIA '!I30</f>
        <v>81.400000000000006</v>
      </c>
      <c r="E29" s="33">
        <f>+'[1]TESORERIA '!J30</f>
        <v>83.6</v>
      </c>
      <c r="F29" s="33">
        <f>+'[1]TESORERIA '!K30</f>
        <v>75.599999999999994</v>
      </c>
      <c r="G29" s="155">
        <f>SUM(C29:F29)</f>
        <v>338.80000000000007</v>
      </c>
      <c r="H29" s="33">
        <v>89.673360571989804</v>
      </c>
      <c r="I29" s="33">
        <v>94.530853848093628</v>
      </c>
      <c r="J29" s="33">
        <v>94.922885308768045</v>
      </c>
      <c r="K29" s="33">
        <v>98.746353823194212</v>
      </c>
      <c r="L29" s="34">
        <f>SUM(H29:K29)</f>
        <v>377.8734535520457</v>
      </c>
      <c r="M29" s="34">
        <f t="shared" si="0"/>
        <v>-39.073453552045635</v>
      </c>
      <c r="N29" s="34">
        <f t="shared" si="11"/>
        <v>89.659645792856963</v>
      </c>
      <c r="O29" s="149"/>
      <c r="P29" s="150"/>
      <c r="Q29" s="150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</row>
    <row r="30" spans="2:40" ht="18" customHeight="1">
      <c r="B30" s="166" t="s">
        <v>109</v>
      </c>
      <c r="C30" s="33">
        <f>+'[1]TESORERIA '!H31</f>
        <v>0</v>
      </c>
      <c r="D30" s="33">
        <f>+'[1]TESORERIA '!H31</f>
        <v>0</v>
      </c>
      <c r="E30" s="33">
        <f>+'[1]TESORERIA '!J31</f>
        <v>0</v>
      </c>
      <c r="F30" s="33">
        <f>+'[1]TESORERIA '!K31</f>
        <v>0</v>
      </c>
      <c r="G30" s="155">
        <f>SUM(C30:F30)</f>
        <v>0</v>
      </c>
      <c r="H30" s="33">
        <v>0</v>
      </c>
      <c r="I30" s="33">
        <v>0</v>
      </c>
      <c r="J30" s="33">
        <v>0</v>
      </c>
      <c r="K30" s="33">
        <v>0</v>
      </c>
      <c r="L30" s="34">
        <f>SUM(H30:K30)</f>
        <v>0</v>
      </c>
      <c r="M30" s="34">
        <f t="shared" si="0"/>
        <v>0</v>
      </c>
      <c r="N30" s="160">
        <v>0</v>
      </c>
      <c r="O30" s="149"/>
      <c r="P30" s="150"/>
      <c r="Q30" s="150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</row>
    <row r="31" spans="2:40" ht="18" customHeight="1">
      <c r="B31" s="168" t="s">
        <v>55</v>
      </c>
      <c r="C31" s="25">
        <f t="shared" ref="C31:K31" si="18">SUM(C32:C33)</f>
        <v>9.6999999999999993</v>
      </c>
      <c r="D31" s="25">
        <f t="shared" si="18"/>
        <v>7.2</v>
      </c>
      <c r="E31" s="25">
        <f t="shared" si="18"/>
        <v>8.1</v>
      </c>
      <c r="F31" s="25">
        <f t="shared" si="18"/>
        <v>22.5</v>
      </c>
      <c r="G31" s="152">
        <f>SUM(G32:G33)</f>
        <v>47.5</v>
      </c>
      <c r="H31" s="25">
        <f t="shared" si="18"/>
        <v>19.864397981897852</v>
      </c>
      <c r="I31" s="25">
        <f t="shared" si="18"/>
        <v>10.579568978462911</v>
      </c>
      <c r="J31" s="25">
        <f t="shared" si="18"/>
        <v>7.2738366801735257</v>
      </c>
      <c r="K31" s="25">
        <f t="shared" si="18"/>
        <v>8.2277774439629603</v>
      </c>
      <c r="L31" s="29">
        <f>SUM(L32:L33)</f>
        <v>45.945581084497249</v>
      </c>
      <c r="M31" s="29">
        <f t="shared" si="0"/>
        <v>1.554418915502751</v>
      </c>
      <c r="N31" s="29">
        <f>+G31/L31*100</f>
        <v>103.38317391751789</v>
      </c>
      <c r="O31" s="149"/>
      <c r="P31" s="150"/>
      <c r="Q31" s="150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</row>
    <row r="32" spans="2:40" ht="18" customHeight="1">
      <c r="B32" s="166" t="s">
        <v>110</v>
      </c>
      <c r="C32" s="33">
        <f>+'[1]TESORERIA '!H33</f>
        <v>9.6999999999999993</v>
      </c>
      <c r="D32" s="33">
        <f>+'[1]TESORERIA '!I33</f>
        <v>7.2</v>
      </c>
      <c r="E32" s="33">
        <f>+'[1]TESORERIA '!J33</f>
        <v>8.1</v>
      </c>
      <c r="F32" s="33">
        <f>+'[1]TESORERIA '!K33</f>
        <v>22.5</v>
      </c>
      <c r="G32" s="155">
        <f>SUM(C32:F32)</f>
        <v>47.5</v>
      </c>
      <c r="H32" s="33">
        <v>19.864397981897852</v>
      </c>
      <c r="I32" s="33">
        <v>10.579568978462911</v>
      </c>
      <c r="J32" s="33">
        <v>7.2738366801735257</v>
      </c>
      <c r="K32" s="33">
        <v>8.2277774439629603</v>
      </c>
      <c r="L32" s="34">
        <f>SUM(H32:K32)</f>
        <v>45.945581084497249</v>
      </c>
      <c r="M32" s="34">
        <f t="shared" si="0"/>
        <v>1.554418915502751</v>
      </c>
      <c r="N32" s="34">
        <f>+G32/L32*100</f>
        <v>103.38317391751789</v>
      </c>
      <c r="O32" s="149"/>
      <c r="P32" s="150"/>
      <c r="Q32" s="150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</row>
    <row r="33" spans="2:40" ht="18" customHeight="1">
      <c r="B33" s="166" t="s">
        <v>29</v>
      </c>
      <c r="C33" s="33">
        <f>+'[1]TESORERIA '!H34</f>
        <v>0</v>
      </c>
      <c r="D33" s="33">
        <f>+'[1]TESORERIA '!H34</f>
        <v>0</v>
      </c>
      <c r="E33" s="33">
        <f>+'[1]TESORERIA '!J34</f>
        <v>0</v>
      </c>
      <c r="F33" s="33">
        <f>+'[1]TESORERIA '!K34</f>
        <v>0</v>
      </c>
      <c r="G33" s="155">
        <f>SUM(C33:F33)</f>
        <v>0</v>
      </c>
      <c r="H33" s="33">
        <v>0</v>
      </c>
      <c r="I33" s="33">
        <v>0</v>
      </c>
      <c r="J33" s="33">
        <v>0</v>
      </c>
      <c r="K33" s="33">
        <v>0</v>
      </c>
      <c r="L33" s="34">
        <f>SUM(H33:K33)</f>
        <v>0</v>
      </c>
      <c r="M33" s="34">
        <f t="shared" si="0"/>
        <v>0</v>
      </c>
      <c r="N33" s="34">
        <v>0</v>
      </c>
      <c r="O33" s="149"/>
      <c r="P33" s="150"/>
      <c r="Q33" s="150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</row>
    <row r="34" spans="2:40" ht="18" customHeight="1">
      <c r="B34" s="168" t="s">
        <v>57</v>
      </c>
      <c r="C34" s="25">
        <f t="shared" ref="C34:F34" si="19">+C35+C36</f>
        <v>132.1</v>
      </c>
      <c r="D34" s="25">
        <f t="shared" si="19"/>
        <v>94.1</v>
      </c>
      <c r="E34" s="25">
        <f t="shared" si="19"/>
        <v>114.4</v>
      </c>
      <c r="F34" s="25">
        <f t="shared" si="19"/>
        <v>103.9</v>
      </c>
      <c r="G34" s="152">
        <f>+G35+G36</f>
        <v>444.5</v>
      </c>
      <c r="H34" s="25">
        <f>+H35+H36</f>
        <v>139.06621792051141</v>
      </c>
      <c r="I34" s="25">
        <f t="shared" ref="I34:K34" si="20">+I35+I36</f>
        <v>140.54892776226629</v>
      </c>
      <c r="J34" s="25">
        <f t="shared" si="20"/>
        <v>124.28705284362843</v>
      </c>
      <c r="K34" s="25">
        <f t="shared" si="20"/>
        <v>143.96737161315008</v>
      </c>
      <c r="L34" s="29">
        <f>+L35+L36</f>
        <v>547.86957013955612</v>
      </c>
      <c r="M34" s="29">
        <f t="shared" si="0"/>
        <v>-103.36957013955612</v>
      </c>
      <c r="N34" s="29">
        <f t="shared" ref="N34:N51" si="21">+G34/L34*100</f>
        <v>81.132449076661572</v>
      </c>
      <c r="O34" s="149"/>
      <c r="P34" s="150"/>
      <c r="Q34" s="150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</row>
    <row r="35" spans="2:40" ht="16.5" customHeight="1">
      <c r="B35" s="166" t="s">
        <v>111</v>
      </c>
      <c r="C35" s="33">
        <f>+'[1]TESORERIA '!H36</f>
        <v>132.1</v>
      </c>
      <c r="D35" s="33">
        <f>+'[1]TESORERIA '!I36</f>
        <v>94.1</v>
      </c>
      <c r="E35" s="33">
        <f>+'[1]TESORERIA '!J36</f>
        <v>114.4</v>
      </c>
      <c r="F35" s="33">
        <f>+'[1]TESORERIA '!K36</f>
        <v>103.9</v>
      </c>
      <c r="G35" s="155">
        <f>SUM(C35:F35)</f>
        <v>444.5</v>
      </c>
      <c r="H35" s="33">
        <v>139.06621792051141</v>
      </c>
      <c r="I35" s="33">
        <v>140.54892776226629</v>
      </c>
      <c r="J35" s="33">
        <v>124.28705284362843</v>
      </c>
      <c r="K35" s="33">
        <v>143.96737161315008</v>
      </c>
      <c r="L35" s="34">
        <f>SUM(H35:K35)</f>
        <v>547.86957013955612</v>
      </c>
      <c r="M35" s="34">
        <f t="shared" si="0"/>
        <v>-103.36957013955612</v>
      </c>
      <c r="N35" s="34">
        <f t="shared" si="21"/>
        <v>81.132449076661572</v>
      </c>
      <c r="O35" s="149"/>
      <c r="P35" s="150"/>
      <c r="Q35" s="150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</row>
    <row r="36" spans="2:40" ht="18" customHeight="1">
      <c r="B36" s="166" t="s">
        <v>29</v>
      </c>
      <c r="C36" s="33">
        <f>+'[1]TESORERIA '!H37</f>
        <v>0</v>
      </c>
      <c r="D36" s="33">
        <f>+'[1]TESORERIA '!H37</f>
        <v>0</v>
      </c>
      <c r="E36" s="33">
        <f>+'[1]TESORERIA '!J37</f>
        <v>0</v>
      </c>
      <c r="F36" s="33">
        <f>+'[1]TESORERIA '!K37</f>
        <v>0</v>
      </c>
      <c r="G36" s="155">
        <f>SUM(C36:F36)</f>
        <v>0</v>
      </c>
      <c r="H36" s="33">
        <v>0</v>
      </c>
      <c r="I36" s="33">
        <v>0</v>
      </c>
      <c r="J36" s="33">
        <v>0</v>
      </c>
      <c r="K36" s="33">
        <v>0</v>
      </c>
      <c r="L36" s="34">
        <f>SUM(H36:K36)</f>
        <v>0</v>
      </c>
      <c r="M36" s="34">
        <f t="shared" si="0"/>
        <v>0</v>
      </c>
      <c r="N36" s="34">
        <v>0</v>
      </c>
      <c r="O36" s="149"/>
      <c r="P36" s="150"/>
      <c r="Q36" s="150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</row>
    <row r="37" spans="2:40" ht="18" customHeight="1">
      <c r="B37" s="161" t="s">
        <v>112</v>
      </c>
      <c r="C37" s="25">
        <f t="shared" ref="C37:L37" si="22">+C38+C44+C45</f>
        <v>183.4</v>
      </c>
      <c r="D37" s="25">
        <f t="shared" si="22"/>
        <v>25.1</v>
      </c>
      <c r="E37" s="25">
        <f t="shared" si="22"/>
        <v>30.1</v>
      </c>
      <c r="F37" s="25">
        <f t="shared" si="22"/>
        <v>4.3</v>
      </c>
      <c r="G37" s="152">
        <f t="shared" si="22"/>
        <v>242.9</v>
      </c>
      <c r="H37" s="25">
        <f t="shared" si="22"/>
        <v>1.0460431011107532E-2</v>
      </c>
      <c r="I37" s="25">
        <f t="shared" si="22"/>
        <v>5.3378964802611234E-3</v>
      </c>
      <c r="J37" s="25">
        <f t="shared" si="22"/>
        <v>0</v>
      </c>
      <c r="K37" s="25">
        <f t="shared" si="22"/>
        <v>0</v>
      </c>
      <c r="L37" s="29">
        <f t="shared" si="22"/>
        <v>1.5798327491368655E-2</v>
      </c>
      <c r="M37" s="29">
        <f t="shared" si="0"/>
        <v>242.88420167250862</v>
      </c>
      <c r="N37" s="29">
        <v>0</v>
      </c>
      <c r="O37" s="149"/>
      <c r="P37" s="150"/>
      <c r="Q37" s="150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</row>
    <row r="38" spans="2:40" ht="18" customHeight="1">
      <c r="B38" s="169" t="s">
        <v>113</v>
      </c>
      <c r="C38" s="25">
        <f>+C39+C42</f>
        <v>183.3</v>
      </c>
      <c r="D38" s="25">
        <f t="shared" ref="D38:L38" si="23">+D39+D42</f>
        <v>25.1</v>
      </c>
      <c r="E38" s="25">
        <f t="shared" si="23"/>
        <v>30.1</v>
      </c>
      <c r="F38" s="25">
        <f t="shared" si="23"/>
        <v>4.3</v>
      </c>
      <c r="G38" s="25">
        <f t="shared" si="23"/>
        <v>242.8</v>
      </c>
      <c r="H38" s="25">
        <f t="shared" si="23"/>
        <v>0</v>
      </c>
      <c r="I38" s="25">
        <f t="shared" si="23"/>
        <v>0</v>
      </c>
      <c r="J38" s="25">
        <f t="shared" si="23"/>
        <v>0</v>
      </c>
      <c r="K38" s="25">
        <f t="shared" si="23"/>
        <v>0</v>
      </c>
      <c r="L38" s="25">
        <f t="shared" si="23"/>
        <v>0</v>
      </c>
      <c r="M38" s="25">
        <f t="shared" si="0"/>
        <v>242.8</v>
      </c>
      <c r="N38" s="25">
        <v>0</v>
      </c>
      <c r="O38" s="149"/>
      <c r="P38" s="150"/>
      <c r="Q38" s="150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</row>
    <row r="39" spans="2:40" ht="18" customHeight="1">
      <c r="B39" s="170" t="s">
        <v>114</v>
      </c>
      <c r="C39" s="25">
        <f t="shared" ref="C39:H39" si="24">SUM(C40:C41)</f>
        <v>0</v>
      </c>
      <c r="D39" s="25">
        <f t="shared" ref="D39:F39" si="25">SUM(D40:D41)</f>
        <v>0</v>
      </c>
      <c r="E39" s="25">
        <f t="shared" si="25"/>
        <v>0</v>
      </c>
      <c r="F39" s="25">
        <f t="shared" si="25"/>
        <v>0</v>
      </c>
      <c r="G39" s="148">
        <f>SUM(G40:G41)</f>
        <v>0</v>
      </c>
      <c r="H39" s="25">
        <f t="shared" si="24"/>
        <v>0</v>
      </c>
      <c r="I39" s="25">
        <f t="shared" ref="I39:K39" si="26">SUM(I40:I41)</f>
        <v>0</v>
      </c>
      <c r="J39" s="25">
        <f t="shared" si="26"/>
        <v>0</v>
      </c>
      <c r="K39" s="25">
        <f t="shared" si="26"/>
        <v>0</v>
      </c>
      <c r="L39" s="29">
        <f>SUM(L40:L41)</f>
        <v>0</v>
      </c>
      <c r="M39" s="29">
        <f t="shared" si="0"/>
        <v>0</v>
      </c>
      <c r="N39" s="29">
        <v>0</v>
      </c>
      <c r="O39" s="149"/>
      <c r="P39" s="150"/>
      <c r="Q39" s="150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</row>
    <row r="40" spans="2:40" ht="18" customHeight="1">
      <c r="B40" s="171" t="s">
        <v>115</v>
      </c>
      <c r="C40" s="33">
        <f>+'[1]TESORERIA '!H41</f>
        <v>0</v>
      </c>
      <c r="D40" s="33">
        <f>+'[1]TESORERIA '!H41</f>
        <v>0</v>
      </c>
      <c r="E40" s="33">
        <f>+'[1]TESORERIA '!J41</f>
        <v>0</v>
      </c>
      <c r="F40" s="33">
        <f>+'[1]TESORERIA '!K41</f>
        <v>0</v>
      </c>
      <c r="G40" s="155">
        <f>SUM(C40:F40)</f>
        <v>0</v>
      </c>
      <c r="H40" s="33">
        <v>0</v>
      </c>
      <c r="I40" s="33">
        <v>0</v>
      </c>
      <c r="J40" s="33">
        <v>0</v>
      </c>
      <c r="K40" s="33">
        <v>0</v>
      </c>
      <c r="L40" s="34">
        <f>SUM(H40:K40)</f>
        <v>0</v>
      </c>
      <c r="M40" s="34">
        <f t="shared" si="0"/>
        <v>0</v>
      </c>
      <c r="N40" s="34">
        <v>0</v>
      </c>
      <c r="O40" s="149"/>
      <c r="P40" s="150"/>
      <c r="Q40" s="150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</row>
    <row r="41" spans="2:40" ht="18" customHeight="1">
      <c r="B41" s="171" t="s">
        <v>116</v>
      </c>
      <c r="C41" s="33">
        <f>+'[1]TESORERIA '!H42</f>
        <v>0</v>
      </c>
      <c r="D41" s="33">
        <f>+'[1]TESORERIA '!H42</f>
        <v>0</v>
      </c>
      <c r="E41" s="33">
        <f>+'[1]TESORERIA '!J42</f>
        <v>0</v>
      </c>
      <c r="F41" s="33">
        <f>+'[1]TESORERIA '!K42</f>
        <v>0</v>
      </c>
      <c r="G41" s="155">
        <f>SUM(C41:F41)</f>
        <v>0</v>
      </c>
      <c r="H41" s="33">
        <v>0</v>
      </c>
      <c r="I41" s="33">
        <v>0</v>
      </c>
      <c r="J41" s="33">
        <v>0</v>
      </c>
      <c r="K41" s="33">
        <v>0</v>
      </c>
      <c r="L41" s="34">
        <f>SUM(H41:K41)</f>
        <v>0</v>
      </c>
      <c r="M41" s="34">
        <f t="shared" si="0"/>
        <v>0</v>
      </c>
      <c r="N41" s="34">
        <v>0</v>
      </c>
      <c r="O41" s="149"/>
      <c r="P41" s="150"/>
      <c r="Q41" s="150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</row>
    <row r="42" spans="2:40" ht="18" customHeight="1">
      <c r="B42" s="172" t="s">
        <v>117</v>
      </c>
      <c r="C42" s="25">
        <f t="shared" ref="C42:F42" si="27">SUM(C43:C43)</f>
        <v>183.3</v>
      </c>
      <c r="D42" s="25">
        <f t="shared" si="27"/>
        <v>25.1</v>
      </c>
      <c r="E42" s="25">
        <f t="shared" si="27"/>
        <v>30.1</v>
      </c>
      <c r="F42" s="25">
        <f t="shared" si="27"/>
        <v>4.3</v>
      </c>
      <c r="G42" s="148">
        <f>SUM(G43:G43)</f>
        <v>242.8</v>
      </c>
      <c r="H42" s="25">
        <f>+H43</f>
        <v>0</v>
      </c>
      <c r="I42" s="25">
        <f t="shared" ref="I42:K42" si="28">+I43</f>
        <v>0</v>
      </c>
      <c r="J42" s="25">
        <f t="shared" si="28"/>
        <v>0</v>
      </c>
      <c r="K42" s="25">
        <f t="shared" si="28"/>
        <v>0</v>
      </c>
      <c r="L42" s="25">
        <f>SUM(L43:L43)</f>
        <v>0</v>
      </c>
      <c r="M42" s="25">
        <f t="shared" si="0"/>
        <v>242.8</v>
      </c>
      <c r="N42" s="25">
        <v>0</v>
      </c>
      <c r="O42" s="149"/>
      <c r="P42" s="150"/>
      <c r="Q42" s="150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</row>
    <row r="43" spans="2:40" ht="18" customHeight="1">
      <c r="B43" s="171" t="s">
        <v>118</v>
      </c>
      <c r="C43" s="33">
        <f>+'[1]TESORERIA '!H44</f>
        <v>183.3</v>
      </c>
      <c r="D43" s="33">
        <f>+'[1]TESORERIA '!I44</f>
        <v>25.1</v>
      </c>
      <c r="E43" s="33">
        <f>+'[1]TESORERIA '!J44</f>
        <v>30.1</v>
      </c>
      <c r="F43" s="33">
        <f>+'[1]TESORERIA '!K44</f>
        <v>4.3</v>
      </c>
      <c r="G43" s="155">
        <f>SUM(C43:F43)</f>
        <v>242.8</v>
      </c>
      <c r="H43" s="173">
        <v>0</v>
      </c>
      <c r="I43" s="173">
        <v>0</v>
      </c>
      <c r="J43" s="173">
        <v>0</v>
      </c>
      <c r="K43" s="173">
        <v>0</v>
      </c>
      <c r="L43" s="34">
        <f t="shared" ref="L43:L50" si="29">SUM(H43:K43)</f>
        <v>0</v>
      </c>
      <c r="M43" s="34">
        <f t="shared" si="0"/>
        <v>242.8</v>
      </c>
      <c r="N43" s="34">
        <v>0</v>
      </c>
      <c r="O43" s="149"/>
      <c r="P43" s="150"/>
      <c r="Q43" s="150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</row>
    <row r="44" spans="2:40" ht="18" customHeight="1">
      <c r="B44" s="172" t="s">
        <v>65</v>
      </c>
      <c r="C44" s="174">
        <f>+'[1]TESORERIA '!H45</f>
        <v>0.1</v>
      </c>
      <c r="D44" s="174">
        <f>+'[1]TESORERIA '!I45</f>
        <v>0</v>
      </c>
      <c r="E44" s="174">
        <f>+'[1]TESORERIA '!J45</f>
        <v>0</v>
      </c>
      <c r="F44" s="174">
        <f>+'[1]TESORERIA '!K45</f>
        <v>0</v>
      </c>
      <c r="G44" s="152">
        <f t="shared" ref="G44:G46" si="30">SUM(C44:F44)</f>
        <v>0.1</v>
      </c>
      <c r="H44" s="175">
        <v>1.0460431011107532E-2</v>
      </c>
      <c r="I44" s="175">
        <v>5.3378964802611234E-3</v>
      </c>
      <c r="J44" s="175">
        <v>0</v>
      </c>
      <c r="K44" s="175">
        <v>0</v>
      </c>
      <c r="L44" s="29">
        <f t="shared" si="29"/>
        <v>1.5798327491368655E-2</v>
      </c>
      <c r="M44" s="29">
        <f t="shared" si="0"/>
        <v>8.4201672508631351E-2</v>
      </c>
      <c r="N44" s="29">
        <f t="shared" si="21"/>
        <v>632.97839631843658</v>
      </c>
      <c r="O44" s="149"/>
      <c r="P44" s="150"/>
      <c r="Q44" s="150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</row>
    <row r="45" spans="2:40" ht="18" customHeight="1">
      <c r="B45" s="172" t="s">
        <v>66</v>
      </c>
      <c r="C45" s="174">
        <f>+'[1]TESORERIA '!H46</f>
        <v>0</v>
      </c>
      <c r="D45" s="174">
        <f>+'[1]TESORERIA '!H46</f>
        <v>0</v>
      </c>
      <c r="E45" s="174">
        <f>+'[1]TESORERIA '!J46</f>
        <v>0</v>
      </c>
      <c r="F45" s="174">
        <f>+'[1]TESORERIA '!K46</f>
        <v>0</v>
      </c>
      <c r="G45" s="152">
        <f t="shared" si="30"/>
        <v>0</v>
      </c>
      <c r="H45" s="148">
        <v>0</v>
      </c>
      <c r="I45" s="148">
        <v>0</v>
      </c>
      <c r="J45" s="148">
        <v>0</v>
      </c>
      <c r="K45" s="148">
        <v>0</v>
      </c>
      <c r="L45" s="152">
        <f t="shared" si="29"/>
        <v>0</v>
      </c>
      <c r="M45" s="152">
        <f t="shared" si="0"/>
        <v>0</v>
      </c>
      <c r="N45" s="152">
        <v>0</v>
      </c>
      <c r="O45" s="149"/>
      <c r="P45" s="150"/>
      <c r="Q45" s="150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</row>
    <row r="46" spans="2:40" ht="18" customHeight="1">
      <c r="B46" s="161" t="s">
        <v>119</v>
      </c>
      <c r="C46" s="25">
        <f t="shared" ref="C46:F46" si="31">+C47+C50</f>
        <v>0</v>
      </c>
      <c r="D46" s="25">
        <f t="shared" si="31"/>
        <v>31.3</v>
      </c>
      <c r="E46" s="25">
        <f t="shared" si="31"/>
        <v>3.8</v>
      </c>
      <c r="F46" s="25">
        <f t="shared" si="31"/>
        <v>0</v>
      </c>
      <c r="G46" s="152">
        <f t="shared" si="30"/>
        <v>35.1</v>
      </c>
      <c r="H46" s="29">
        <f t="shared" ref="H46:K46" si="32">+H47+H50</f>
        <v>0</v>
      </c>
      <c r="I46" s="29">
        <f t="shared" si="32"/>
        <v>0</v>
      </c>
      <c r="J46" s="29">
        <f t="shared" si="32"/>
        <v>0</v>
      </c>
      <c r="K46" s="29">
        <f t="shared" si="32"/>
        <v>0</v>
      </c>
      <c r="L46" s="29">
        <f t="shared" si="29"/>
        <v>0</v>
      </c>
      <c r="M46" s="29">
        <f t="shared" si="0"/>
        <v>35.1</v>
      </c>
      <c r="N46" s="29">
        <v>0</v>
      </c>
      <c r="O46" s="149"/>
      <c r="P46" s="150"/>
      <c r="Q46" s="150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</row>
    <row r="47" spans="2:40" ht="18" customHeight="1">
      <c r="B47" s="176" t="s">
        <v>120</v>
      </c>
      <c r="C47" s="177">
        <f>+C48+C49</f>
        <v>0</v>
      </c>
      <c r="D47" s="177">
        <f t="shared" ref="D47:F47" si="33">+D48+D49</f>
        <v>31.3</v>
      </c>
      <c r="E47" s="177">
        <f t="shared" si="33"/>
        <v>3.8</v>
      </c>
      <c r="F47" s="177">
        <f t="shared" si="33"/>
        <v>0</v>
      </c>
      <c r="G47" s="178">
        <f>+G48+G49</f>
        <v>35.1</v>
      </c>
      <c r="H47" s="177">
        <v>0</v>
      </c>
      <c r="I47" s="177">
        <v>0</v>
      </c>
      <c r="J47" s="177">
        <v>0</v>
      </c>
      <c r="K47" s="177">
        <v>0</v>
      </c>
      <c r="L47" s="177">
        <f t="shared" si="29"/>
        <v>0</v>
      </c>
      <c r="M47" s="177">
        <f t="shared" si="0"/>
        <v>35.1</v>
      </c>
      <c r="N47" s="177">
        <v>0</v>
      </c>
      <c r="O47" s="149"/>
      <c r="P47" s="150"/>
      <c r="Q47" s="150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</row>
    <row r="48" spans="2:40" ht="18" customHeight="1">
      <c r="B48" s="179" t="s">
        <v>121</v>
      </c>
      <c r="C48" s="33">
        <f>+'[1]TESORERIA '!H51</f>
        <v>0</v>
      </c>
      <c r="D48" s="33">
        <f>+'[1]TESORERIA '!I51</f>
        <v>31.3</v>
      </c>
      <c r="E48" s="33">
        <f>+'[1]TESORERIA '!J51</f>
        <v>3.8</v>
      </c>
      <c r="F48" s="33">
        <f>+'[1]TESORERIA '!K51</f>
        <v>0</v>
      </c>
      <c r="G48" s="155">
        <f>SUM(C48:F48)</f>
        <v>35.1</v>
      </c>
      <c r="H48" s="33">
        <v>0</v>
      </c>
      <c r="I48" s="33">
        <v>0</v>
      </c>
      <c r="J48" s="33">
        <v>0</v>
      </c>
      <c r="K48" s="33">
        <v>0</v>
      </c>
      <c r="L48" s="34">
        <f t="shared" si="29"/>
        <v>0</v>
      </c>
      <c r="M48" s="34">
        <f t="shared" si="0"/>
        <v>35.1</v>
      </c>
      <c r="N48" s="34">
        <v>0</v>
      </c>
      <c r="O48" s="149"/>
      <c r="P48" s="150"/>
      <c r="Q48" s="150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</row>
    <row r="49" spans="2:40" ht="18" customHeight="1">
      <c r="B49" s="179" t="s">
        <v>122</v>
      </c>
      <c r="C49" s="33">
        <f>+'[1]TESORERIA '!H52</f>
        <v>0</v>
      </c>
      <c r="D49" s="33">
        <f>+'[1]TESORERIA '!H52</f>
        <v>0</v>
      </c>
      <c r="E49" s="33">
        <f>+'[1]TESORERIA '!J52</f>
        <v>0</v>
      </c>
      <c r="F49" s="33">
        <f>+'[1]TESORERIA '!K52</f>
        <v>0</v>
      </c>
      <c r="G49" s="155">
        <f>SUM(C49:F49)</f>
        <v>0</v>
      </c>
      <c r="H49" s="33">
        <v>0</v>
      </c>
      <c r="I49" s="33">
        <v>0</v>
      </c>
      <c r="J49" s="33">
        <v>0</v>
      </c>
      <c r="K49" s="33">
        <v>0</v>
      </c>
      <c r="L49" s="34">
        <f t="shared" si="29"/>
        <v>0</v>
      </c>
      <c r="M49" s="34">
        <f t="shared" si="0"/>
        <v>0</v>
      </c>
      <c r="N49" s="34">
        <v>0</v>
      </c>
      <c r="O49" s="149"/>
      <c r="P49" s="150"/>
      <c r="Q49" s="150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</row>
    <row r="50" spans="2:40" ht="18" customHeight="1">
      <c r="B50" s="180" t="s">
        <v>123</v>
      </c>
      <c r="C50" s="33">
        <f>+'[1]TESORERIA '!H53</f>
        <v>0</v>
      </c>
      <c r="D50" s="33">
        <f>+'[1]TESORERIA '!H53</f>
        <v>0</v>
      </c>
      <c r="E50" s="33">
        <f>+'[1]TESORERIA '!J53</f>
        <v>0</v>
      </c>
      <c r="F50" s="33">
        <f>+'[1]TESORERIA '!K53</f>
        <v>0</v>
      </c>
      <c r="G50" s="155">
        <f>SUM(C50:F50)</f>
        <v>0</v>
      </c>
      <c r="H50" s="33">
        <v>0</v>
      </c>
      <c r="I50" s="33">
        <v>0</v>
      </c>
      <c r="J50" s="33">
        <v>0</v>
      </c>
      <c r="K50" s="33">
        <v>0</v>
      </c>
      <c r="L50" s="34">
        <f t="shared" si="29"/>
        <v>0</v>
      </c>
      <c r="M50" s="34">
        <f t="shared" si="0"/>
        <v>0</v>
      </c>
      <c r="N50" s="34">
        <v>0</v>
      </c>
      <c r="O50" s="149"/>
      <c r="P50" s="150"/>
      <c r="Q50" s="150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</row>
    <row r="51" spans="2:40" ht="27.75" customHeight="1" thickBot="1">
      <c r="B51" s="181" t="s">
        <v>124</v>
      </c>
      <c r="C51" s="62">
        <f>+C46+C9</f>
        <v>765.1</v>
      </c>
      <c r="D51" s="62">
        <f>+D46+D9</f>
        <v>615.6</v>
      </c>
      <c r="E51" s="62">
        <f>+E46+E9</f>
        <v>1327.6</v>
      </c>
      <c r="F51" s="62">
        <f>+F46+F9</f>
        <v>625.09999999999991</v>
      </c>
      <c r="G51" s="182">
        <f>+G46+G9</f>
        <v>3333.4</v>
      </c>
      <c r="H51" s="182">
        <f>+H46+H9</f>
        <v>851.00519162638511</v>
      </c>
      <c r="I51" s="182">
        <f>+I46+I9</f>
        <v>871.4203552229792</v>
      </c>
      <c r="J51" s="182">
        <f>+J46+J9</f>
        <v>842.00600679037677</v>
      </c>
      <c r="K51" s="182">
        <f>+K46+K9</f>
        <v>872.0830442371107</v>
      </c>
      <c r="L51" s="182">
        <f>+L46+L9</f>
        <v>3436.5145978768514</v>
      </c>
      <c r="M51" s="182">
        <f t="shared" si="0"/>
        <v>-103.11459787685135</v>
      </c>
      <c r="N51" s="182">
        <f t="shared" si="21"/>
        <v>96.999442460085646</v>
      </c>
      <c r="O51" s="149"/>
      <c r="P51" s="183"/>
      <c r="Q51" s="183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</row>
    <row r="52" spans="2:40" ht="18" customHeight="1" thickTop="1">
      <c r="B52" s="64" t="s">
        <v>69</v>
      </c>
      <c r="C52" s="184"/>
      <c r="D52" s="184"/>
      <c r="E52" s="184"/>
      <c r="F52" s="184"/>
      <c r="G52" s="185"/>
      <c r="H52" s="184"/>
      <c r="I52" s="184"/>
      <c r="J52" s="184"/>
      <c r="K52" s="184"/>
      <c r="L52" s="184"/>
      <c r="M52" s="184"/>
      <c r="N52" s="184"/>
      <c r="O52" s="149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</row>
    <row r="53" spans="2:40" ht="15" customHeight="1">
      <c r="B53" s="127" t="s">
        <v>70</v>
      </c>
      <c r="C53" s="97"/>
      <c r="D53" s="97"/>
      <c r="E53" s="97"/>
      <c r="F53" s="97"/>
      <c r="H53" s="97"/>
      <c r="I53" s="97"/>
      <c r="J53" s="97"/>
      <c r="K53" s="97"/>
      <c r="L53" s="97"/>
      <c r="M53" s="186"/>
      <c r="N53" s="187"/>
      <c r="O53" s="149"/>
      <c r="P53" s="188"/>
      <c r="Q53" s="188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</row>
    <row r="54" spans="2:40" ht="12" customHeight="1">
      <c r="B54" s="128" t="s">
        <v>125</v>
      </c>
      <c r="C54" s="97"/>
      <c r="D54" s="97"/>
      <c r="E54" s="97"/>
      <c r="F54" s="97"/>
      <c r="H54" s="97"/>
      <c r="I54" s="97"/>
      <c r="J54" s="97"/>
      <c r="K54" s="97"/>
      <c r="L54" s="97"/>
      <c r="M54" s="187"/>
      <c r="N54" s="187"/>
      <c r="O54" s="149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</row>
    <row r="55" spans="2:40">
      <c r="B55" s="128" t="s">
        <v>126</v>
      </c>
      <c r="C55" s="189"/>
      <c r="D55" s="189"/>
      <c r="E55" s="189"/>
      <c r="F55" s="189"/>
      <c r="G55" s="187"/>
      <c r="H55" s="74"/>
      <c r="I55" s="74"/>
      <c r="J55" s="74"/>
      <c r="K55" s="74"/>
      <c r="L55" s="74"/>
      <c r="M55" s="74"/>
      <c r="N55" s="74"/>
      <c r="O55" s="149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</row>
    <row r="56" spans="2:40">
      <c r="B56" s="130" t="s">
        <v>127</v>
      </c>
      <c r="C56" s="190"/>
      <c r="D56" s="190"/>
      <c r="E56" s="190"/>
      <c r="F56" s="190"/>
      <c r="G56" s="187"/>
      <c r="H56" s="191"/>
      <c r="I56" s="191"/>
      <c r="J56" s="191"/>
      <c r="K56" s="191"/>
      <c r="L56" s="191"/>
      <c r="M56" s="74"/>
      <c r="N56" s="74"/>
      <c r="O56" s="149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</row>
    <row r="57" spans="2:40" ht="14.25">
      <c r="B57" s="126"/>
      <c r="C57" s="192"/>
      <c r="D57" s="192"/>
      <c r="E57" s="192"/>
      <c r="F57" s="192"/>
      <c r="G57" s="193"/>
      <c r="H57" s="190"/>
      <c r="I57" s="190"/>
      <c r="J57" s="190"/>
      <c r="K57" s="190"/>
      <c r="L57" s="190"/>
      <c r="M57" s="190"/>
      <c r="N57" s="190"/>
      <c r="O57" s="149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</row>
    <row r="58" spans="2:40">
      <c r="B58" s="126"/>
      <c r="C58" s="194"/>
      <c r="D58" s="194"/>
      <c r="E58" s="194"/>
      <c r="F58" s="194"/>
      <c r="G58" s="195"/>
      <c r="H58" s="190"/>
      <c r="I58" s="190"/>
      <c r="J58" s="190"/>
      <c r="K58" s="190"/>
      <c r="L58" s="196"/>
      <c r="M58" s="196"/>
      <c r="N58" s="126"/>
      <c r="O58" s="149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</row>
    <row r="59" spans="2:40">
      <c r="B59" s="91"/>
      <c r="C59" s="126"/>
      <c r="D59" s="126"/>
      <c r="E59" s="126"/>
      <c r="F59" s="126"/>
      <c r="G59" s="197"/>
      <c r="H59" s="190"/>
      <c r="I59" s="190"/>
      <c r="J59" s="190"/>
      <c r="K59" s="190"/>
      <c r="L59" s="126"/>
      <c r="M59" s="126"/>
      <c r="N59" s="126"/>
      <c r="O59" s="149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</row>
    <row r="60" spans="2:40">
      <c r="B60" s="91"/>
      <c r="C60" s="126"/>
      <c r="D60" s="126"/>
      <c r="E60" s="126"/>
      <c r="F60" s="126"/>
      <c r="G60" s="197"/>
      <c r="H60" s="126"/>
      <c r="I60" s="126"/>
      <c r="J60" s="126"/>
      <c r="K60" s="126"/>
      <c r="L60" s="126"/>
      <c r="M60" s="126"/>
      <c r="N60" s="126"/>
      <c r="O60" s="149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</row>
    <row r="61" spans="2:40">
      <c r="B61" s="91"/>
      <c r="C61" s="126"/>
      <c r="D61" s="126"/>
      <c r="E61" s="126"/>
      <c r="F61" s="126"/>
      <c r="G61" s="197"/>
      <c r="H61" s="198"/>
      <c r="I61" s="198"/>
      <c r="J61" s="198"/>
      <c r="K61" s="198"/>
      <c r="L61" s="126"/>
      <c r="M61" s="126"/>
      <c r="N61" s="126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</row>
    <row r="62" spans="2:40">
      <c r="B62" s="91"/>
      <c r="C62" s="126"/>
      <c r="D62" s="126"/>
      <c r="E62" s="126"/>
      <c r="F62" s="126"/>
      <c r="G62" s="197"/>
      <c r="H62" s="198"/>
      <c r="I62" s="198"/>
      <c r="J62" s="198"/>
      <c r="K62" s="198"/>
      <c r="L62" s="126"/>
      <c r="M62" s="126"/>
      <c r="N62" s="126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</row>
    <row r="63" spans="2:40">
      <c r="B63" s="91"/>
      <c r="C63" s="126"/>
      <c r="D63" s="126"/>
      <c r="E63" s="126"/>
      <c r="F63" s="126"/>
      <c r="G63" s="195"/>
      <c r="H63" s="126"/>
      <c r="I63" s="126"/>
      <c r="J63" s="126"/>
      <c r="K63" s="126"/>
      <c r="L63" s="126"/>
      <c r="M63" s="126"/>
      <c r="N63" s="126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</row>
    <row r="64" spans="2:40">
      <c r="B64" s="126"/>
      <c r="C64" s="126"/>
      <c r="D64" s="126"/>
      <c r="E64" s="126"/>
      <c r="F64" s="126"/>
      <c r="G64" s="197"/>
      <c r="H64" s="126"/>
      <c r="I64" s="126"/>
      <c r="J64" s="126"/>
      <c r="K64" s="126"/>
      <c r="L64" s="126"/>
      <c r="M64" s="126"/>
      <c r="N64" s="126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</row>
    <row r="65" spans="2:40">
      <c r="B65" s="126"/>
      <c r="C65" s="126"/>
      <c r="D65" s="126"/>
      <c r="E65" s="126"/>
      <c r="F65" s="126"/>
      <c r="G65" s="197"/>
      <c r="H65" s="198"/>
      <c r="I65" s="198"/>
      <c r="J65" s="198"/>
      <c r="K65" s="198"/>
      <c r="L65" s="126"/>
      <c r="M65" s="126"/>
      <c r="N65" s="126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</row>
    <row r="66" spans="2:40">
      <c r="B66" s="126"/>
      <c r="C66" s="126"/>
      <c r="D66" s="126"/>
      <c r="E66" s="126"/>
      <c r="F66" s="126"/>
      <c r="G66" s="197"/>
      <c r="H66" s="118"/>
      <c r="I66" s="118"/>
      <c r="J66" s="118"/>
      <c r="K66" s="118"/>
      <c r="L66" s="126"/>
      <c r="M66" s="126"/>
      <c r="N66" s="126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</row>
    <row r="67" spans="2:40">
      <c r="B67" s="126"/>
      <c r="C67" s="126"/>
      <c r="D67" s="126"/>
      <c r="E67" s="126"/>
      <c r="F67" s="126"/>
      <c r="G67" s="197"/>
      <c r="H67" s="126"/>
      <c r="I67" s="126"/>
      <c r="J67" s="126"/>
      <c r="K67" s="126"/>
      <c r="L67" s="126"/>
      <c r="M67" s="126"/>
      <c r="N67" s="126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</row>
    <row r="68" spans="2:40">
      <c r="B68" s="126"/>
      <c r="C68" s="126"/>
      <c r="D68" s="126"/>
      <c r="E68" s="126"/>
      <c r="F68" s="126"/>
      <c r="G68" s="197"/>
      <c r="H68" s="126"/>
      <c r="I68" s="126"/>
      <c r="J68" s="126"/>
      <c r="K68" s="126"/>
      <c r="L68" s="126"/>
      <c r="M68" s="126"/>
      <c r="N68" s="126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</row>
    <row r="69" spans="2:40">
      <c r="B69" s="91"/>
      <c r="C69" s="126"/>
      <c r="D69" s="126"/>
      <c r="E69" s="126"/>
      <c r="F69" s="126"/>
      <c r="G69" s="197"/>
      <c r="H69" s="199"/>
      <c r="I69" s="199"/>
      <c r="J69" s="199"/>
      <c r="K69" s="199"/>
      <c r="L69" s="126"/>
      <c r="M69" s="126"/>
      <c r="N69" s="126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</row>
    <row r="70" spans="2:40">
      <c r="B70" s="91"/>
      <c r="C70" s="126"/>
      <c r="D70" s="126"/>
      <c r="E70" s="126"/>
      <c r="F70" s="126"/>
      <c r="G70" s="197"/>
      <c r="H70" s="198"/>
      <c r="I70" s="198"/>
      <c r="J70" s="198"/>
      <c r="K70" s="198"/>
      <c r="L70" s="126"/>
      <c r="M70" s="126"/>
      <c r="N70" s="126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</row>
    <row r="71" spans="2:40">
      <c r="B71" s="126"/>
      <c r="C71" s="126"/>
      <c r="D71" s="126"/>
      <c r="E71" s="126"/>
      <c r="F71" s="126"/>
      <c r="G71" s="197"/>
      <c r="H71" s="196"/>
      <c r="I71" s="196"/>
      <c r="J71" s="196"/>
      <c r="K71" s="196"/>
      <c r="L71" s="126"/>
      <c r="M71" s="126"/>
      <c r="N71" s="126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</row>
    <row r="72" spans="2:40">
      <c r="B72" s="91"/>
      <c r="C72" s="126"/>
      <c r="D72" s="126"/>
      <c r="E72" s="126"/>
      <c r="F72" s="126"/>
      <c r="G72" s="197"/>
      <c r="H72" s="126"/>
      <c r="I72" s="126"/>
      <c r="J72" s="126"/>
      <c r="K72" s="126"/>
      <c r="L72" s="126"/>
      <c r="M72" s="126"/>
      <c r="N72" s="126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</row>
    <row r="73" spans="2:40">
      <c r="B73" s="91"/>
      <c r="C73" s="126"/>
      <c r="D73" s="126"/>
      <c r="E73" s="126"/>
      <c r="F73" s="126"/>
      <c r="G73" s="197"/>
      <c r="H73" s="198"/>
      <c r="I73" s="198"/>
      <c r="J73" s="198"/>
      <c r="K73" s="198"/>
      <c r="L73" s="126"/>
      <c r="M73" s="126"/>
      <c r="N73" s="126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</row>
    <row r="74" spans="2:40">
      <c r="B74" s="91"/>
      <c r="C74" s="126"/>
      <c r="D74" s="126"/>
      <c r="E74" s="126"/>
      <c r="F74" s="126"/>
      <c r="G74" s="197"/>
      <c r="H74" s="118"/>
      <c r="I74" s="118"/>
      <c r="J74" s="118"/>
      <c r="K74" s="118"/>
      <c r="L74" s="126"/>
      <c r="M74" s="126"/>
      <c r="N74" s="126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</row>
    <row r="75" spans="2:40">
      <c r="B75" s="126"/>
      <c r="C75" s="126"/>
      <c r="D75" s="126"/>
      <c r="E75" s="126"/>
      <c r="F75" s="126"/>
      <c r="G75" s="197"/>
      <c r="H75" s="198"/>
      <c r="I75" s="198"/>
      <c r="J75" s="198"/>
      <c r="K75" s="198"/>
      <c r="L75" s="126"/>
      <c r="M75" s="126"/>
      <c r="N75" s="126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</row>
    <row r="76" spans="2:40">
      <c r="B76" s="91"/>
      <c r="C76" s="126"/>
      <c r="D76" s="126"/>
      <c r="E76" s="126"/>
      <c r="F76" s="126"/>
      <c r="G76" s="197"/>
      <c r="H76" s="118"/>
      <c r="I76" s="118"/>
      <c r="J76" s="118"/>
      <c r="K76" s="118"/>
      <c r="L76" s="126"/>
      <c r="M76" s="126"/>
      <c r="N76" s="126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</row>
    <row r="77" spans="2:40">
      <c r="B77" s="91"/>
      <c r="C77" s="126"/>
      <c r="D77" s="126"/>
      <c r="E77" s="126"/>
      <c r="F77" s="126"/>
      <c r="G77" s="197"/>
      <c r="H77" s="198"/>
      <c r="I77" s="198"/>
      <c r="J77" s="198"/>
      <c r="K77" s="198"/>
      <c r="L77" s="126"/>
      <c r="M77" s="126"/>
      <c r="N77" s="126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</row>
    <row r="78" spans="2:40">
      <c r="B78" s="91"/>
      <c r="C78" s="126"/>
      <c r="D78" s="126"/>
      <c r="E78" s="126"/>
      <c r="F78" s="126"/>
      <c r="G78" s="197"/>
      <c r="H78" s="118"/>
      <c r="I78" s="118"/>
      <c r="J78" s="118"/>
      <c r="K78" s="118"/>
      <c r="L78" s="126"/>
      <c r="M78" s="126"/>
      <c r="N78" s="126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</row>
    <row r="79" spans="2:40">
      <c r="B79" s="126"/>
      <c r="C79" s="126"/>
      <c r="D79" s="126"/>
      <c r="E79" s="126"/>
      <c r="F79" s="126"/>
      <c r="G79" s="197"/>
      <c r="H79" s="198"/>
      <c r="I79" s="198"/>
      <c r="J79" s="198"/>
      <c r="K79" s="198"/>
      <c r="L79" s="126"/>
      <c r="M79" s="126"/>
      <c r="N79" s="126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</row>
    <row r="80" spans="2:40">
      <c r="B80" s="91"/>
      <c r="C80" s="126"/>
      <c r="D80" s="126"/>
      <c r="E80" s="126"/>
      <c r="F80" s="126"/>
      <c r="G80" s="197"/>
      <c r="H80" s="118"/>
      <c r="I80" s="118"/>
      <c r="J80" s="118"/>
      <c r="K80" s="118"/>
      <c r="L80" s="126"/>
      <c r="M80" s="126"/>
      <c r="N80" s="126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</row>
    <row r="81" spans="2:40">
      <c r="B81" s="91"/>
      <c r="C81" s="126"/>
      <c r="D81" s="126"/>
      <c r="E81" s="126"/>
      <c r="F81" s="126"/>
      <c r="G81" s="197"/>
      <c r="H81" s="198"/>
      <c r="I81" s="198"/>
      <c r="J81" s="198"/>
      <c r="K81" s="198"/>
      <c r="L81" s="126"/>
      <c r="M81" s="126"/>
      <c r="N81" s="126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</row>
    <row r="82" spans="2:40">
      <c r="B82" s="91"/>
      <c r="C82" s="126"/>
      <c r="D82" s="126"/>
      <c r="E82" s="126"/>
      <c r="F82" s="126"/>
      <c r="G82" s="197"/>
      <c r="H82" s="118"/>
      <c r="I82" s="118"/>
      <c r="J82" s="118"/>
      <c r="K82" s="118"/>
      <c r="L82" s="126"/>
      <c r="M82" s="126"/>
      <c r="N82" s="126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</row>
    <row r="83" spans="2:40">
      <c r="B83" s="91"/>
      <c r="C83" s="126"/>
      <c r="D83" s="126"/>
      <c r="E83" s="126"/>
      <c r="F83" s="126"/>
      <c r="G83" s="197"/>
      <c r="H83" s="198"/>
      <c r="I83" s="198"/>
      <c r="J83" s="198"/>
      <c r="K83" s="198"/>
      <c r="L83" s="126"/>
      <c r="M83" s="126"/>
      <c r="N83" s="126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</row>
    <row r="84" spans="2:40">
      <c r="B84" s="126"/>
      <c r="C84" s="126"/>
      <c r="D84" s="126"/>
      <c r="E84" s="126"/>
      <c r="F84" s="126"/>
      <c r="G84" s="197"/>
      <c r="H84" s="118"/>
      <c r="I84" s="118"/>
      <c r="J84" s="118"/>
      <c r="K84" s="118"/>
      <c r="L84" s="126"/>
      <c r="M84" s="126"/>
      <c r="N84" s="126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</row>
    <row r="85" spans="2:40">
      <c r="B85" s="126"/>
      <c r="C85" s="126"/>
      <c r="D85" s="126"/>
      <c r="E85" s="126"/>
      <c r="F85" s="126"/>
      <c r="G85" s="197"/>
      <c r="H85" s="198"/>
      <c r="I85" s="198"/>
      <c r="J85" s="198"/>
      <c r="K85" s="198"/>
      <c r="L85" s="126"/>
      <c r="M85" s="126"/>
      <c r="N85" s="126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</row>
    <row r="86" spans="2:40">
      <c r="B86" s="126"/>
      <c r="C86" s="126"/>
      <c r="D86" s="126"/>
      <c r="E86" s="126"/>
      <c r="F86" s="126"/>
      <c r="G86" s="197"/>
      <c r="H86" s="198"/>
      <c r="I86" s="198"/>
      <c r="J86" s="198"/>
      <c r="K86" s="198"/>
      <c r="L86" s="126"/>
      <c r="M86" s="126"/>
      <c r="N86" s="126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</row>
    <row r="87" spans="2:40">
      <c r="B87" s="126"/>
      <c r="C87" s="126"/>
      <c r="D87" s="126"/>
      <c r="E87" s="126"/>
      <c r="F87" s="126"/>
      <c r="G87" s="197"/>
      <c r="H87" s="126"/>
      <c r="I87" s="126"/>
      <c r="J87" s="126"/>
      <c r="K87" s="126"/>
      <c r="L87" s="126"/>
      <c r="M87" s="126"/>
      <c r="N87" s="126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</row>
    <row r="88" spans="2:40">
      <c r="B88" s="126"/>
      <c r="C88" s="126"/>
      <c r="D88" s="126"/>
      <c r="E88" s="126"/>
      <c r="F88" s="126"/>
      <c r="G88" s="197"/>
      <c r="H88" s="118"/>
      <c r="I88" s="118"/>
      <c r="J88" s="118"/>
      <c r="K88" s="118"/>
      <c r="L88" s="126"/>
      <c r="M88" s="126"/>
      <c r="N88" s="126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</row>
    <row r="89" spans="2:40">
      <c r="B89" s="126"/>
      <c r="C89" s="126"/>
      <c r="D89" s="126"/>
      <c r="E89" s="126"/>
      <c r="F89" s="126"/>
      <c r="G89" s="197"/>
      <c r="H89" s="118"/>
      <c r="I89" s="118"/>
      <c r="J89" s="118"/>
      <c r="K89" s="118"/>
      <c r="L89" s="126"/>
      <c r="M89" s="126"/>
      <c r="N89" s="126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</row>
    <row r="90" spans="2:40">
      <c r="B90" s="126"/>
      <c r="C90" s="126"/>
      <c r="D90" s="126"/>
      <c r="E90" s="126"/>
      <c r="F90" s="126"/>
      <c r="G90" s="197"/>
      <c r="H90" s="198"/>
      <c r="I90" s="198"/>
      <c r="J90" s="198"/>
      <c r="K90" s="198"/>
      <c r="L90" s="126"/>
      <c r="M90" s="126"/>
      <c r="N90" s="126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</row>
    <row r="91" spans="2:40">
      <c r="B91" s="126"/>
      <c r="C91" s="126"/>
      <c r="D91" s="126"/>
      <c r="E91" s="126"/>
      <c r="F91" s="126"/>
      <c r="G91" s="197"/>
      <c r="H91" s="118"/>
      <c r="I91" s="118"/>
      <c r="J91" s="118"/>
      <c r="K91" s="118"/>
      <c r="L91" s="126"/>
      <c r="M91" s="126"/>
      <c r="N91" s="126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</row>
    <row r="92" spans="2:40">
      <c r="B92" s="126"/>
      <c r="C92" s="126"/>
      <c r="D92" s="126"/>
      <c r="E92" s="126"/>
      <c r="F92" s="126"/>
      <c r="G92" s="197"/>
      <c r="H92" s="198"/>
      <c r="I92" s="198"/>
      <c r="J92" s="198"/>
      <c r="K92" s="198"/>
      <c r="L92" s="126"/>
      <c r="M92" s="126"/>
      <c r="N92" s="126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</row>
    <row r="93" spans="2:40">
      <c r="B93" s="126"/>
      <c r="C93" s="126"/>
      <c r="D93" s="126"/>
      <c r="E93" s="126"/>
      <c r="F93" s="126"/>
      <c r="G93" s="197"/>
      <c r="H93" s="118"/>
      <c r="I93" s="118"/>
      <c r="J93" s="118"/>
      <c r="K93" s="118"/>
      <c r="L93" s="126"/>
      <c r="M93" s="126"/>
      <c r="N93" s="126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</row>
    <row r="94" spans="2:40">
      <c r="B94" s="126"/>
      <c r="C94" s="126"/>
      <c r="D94" s="126"/>
      <c r="E94" s="126"/>
      <c r="F94" s="126"/>
      <c r="G94" s="197"/>
      <c r="H94" s="126"/>
      <c r="I94" s="126"/>
      <c r="J94" s="126"/>
      <c r="K94" s="126"/>
      <c r="L94" s="126"/>
      <c r="M94" s="126"/>
      <c r="N94" s="126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</row>
    <row r="95" spans="2:40">
      <c r="B95" s="126"/>
      <c r="C95" s="126"/>
      <c r="D95" s="126"/>
      <c r="E95" s="126"/>
      <c r="F95" s="126"/>
      <c r="G95" s="197"/>
      <c r="H95" s="198"/>
      <c r="I95" s="198"/>
      <c r="J95" s="198"/>
      <c r="K95" s="198"/>
      <c r="L95" s="126"/>
      <c r="M95" s="126"/>
      <c r="N95" s="126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</row>
    <row r="96" spans="2:40">
      <c r="B96" s="126"/>
      <c r="C96" s="126"/>
      <c r="D96" s="126"/>
      <c r="E96" s="126"/>
      <c r="F96" s="126"/>
      <c r="G96" s="197"/>
      <c r="H96" s="118"/>
      <c r="I96" s="118"/>
      <c r="J96" s="118"/>
      <c r="K96" s="118"/>
      <c r="L96" s="126"/>
      <c r="M96" s="126"/>
      <c r="N96" s="126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</row>
    <row r="97" spans="2:40">
      <c r="B97" s="126"/>
      <c r="C97" s="126"/>
      <c r="D97" s="126"/>
      <c r="E97" s="126"/>
      <c r="F97" s="126"/>
      <c r="G97" s="197"/>
      <c r="H97" s="126"/>
      <c r="I97" s="126"/>
      <c r="J97" s="126"/>
      <c r="K97" s="126"/>
      <c r="L97" s="126"/>
      <c r="M97" s="126"/>
      <c r="N97" s="126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</row>
    <row r="98" spans="2:40">
      <c r="B98" s="126"/>
      <c r="C98" s="126"/>
      <c r="D98" s="126"/>
      <c r="E98" s="126"/>
      <c r="F98" s="126"/>
      <c r="G98" s="197"/>
      <c r="H98" s="126"/>
      <c r="I98" s="126"/>
      <c r="J98" s="126"/>
      <c r="K98" s="126"/>
      <c r="L98" s="126"/>
      <c r="M98" s="126"/>
      <c r="N98" s="126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</row>
    <row r="99" spans="2:40">
      <c r="B99" s="126"/>
      <c r="C99" s="126"/>
      <c r="D99" s="126"/>
      <c r="E99" s="126"/>
      <c r="F99" s="126"/>
      <c r="G99" s="197"/>
      <c r="H99" s="126"/>
      <c r="I99" s="126"/>
      <c r="J99" s="126"/>
      <c r="K99" s="126"/>
      <c r="L99" s="126"/>
      <c r="M99" s="126"/>
      <c r="N99" s="126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</row>
    <row r="100" spans="2:40">
      <c r="B100" s="126"/>
      <c r="C100" s="126"/>
      <c r="D100" s="126"/>
      <c r="E100" s="126"/>
      <c r="F100" s="126"/>
      <c r="G100" s="197"/>
      <c r="H100" s="126"/>
      <c r="I100" s="126"/>
      <c r="J100" s="126"/>
      <c r="K100" s="126"/>
      <c r="L100" s="126"/>
      <c r="M100" s="126"/>
      <c r="N100" s="126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</row>
    <row r="101" spans="2:40">
      <c r="B101" s="126"/>
      <c r="C101" s="126"/>
      <c r="D101" s="126"/>
      <c r="E101" s="126"/>
      <c r="F101" s="126"/>
      <c r="G101" s="197"/>
      <c r="H101" s="126"/>
      <c r="I101" s="126"/>
      <c r="J101" s="126"/>
      <c r="K101" s="126"/>
      <c r="L101" s="126"/>
      <c r="M101" s="126"/>
      <c r="N101" s="126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</row>
    <row r="102" spans="2:40">
      <c r="B102" s="126"/>
      <c r="C102" s="126"/>
      <c r="D102" s="126"/>
      <c r="E102" s="126"/>
      <c r="F102" s="126"/>
      <c r="G102" s="197"/>
      <c r="H102" s="126"/>
      <c r="I102" s="126"/>
      <c r="J102" s="126"/>
      <c r="K102" s="126"/>
      <c r="L102" s="126"/>
      <c r="M102" s="126"/>
      <c r="N102" s="126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</row>
    <row r="103" spans="2:40">
      <c r="B103" s="126"/>
      <c r="C103" s="126"/>
      <c r="D103" s="126"/>
      <c r="E103" s="126"/>
      <c r="F103" s="126"/>
      <c r="G103" s="197"/>
      <c r="H103" s="126"/>
      <c r="I103" s="126"/>
      <c r="J103" s="126"/>
      <c r="K103" s="126"/>
      <c r="L103" s="126"/>
      <c r="M103" s="126"/>
      <c r="N103" s="126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</row>
    <row r="104" spans="2:40">
      <c r="B104" s="126"/>
      <c r="C104" s="126"/>
      <c r="D104" s="126"/>
      <c r="E104" s="126"/>
      <c r="F104" s="126"/>
      <c r="G104" s="197"/>
      <c r="H104" s="126"/>
      <c r="I104" s="126"/>
      <c r="J104" s="126"/>
      <c r="K104" s="126"/>
      <c r="L104" s="126"/>
      <c r="M104" s="126"/>
      <c r="N104" s="126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</row>
    <row r="105" spans="2:40">
      <c r="B105" s="126"/>
      <c r="C105" s="126"/>
      <c r="D105" s="126"/>
      <c r="E105" s="126"/>
      <c r="F105" s="126"/>
      <c r="G105" s="197"/>
      <c r="H105" s="126"/>
      <c r="I105" s="126"/>
      <c r="J105" s="126"/>
      <c r="K105" s="126"/>
      <c r="L105" s="126"/>
      <c r="M105" s="126"/>
      <c r="N105" s="126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</row>
    <row r="106" spans="2:40">
      <c r="B106" s="126"/>
      <c r="C106" s="126"/>
      <c r="D106" s="126"/>
      <c r="E106" s="126"/>
      <c r="F106" s="126"/>
      <c r="G106" s="197"/>
      <c r="H106" s="126"/>
      <c r="I106" s="126"/>
      <c r="J106" s="126"/>
      <c r="K106" s="126"/>
      <c r="L106" s="126"/>
      <c r="M106" s="126"/>
      <c r="N106" s="126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</row>
    <row r="107" spans="2:40">
      <c r="B107" s="126"/>
      <c r="C107" s="126"/>
      <c r="D107" s="126"/>
      <c r="E107" s="126"/>
      <c r="F107" s="126"/>
      <c r="G107" s="197"/>
      <c r="H107" s="126"/>
      <c r="I107" s="126"/>
      <c r="J107" s="126"/>
      <c r="K107" s="126"/>
      <c r="L107" s="126"/>
      <c r="M107" s="126"/>
      <c r="N107" s="126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</row>
    <row r="108" spans="2:40">
      <c r="B108" s="126"/>
      <c r="C108" s="126"/>
      <c r="D108" s="126"/>
      <c r="E108" s="126"/>
      <c r="F108" s="126"/>
      <c r="G108" s="197"/>
      <c r="H108" s="126"/>
      <c r="I108" s="126"/>
      <c r="J108" s="126"/>
      <c r="K108" s="126"/>
      <c r="L108" s="126"/>
      <c r="M108" s="126"/>
      <c r="N108" s="126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</row>
    <row r="109" spans="2:40">
      <c r="B109" s="126"/>
      <c r="C109" s="126"/>
      <c r="D109" s="126"/>
      <c r="E109" s="126"/>
      <c r="F109" s="126"/>
      <c r="G109" s="197"/>
      <c r="H109" s="126"/>
      <c r="I109" s="126"/>
      <c r="J109" s="126"/>
      <c r="K109" s="126"/>
      <c r="L109" s="126"/>
      <c r="M109" s="126"/>
      <c r="N109" s="126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</row>
    <row r="110" spans="2:40">
      <c r="B110" s="126"/>
      <c r="C110" s="126"/>
      <c r="D110" s="126"/>
      <c r="E110" s="126"/>
      <c r="F110" s="126"/>
      <c r="G110" s="197"/>
      <c r="H110" s="126"/>
      <c r="I110" s="126"/>
      <c r="J110" s="126"/>
      <c r="K110" s="126"/>
      <c r="L110" s="126"/>
      <c r="M110" s="126"/>
      <c r="N110" s="126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</row>
    <row r="111" spans="2:40">
      <c r="B111" s="126"/>
      <c r="C111" s="126"/>
      <c r="D111" s="126"/>
      <c r="E111" s="126"/>
      <c r="F111" s="126"/>
      <c r="G111" s="197"/>
      <c r="H111" s="126"/>
      <c r="I111" s="126"/>
      <c r="J111" s="126"/>
      <c r="K111" s="126"/>
      <c r="L111" s="126"/>
      <c r="M111" s="126"/>
      <c r="N111" s="126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</row>
    <row r="112" spans="2:40">
      <c r="B112" s="126"/>
      <c r="C112" s="126"/>
      <c r="D112" s="126"/>
      <c r="E112" s="126"/>
      <c r="F112" s="126"/>
      <c r="G112" s="197"/>
      <c r="H112" s="126"/>
      <c r="I112" s="126"/>
      <c r="J112" s="126"/>
      <c r="K112" s="126"/>
      <c r="L112" s="126"/>
      <c r="M112" s="126"/>
      <c r="N112" s="126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</row>
    <row r="113" spans="2:40">
      <c r="B113" s="126"/>
      <c r="C113" s="126"/>
      <c r="D113" s="126"/>
      <c r="E113" s="126"/>
      <c r="F113" s="126"/>
      <c r="G113" s="197"/>
      <c r="H113" s="126"/>
      <c r="I113" s="126"/>
      <c r="J113" s="126"/>
      <c r="K113" s="126"/>
      <c r="L113" s="126"/>
      <c r="M113" s="126"/>
      <c r="N113" s="126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</row>
    <row r="114" spans="2:40">
      <c r="B114" s="126"/>
      <c r="C114" s="126"/>
      <c r="D114" s="126"/>
      <c r="E114" s="126"/>
      <c r="F114" s="126"/>
      <c r="G114" s="197"/>
      <c r="H114" s="126"/>
      <c r="I114" s="126"/>
      <c r="J114" s="126"/>
      <c r="K114" s="126"/>
      <c r="L114" s="126"/>
      <c r="M114" s="126"/>
      <c r="N114" s="126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</row>
    <row r="115" spans="2:40">
      <c r="B115" s="126"/>
      <c r="C115" s="126"/>
      <c r="D115" s="126"/>
      <c r="E115" s="126"/>
      <c r="F115" s="126"/>
      <c r="G115" s="197"/>
      <c r="H115" s="126"/>
      <c r="I115" s="126"/>
      <c r="J115" s="126"/>
      <c r="K115" s="126"/>
      <c r="L115" s="126"/>
      <c r="M115" s="126"/>
      <c r="N115" s="126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</row>
    <row r="116" spans="2:40">
      <c r="B116" s="126"/>
      <c r="C116" s="126"/>
      <c r="D116" s="126"/>
      <c r="E116" s="126"/>
      <c r="F116" s="126"/>
      <c r="G116" s="197"/>
      <c r="H116" s="126"/>
      <c r="I116" s="126"/>
      <c r="J116" s="126"/>
      <c r="K116" s="126"/>
      <c r="L116" s="126"/>
      <c r="M116" s="126"/>
      <c r="N116" s="126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</row>
    <row r="117" spans="2:40">
      <c r="B117" s="126"/>
      <c r="C117" s="126"/>
      <c r="D117" s="126"/>
      <c r="E117" s="126"/>
      <c r="F117" s="126"/>
      <c r="G117" s="197"/>
      <c r="H117" s="126"/>
      <c r="I117" s="126"/>
      <c r="J117" s="126"/>
      <c r="K117" s="126"/>
      <c r="L117" s="126"/>
      <c r="M117" s="126"/>
      <c r="N117" s="126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</row>
    <row r="118" spans="2:40">
      <c r="B118" s="126"/>
      <c r="C118" s="126"/>
      <c r="D118" s="126"/>
      <c r="E118" s="126"/>
      <c r="F118" s="126"/>
      <c r="G118" s="197"/>
      <c r="H118" s="126"/>
      <c r="I118" s="126"/>
      <c r="J118" s="126"/>
      <c r="K118" s="126"/>
      <c r="L118" s="126"/>
      <c r="M118" s="126"/>
      <c r="N118" s="126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</row>
    <row r="119" spans="2:40">
      <c r="B119" s="126"/>
      <c r="C119" s="126"/>
      <c r="D119" s="126"/>
      <c r="E119" s="126"/>
      <c r="F119" s="126"/>
      <c r="G119" s="197"/>
      <c r="H119" s="126"/>
      <c r="I119" s="126"/>
      <c r="J119" s="126"/>
      <c r="K119" s="126"/>
      <c r="L119" s="126"/>
      <c r="M119" s="126"/>
      <c r="N119" s="126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</row>
    <row r="120" spans="2:40">
      <c r="B120" s="126"/>
      <c r="C120" s="126"/>
      <c r="D120" s="126"/>
      <c r="E120" s="126"/>
      <c r="F120" s="126"/>
      <c r="G120" s="197"/>
      <c r="H120" s="126"/>
      <c r="I120" s="126"/>
      <c r="J120" s="126"/>
      <c r="K120" s="126"/>
      <c r="L120" s="126"/>
      <c r="M120" s="126"/>
      <c r="N120" s="126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</row>
    <row r="121" spans="2:40">
      <c r="B121" s="126"/>
      <c r="C121" s="126"/>
      <c r="D121" s="126"/>
      <c r="E121" s="126"/>
      <c r="F121" s="126"/>
      <c r="G121" s="197"/>
      <c r="H121" s="126"/>
      <c r="I121" s="126"/>
      <c r="J121" s="126"/>
      <c r="K121" s="126"/>
      <c r="L121" s="126"/>
      <c r="M121" s="126"/>
      <c r="N121" s="126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</row>
    <row r="122" spans="2:40">
      <c r="B122" s="126"/>
      <c r="C122" s="126"/>
      <c r="D122" s="126"/>
      <c r="E122" s="126"/>
      <c r="F122" s="126"/>
      <c r="G122" s="197"/>
      <c r="H122" s="126"/>
      <c r="I122" s="126"/>
      <c r="J122" s="126"/>
      <c r="K122" s="126"/>
      <c r="L122" s="126"/>
      <c r="M122" s="126"/>
      <c r="N122" s="126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</row>
    <row r="123" spans="2:40">
      <c r="B123" s="126"/>
      <c r="C123" s="126"/>
      <c r="D123" s="126"/>
      <c r="E123" s="126"/>
      <c r="F123" s="126"/>
      <c r="G123" s="197"/>
      <c r="H123" s="126"/>
      <c r="I123" s="126"/>
      <c r="J123" s="126"/>
      <c r="K123" s="126"/>
      <c r="L123" s="126"/>
      <c r="M123" s="126"/>
      <c r="N123" s="126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</row>
    <row r="124" spans="2:40">
      <c r="B124" s="126"/>
      <c r="C124" s="126"/>
      <c r="D124" s="126"/>
      <c r="E124" s="126"/>
      <c r="F124" s="126"/>
      <c r="G124" s="197"/>
      <c r="H124" s="126"/>
      <c r="I124" s="126"/>
      <c r="J124" s="126"/>
      <c r="K124" s="126"/>
      <c r="L124" s="126"/>
      <c r="M124" s="126"/>
      <c r="N124" s="126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</row>
    <row r="125" spans="2:40">
      <c r="B125" s="126"/>
      <c r="C125" s="126"/>
      <c r="D125" s="126"/>
      <c r="E125" s="126"/>
      <c r="F125" s="126"/>
      <c r="G125" s="197"/>
      <c r="H125" s="126"/>
      <c r="I125" s="126"/>
      <c r="J125" s="126"/>
      <c r="K125" s="126"/>
      <c r="L125" s="126"/>
      <c r="M125" s="126"/>
      <c r="N125" s="126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</row>
    <row r="126" spans="2:40">
      <c r="B126" s="126"/>
      <c r="C126" s="126"/>
      <c r="D126" s="126"/>
      <c r="E126" s="126"/>
      <c r="F126" s="126"/>
      <c r="G126" s="197"/>
      <c r="H126" s="126"/>
      <c r="I126" s="126"/>
      <c r="J126" s="126"/>
      <c r="K126" s="126"/>
      <c r="L126" s="126"/>
      <c r="M126" s="126"/>
      <c r="N126" s="126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34"/>
    </row>
    <row r="127" spans="2:40">
      <c r="B127" s="126"/>
      <c r="C127" s="126"/>
      <c r="D127" s="126"/>
      <c r="E127" s="126"/>
      <c r="F127" s="126"/>
      <c r="G127" s="197"/>
      <c r="H127" s="126"/>
      <c r="I127" s="126"/>
      <c r="J127" s="126"/>
      <c r="K127" s="126"/>
      <c r="L127" s="126"/>
      <c r="M127" s="126"/>
      <c r="N127" s="126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</row>
    <row r="128" spans="2:40">
      <c r="B128" s="126"/>
      <c r="C128" s="126"/>
      <c r="D128" s="126"/>
      <c r="E128" s="126"/>
      <c r="F128" s="126"/>
      <c r="G128" s="197"/>
      <c r="H128" s="126"/>
      <c r="I128" s="126"/>
      <c r="J128" s="126"/>
      <c r="K128" s="126"/>
      <c r="L128" s="126"/>
      <c r="M128" s="126"/>
      <c r="N128" s="126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</row>
    <row r="129" spans="2:40">
      <c r="B129" s="126"/>
      <c r="C129" s="126"/>
      <c r="D129" s="126"/>
      <c r="E129" s="126"/>
      <c r="F129" s="126"/>
      <c r="G129" s="197"/>
      <c r="H129" s="126"/>
      <c r="I129" s="126"/>
      <c r="J129" s="126"/>
      <c r="K129" s="126"/>
      <c r="L129" s="126"/>
      <c r="M129" s="126"/>
      <c r="N129" s="126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</row>
    <row r="130" spans="2:40">
      <c r="B130" s="126"/>
      <c r="C130" s="126"/>
      <c r="D130" s="126"/>
      <c r="E130" s="126"/>
      <c r="F130" s="126"/>
      <c r="G130" s="197"/>
      <c r="H130" s="126"/>
      <c r="I130" s="126"/>
      <c r="J130" s="126"/>
      <c r="K130" s="126"/>
      <c r="L130" s="126"/>
      <c r="M130" s="126"/>
      <c r="N130" s="126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</row>
    <row r="131" spans="2:40">
      <c r="B131" s="126"/>
      <c r="C131" s="126"/>
      <c r="D131" s="126"/>
      <c r="E131" s="126"/>
      <c r="F131" s="126"/>
      <c r="G131" s="197"/>
      <c r="H131" s="126"/>
      <c r="I131" s="126"/>
      <c r="J131" s="126"/>
      <c r="K131" s="126"/>
      <c r="L131" s="126"/>
      <c r="M131" s="126"/>
      <c r="N131" s="126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</row>
    <row r="132" spans="2:40">
      <c r="B132" s="126"/>
      <c r="C132" s="126"/>
      <c r="D132" s="126"/>
      <c r="E132" s="126"/>
      <c r="F132" s="126"/>
      <c r="G132" s="197"/>
      <c r="H132" s="126"/>
      <c r="I132" s="126"/>
      <c r="J132" s="126"/>
      <c r="K132" s="126"/>
      <c r="L132" s="126"/>
      <c r="M132" s="126"/>
      <c r="N132" s="126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</row>
    <row r="133" spans="2:40">
      <c r="B133" s="126"/>
      <c r="C133" s="126"/>
      <c r="D133" s="126"/>
      <c r="E133" s="126"/>
      <c r="F133" s="126"/>
      <c r="G133" s="197"/>
      <c r="H133" s="126"/>
      <c r="I133" s="126"/>
      <c r="J133" s="126"/>
      <c r="K133" s="126"/>
      <c r="L133" s="126"/>
      <c r="M133" s="126"/>
      <c r="N133" s="126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  <c r="AL133" s="134"/>
      <c r="AM133" s="134"/>
      <c r="AN133" s="134"/>
    </row>
    <row r="134" spans="2:40">
      <c r="B134" s="126"/>
      <c r="C134" s="126"/>
      <c r="D134" s="126"/>
      <c r="E134" s="126"/>
      <c r="F134" s="126"/>
      <c r="G134" s="197"/>
      <c r="H134" s="126"/>
      <c r="I134" s="126"/>
      <c r="J134" s="126"/>
      <c r="K134" s="126"/>
      <c r="L134" s="126"/>
      <c r="M134" s="126"/>
      <c r="N134" s="126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  <c r="AN134" s="134"/>
    </row>
    <row r="135" spans="2:40">
      <c r="B135" s="126"/>
      <c r="C135" s="126"/>
      <c r="D135" s="126"/>
      <c r="E135" s="126"/>
      <c r="F135" s="126"/>
      <c r="G135" s="197"/>
      <c r="H135" s="126"/>
      <c r="I135" s="126"/>
      <c r="J135" s="126"/>
      <c r="K135" s="126"/>
      <c r="L135" s="126"/>
      <c r="M135" s="126"/>
      <c r="N135" s="126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</row>
    <row r="136" spans="2:40">
      <c r="B136" s="126"/>
      <c r="C136" s="126"/>
      <c r="D136" s="126"/>
      <c r="E136" s="126"/>
      <c r="F136" s="126"/>
      <c r="G136" s="197"/>
      <c r="H136" s="126"/>
      <c r="I136" s="126"/>
      <c r="J136" s="126"/>
      <c r="K136" s="126"/>
      <c r="L136" s="126"/>
      <c r="M136" s="126"/>
      <c r="N136" s="126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4"/>
      <c r="AK136" s="134"/>
      <c r="AL136" s="134"/>
      <c r="AM136" s="134"/>
      <c r="AN136" s="134"/>
    </row>
    <row r="137" spans="2:40">
      <c r="B137" s="126"/>
      <c r="C137" s="126"/>
      <c r="D137" s="126"/>
      <c r="E137" s="126"/>
      <c r="F137" s="126"/>
      <c r="G137" s="197"/>
      <c r="H137" s="126"/>
      <c r="I137" s="126"/>
      <c r="J137" s="126"/>
      <c r="K137" s="126"/>
      <c r="L137" s="126"/>
      <c r="M137" s="126"/>
      <c r="N137" s="126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</row>
    <row r="138" spans="2:40">
      <c r="B138" s="126"/>
      <c r="C138" s="126"/>
      <c r="D138" s="126"/>
      <c r="E138" s="126"/>
      <c r="F138" s="126"/>
      <c r="G138" s="197"/>
      <c r="H138" s="126"/>
      <c r="I138" s="126"/>
      <c r="J138" s="126"/>
      <c r="K138" s="126"/>
      <c r="L138" s="126"/>
      <c r="M138" s="126"/>
      <c r="N138" s="126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</row>
    <row r="139" spans="2:40">
      <c r="B139" s="126"/>
      <c r="C139" s="126"/>
      <c r="D139" s="126"/>
      <c r="E139" s="126"/>
      <c r="F139" s="126"/>
      <c r="G139" s="197"/>
      <c r="H139" s="126"/>
      <c r="I139" s="126"/>
      <c r="J139" s="126"/>
      <c r="K139" s="126"/>
      <c r="L139" s="126"/>
      <c r="M139" s="126"/>
      <c r="N139" s="126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</row>
    <row r="140" spans="2:40">
      <c r="B140" s="126"/>
      <c r="C140" s="126"/>
      <c r="D140" s="126"/>
      <c r="E140" s="126"/>
      <c r="F140" s="126"/>
      <c r="G140" s="197"/>
      <c r="H140" s="126"/>
      <c r="I140" s="126"/>
      <c r="J140" s="126"/>
      <c r="K140" s="126"/>
      <c r="L140" s="126"/>
      <c r="M140" s="126"/>
      <c r="N140" s="126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4"/>
      <c r="AK140" s="134"/>
      <c r="AL140" s="134"/>
      <c r="AM140" s="134"/>
      <c r="AN140" s="134"/>
    </row>
    <row r="141" spans="2:40">
      <c r="B141" s="126"/>
      <c r="C141" s="126"/>
      <c r="D141" s="126"/>
      <c r="E141" s="126"/>
      <c r="F141" s="126"/>
      <c r="G141" s="197"/>
      <c r="H141" s="126"/>
      <c r="I141" s="126"/>
      <c r="J141" s="126"/>
      <c r="K141" s="126"/>
      <c r="L141" s="126"/>
      <c r="M141" s="126"/>
      <c r="N141" s="126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4"/>
      <c r="AK141" s="134"/>
      <c r="AL141" s="134"/>
      <c r="AM141" s="134"/>
      <c r="AN141" s="134"/>
    </row>
    <row r="142" spans="2:40">
      <c r="B142" s="126"/>
      <c r="C142" s="126"/>
      <c r="D142" s="126"/>
      <c r="E142" s="126"/>
      <c r="F142" s="126"/>
      <c r="G142" s="197"/>
      <c r="H142" s="126"/>
      <c r="I142" s="126"/>
      <c r="J142" s="126"/>
      <c r="K142" s="126"/>
      <c r="L142" s="126"/>
      <c r="M142" s="126"/>
      <c r="N142" s="126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</row>
    <row r="143" spans="2:40">
      <c r="B143" s="126"/>
      <c r="C143" s="126"/>
      <c r="D143" s="126"/>
      <c r="E143" s="126"/>
      <c r="F143" s="126"/>
      <c r="G143" s="197"/>
      <c r="H143" s="126"/>
      <c r="I143" s="126"/>
      <c r="J143" s="126"/>
      <c r="K143" s="126"/>
      <c r="L143" s="126"/>
      <c r="M143" s="126"/>
      <c r="N143" s="126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4"/>
      <c r="AK143" s="134"/>
      <c r="AL143" s="134"/>
      <c r="AM143" s="134"/>
      <c r="AN143" s="134"/>
    </row>
    <row r="144" spans="2:40">
      <c r="B144" s="126"/>
      <c r="C144" s="126"/>
      <c r="D144" s="126"/>
      <c r="E144" s="126"/>
      <c r="F144" s="126"/>
      <c r="G144" s="197"/>
      <c r="H144" s="126"/>
      <c r="I144" s="126"/>
      <c r="J144" s="126"/>
      <c r="K144" s="126"/>
      <c r="L144" s="126"/>
      <c r="M144" s="126"/>
      <c r="N144" s="126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</row>
    <row r="145" spans="2:40">
      <c r="B145" s="126"/>
      <c r="C145" s="126"/>
      <c r="D145" s="126"/>
      <c r="E145" s="126"/>
      <c r="F145" s="126"/>
      <c r="G145" s="197"/>
      <c r="H145" s="126"/>
      <c r="I145" s="126"/>
      <c r="J145" s="126"/>
      <c r="K145" s="126"/>
      <c r="L145" s="126"/>
      <c r="M145" s="126"/>
      <c r="N145" s="126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  <c r="AK145" s="134"/>
      <c r="AL145" s="134"/>
      <c r="AM145" s="134"/>
      <c r="AN145" s="134"/>
    </row>
    <row r="146" spans="2:40">
      <c r="B146" s="126"/>
      <c r="C146" s="126"/>
      <c r="D146" s="126"/>
      <c r="E146" s="126"/>
      <c r="F146" s="126"/>
      <c r="G146" s="197"/>
      <c r="H146" s="126"/>
      <c r="I146" s="126"/>
      <c r="J146" s="126"/>
      <c r="K146" s="126"/>
      <c r="L146" s="126"/>
      <c r="M146" s="126"/>
      <c r="N146" s="126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  <c r="AK146" s="134"/>
      <c r="AL146" s="134"/>
      <c r="AM146" s="134"/>
      <c r="AN146" s="134"/>
    </row>
    <row r="147" spans="2:40">
      <c r="B147" s="126"/>
      <c r="C147" s="126"/>
      <c r="D147" s="126"/>
      <c r="E147" s="126"/>
      <c r="F147" s="126"/>
      <c r="G147" s="197"/>
      <c r="H147" s="126"/>
      <c r="I147" s="126"/>
      <c r="J147" s="126"/>
      <c r="K147" s="126"/>
      <c r="L147" s="126"/>
      <c r="M147" s="126"/>
      <c r="N147" s="126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34"/>
      <c r="AK147" s="134"/>
      <c r="AL147" s="134"/>
      <c r="AM147" s="134"/>
      <c r="AN147" s="134"/>
    </row>
    <row r="148" spans="2:40">
      <c r="B148" s="126"/>
      <c r="C148" s="126"/>
      <c r="D148" s="126"/>
      <c r="E148" s="126"/>
      <c r="F148" s="126"/>
      <c r="G148" s="197"/>
      <c r="H148" s="126"/>
      <c r="I148" s="126"/>
      <c r="J148" s="126"/>
      <c r="K148" s="126"/>
      <c r="L148" s="126"/>
      <c r="M148" s="126"/>
      <c r="N148" s="126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</row>
    <row r="149" spans="2:40">
      <c r="B149" s="126"/>
      <c r="C149" s="126"/>
      <c r="D149" s="126"/>
      <c r="E149" s="126"/>
      <c r="F149" s="126"/>
      <c r="G149" s="197"/>
      <c r="H149" s="126"/>
      <c r="I149" s="126"/>
      <c r="J149" s="126"/>
      <c r="K149" s="126"/>
      <c r="L149" s="126"/>
      <c r="M149" s="126"/>
      <c r="N149" s="126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4"/>
      <c r="AK149" s="134"/>
      <c r="AL149" s="134"/>
      <c r="AM149" s="134"/>
      <c r="AN149" s="134"/>
    </row>
    <row r="150" spans="2:40">
      <c r="B150" s="126"/>
      <c r="C150" s="126"/>
      <c r="D150" s="126"/>
      <c r="E150" s="126"/>
      <c r="F150" s="126"/>
      <c r="G150" s="197"/>
      <c r="H150" s="126"/>
      <c r="I150" s="126"/>
      <c r="J150" s="126"/>
      <c r="K150" s="126"/>
      <c r="L150" s="126"/>
      <c r="M150" s="126"/>
      <c r="N150" s="126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4"/>
      <c r="AK150" s="134"/>
      <c r="AL150" s="134"/>
      <c r="AM150" s="134"/>
      <c r="AN150" s="134"/>
    </row>
    <row r="151" spans="2:40">
      <c r="B151" s="126"/>
      <c r="C151" s="126"/>
      <c r="D151" s="126"/>
      <c r="E151" s="126"/>
      <c r="F151" s="126"/>
      <c r="G151" s="197"/>
      <c r="H151" s="126"/>
      <c r="I151" s="126"/>
      <c r="J151" s="126"/>
      <c r="K151" s="126"/>
      <c r="L151" s="126"/>
      <c r="M151" s="126"/>
      <c r="N151" s="126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34"/>
      <c r="AK151" s="134"/>
      <c r="AL151" s="134"/>
      <c r="AM151" s="134"/>
      <c r="AN151" s="134"/>
    </row>
    <row r="152" spans="2:40">
      <c r="B152" s="126"/>
      <c r="C152" s="126"/>
      <c r="D152" s="126"/>
      <c r="E152" s="126"/>
      <c r="F152" s="126"/>
      <c r="G152" s="197"/>
      <c r="H152" s="126"/>
      <c r="I152" s="126"/>
      <c r="J152" s="126"/>
      <c r="K152" s="126"/>
      <c r="L152" s="126"/>
      <c r="M152" s="126"/>
      <c r="N152" s="126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4"/>
      <c r="AK152" s="134"/>
      <c r="AL152" s="134"/>
      <c r="AM152" s="134"/>
      <c r="AN152" s="134"/>
    </row>
    <row r="153" spans="2:40">
      <c r="B153" s="126"/>
      <c r="C153" s="126"/>
      <c r="D153" s="126"/>
      <c r="E153" s="126"/>
      <c r="F153" s="126"/>
      <c r="G153" s="197"/>
      <c r="H153" s="126"/>
      <c r="I153" s="126"/>
      <c r="J153" s="126"/>
      <c r="K153" s="126"/>
      <c r="L153" s="126"/>
      <c r="M153" s="126"/>
      <c r="N153" s="126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4"/>
      <c r="AK153" s="134"/>
      <c r="AL153" s="134"/>
      <c r="AM153" s="134"/>
      <c r="AN153" s="134"/>
    </row>
    <row r="154" spans="2:40">
      <c r="B154" s="126"/>
      <c r="C154" s="126"/>
      <c r="D154" s="126"/>
      <c r="E154" s="126"/>
      <c r="F154" s="126"/>
      <c r="G154" s="197"/>
      <c r="H154" s="126"/>
      <c r="I154" s="126"/>
      <c r="J154" s="126"/>
      <c r="K154" s="126"/>
      <c r="L154" s="126"/>
      <c r="M154" s="126"/>
      <c r="N154" s="126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J154" s="134"/>
      <c r="AK154" s="134"/>
      <c r="AL154" s="134"/>
      <c r="AM154" s="134"/>
      <c r="AN154" s="134"/>
    </row>
    <row r="155" spans="2:40">
      <c r="B155" s="126"/>
      <c r="C155" s="126"/>
      <c r="D155" s="126"/>
      <c r="E155" s="126"/>
      <c r="F155" s="126"/>
      <c r="G155" s="197"/>
      <c r="H155" s="126"/>
      <c r="I155" s="126"/>
      <c r="J155" s="126"/>
      <c r="K155" s="126"/>
      <c r="L155" s="126"/>
      <c r="M155" s="126"/>
      <c r="N155" s="126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4"/>
      <c r="AK155" s="134"/>
      <c r="AL155" s="134"/>
      <c r="AM155" s="134"/>
      <c r="AN155" s="134"/>
    </row>
    <row r="156" spans="2:40">
      <c r="B156" s="126"/>
      <c r="C156" s="126"/>
      <c r="D156" s="126"/>
      <c r="E156" s="126"/>
      <c r="F156" s="126"/>
      <c r="G156" s="197"/>
      <c r="H156" s="126"/>
      <c r="I156" s="126"/>
      <c r="J156" s="126"/>
      <c r="K156" s="126"/>
      <c r="L156" s="126"/>
      <c r="M156" s="126"/>
      <c r="N156" s="126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  <c r="AK156" s="134"/>
      <c r="AL156" s="134"/>
      <c r="AM156" s="134"/>
      <c r="AN156" s="134"/>
    </row>
    <row r="157" spans="2:40">
      <c r="B157" s="126"/>
      <c r="C157" s="126"/>
      <c r="D157" s="126"/>
      <c r="E157" s="126"/>
      <c r="F157" s="126"/>
      <c r="G157" s="197"/>
      <c r="H157" s="126"/>
      <c r="I157" s="126"/>
      <c r="J157" s="126"/>
      <c r="K157" s="126"/>
      <c r="L157" s="126"/>
      <c r="M157" s="126"/>
      <c r="N157" s="126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34"/>
      <c r="AK157" s="134"/>
      <c r="AL157" s="134"/>
      <c r="AM157" s="134"/>
      <c r="AN157" s="134"/>
    </row>
    <row r="158" spans="2:40">
      <c r="B158" s="126"/>
      <c r="C158" s="126"/>
      <c r="D158" s="126"/>
      <c r="E158" s="126"/>
      <c r="F158" s="126"/>
      <c r="G158" s="197"/>
      <c r="H158" s="126"/>
      <c r="I158" s="126"/>
      <c r="J158" s="126"/>
      <c r="K158" s="126"/>
      <c r="L158" s="126"/>
      <c r="M158" s="126"/>
      <c r="N158" s="126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  <c r="AK158" s="134"/>
      <c r="AL158" s="134"/>
      <c r="AM158" s="134"/>
      <c r="AN158" s="134"/>
    </row>
    <row r="159" spans="2:40">
      <c r="B159" s="126"/>
      <c r="C159" s="126"/>
      <c r="D159" s="126"/>
      <c r="E159" s="126"/>
      <c r="F159" s="126"/>
      <c r="G159" s="197"/>
      <c r="H159" s="126"/>
      <c r="I159" s="126"/>
      <c r="J159" s="126"/>
      <c r="K159" s="126"/>
      <c r="L159" s="126"/>
      <c r="M159" s="126"/>
      <c r="N159" s="126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  <c r="AA159" s="134"/>
      <c r="AB159" s="134"/>
      <c r="AC159" s="134"/>
      <c r="AD159" s="134"/>
      <c r="AE159" s="134"/>
      <c r="AF159" s="134"/>
      <c r="AG159" s="134"/>
      <c r="AH159" s="134"/>
      <c r="AI159" s="134"/>
      <c r="AJ159" s="134"/>
      <c r="AK159" s="134"/>
      <c r="AL159" s="134"/>
      <c r="AM159" s="134"/>
      <c r="AN159" s="134"/>
    </row>
    <row r="160" spans="2:40">
      <c r="B160" s="126"/>
      <c r="C160" s="126"/>
      <c r="D160" s="126"/>
      <c r="E160" s="126"/>
      <c r="F160" s="126"/>
      <c r="G160" s="197"/>
      <c r="H160" s="126"/>
      <c r="I160" s="126"/>
      <c r="J160" s="126"/>
      <c r="K160" s="126"/>
      <c r="L160" s="126"/>
      <c r="M160" s="126"/>
      <c r="N160" s="126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4"/>
      <c r="AK160" s="134"/>
      <c r="AL160" s="134"/>
      <c r="AM160" s="134"/>
      <c r="AN160" s="134"/>
    </row>
    <row r="161" spans="2:40">
      <c r="B161" s="126"/>
      <c r="C161" s="126"/>
      <c r="D161" s="126"/>
      <c r="E161" s="126"/>
      <c r="F161" s="126"/>
      <c r="G161" s="197"/>
      <c r="H161" s="126"/>
      <c r="I161" s="126"/>
      <c r="J161" s="126"/>
      <c r="K161" s="126"/>
      <c r="L161" s="126"/>
      <c r="M161" s="126"/>
      <c r="N161" s="126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4"/>
      <c r="AK161" s="134"/>
      <c r="AL161" s="134"/>
      <c r="AM161" s="134"/>
      <c r="AN161" s="134"/>
    </row>
    <row r="162" spans="2:40">
      <c r="B162" s="126"/>
      <c r="C162" s="126"/>
      <c r="D162" s="126"/>
      <c r="E162" s="126"/>
      <c r="F162" s="126"/>
      <c r="G162" s="197"/>
      <c r="H162" s="126"/>
      <c r="I162" s="126"/>
      <c r="J162" s="126"/>
      <c r="K162" s="126"/>
      <c r="L162" s="126"/>
      <c r="M162" s="126"/>
      <c r="N162" s="126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4"/>
      <c r="AK162" s="134"/>
      <c r="AL162" s="134"/>
      <c r="AM162" s="134"/>
      <c r="AN162" s="134"/>
    </row>
    <row r="163" spans="2:40">
      <c r="B163" s="126"/>
      <c r="C163" s="126"/>
      <c r="D163" s="126"/>
      <c r="E163" s="126"/>
      <c r="F163" s="126"/>
      <c r="G163" s="197"/>
      <c r="H163" s="126"/>
      <c r="I163" s="126"/>
      <c r="J163" s="126"/>
      <c r="K163" s="126"/>
      <c r="L163" s="126"/>
      <c r="M163" s="126"/>
      <c r="N163" s="126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4"/>
      <c r="AK163" s="134"/>
      <c r="AL163" s="134"/>
      <c r="AM163" s="134"/>
      <c r="AN163" s="134"/>
    </row>
    <row r="164" spans="2:40">
      <c r="B164" s="126"/>
      <c r="C164" s="126"/>
      <c r="D164" s="126"/>
      <c r="E164" s="126"/>
      <c r="F164" s="126"/>
      <c r="G164" s="197"/>
      <c r="H164" s="126"/>
      <c r="I164" s="126"/>
      <c r="J164" s="126"/>
      <c r="K164" s="126"/>
      <c r="L164" s="126"/>
      <c r="M164" s="126"/>
      <c r="N164" s="126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  <c r="AK164" s="134"/>
      <c r="AL164" s="134"/>
      <c r="AM164" s="134"/>
      <c r="AN164" s="134"/>
    </row>
    <row r="165" spans="2:40">
      <c r="B165" s="126"/>
      <c r="C165" s="126"/>
      <c r="D165" s="126"/>
      <c r="E165" s="126"/>
      <c r="F165" s="126"/>
      <c r="G165" s="197"/>
      <c r="H165" s="126"/>
      <c r="I165" s="126"/>
      <c r="J165" s="126"/>
      <c r="K165" s="126"/>
      <c r="L165" s="126"/>
      <c r="M165" s="126"/>
      <c r="N165" s="126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4"/>
      <c r="AK165" s="134"/>
      <c r="AL165" s="134"/>
      <c r="AM165" s="134"/>
      <c r="AN165" s="134"/>
    </row>
    <row r="166" spans="2:40">
      <c r="B166" s="126"/>
      <c r="C166" s="126"/>
      <c r="D166" s="126"/>
      <c r="E166" s="126"/>
      <c r="F166" s="126"/>
      <c r="G166" s="197"/>
      <c r="H166" s="126"/>
      <c r="I166" s="126"/>
      <c r="J166" s="126"/>
      <c r="K166" s="126"/>
      <c r="L166" s="126"/>
      <c r="M166" s="126"/>
      <c r="N166" s="126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4"/>
      <c r="AK166" s="134"/>
      <c r="AL166" s="134"/>
      <c r="AM166" s="134"/>
      <c r="AN166" s="134"/>
    </row>
    <row r="167" spans="2:40">
      <c r="B167" s="126"/>
      <c r="C167" s="126"/>
      <c r="D167" s="126"/>
      <c r="E167" s="126"/>
      <c r="F167" s="126"/>
      <c r="G167" s="197"/>
      <c r="H167" s="126"/>
      <c r="I167" s="126"/>
      <c r="J167" s="126"/>
      <c r="K167" s="126"/>
      <c r="L167" s="126"/>
      <c r="M167" s="126"/>
      <c r="N167" s="126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  <c r="AA167" s="134"/>
      <c r="AB167" s="134"/>
      <c r="AC167" s="134"/>
      <c r="AD167" s="134"/>
      <c r="AE167" s="134"/>
      <c r="AF167" s="134"/>
      <c r="AG167" s="134"/>
      <c r="AH167" s="134"/>
      <c r="AI167" s="134"/>
      <c r="AJ167" s="134"/>
      <c r="AK167" s="134"/>
      <c r="AL167" s="134"/>
      <c r="AM167" s="134"/>
      <c r="AN167" s="134"/>
    </row>
    <row r="168" spans="2:40">
      <c r="B168" s="126"/>
      <c r="C168" s="126"/>
      <c r="D168" s="126"/>
      <c r="E168" s="126"/>
      <c r="F168" s="126"/>
      <c r="G168" s="197"/>
      <c r="H168" s="126"/>
      <c r="I168" s="126"/>
      <c r="J168" s="126"/>
      <c r="K168" s="126"/>
      <c r="L168" s="126"/>
      <c r="M168" s="126"/>
      <c r="N168" s="126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  <c r="AA168" s="134"/>
      <c r="AB168" s="134"/>
      <c r="AC168" s="134"/>
      <c r="AD168" s="134"/>
      <c r="AE168" s="134"/>
      <c r="AF168" s="134"/>
      <c r="AG168" s="134"/>
      <c r="AH168" s="134"/>
      <c r="AI168" s="134"/>
      <c r="AJ168" s="134"/>
      <c r="AK168" s="134"/>
      <c r="AL168" s="134"/>
      <c r="AM168" s="134"/>
      <c r="AN168" s="134"/>
    </row>
    <row r="169" spans="2:40">
      <c r="B169" s="126"/>
      <c r="C169" s="126"/>
      <c r="D169" s="126"/>
      <c r="E169" s="126"/>
      <c r="F169" s="126"/>
      <c r="G169" s="197"/>
      <c r="H169" s="126"/>
      <c r="I169" s="126"/>
      <c r="J169" s="126"/>
      <c r="K169" s="126"/>
      <c r="L169" s="126"/>
      <c r="M169" s="126"/>
      <c r="N169" s="126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  <c r="AA169" s="134"/>
      <c r="AB169" s="134"/>
      <c r="AC169" s="134"/>
      <c r="AD169" s="134"/>
      <c r="AE169" s="134"/>
      <c r="AF169" s="134"/>
      <c r="AG169" s="134"/>
      <c r="AH169" s="134"/>
      <c r="AI169" s="134"/>
      <c r="AJ169" s="134"/>
      <c r="AK169" s="134"/>
      <c r="AL169" s="134"/>
      <c r="AM169" s="134"/>
      <c r="AN169" s="134"/>
    </row>
    <row r="170" spans="2:40">
      <c r="B170" s="126"/>
      <c r="C170" s="126"/>
      <c r="D170" s="126"/>
      <c r="E170" s="126"/>
      <c r="F170" s="126"/>
      <c r="G170" s="197"/>
      <c r="H170" s="126"/>
      <c r="I170" s="126"/>
      <c r="J170" s="126"/>
      <c r="K170" s="126"/>
      <c r="L170" s="126"/>
      <c r="M170" s="126"/>
      <c r="N170" s="126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</row>
    <row r="171" spans="2:40">
      <c r="B171" s="126"/>
      <c r="C171" s="126"/>
      <c r="D171" s="126"/>
      <c r="E171" s="126"/>
      <c r="F171" s="126"/>
      <c r="G171" s="197"/>
      <c r="H171" s="126"/>
      <c r="I171" s="126"/>
      <c r="J171" s="126"/>
      <c r="K171" s="126"/>
      <c r="L171" s="126"/>
      <c r="M171" s="126"/>
      <c r="N171" s="126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  <c r="AA171" s="134"/>
      <c r="AB171" s="134"/>
      <c r="AC171" s="134"/>
      <c r="AD171" s="134"/>
      <c r="AE171" s="134"/>
      <c r="AF171" s="134"/>
      <c r="AG171" s="134"/>
      <c r="AH171" s="134"/>
      <c r="AI171" s="134"/>
      <c r="AJ171" s="134"/>
      <c r="AK171" s="134"/>
      <c r="AL171" s="134"/>
      <c r="AM171" s="134"/>
      <c r="AN171" s="134"/>
    </row>
    <row r="172" spans="2:40">
      <c r="B172" s="126"/>
      <c r="C172" s="126"/>
      <c r="D172" s="126"/>
      <c r="E172" s="126"/>
      <c r="F172" s="126"/>
      <c r="G172" s="197"/>
      <c r="H172" s="126"/>
      <c r="I172" s="126"/>
      <c r="J172" s="126"/>
      <c r="K172" s="126"/>
      <c r="L172" s="126"/>
      <c r="M172" s="126"/>
      <c r="N172" s="126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  <c r="AA172" s="134"/>
      <c r="AB172" s="134"/>
      <c r="AC172" s="134"/>
      <c r="AD172" s="134"/>
      <c r="AE172" s="134"/>
      <c r="AF172" s="134"/>
      <c r="AG172" s="134"/>
      <c r="AH172" s="134"/>
      <c r="AI172" s="134"/>
      <c r="AJ172" s="134"/>
      <c r="AK172" s="134"/>
      <c r="AL172" s="134"/>
      <c r="AM172" s="134"/>
      <c r="AN172" s="134"/>
    </row>
    <row r="173" spans="2:40">
      <c r="B173" s="126"/>
      <c r="C173" s="126"/>
      <c r="D173" s="126"/>
      <c r="E173" s="126"/>
      <c r="F173" s="126"/>
      <c r="G173" s="197"/>
      <c r="H173" s="126"/>
      <c r="I173" s="126"/>
      <c r="J173" s="126"/>
      <c r="K173" s="126"/>
      <c r="L173" s="126"/>
      <c r="M173" s="126"/>
      <c r="N173" s="126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  <c r="AA173" s="134"/>
      <c r="AB173" s="134"/>
      <c r="AC173" s="134"/>
      <c r="AD173" s="134"/>
      <c r="AE173" s="134"/>
      <c r="AF173" s="134"/>
      <c r="AG173" s="134"/>
      <c r="AH173" s="134"/>
      <c r="AI173" s="134"/>
      <c r="AJ173" s="134"/>
      <c r="AK173" s="134"/>
      <c r="AL173" s="134"/>
      <c r="AM173" s="134"/>
      <c r="AN173" s="134"/>
    </row>
    <row r="174" spans="2:40">
      <c r="B174" s="126"/>
      <c r="C174" s="126"/>
      <c r="D174" s="126"/>
      <c r="E174" s="126"/>
      <c r="F174" s="126"/>
      <c r="G174" s="197"/>
      <c r="H174" s="126"/>
      <c r="I174" s="126"/>
      <c r="J174" s="126"/>
      <c r="K174" s="126"/>
      <c r="L174" s="126"/>
      <c r="M174" s="126"/>
      <c r="N174" s="126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  <c r="AA174" s="134"/>
      <c r="AB174" s="134"/>
      <c r="AC174" s="134"/>
      <c r="AD174" s="134"/>
      <c r="AE174" s="134"/>
      <c r="AF174" s="134"/>
      <c r="AG174" s="134"/>
      <c r="AH174" s="134"/>
      <c r="AI174" s="134"/>
      <c r="AJ174" s="134"/>
      <c r="AK174" s="134"/>
      <c r="AL174" s="134"/>
      <c r="AM174" s="134"/>
      <c r="AN174" s="134"/>
    </row>
    <row r="175" spans="2:40">
      <c r="B175" s="126"/>
      <c r="C175" s="126"/>
      <c r="D175" s="126"/>
      <c r="E175" s="126"/>
      <c r="F175" s="126"/>
      <c r="G175" s="197"/>
      <c r="H175" s="126"/>
      <c r="I175" s="126"/>
      <c r="J175" s="126"/>
      <c r="K175" s="126"/>
      <c r="L175" s="126"/>
      <c r="M175" s="126"/>
      <c r="N175" s="126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4"/>
      <c r="AN175" s="134"/>
    </row>
    <row r="176" spans="2:40">
      <c r="B176" s="126"/>
      <c r="C176" s="126"/>
      <c r="D176" s="126"/>
      <c r="E176" s="126"/>
      <c r="F176" s="126"/>
      <c r="G176" s="197"/>
      <c r="H176" s="126"/>
      <c r="I176" s="126"/>
      <c r="J176" s="126"/>
      <c r="K176" s="126"/>
      <c r="L176" s="126"/>
      <c r="M176" s="126"/>
      <c r="N176" s="126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4"/>
      <c r="AK176" s="134"/>
      <c r="AL176" s="134"/>
      <c r="AM176" s="134"/>
      <c r="AN176" s="134"/>
    </row>
    <row r="177" spans="2:40">
      <c r="B177" s="126"/>
      <c r="C177" s="126"/>
      <c r="D177" s="126"/>
      <c r="E177" s="126"/>
      <c r="F177" s="126"/>
      <c r="G177" s="197"/>
      <c r="H177" s="126"/>
      <c r="I177" s="126"/>
      <c r="J177" s="126"/>
      <c r="K177" s="126"/>
      <c r="L177" s="126"/>
      <c r="M177" s="126"/>
      <c r="N177" s="126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4"/>
      <c r="AK177" s="134"/>
      <c r="AL177" s="134"/>
      <c r="AM177" s="134"/>
      <c r="AN177" s="134"/>
    </row>
    <row r="178" spans="2:40">
      <c r="B178" s="126"/>
      <c r="C178" s="126"/>
      <c r="D178" s="126"/>
      <c r="E178" s="126"/>
      <c r="F178" s="126"/>
      <c r="G178" s="197"/>
      <c r="H178" s="126"/>
      <c r="I178" s="126"/>
      <c r="J178" s="126"/>
      <c r="K178" s="126"/>
      <c r="L178" s="126"/>
      <c r="M178" s="126"/>
      <c r="N178" s="126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34"/>
      <c r="AK178" s="134"/>
      <c r="AL178" s="134"/>
      <c r="AM178" s="134"/>
      <c r="AN178" s="134"/>
    </row>
    <row r="179" spans="2:40">
      <c r="B179" s="126"/>
      <c r="C179" s="126"/>
      <c r="D179" s="126"/>
      <c r="E179" s="126"/>
      <c r="F179" s="126"/>
      <c r="G179" s="197"/>
      <c r="H179" s="126"/>
      <c r="I179" s="126"/>
      <c r="J179" s="126"/>
      <c r="K179" s="126"/>
      <c r="L179" s="126"/>
      <c r="M179" s="126"/>
      <c r="N179" s="126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4"/>
      <c r="AK179" s="134"/>
      <c r="AL179" s="134"/>
      <c r="AM179" s="134"/>
      <c r="AN179" s="134"/>
    </row>
    <row r="180" spans="2:40">
      <c r="B180" s="126"/>
      <c r="C180" s="126"/>
      <c r="D180" s="126"/>
      <c r="E180" s="126"/>
      <c r="F180" s="126"/>
      <c r="G180" s="197"/>
      <c r="H180" s="126"/>
      <c r="I180" s="126"/>
      <c r="J180" s="126"/>
      <c r="K180" s="126"/>
      <c r="L180" s="126"/>
      <c r="M180" s="126"/>
      <c r="N180" s="126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4"/>
      <c r="AK180" s="134"/>
      <c r="AL180" s="134"/>
      <c r="AM180" s="134"/>
      <c r="AN180" s="134"/>
    </row>
    <row r="181" spans="2:40">
      <c r="B181" s="126"/>
      <c r="C181" s="126"/>
      <c r="D181" s="126"/>
      <c r="E181" s="126"/>
      <c r="F181" s="126"/>
      <c r="G181" s="197"/>
      <c r="H181" s="126"/>
      <c r="I181" s="126"/>
      <c r="J181" s="126"/>
      <c r="K181" s="126"/>
      <c r="L181" s="126"/>
      <c r="M181" s="126"/>
      <c r="N181" s="126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  <c r="AK181" s="134"/>
      <c r="AL181" s="134"/>
      <c r="AM181" s="134"/>
      <c r="AN181" s="134"/>
    </row>
    <row r="182" spans="2:40">
      <c r="B182" s="126"/>
      <c r="C182" s="126"/>
      <c r="D182" s="126"/>
      <c r="E182" s="126"/>
      <c r="F182" s="126"/>
      <c r="G182" s="197"/>
      <c r="H182" s="126"/>
      <c r="I182" s="126"/>
      <c r="J182" s="126"/>
      <c r="K182" s="126"/>
      <c r="L182" s="126"/>
      <c r="M182" s="126"/>
      <c r="N182" s="126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  <c r="AK182" s="134"/>
      <c r="AL182" s="134"/>
      <c r="AM182" s="134"/>
      <c r="AN182" s="134"/>
    </row>
    <row r="183" spans="2:40">
      <c r="B183" s="126"/>
      <c r="C183" s="126"/>
      <c r="D183" s="126"/>
      <c r="E183" s="126"/>
      <c r="F183" s="126"/>
      <c r="G183" s="197"/>
      <c r="H183" s="126"/>
      <c r="I183" s="126"/>
      <c r="J183" s="126"/>
      <c r="K183" s="126"/>
      <c r="L183" s="126"/>
      <c r="M183" s="126"/>
      <c r="N183" s="126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4"/>
      <c r="AK183" s="134"/>
      <c r="AL183" s="134"/>
      <c r="AM183" s="134"/>
      <c r="AN183" s="134"/>
    </row>
    <row r="184" spans="2:40">
      <c r="B184" s="126"/>
      <c r="C184" s="126"/>
      <c r="D184" s="126"/>
      <c r="E184" s="126"/>
      <c r="F184" s="126"/>
      <c r="G184" s="197"/>
      <c r="H184" s="126"/>
      <c r="I184" s="126"/>
      <c r="J184" s="126"/>
      <c r="K184" s="126"/>
      <c r="L184" s="126"/>
      <c r="M184" s="126"/>
      <c r="N184" s="126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  <c r="AA184" s="134"/>
      <c r="AB184" s="134"/>
      <c r="AC184" s="134"/>
      <c r="AD184" s="134"/>
      <c r="AE184" s="134"/>
      <c r="AF184" s="134"/>
      <c r="AG184" s="134"/>
      <c r="AH184" s="134"/>
      <c r="AI184" s="134"/>
      <c r="AJ184" s="134"/>
      <c r="AK184" s="134"/>
      <c r="AL184" s="134"/>
      <c r="AM184" s="134"/>
      <c r="AN184" s="134"/>
    </row>
    <row r="185" spans="2:40">
      <c r="B185" s="126"/>
      <c r="C185" s="126"/>
      <c r="D185" s="126"/>
      <c r="E185" s="126"/>
      <c r="F185" s="126"/>
      <c r="G185" s="197"/>
      <c r="H185" s="126"/>
      <c r="I185" s="126"/>
      <c r="J185" s="126"/>
      <c r="K185" s="126"/>
      <c r="L185" s="126"/>
      <c r="M185" s="126"/>
      <c r="N185" s="126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4"/>
      <c r="AK185" s="134"/>
      <c r="AL185" s="134"/>
      <c r="AM185" s="134"/>
      <c r="AN185" s="134"/>
    </row>
    <row r="186" spans="2:40">
      <c r="B186" s="126"/>
      <c r="C186" s="126"/>
      <c r="D186" s="126"/>
      <c r="E186" s="126"/>
      <c r="F186" s="126"/>
      <c r="G186" s="197"/>
      <c r="H186" s="126"/>
      <c r="I186" s="126"/>
      <c r="J186" s="126"/>
      <c r="K186" s="126"/>
      <c r="L186" s="126"/>
      <c r="M186" s="126"/>
      <c r="N186" s="126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4"/>
      <c r="AK186" s="134"/>
      <c r="AL186" s="134"/>
      <c r="AM186" s="134"/>
      <c r="AN186" s="134"/>
    </row>
    <row r="187" spans="2:40">
      <c r="B187" s="126"/>
      <c r="C187" s="126"/>
      <c r="D187" s="126"/>
      <c r="E187" s="126"/>
      <c r="F187" s="126"/>
      <c r="G187" s="197"/>
      <c r="H187" s="126"/>
      <c r="I187" s="126"/>
      <c r="J187" s="126"/>
      <c r="K187" s="126"/>
      <c r="L187" s="126"/>
      <c r="M187" s="126"/>
      <c r="N187" s="126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4"/>
      <c r="AK187" s="134"/>
      <c r="AL187" s="134"/>
      <c r="AM187" s="134"/>
      <c r="AN187" s="134"/>
    </row>
    <row r="188" spans="2:40">
      <c r="B188" s="126"/>
      <c r="C188" s="126"/>
      <c r="D188" s="126"/>
      <c r="E188" s="126"/>
      <c r="F188" s="126"/>
      <c r="G188" s="197"/>
      <c r="H188" s="126"/>
      <c r="I188" s="126"/>
      <c r="J188" s="126"/>
      <c r="K188" s="126"/>
      <c r="L188" s="126"/>
      <c r="M188" s="126"/>
      <c r="N188" s="126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4"/>
      <c r="AK188" s="134"/>
      <c r="AL188" s="134"/>
      <c r="AM188" s="134"/>
      <c r="AN188" s="134"/>
    </row>
    <row r="189" spans="2:40">
      <c r="B189" s="126"/>
      <c r="C189" s="126"/>
      <c r="D189" s="126"/>
      <c r="E189" s="126"/>
      <c r="F189" s="126"/>
      <c r="G189" s="197"/>
      <c r="H189" s="126"/>
      <c r="I189" s="126"/>
      <c r="J189" s="126"/>
      <c r="K189" s="126"/>
      <c r="L189" s="126"/>
      <c r="M189" s="126"/>
      <c r="N189" s="126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</row>
    <row r="190" spans="2:40">
      <c r="B190" s="126"/>
      <c r="C190" s="126"/>
      <c r="D190" s="126"/>
      <c r="E190" s="126"/>
      <c r="F190" s="126"/>
      <c r="G190" s="197"/>
      <c r="H190" s="126"/>
      <c r="I190" s="126"/>
      <c r="J190" s="126"/>
      <c r="K190" s="126"/>
      <c r="L190" s="126"/>
      <c r="M190" s="126"/>
      <c r="N190" s="126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4"/>
      <c r="AK190" s="134"/>
      <c r="AL190" s="134"/>
      <c r="AM190" s="134"/>
      <c r="AN190" s="134"/>
    </row>
    <row r="191" spans="2:40">
      <c r="B191" s="126"/>
      <c r="C191" s="126"/>
      <c r="D191" s="126"/>
      <c r="E191" s="126"/>
      <c r="F191" s="126"/>
      <c r="G191" s="197"/>
      <c r="H191" s="126"/>
      <c r="I191" s="126"/>
      <c r="J191" s="126"/>
      <c r="K191" s="126"/>
      <c r="L191" s="126"/>
      <c r="M191" s="126"/>
      <c r="N191" s="126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4"/>
      <c r="AK191" s="134"/>
      <c r="AL191" s="134"/>
      <c r="AM191" s="134"/>
      <c r="AN191" s="134"/>
    </row>
    <row r="192" spans="2:40">
      <c r="B192" s="126"/>
      <c r="C192" s="126"/>
      <c r="D192" s="126"/>
      <c r="E192" s="126"/>
      <c r="F192" s="126"/>
      <c r="G192" s="197"/>
      <c r="H192" s="126"/>
      <c r="I192" s="126"/>
      <c r="J192" s="126"/>
      <c r="K192" s="126"/>
      <c r="L192" s="126"/>
      <c r="M192" s="126"/>
      <c r="N192" s="126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4"/>
      <c r="AN192" s="134"/>
    </row>
    <row r="193" spans="2:40">
      <c r="B193" s="126"/>
      <c r="C193" s="126"/>
      <c r="D193" s="126"/>
      <c r="E193" s="126"/>
      <c r="F193" s="126"/>
      <c r="G193" s="197"/>
      <c r="H193" s="126"/>
      <c r="I193" s="126"/>
      <c r="J193" s="126"/>
      <c r="K193" s="126"/>
      <c r="L193" s="126"/>
      <c r="M193" s="126"/>
      <c r="N193" s="126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4"/>
      <c r="AK193" s="134"/>
      <c r="AL193" s="134"/>
      <c r="AM193" s="134"/>
      <c r="AN193" s="134"/>
    </row>
    <row r="194" spans="2:40">
      <c r="B194" s="126"/>
      <c r="C194" s="126"/>
      <c r="D194" s="126"/>
      <c r="E194" s="126"/>
      <c r="F194" s="126"/>
      <c r="G194" s="197"/>
      <c r="H194" s="126"/>
      <c r="I194" s="126"/>
      <c r="J194" s="126"/>
      <c r="K194" s="126"/>
      <c r="L194" s="126"/>
      <c r="M194" s="126"/>
      <c r="N194" s="126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4"/>
      <c r="AK194" s="134"/>
      <c r="AL194" s="134"/>
      <c r="AM194" s="134"/>
      <c r="AN194" s="134"/>
    </row>
    <row r="195" spans="2:40">
      <c r="B195" s="126"/>
      <c r="C195" s="126"/>
      <c r="D195" s="126"/>
      <c r="E195" s="126"/>
      <c r="F195" s="126"/>
      <c r="G195" s="197"/>
      <c r="H195" s="126"/>
      <c r="I195" s="126"/>
      <c r="J195" s="126"/>
      <c r="K195" s="126"/>
      <c r="L195" s="126"/>
      <c r="M195" s="126"/>
      <c r="N195" s="126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4"/>
      <c r="AK195" s="134"/>
      <c r="AL195" s="134"/>
      <c r="AM195" s="134"/>
      <c r="AN195" s="134"/>
    </row>
    <row r="196" spans="2:40">
      <c r="B196" s="126"/>
      <c r="C196" s="126"/>
      <c r="D196" s="126"/>
      <c r="E196" s="126"/>
      <c r="F196" s="126"/>
      <c r="G196" s="197"/>
      <c r="H196" s="126"/>
      <c r="I196" s="126"/>
      <c r="J196" s="126"/>
      <c r="K196" s="126"/>
      <c r="L196" s="126"/>
      <c r="M196" s="126"/>
      <c r="N196" s="126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  <c r="AA196" s="134"/>
      <c r="AB196" s="134"/>
      <c r="AC196" s="134"/>
      <c r="AD196" s="134"/>
      <c r="AE196" s="134"/>
      <c r="AF196" s="134"/>
      <c r="AG196" s="134"/>
      <c r="AH196" s="134"/>
      <c r="AI196" s="134"/>
      <c r="AJ196" s="134"/>
      <c r="AK196" s="134"/>
      <c r="AL196" s="134"/>
      <c r="AM196" s="134"/>
      <c r="AN196" s="134"/>
    </row>
    <row r="197" spans="2:40">
      <c r="B197" s="126"/>
      <c r="C197" s="126"/>
      <c r="D197" s="126"/>
      <c r="E197" s="126"/>
      <c r="F197" s="126"/>
      <c r="G197" s="197"/>
      <c r="H197" s="126"/>
      <c r="I197" s="126"/>
      <c r="J197" s="126"/>
      <c r="K197" s="126"/>
      <c r="L197" s="126"/>
      <c r="M197" s="126"/>
      <c r="N197" s="126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</row>
    <row r="198" spans="2:40">
      <c r="B198" s="126"/>
      <c r="C198" s="126"/>
      <c r="D198" s="126"/>
      <c r="E198" s="126"/>
      <c r="F198" s="126"/>
      <c r="G198" s="197"/>
      <c r="H198" s="126"/>
      <c r="I198" s="126"/>
      <c r="J198" s="126"/>
      <c r="K198" s="126"/>
      <c r="L198" s="126"/>
      <c r="M198" s="126"/>
      <c r="N198" s="126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  <c r="AA198" s="134"/>
      <c r="AB198" s="134"/>
      <c r="AC198" s="134"/>
      <c r="AD198" s="134"/>
      <c r="AE198" s="134"/>
      <c r="AF198" s="134"/>
      <c r="AG198" s="134"/>
      <c r="AH198" s="134"/>
      <c r="AI198" s="134"/>
      <c r="AJ198" s="134"/>
      <c r="AK198" s="134"/>
      <c r="AL198" s="134"/>
      <c r="AM198" s="134"/>
      <c r="AN198" s="134"/>
    </row>
    <row r="199" spans="2:40">
      <c r="B199" s="126"/>
      <c r="C199" s="126"/>
      <c r="D199" s="126"/>
      <c r="E199" s="126"/>
      <c r="F199" s="126"/>
      <c r="G199" s="197"/>
      <c r="H199" s="126"/>
      <c r="I199" s="126"/>
      <c r="J199" s="126"/>
      <c r="K199" s="126"/>
      <c r="L199" s="126"/>
      <c r="M199" s="126"/>
      <c r="N199" s="126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AD199" s="134"/>
      <c r="AE199" s="134"/>
      <c r="AF199" s="134"/>
      <c r="AG199" s="134"/>
      <c r="AH199" s="134"/>
      <c r="AI199" s="134"/>
      <c r="AJ199" s="134"/>
      <c r="AK199" s="134"/>
      <c r="AL199" s="134"/>
      <c r="AM199" s="134"/>
      <c r="AN199" s="134"/>
    </row>
    <row r="200" spans="2:40">
      <c r="B200" s="126"/>
      <c r="C200" s="126"/>
      <c r="D200" s="126"/>
      <c r="E200" s="126"/>
      <c r="F200" s="126"/>
      <c r="G200" s="197"/>
      <c r="H200" s="126"/>
      <c r="I200" s="126"/>
      <c r="J200" s="126"/>
      <c r="K200" s="126"/>
      <c r="L200" s="126"/>
      <c r="M200" s="126"/>
      <c r="N200" s="126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4"/>
      <c r="AK200" s="134"/>
      <c r="AL200" s="134"/>
      <c r="AM200" s="134"/>
      <c r="AN200" s="134"/>
    </row>
    <row r="201" spans="2:40">
      <c r="B201" s="126"/>
      <c r="C201" s="126"/>
      <c r="D201" s="126"/>
      <c r="E201" s="126"/>
      <c r="F201" s="126"/>
      <c r="G201" s="197"/>
      <c r="H201" s="126"/>
      <c r="I201" s="126"/>
      <c r="J201" s="126"/>
      <c r="K201" s="126"/>
      <c r="L201" s="126"/>
      <c r="M201" s="126"/>
      <c r="N201" s="126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  <c r="AA201" s="134"/>
      <c r="AB201" s="134"/>
      <c r="AC201" s="134"/>
      <c r="AD201" s="134"/>
      <c r="AE201" s="134"/>
      <c r="AF201" s="134"/>
      <c r="AG201" s="134"/>
      <c r="AH201" s="134"/>
      <c r="AI201" s="134"/>
      <c r="AJ201" s="134"/>
      <c r="AK201" s="134"/>
      <c r="AL201" s="134"/>
      <c r="AM201" s="134"/>
      <c r="AN201" s="134"/>
    </row>
    <row r="202" spans="2:40">
      <c r="B202" s="126"/>
      <c r="C202" s="126"/>
      <c r="D202" s="126"/>
      <c r="E202" s="126"/>
      <c r="F202" s="126"/>
      <c r="G202" s="197"/>
      <c r="H202" s="126"/>
      <c r="I202" s="126"/>
      <c r="J202" s="126"/>
      <c r="K202" s="126"/>
      <c r="L202" s="126"/>
      <c r="M202" s="126"/>
      <c r="N202" s="126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  <c r="AA202" s="134"/>
      <c r="AB202" s="134"/>
      <c r="AC202" s="134"/>
      <c r="AD202" s="134"/>
      <c r="AE202" s="134"/>
      <c r="AF202" s="134"/>
      <c r="AG202" s="134"/>
      <c r="AH202" s="134"/>
      <c r="AI202" s="134"/>
      <c r="AJ202" s="134"/>
      <c r="AK202" s="134"/>
      <c r="AL202" s="134"/>
      <c r="AM202" s="134"/>
      <c r="AN202" s="134"/>
    </row>
    <row r="203" spans="2:40">
      <c r="B203" s="126"/>
      <c r="C203" s="126"/>
      <c r="D203" s="126"/>
      <c r="E203" s="126"/>
      <c r="F203" s="126"/>
      <c r="G203" s="197"/>
      <c r="H203" s="126"/>
      <c r="I203" s="126"/>
      <c r="J203" s="126"/>
      <c r="K203" s="126"/>
      <c r="L203" s="126"/>
      <c r="M203" s="126"/>
      <c r="N203" s="126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  <c r="AA203" s="134"/>
      <c r="AB203" s="134"/>
      <c r="AC203" s="134"/>
      <c r="AD203" s="134"/>
      <c r="AE203" s="134"/>
      <c r="AF203" s="134"/>
      <c r="AG203" s="134"/>
      <c r="AH203" s="134"/>
      <c r="AI203" s="134"/>
      <c r="AJ203" s="134"/>
      <c r="AK203" s="134"/>
      <c r="AL203" s="134"/>
      <c r="AM203" s="134"/>
      <c r="AN203" s="134"/>
    </row>
    <row r="204" spans="2:40">
      <c r="B204" s="126"/>
      <c r="C204" s="126"/>
      <c r="D204" s="126"/>
      <c r="E204" s="126"/>
      <c r="F204" s="126"/>
      <c r="G204" s="197"/>
      <c r="H204" s="126"/>
      <c r="I204" s="126"/>
      <c r="J204" s="126"/>
      <c r="K204" s="126"/>
      <c r="L204" s="126"/>
      <c r="M204" s="126"/>
      <c r="N204" s="126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  <c r="AA204" s="134"/>
      <c r="AB204" s="134"/>
      <c r="AC204" s="134"/>
      <c r="AD204" s="134"/>
      <c r="AE204" s="134"/>
      <c r="AF204" s="134"/>
      <c r="AG204" s="134"/>
      <c r="AH204" s="134"/>
      <c r="AI204" s="134"/>
      <c r="AJ204" s="134"/>
      <c r="AK204" s="134"/>
      <c r="AL204" s="134"/>
      <c r="AM204" s="134"/>
      <c r="AN204" s="134"/>
    </row>
    <row r="205" spans="2:40">
      <c r="B205" s="126"/>
      <c r="C205" s="126"/>
      <c r="D205" s="126"/>
      <c r="E205" s="126"/>
      <c r="F205" s="126"/>
      <c r="G205" s="197"/>
      <c r="H205" s="126"/>
      <c r="I205" s="126"/>
      <c r="J205" s="126"/>
      <c r="K205" s="126"/>
      <c r="L205" s="126"/>
      <c r="M205" s="126"/>
      <c r="N205" s="126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  <c r="AA205" s="134"/>
      <c r="AB205" s="134"/>
      <c r="AC205" s="134"/>
      <c r="AD205" s="134"/>
      <c r="AE205" s="134"/>
      <c r="AF205" s="134"/>
      <c r="AG205" s="134"/>
      <c r="AH205" s="134"/>
      <c r="AI205" s="134"/>
      <c r="AJ205" s="134"/>
      <c r="AK205" s="134"/>
      <c r="AL205" s="134"/>
      <c r="AM205" s="134"/>
      <c r="AN205" s="134"/>
    </row>
    <row r="206" spans="2:40">
      <c r="B206" s="126"/>
      <c r="C206" s="126"/>
      <c r="D206" s="126"/>
      <c r="E206" s="126"/>
      <c r="F206" s="126"/>
      <c r="G206" s="197"/>
      <c r="H206" s="126"/>
      <c r="I206" s="126"/>
      <c r="J206" s="126"/>
      <c r="K206" s="126"/>
      <c r="L206" s="126"/>
      <c r="M206" s="126"/>
      <c r="N206" s="126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  <c r="AA206" s="134"/>
      <c r="AB206" s="134"/>
      <c r="AC206" s="134"/>
      <c r="AD206" s="134"/>
      <c r="AE206" s="134"/>
      <c r="AF206" s="134"/>
      <c r="AG206" s="134"/>
      <c r="AH206" s="134"/>
      <c r="AI206" s="134"/>
      <c r="AJ206" s="134"/>
      <c r="AK206" s="134"/>
      <c r="AL206" s="134"/>
      <c r="AM206" s="134"/>
      <c r="AN206" s="134"/>
    </row>
    <row r="207" spans="2:40">
      <c r="B207" s="126"/>
      <c r="C207" s="126"/>
      <c r="D207" s="126"/>
      <c r="E207" s="126"/>
      <c r="F207" s="126"/>
      <c r="G207" s="197"/>
      <c r="H207" s="126"/>
      <c r="I207" s="126"/>
      <c r="J207" s="126"/>
      <c r="K207" s="126"/>
      <c r="L207" s="126"/>
      <c r="M207" s="126"/>
      <c r="N207" s="126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4"/>
      <c r="AK207" s="134"/>
      <c r="AL207" s="134"/>
      <c r="AM207" s="134"/>
      <c r="AN207" s="134"/>
    </row>
    <row r="208" spans="2:40">
      <c r="B208" s="126"/>
      <c r="C208" s="126"/>
      <c r="D208" s="126"/>
      <c r="E208" s="126"/>
      <c r="F208" s="126"/>
      <c r="G208" s="197"/>
      <c r="H208" s="126"/>
      <c r="I208" s="126"/>
      <c r="J208" s="126"/>
      <c r="K208" s="126"/>
      <c r="L208" s="126"/>
      <c r="M208" s="126"/>
      <c r="N208" s="126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  <c r="AA208" s="134"/>
      <c r="AB208" s="134"/>
      <c r="AC208" s="134"/>
      <c r="AD208" s="134"/>
      <c r="AE208" s="134"/>
      <c r="AF208" s="134"/>
      <c r="AG208" s="134"/>
      <c r="AH208" s="134"/>
      <c r="AI208" s="134"/>
      <c r="AJ208" s="134"/>
      <c r="AK208" s="134"/>
      <c r="AL208" s="134"/>
      <c r="AM208" s="134"/>
      <c r="AN208" s="134"/>
    </row>
    <row r="209" spans="2:40">
      <c r="B209" s="126"/>
      <c r="C209" s="126"/>
      <c r="D209" s="126"/>
      <c r="E209" s="126"/>
      <c r="F209" s="126"/>
      <c r="G209" s="197"/>
      <c r="H209" s="126"/>
      <c r="I209" s="126"/>
      <c r="J209" s="126"/>
      <c r="K209" s="126"/>
      <c r="L209" s="126"/>
      <c r="M209" s="126"/>
      <c r="N209" s="126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  <c r="AA209" s="134"/>
      <c r="AB209" s="134"/>
      <c r="AC209" s="134"/>
      <c r="AD209" s="134"/>
      <c r="AE209" s="134"/>
      <c r="AF209" s="134"/>
      <c r="AG209" s="134"/>
      <c r="AH209" s="134"/>
      <c r="AI209" s="134"/>
      <c r="AJ209" s="134"/>
      <c r="AK209" s="134"/>
      <c r="AL209" s="134"/>
      <c r="AM209" s="134"/>
      <c r="AN209" s="134"/>
    </row>
    <row r="210" spans="2:40">
      <c r="B210" s="126"/>
      <c r="C210" s="126"/>
      <c r="D210" s="126"/>
      <c r="E210" s="126"/>
      <c r="F210" s="126"/>
      <c r="G210" s="197"/>
      <c r="H210" s="126"/>
      <c r="I210" s="126"/>
      <c r="J210" s="126"/>
      <c r="K210" s="126"/>
      <c r="L210" s="126"/>
      <c r="M210" s="126"/>
      <c r="N210" s="126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  <c r="AA210" s="134"/>
      <c r="AB210" s="134"/>
      <c r="AC210" s="134"/>
      <c r="AD210" s="134"/>
      <c r="AE210" s="134"/>
      <c r="AF210" s="134"/>
      <c r="AG210" s="134"/>
      <c r="AH210" s="134"/>
      <c r="AI210" s="134"/>
      <c r="AJ210" s="134"/>
      <c r="AK210" s="134"/>
      <c r="AL210" s="134"/>
      <c r="AM210" s="134"/>
      <c r="AN210" s="134"/>
    </row>
    <row r="211" spans="2:40">
      <c r="B211" s="126"/>
      <c r="C211" s="126"/>
      <c r="D211" s="126"/>
      <c r="E211" s="126"/>
      <c r="F211" s="126"/>
      <c r="G211" s="197"/>
      <c r="H211" s="126"/>
      <c r="I211" s="126"/>
      <c r="J211" s="126"/>
      <c r="K211" s="126"/>
      <c r="L211" s="126"/>
      <c r="M211" s="126"/>
      <c r="N211" s="126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  <c r="AA211" s="134"/>
      <c r="AB211" s="134"/>
      <c r="AC211" s="134"/>
      <c r="AD211" s="134"/>
      <c r="AE211" s="134"/>
      <c r="AF211" s="134"/>
      <c r="AG211" s="134"/>
      <c r="AH211" s="134"/>
      <c r="AI211" s="134"/>
      <c r="AJ211" s="134"/>
      <c r="AK211" s="134"/>
      <c r="AL211" s="134"/>
      <c r="AM211" s="134"/>
      <c r="AN211" s="134"/>
    </row>
    <row r="212" spans="2:40">
      <c r="B212" s="126"/>
      <c r="C212" s="126"/>
      <c r="D212" s="126"/>
      <c r="E212" s="126"/>
      <c r="F212" s="126"/>
      <c r="G212" s="197"/>
      <c r="H212" s="126"/>
      <c r="I212" s="126"/>
      <c r="J212" s="126"/>
      <c r="K212" s="126"/>
      <c r="L212" s="126"/>
      <c r="M212" s="126"/>
      <c r="N212" s="126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4"/>
      <c r="AK212" s="134"/>
      <c r="AL212" s="134"/>
      <c r="AM212" s="134"/>
      <c r="AN212" s="134"/>
    </row>
    <row r="213" spans="2:40">
      <c r="B213" s="126"/>
      <c r="C213" s="126"/>
      <c r="D213" s="126"/>
      <c r="E213" s="126"/>
      <c r="F213" s="126"/>
      <c r="G213" s="197"/>
      <c r="H213" s="126"/>
      <c r="I213" s="126"/>
      <c r="J213" s="126"/>
      <c r="K213" s="126"/>
      <c r="L213" s="126"/>
      <c r="M213" s="126"/>
      <c r="N213" s="126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  <c r="AA213" s="134"/>
      <c r="AB213" s="134"/>
      <c r="AC213" s="134"/>
      <c r="AD213" s="134"/>
      <c r="AE213" s="134"/>
      <c r="AF213" s="134"/>
      <c r="AG213" s="134"/>
      <c r="AH213" s="134"/>
      <c r="AI213" s="134"/>
      <c r="AJ213" s="134"/>
      <c r="AK213" s="134"/>
      <c r="AL213" s="134"/>
      <c r="AM213" s="134"/>
      <c r="AN213" s="134"/>
    </row>
    <row r="214" spans="2:40">
      <c r="B214" s="126"/>
      <c r="C214" s="126"/>
      <c r="D214" s="126"/>
      <c r="E214" s="126"/>
      <c r="F214" s="126"/>
      <c r="G214" s="197"/>
      <c r="H214" s="126"/>
      <c r="I214" s="126"/>
      <c r="J214" s="126"/>
      <c r="K214" s="126"/>
      <c r="L214" s="126"/>
      <c r="M214" s="126"/>
      <c r="N214" s="126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  <c r="AA214" s="134"/>
      <c r="AB214" s="134"/>
      <c r="AC214" s="134"/>
      <c r="AD214" s="134"/>
      <c r="AE214" s="134"/>
      <c r="AF214" s="134"/>
      <c r="AG214" s="134"/>
      <c r="AH214" s="134"/>
      <c r="AI214" s="134"/>
      <c r="AJ214" s="134"/>
      <c r="AK214" s="134"/>
      <c r="AL214" s="134"/>
      <c r="AM214" s="134"/>
      <c r="AN214" s="134"/>
    </row>
    <row r="215" spans="2:40">
      <c r="B215" s="126"/>
      <c r="C215" s="126"/>
      <c r="D215" s="126"/>
      <c r="E215" s="126"/>
      <c r="F215" s="126"/>
      <c r="G215" s="197"/>
      <c r="H215" s="126"/>
      <c r="I215" s="126"/>
      <c r="J215" s="126"/>
      <c r="K215" s="126"/>
      <c r="L215" s="126"/>
      <c r="M215" s="126"/>
      <c r="N215" s="126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  <c r="AA215" s="134"/>
      <c r="AB215" s="134"/>
      <c r="AC215" s="134"/>
      <c r="AD215" s="134"/>
      <c r="AE215" s="134"/>
      <c r="AF215" s="134"/>
      <c r="AG215" s="134"/>
      <c r="AH215" s="134"/>
      <c r="AI215" s="134"/>
      <c r="AJ215" s="134"/>
      <c r="AK215" s="134"/>
      <c r="AL215" s="134"/>
      <c r="AM215" s="134"/>
      <c r="AN215" s="134"/>
    </row>
    <row r="216" spans="2:40">
      <c r="B216" s="126"/>
      <c r="C216" s="126"/>
      <c r="D216" s="126"/>
      <c r="E216" s="126"/>
      <c r="F216" s="126"/>
      <c r="G216" s="197"/>
      <c r="H216" s="126"/>
      <c r="I216" s="126"/>
      <c r="J216" s="126"/>
      <c r="K216" s="126"/>
      <c r="L216" s="126"/>
      <c r="M216" s="126"/>
      <c r="N216" s="126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  <c r="AA216" s="134"/>
      <c r="AB216" s="134"/>
      <c r="AC216" s="134"/>
      <c r="AD216" s="134"/>
      <c r="AE216" s="134"/>
      <c r="AF216" s="134"/>
      <c r="AG216" s="134"/>
      <c r="AH216" s="134"/>
      <c r="AI216" s="134"/>
      <c r="AJ216" s="134"/>
      <c r="AK216" s="134"/>
      <c r="AL216" s="134"/>
      <c r="AM216" s="134"/>
      <c r="AN216" s="134"/>
    </row>
    <row r="217" spans="2:40">
      <c r="B217" s="126"/>
      <c r="C217" s="126"/>
      <c r="D217" s="126"/>
      <c r="E217" s="126"/>
      <c r="F217" s="126"/>
      <c r="G217" s="197"/>
      <c r="H217" s="126"/>
      <c r="I217" s="126"/>
      <c r="J217" s="126"/>
      <c r="K217" s="126"/>
      <c r="L217" s="126"/>
      <c r="M217" s="126"/>
      <c r="N217" s="126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  <c r="AA217" s="134"/>
      <c r="AB217" s="134"/>
      <c r="AC217" s="134"/>
      <c r="AD217" s="134"/>
      <c r="AE217" s="134"/>
      <c r="AF217" s="134"/>
      <c r="AG217" s="134"/>
      <c r="AH217" s="134"/>
      <c r="AI217" s="134"/>
      <c r="AJ217" s="134"/>
      <c r="AK217" s="134"/>
      <c r="AL217" s="134"/>
      <c r="AM217" s="134"/>
      <c r="AN217" s="134"/>
    </row>
    <row r="218" spans="2:40">
      <c r="B218" s="126"/>
      <c r="C218" s="126"/>
      <c r="D218" s="126"/>
      <c r="E218" s="126"/>
      <c r="F218" s="126"/>
      <c r="G218" s="197"/>
      <c r="H218" s="126"/>
      <c r="I218" s="126"/>
      <c r="J218" s="126"/>
      <c r="K218" s="126"/>
      <c r="L218" s="126"/>
      <c r="M218" s="126"/>
      <c r="N218" s="126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  <c r="AA218" s="134"/>
      <c r="AB218" s="134"/>
      <c r="AC218" s="134"/>
      <c r="AD218" s="134"/>
      <c r="AE218" s="134"/>
      <c r="AF218" s="134"/>
      <c r="AG218" s="134"/>
      <c r="AH218" s="134"/>
      <c r="AI218" s="134"/>
      <c r="AJ218" s="134"/>
      <c r="AK218" s="134"/>
      <c r="AL218" s="134"/>
      <c r="AM218" s="134"/>
      <c r="AN218" s="134"/>
    </row>
    <row r="219" spans="2:40">
      <c r="B219" s="126"/>
      <c r="C219" s="126"/>
      <c r="D219" s="126"/>
      <c r="E219" s="126"/>
      <c r="F219" s="126"/>
      <c r="G219" s="197"/>
      <c r="H219" s="126"/>
      <c r="I219" s="126"/>
      <c r="J219" s="126"/>
      <c r="K219" s="126"/>
      <c r="L219" s="126"/>
      <c r="M219" s="126"/>
      <c r="N219" s="126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  <c r="AA219" s="134"/>
      <c r="AB219" s="134"/>
      <c r="AC219" s="134"/>
      <c r="AD219" s="134"/>
      <c r="AE219" s="134"/>
      <c r="AF219" s="134"/>
      <c r="AG219" s="134"/>
      <c r="AH219" s="134"/>
      <c r="AI219" s="134"/>
      <c r="AJ219" s="134"/>
      <c r="AK219" s="134"/>
      <c r="AL219" s="134"/>
      <c r="AM219" s="134"/>
      <c r="AN219" s="134"/>
    </row>
    <row r="220" spans="2:40">
      <c r="B220" s="126"/>
      <c r="C220" s="126"/>
      <c r="D220" s="126"/>
      <c r="E220" s="126"/>
      <c r="F220" s="126"/>
      <c r="G220" s="197"/>
      <c r="H220" s="126"/>
      <c r="I220" s="126"/>
      <c r="J220" s="126"/>
      <c r="K220" s="126"/>
      <c r="L220" s="126"/>
      <c r="M220" s="126"/>
      <c r="N220" s="126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  <c r="AA220" s="134"/>
      <c r="AB220" s="134"/>
      <c r="AC220" s="134"/>
      <c r="AD220" s="134"/>
      <c r="AE220" s="134"/>
      <c r="AF220" s="134"/>
      <c r="AG220" s="134"/>
      <c r="AH220" s="134"/>
      <c r="AI220" s="134"/>
      <c r="AJ220" s="134"/>
      <c r="AK220" s="134"/>
      <c r="AL220" s="134"/>
      <c r="AM220" s="134"/>
      <c r="AN220" s="134"/>
    </row>
    <row r="221" spans="2:40">
      <c r="B221" s="126"/>
      <c r="C221" s="126"/>
      <c r="D221" s="126"/>
      <c r="E221" s="126"/>
      <c r="F221" s="126"/>
      <c r="G221" s="197"/>
      <c r="H221" s="126"/>
      <c r="I221" s="126"/>
      <c r="J221" s="126"/>
      <c r="K221" s="126"/>
      <c r="L221" s="126"/>
      <c r="M221" s="126"/>
      <c r="N221" s="126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  <c r="AA221" s="134"/>
      <c r="AB221" s="134"/>
      <c r="AC221" s="134"/>
      <c r="AD221" s="134"/>
      <c r="AE221" s="134"/>
      <c r="AF221" s="134"/>
      <c r="AG221" s="134"/>
      <c r="AH221" s="134"/>
      <c r="AI221" s="134"/>
      <c r="AJ221" s="134"/>
      <c r="AK221" s="134"/>
      <c r="AL221" s="134"/>
      <c r="AM221" s="134"/>
      <c r="AN221" s="134"/>
    </row>
    <row r="222" spans="2:40">
      <c r="B222" s="126"/>
      <c r="C222" s="126"/>
      <c r="D222" s="126"/>
      <c r="E222" s="126"/>
      <c r="F222" s="126"/>
      <c r="G222" s="197"/>
      <c r="H222" s="126"/>
      <c r="I222" s="126"/>
      <c r="J222" s="126"/>
      <c r="K222" s="126"/>
      <c r="L222" s="126"/>
      <c r="M222" s="126"/>
      <c r="N222" s="126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  <c r="AA222" s="134"/>
      <c r="AB222" s="134"/>
      <c r="AC222" s="134"/>
      <c r="AD222" s="134"/>
      <c r="AE222" s="134"/>
      <c r="AF222" s="134"/>
      <c r="AG222" s="134"/>
      <c r="AH222" s="134"/>
      <c r="AI222" s="134"/>
      <c r="AJ222" s="134"/>
      <c r="AK222" s="134"/>
      <c r="AL222" s="134"/>
      <c r="AM222" s="134"/>
      <c r="AN222" s="134"/>
    </row>
    <row r="223" spans="2:40">
      <c r="B223" s="126"/>
      <c r="C223" s="126"/>
      <c r="D223" s="126"/>
      <c r="E223" s="126"/>
      <c r="F223" s="126"/>
      <c r="G223" s="197"/>
      <c r="H223" s="126"/>
      <c r="I223" s="126"/>
      <c r="J223" s="126"/>
      <c r="K223" s="126"/>
      <c r="L223" s="126"/>
      <c r="M223" s="126"/>
      <c r="N223" s="126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  <c r="AA223" s="134"/>
      <c r="AB223" s="134"/>
      <c r="AC223" s="134"/>
      <c r="AD223" s="134"/>
      <c r="AE223" s="134"/>
      <c r="AF223" s="134"/>
      <c r="AG223" s="134"/>
      <c r="AH223" s="134"/>
      <c r="AI223" s="134"/>
      <c r="AJ223" s="134"/>
      <c r="AK223" s="134"/>
      <c r="AL223" s="134"/>
      <c r="AM223" s="134"/>
      <c r="AN223" s="134"/>
    </row>
    <row r="224" spans="2:40">
      <c r="B224" s="126"/>
      <c r="C224" s="126"/>
      <c r="D224" s="126"/>
      <c r="E224" s="126"/>
      <c r="F224" s="126"/>
      <c r="G224" s="197"/>
      <c r="H224" s="126"/>
      <c r="I224" s="126"/>
      <c r="J224" s="126"/>
      <c r="K224" s="126"/>
      <c r="L224" s="126"/>
      <c r="M224" s="126"/>
      <c r="N224" s="126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4"/>
      <c r="AK224" s="134"/>
      <c r="AL224" s="134"/>
      <c r="AM224" s="134"/>
      <c r="AN224" s="134"/>
    </row>
    <row r="225" spans="2:40">
      <c r="B225" s="126"/>
      <c r="C225" s="126"/>
      <c r="D225" s="126"/>
      <c r="E225" s="126"/>
      <c r="F225" s="126"/>
      <c r="G225" s="197"/>
      <c r="H225" s="126"/>
      <c r="I225" s="126"/>
      <c r="J225" s="126"/>
      <c r="K225" s="126"/>
      <c r="L225" s="126"/>
      <c r="M225" s="126"/>
      <c r="N225" s="126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  <c r="AA225" s="134"/>
      <c r="AB225" s="134"/>
      <c r="AC225" s="134"/>
      <c r="AD225" s="134"/>
      <c r="AE225" s="134"/>
      <c r="AF225" s="134"/>
      <c r="AG225" s="134"/>
      <c r="AH225" s="134"/>
      <c r="AI225" s="134"/>
      <c r="AJ225" s="134"/>
      <c r="AK225" s="134"/>
      <c r="AL225" s="134"/>
      <c r="AM225" s="134"/>
      <c r="AN225" s="134"/>
    </row>
    <row r="226" spans="2:40">
      <c r="B226" s="126"/>
      <c r="C226" s="126"/>
      <c r="D226" s="126"/>
      <c r="E226" s="126"/>
      <c r="F226" s="126"/>
      <c r="G226" s="197"/>
      <c r="H226" s="126"/>
      <c r="I226" s="126"/>
      <c r="J226" s="126"/>
      <c r="K226" s="126"/>
      <c r="L226" s="126"/>
      <c r="M226" s="126"/>
      <c r="N226" s="126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  <c r="AA226" s="134"/>
      <c r="AB226" s="134"/>
      <c r="AC226" s="134"/>
      <c r="AD226" s="134"/>
      <c r="AE226" s="134"/>
      <c r="AF226" s="134"/>
      <c r="AG226" s="134"/>
      <c r="AH226" s="134"/>
      <c r="AI226" s="134"/>
      <c r="AJ226" s="134"/>
      <c r="AK226" s="134"/>
      <c r="AL226" s="134"/>
      <c r="AM226" s="134"/>
      <c r="AN226" s="134"/>
    </row>
    <row r="227" spans="2:40">
      <c r="B227" s="126"/>
      <c r="C227" s="126"/>
      <c r="D227" s="126"/>
      <c r="E227" s="126"/>
      <c r="F227" s="126"/>
      <c r="G227" s="197"/>
      <c r="H227" s="126"/>
      <c r="I227" s="126"/>
      <c r="J227" s="126"/>
      <c r="K227" s="126"/>
      <c r="L227" s="126"/>
      <c r="M227" s="126"/>
      <c r="N227" s="126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  <c r="AA227" s="134"/>
      <c r="AB227" s="134"/>
      <c r="AC227" s="134"/>
      <c r="AD227" s="134"/>
      <c r="AE227" s="134"/>
      <c r="AF227" s="134"/>
      <c r="AG227" s="134"/>
      <c r="AH227" s="134"/>
      <c r="AI227" s="134"/>
      <c r="AJ227" s="134"/>
      <c r="AK227" s="134"/>
      <c r="AL227" s="134"/>
      <c r="AM227" s="134"/>
      <c r="AN227" s="134"/>
    </row>
    <row r="228" spans="2:40">
      <c r="B228" s="126"/>
      <c r="C228" s="126"/>
      <c r="D228" s="126"/>
      <c r="E228" s="126"/>
      <c r="F228" s="126"/>
      <c r="G228" s="197"/>
      <c r="H228" s="126"/>
      <c r="I228" s="126"/>
      <c r="J228" s="126"/>
      <c r="K228" s="126"/>
      <c r="L228" s="126"/>
      <c r="M228" s="126"/>
      <c r="N228" s="126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  <c r="AA228" s="134"/>
      <c r="AB228" s="134"/>
      <c r="AC228" s="134"/>
      <c r="AD228" s="134"/>
      <c r="AE228" s="134"/>
      <c r="AF228" s="134"/>
      <c r="AG228" s="134"/>
      <c r="AH228" s="134"/>
      <c r="AI228" s="134"/>
      <c r="AJ228" s="134"/>
      <c r="AK228" s="134"/>
      <c r="AL228" s="134"/>
      <c r="AM228" s="134"/>
      <c r="AN228" s="134"/>
    </row>
    <row r="229" spans="2:40">
      <c r="B229" s="126"/>
      <c r="C229" s="126"/>
      <c r="D229" s="126"/>
      <c r="E229" s="126"/>
      <c r="F229" s="126"/>
      <c r="G229" s="197"/>
      <c r="H229" s="126"/>
      <c r="I229" s="126"/>
      <c r="J229" s="126"/>
      <c r="K229" s="126"/>
      <c r="L229" s="126"/>
      <c r="M229" s="126"/>
      <c r="N229" s="126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  <c r="AA229" s="134"/>
      <c r="AB229" s="134"/>
      <c r="AC229" s="134"/>
      <c r="AD229" s="134"/>
      <c r="AE229" s="134"/>
      <c r="AF229" s="134"/>
      <c r="AG229" s="134"/>
      <c r="AH229" s="134"/>
      <c r="AI229" s="134"/>
      <c r="AJ229" s="134"/>
      <c r="AK229" s="134"/>
      <c r="AL229" s="134"/>
      <c r="AM229" s="134"/>
      <c r="AN229" s="134"/>
    </row>
    <row r="230" spans="2:40">
      <c r="B230" s="126"/>
      <c r="C230" s="126"/>
      <c r="D230" s="126"/>
      <c r="E230" s="126"/>
      <c r="F230" s="126"/>
      <c r="G230" s="197"/>
      <c r="H230" s="126"/>
      <c r="I230" s="126"/>
      <c r="J230" s="126"/>
      <c r="K230" s="126"/>
      <c r="L230" s="126"/>
      <c r="M230" s="126"/>
      <c r="N230" s="126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  <c r="AA230" s="134"/>
      <c r="AB230" s="134"/>
      <c r="AC230" s="134"/>
      <c r="AD230" s="134"/>
      <c r="AE230" s="134"/>
      <c r="AF230" s="134"/>
      <c r="AG230" s="134"/>
      <c r="AH230" s="134"/>
      <c r="AI230" s="134"/>
      <c r="AJ230" s="134"/>
      <c r="AK230" s="134"/>
      <c r="AL230" s="134"/>
      <c r="AM230" s="134"/>
      <c r="AN230" s="134"/>
    </row>
    <row r="231" spans="2:40">
      <c r="B231" s="126"/>
      <c r="C231" s="126"/>
      <c r="D231" s="126"/>
      <c r="E231" s="126"/>
      <c r="F231" s="126"/>
      <c r="G231" s="197"/>
      <c r="H231" s="126"/>
      <c r="I231" s="126"/>
      <c r="J231" s="126"/>
      <c r="K231" s="126"/>
      <c r="L231" s="126"/>
      <c r="M231" s="126"/>
      <c r="N231" s="126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  <c r="AA231" s="134"/>
      <c r="AB231" s="134"/>
      <c r="AC231" s="134"/>
      <c r="AD231" s="134"/>
      <c r="AE231" s="134"/>
      <c r="AF231" s="134"/>
      <c r="AG231" s="134"/>
      <c r="AH231" s="134"/>
      <c r="AI231" s="134"/>
      <c r="AJ231" s="134"/>
      <c r="AK231" s="134"/>
      <c r="AL231" s="134"/>
      <c r="AM231" s="134"/>
      <c r="AN231" s="134"/>
    </row>
    <row r="232" spans="2:40">
      <c r="B232" s="126"/>
      <c r="C232" s="126"/>
      <c r="D232" s="126"/>
      <c r="E232" s="126"/>
      <c r="F232" s="126"/>
      <c r="G232" s="197"/>
      <c r="H232" s="126"/>
      <c r="I232" s="126"/>
      <c r="J232" s="126"/>
      <c r="K232" s="126"/>
      <c r="L232" s="126"/>
      <c r="M232" s="126"/>
      <c r="N232" s="126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  <c r="AA232" s="134"/>
      <c r="AB232" s="134"/>
      <c r="AC232" s="134"/>
      <c r="AD232" s="134"/>
      <c r="AE232" s="134"/>
      <c r="AF232" s="134"/>
      <c r="AG232" s="134"/>
      <c r="AH232" s="134"/>
      <c r="AI232" s="134"/>
      <c r="AJ232" s="134"/>
      <c r="AK232" s="134"/>
      <c r="AL232" s="134"/>
      <c r="AM232" s="134"/>
      <c r="AN232" s="134"/>
    </row>
    <row r="233" spans="2:40">
      <c r="B233" s="126"/>
      <c r="C233" s="126"/>
      <c r="D233" s="126"/>
      <c r="E233" s="126"/>
      <c r="F233" s="126"/>
      <c r="G233" s="197"/>
      <c r="H233" s="126"/>
      <c r="I233" s="126"/>
      <c r="J233" s="126"/>
      <c r="K233" s="126"/>
      <c r="L233" s="126"/>
      <c r="M233" s="126"/>
      <c r="N233" s="126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  <c r="AA233" s="134"/>
      <c r="AB233" s="134"/>
      <c r="AC233" s="134"/>
      <c r="AD233" s="134"/>
      <c r="AE233" s="134"/>
      <c r="AF233" s="134"/>
      <c r="AG233" s="134"/>
      <c r="AH233" s="134"/>
      <c r="AI233" s="134"/>
      <c r="AJ233" s="134"/>
      <c r="AK233" s="134"/>
      <c r="AL233" s="134"/>
      <c r="AM233" s="134"/>
      <c r="AN233" s="134"/>
    </row>
    <row r="234" spans="2:40">
      <c r="B234" s="126"/>
      <c r="C234" s="126"/>
      <c r="D234" s="126"/>
      <c r="E234" s="126"/>
      <c r="F234" s="126"/>
      <c r="G234" s="197"/>
      <c r="H234" s="126"/>
      <c r="I234" s="126"/>
      <c r="J234" s="126"/>
      <c r="K234" s="126"/>
      <c r="L234" s="126"/>
      <c r="M234" s="126"/>
      <c r="N234" s="126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  <c r="AA234" s="134"/>
      <c r="AB234" s="134"/>
      <c r="AC234" s="134"/>
      <c r="AD234" s="134"/>
      <c r="AE234" s="134"/>
      <c r="AF234" s="134"/>
      <c r="AG234" s="134"/>
      <c r="AH234" s="134"/>
      <c r="AI234" s="134"/>
      <c r="AJ234" s="134"/>
      <c r="AK234" s="134"/>
      <c r="AL234" s="134"/>
      <c r="AM234" s="134"/>
      <c r="AN234" s="134"/>
    </row>
    <row r="235" spans="2:40">
      <c r="B235" s="126"/>
      <c r="C235" s="126"/>
      <c r="D235" s="126"/>
      <c r="E235" s="126"/>
      <c r="F235" s="126"/>
      <c r="G235" s="197"/>
      <c r="H235" s="126"/>
      <c r="I235" s="126"/>
      <c r="J235" s="126"/>
      <c r="K235" s="126"/>
      <c r="L235" s="126"/>
      <c r="M235" s="126"/>
      <c r="N235" s="126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  <c r="AA235" s="134"/>
      <c r="AB235" s="134"/>
      <c r="AC235" s="134"/>
      <c r="AD235" s="134"/>
      <c r="AE235" s="134"/>
      <c r="AF235" s="134"/>
      <c r="AG235" s="134"/>
      <c r="AH235" s="134"/>
      <c r="AI235" s="134"/>
      <c r="AJ235" s="134"/>
      <c r="AK235" s="134"/>
      <c r="AL235" s="134"/>
      <c r="AM235" s="134"/>
      <c r="AN235" s="134"/>
    </row>
    <row r="236" spans="2:40">
      <c r="B236" s="126"/>
      <c r="C236" s="126"/>
      <c r="D236" s="126"/>
      <c r="E236" s="126"/>
      <c r="F236" s="126"/>
      <c r="G236" s="197"/>
      <c r="H236" s="126"/>
      <c r="I236" s="126"/>
      <c r="J236" s="126"/>
      <c r="K236" s="126"/>
      <c r="L236" s="126"/>
      <c r="M236" s="126"/>
      <c r="N236" s="126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4"/>
      <c r="AK236" s="134"/>
      <c r="AL236" s="134"/>
      <c r="AM236" s="134"/>
      <c r="AN236" s="134"/>
    </row>
    <row r="237" spans="2:40">
      <c r="B237" s="126"/>
      <c r="C237" s="126"/>
      <c r="D237" s="126"/>
      <c r="E237" s="126"/>
      <c r="F237" s="126"/>
      <c r="G237" s="197"/>
      <c r="H237" s="126"/>
      <c r="I237" s="126"/>
      <c r="J237" s="126"/>
      <c r="K237" s="126"/>
      <c r="L237" s="126"/>
      <c r="M237" s="126"/>
      <c r="N237" s="126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  <c r="AA237" s="134"/>
      <c r="AB237" s="134"/>
      <c r="AC237" s="134"/>
      <c r="AD237" s="134"/>
      <c r="AE237" s="134"/>
      <c r="AF237" s="134"/>
      <c r="AG237" s="134"/>
      <c r="AH237" s="134"/>
      <c r="AI237" s="134"/>
      <c r="AJ237" s="134"/>
      <c r="AK237" s="134"/>
      <c r="AL237" s="134"/>
      <c r="AM237" s="134"/>
      <c r="AN237" s="134"/>
    </row>
    <row r="238" spans="2:40">
      <c r="B238" s="126"/>
      <c r="C238" s="126"/>
      <c r="D238" s="126"/>
      <c r="E238" s="126"/>
      <c r="F238" s="126"/>
      <c r="G238" s="197"/>
      <c r="H238" s="126"/>
      <c r="I238" s="126"/>
      <c r="J238" s="126"/>
      <c r="K238" s="126"/>
      <c r="L238" s="126"/>
      <c r="M238" s="126"/>
      <c r="N238" s="126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134"/>
      <c r="AF238" s="134"/>
      <c r="AG238" s="134"/>
      <c r="AH238" s="134"/>
      <c r="AI238" s="134"/>
      <c r="AJ238" s="134"/>
      <c r="AK238" s="134"/>
      <c r="AL238" s="134"/>
      <c r="AM238" s="134"/>
      <c r="AN238" s="134"/>
    </row>
    <row r="239" spans="2:40">
      <c r="B239" s="126"/>
      <c r="C239" s="126"/>
      <c r="D239" s="126"/>
      <c r="E239" s="126"/>
      <c r="F239" s="126"/>
      <c r="G239" s="197"/>
      <c r="H239" s="126"/>
      <c r="I239" s="126"/>
      <c r="J239" s="126"/>
      <c r="K239" s="126"/>
      <c r="L239" s="126"/>
      <c r="M239" s="126"/>
      <c r="N239" s="126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134"/>
      <c r="AF239" s="134"/>
      <c r="AG239" s="134"/>
      <c r="AH239" s="134"/>
      <c r="AI239" s="134"/>
      <c r="AJ239" s="134"/>
      <c r="AK239" s="134"/>
      <c r="AL239" s="134"/>
      <c r="AM239" s="134"/>
      <c r="AN239" s="134"/>
    </row>
    <row r="240" spans="2:40">
      <c r="B240" s="126"/>
      <c r="C240" s="126"/>
      <c r="D240" s="126"/>
      <c r="E240" s="126"/>
      <c r="F240" s="126"/>
      <c r="G240" s="197"/>
      <c r="H240" s="126"/>
      <c r="I240" s="126"/>
      <c r="J240" s="126"/>
      <c r="K240" s="126"/>
      <c r="L240" s="126"/>
      <c r="M240" s="126"/>
      <c r="N240" s="126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134"/>
      <c r="AF240" s="134"/>
      <c r="AG240" s="134"/>
      <c r="AH240" s="134"/>
      <c r="AI240" s="134"/>
      <c r="AJ240" s="134"/>
      <c r="AK240" s="134"/>
      <c r="AL240" s="134"/>
      <c r="AM240" s="134"/>
      <c r="AN240" s="134"/>
    </row>
    <row r="241" spans="2:40">
      <c r="B241" s="126"/>
      <c r="C241" s="126"/>
      <c r="D241" s="126"/>
      <c r="E241" s="126"/>
      <c r="F241" s="126"/>
      <c r="G241" s="197"/>
      <c r="H241" s="126"/>
      <c r="I241" s="126"/>
      <c r="J241" s="126"/>
      <c r="K241" s="126"/>
      <c r="L241" s="126"/>
      <c r="M241" s="126"/>
      <c r="N241" s="126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134"/>
      <c r="AF241" s="134"/>
      <c r="AG241" s="134"/>
      <c r="AH241" s="134"/>
      <c r="AI241" s="134"/>
      <c r="AJ241" s="134"/>
      <c r="AK241" s="134"/>
      <c r="AL241" s="134"/>
      <c r="AM241" s="134"/>
      <c r="AN241" s="134"/>
    </row>
    <row r="242" spans="2:40">
      <c r="B242" s="126"/>
      <c r="C242" s="126"/>
      <c r="D242" s="126"/>
      <c r="E242" s="126"/>
      <c r="F242" s="126"/>
      <c r="G242" s="197"/>
      <c r="H242" s="126"/>
      <c r="I242" s="126"/>
      <c r="J242" s="126"/>
      <c r="K242" s="126"/>
      <c r="L242" s="126"/>
      <c r="M242" s="126"/>
      <c r="N242" s="126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134"/>
      <c r="AF242" s="134"/>
      <c r="AG242" s="134"/>
      <c r="AH242" s="134"/>
      <c r="AI242" s="134"/>
      <c r="AJ242" s="134"/>
      <c r="AK242" s="134"/>
      <c r="AL242" s="134"/>
      <c r="AM242" s="134"/>
      <c r="AN242" s="134"/>
    </row>
    <row r="243" spans="2:40">
      <c r="B243" s="126"/>
      <c r="C243" s="126"/>
      <c r="D243" s="126"/>
      <c r="E243" s="126"/>
      <c r="F243" s="126"/>
      <c r="G243" s="197"/>
      <c r="H243" s="126"/>
      <c r="I243" s="126"/>
      <c r="J243" s="126"/>
      <c r="K243" s="126"/>
      <c r="L243" s="126"/>
      <c r="M243" s="126"/>
      <c r="N243" s="126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134"/>
      <c r="AF243" s="134"/>
      <c r="AG243" s="134"/>
      <c r="AH243" s="134"/>
      <c r="AI243" s="134"/>
      <c r="AJ243" s="134"/>
      <c r="AK243" s="134"/>
      <c r="AL243" s="134"/>
      <c r="AM243" s="134"/>
      <c r="AN243" s="134"/>
    </row>
    <row r="244" spans="2:40">
      <c r="B244" s="126"/>
      <c r="C244" s="126"/>
      <c r="D244" s="126"/>
      <c r="E244" s="126"/>
      <c r="F244" s="126"/>
      <c r="G244" s="197"/>
      <c r="H244" s="126"/>
      <c r="I244" s="126"/>
      <c r="J244" s="126"/>
      <c r="K244" s="126"/>
      <c r="L244" s="126"/>
      <c r="M244" s="126"/>
      <c r="N244" s="126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134"/>
      <c r="AF244" s="134"/>
      <c r="AG244" s="134"/>
      <c r="AH244" s="134"/>
      <c r="AI244" s="134"/>
      <c r="AJ244" s="134"/>
      <c r="AK244" s="134"/>
      <c r="AL244" s="134"/>
      <c r="AM244" s="134"/>
      <c r="AN244" s="134"/>
    </row>
    <row r="245" spans="2:40">
      <c r="B245" s="126"/>
      <c r="C245" s="126"/>
      <c r="D245" s="126"/>
      <c r="E245" s="126"/>
      <c r="F245" s="126"/>
      <c r="G245" s="197"/>
      <c r="H245" s="126"/>
      <c r="I245" s="126"/>
      <c r="J245" s="126"/>
      <c r="K245" s="126"/>
      <c r="L245" s="126"/>
      <c r="M245" s="126"/>
      <c r="N245" s="126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134"/>
      <c r="AF245" s="134"/>
      <c r="AG245" s="134"/>
      <c r="AH245" s="134"/>
      <c r="AI245" s="134"/>
      <c r="AJ245" s="134"/>
      <c r="AK245" s="134"/>
      <c r="AL245" s="134"/>
      <c r="AM245" s="134"/>
      <c r="AN245" s="134"/>
    </row>
    <row r="246" spans="2:40">
      <c r="B246" s="126"/>
      <c r="C246" s="126"/>
      <c r="D246" s="126"/>
      <c r="E246" s="126"/>
      <c r="F246" s="126"/>
      <c r="G246" s="197"/>
      <c r="H246" s="126"/>
      <c r="I246" s="126"/>
      <c r="J246" s="126"/>
      <c r="K246" s="126"/>
      <c r="L246" s="126"/>
      <c r="M246" s="126"/>
      <c r="N246" s="126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134"/>
      <c r="AF246" s="134"/>
      <c r="AG246" s="134"/>
      <c r="AH246" s="134"/>
      <c r="AI246" s="134"/>
      <c r="AJ246" s="134"/>
      <c r="AK246" s="134"/>
      <c r="AL246" s="134"/>
      <c r="AM246" s="134"/>
      <c r="AN246" s="134"/>
    </row>
    <row r="247" spans="2:40">
      <c r="B247" s="126"/>
      <c r="C247" s="126"/>
      <c r="D247" s="126"/>
      <c r="E247" s="126"/>
      <c r="F247" s="126"/>
      <c r="G247" s="197"/>
      <c r="H247" s="126"/>
      <c r="I247" s="126"/>
      <c r="J247" s="126"/>
      <c r="K247" s="126"/>
      <c r="L247" s="126"/>
      <c r="M247" s="126"/>
      <c r="N247" s="126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134"/>
      <c r="AF247" s="134"/>
      <c r="AG247" s="134"/>
      <c r="AH247" s="134"/>
      <c r="AI247" s="134"/>
      <c r="AJ247" s="134"/>
      <c r="AK247" s="134"/>
      <c r="AL247" s="134"/>
      <c r="AM247" s="134"/>
      <c r="AN247" s="134"/>
    </row>
    <row r="248" spans="2:40">
      <c r="B248" s="126"/>
      <c r="C248" s="126"/>
      <c r="D248" s="126"/>
      <c r="E248" s="126"/>
      <c r="F248" s="126"/>
      <c r="G248" s="197"/>
      <c r="H248" s="126"/>
      <c r="I248" s="126"/>
      <c r="J248" s="126"/>
      <c r="K248" s="126"/>
      <c r="L248" s="126"/>
      <c r="M248" s="126"/>
      <c r="N248" s="126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4"/>
      <c r="AK248" s="134"/>
      <c r="AL248" s="134"/>
      <c r="AM248" s="134"/>
      <c r="AN248" s="134"/>
    </row>
    <row r="249" spans="2:40">
      <c r="B249" s="126"/>
      <c r="C249" s="126"/>
      <c r="D249" s="126"/>
      <c r="E249" s="126"/>
      <c r="F249" s="126"/>
      <c r="G249" s="197"/>
      <c r="H249" s="126"/>
      <c r="I249" s="126"/>
      <c r="J249" s="126"/>
      <c r="K249" s="126"/>
      <c r="L249" s="126"/>
      <c r="M249" s="126"/>
      <c r="N249" s="126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134"/>
      <c r="AF249" s="134"/>
      <c r="AG249" s="134"/>
      <c r="AH249" s="134"/>
      <c r="AI249" s="134"/>
      <c r="AJ249" s="134"/>
      <c r="AK249" s="134"/>
      <c r="AL249" s="134"/>
      <c r="AM249" s="134"/>
      <c r="AN249" s="134"/>
    </row>
    <row r="250" spans="2:40">
      <c r="B250" s="126"/>
      <c r="C250" s="126"/>
      <c r="D250" s="126"/>
      <c r="E250" s="126"/>
      <c r="F250" s="126"/>
      <c r="G250" s="197"/>
      <c r="H250" s="126"/>
      <c r="I250" s="126"/>
      <c r="J250" s="126"/>
      <c r="K250" s="126"/>
      <c r="L250" s="126"/>
      <c r="M250" s="126"/>
      <c r="N250" s="126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134"/>
      <c r="AF250" s="134"/>
      <c r="AG250" s="134"/>
      <c r="AH250" s="134"/>
      <c r="AI250" s="134"/>
      <c r="AJ250" s="134"/>
      <c r="AK250" s="134"/>
      <c r="AL250" s="134"/>
      <c r="AM250" s="134"/>
      <c r="AN250" s="134"/>
    </row>
    <row r="251" spans="2:40">
      <c r="B251" s="126"/>
      <c r="C251" s="126"/>
      <c r="D251" s="126"/>
      <c r="E251" s="126"/>
      <c r="F251" s="126"/>
      <c r="G251" s="197"/>
      <c r="H251" s="126"/>
      <c r="I251" s="126"/>
      <c r="J251" s="126"/>
      <c r="K251" s="126"/>
      <c r="L251" s="126"/>
      <c r="M251" s="126"/>
      <c r="N251" s="126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134"/>
      <c r="AF251" s="134"/>
      <c r="AG251" s="134"/>
      <c r="AH251" s="134"/>
      <c r="AI251" s="134"/>
      <c r="AJ251" s="134"/>
      <c r="AK251" s="134"/>
      <c r="AL251" s="134"/>
      <c r="AM251" s="134"/>
      <c r="AN251" s="134"/>
    </row>
    <row r="252" spans="2:40">
      <c r="B252" s="126"/>
      <c r="C252" s="126"/>
      <c r="D252" s="126"/>
      <c r="E252" s="126"/>
      <c r="F252" s="126"/>
      <c r="G252" s="197"/>
      <c r="H252" s="126"/>
      <c r="I252" s="126"/>
      <c r="J252" s="126"/>
      <c r="K252" s="126"/>
      <c r="L252" s="126"/>
      <c r="M252" s="126"/>
      <c r="N252" s="126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134"/>
      <c r="AF252" s="134"/>
      <c r="AG252" s="134"/>
      <c r="AH252" s="134"/>
      <c r="AI252" s="134"/>
      <c r="AJ252" s="134"/>
      <c r="AK252" s="134"/>
      <c r="AL252" s="134"/>
      <c r="AM252" s="134"/>
      <c r="AN252" s="134"/>
    </row>
    <row r="253" spans="2:40">
      <c r="B253" s="126"/>
      <c r="C253" s="126"/>
      <c r="D253" s="126"/>
      <c r="E253" s="126"/>
      <c r="F253" s="126"/>
      <c r="G253" s="197"/>
      <c r="H253" s="126"/>
      <c r="I253" s="126"/>
      <c r="J253" s="126"/>
      <c r="K253" s="126"/>
      <c r="L253" s="126"/>
      <c r="M253" s="126"/>
      <c r="N253" s="126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134"/>
      <c r="AF253" s="134"/>
      <c r="AG253" s="134"/>
      <c r="AH253" s="134"/>
      <c r="AI253" s="134"/>
      <c r="AJ253" s="134"/>
      <c r="AK253" s="134"/>
      <c r="AL253" s="134"/>
      <c r="AM253" s="134"/>
      <c r="AN253" s="134"/>
    </row>
    <row r="254" spans="2:40">
      <c r="B254" s="126"/>
      <c r="C254" s="126"/>
      <c r="D254" s="126"/>
      <c r="E254" s="126"/>
      <c r="F254" s="126"/>
      <c r="G254" s="197"/>
      <c r="H254" s="126"/>
      <c r="I254" s="126"/>
      <c r="J254" s="126"/>
      <c r="K254" s="126"/>
      <c r="L254" s="126"/>
      <c r="M254" s="126"/>
      <c r="N254" s="126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  <c r="AA254" s="134"/>
      <c r="AB254" s="134"/>
      <c r="AC254" s="134"/>
      <c r="AD254" s="134"/>
      <c r="AE254" s="134"/>
      <c r="AF254" s="134"/>
      <c r="AG254" s="134"/>
      <c r="AH254" s="134"/>
      <c r="AI254" s="134"/>
      <c r="AJ254" s="134"/>
      <c r="AK254" s="134"/>
      <c r="AL254" s="134"/>
      <c r="AM254" s="134"/>
      <c r="AN254" s="134"/>
    </row>
    <row r="255" spans="2:40">
      <c r="B255" s="126"/>
      <c r="C255" s="126"/>
      <c r="D255" s="126"/>
      <c r="E255" s="126"/>
      <c r="F255" s="126"/>
      <c r="G255" s="197"/>
      <c r="H255" s="126"/>
      <c r="I255" s="126"/>
      <c r="J255" s="126"/>
      <c r="K255" s="126"/>
      <c r="L255" s="126"/>
      <c r="M255" s="126"/>
      <c r="N255" s="126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  <c r="AA255" s="134"/>
      <c r="AB255" s="134"/>
      <c r="AC255" s="134"/>
      <c r="AD255" s="134"/>
      <c r="AE255" s="134"/>
      <c r="AF255" s="134"/>
      <c r="AG255" s="134"/>
      <c r="AH255" s="134"/>
      <c r="AI255" s="134"/>
      <c r="AJ255" s="134"/>
      <c r="AK255" s="134"/>
      <c r="AL255" s="134"/>
      <c r="AM255" s="134"/>
      <c r="AN255" s="134"/>
    </row>
    <row r="256" spans="2:40">
      <c r="B256" s="126"/>
      <c r="C256" s="126"/>
      <c r="D256" s="126"/>
      <c r="E256" s="126"/>
      <c r="F256" s="126"/>
      <c r="G256" s="197"/>
      <c r="H256" s="126"/>
      <c r="I256" s="126"/>
      <c r="J256" s="126"/>
      <c r="K256" s="126"/>
      <c r="L256" s="126"/>
      <c r="M256" s="126"/>
      <c r="N256" s="126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  <c r="AA256" s="134"/>
      <c r="AB256" s="134"/>
      <c r="AC256" s="134"/>
      <c r="AD256" s="134"/>
      <c r="AE256" s="134"/>
      <c r="AF256" s="134"/>
      <c r="AG256" s="134"/>
      <c r="AH256" s="134"/>
      <c r="AI256" s="134"/>
      <c r="AJ256" s="134"/>
      <c r="AK256" s="134"/>
      <c r="AL256" s="134"/>
      <c r="AM256" s="134"/>
      <c r="AN256" s="134"/>
    </row>
    <row r="257" spans="2:40">
      <c r="B257" s="126"/>
      <c r="C257" s="126"/>
      <c r="D257" s="126"/>
      <c r="E257" s="126"/>
      <c r="F257" s="126"/>
      <c r="G257" s="197"/>
      <c r="H257" s="126"/>
      <c r="I257" s="126"/>
      <c r="J257" s="126"/>
      <c r="K257" s="126"/>
      <c r="L257" s="126"/>
      <c r="M257" s="126"/>
      <c r="N257" s="126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  <c r="AA257" s="134"/>
      <c r="AB257" s="134"/>
      <c r="AC257" s="134"/>
      <c r="AD257" s="134"/>
      <c r="AE257" s="134"/>
      <c r="AF257" s="134"/>
      <c r="AG257" s="134"/>
      <c r="AH257" s="134"/>
      <c r="AI257" s="134"/>
      <c r="AJ257" s="134"/>
      <c r="AK257" s="134"/>
      <c r="AL257" s="134"/>
      <c r="AM257" s="134"/>
      <c r="AN257" s="134"/>
    </row>
    <row r="258" spans="2:40">
      <c r="B258" s="126"/>
      <c r="C258" s="126"/>
      <c r="D258" s="126"/>
      <c r="E258" s="126"/>
      <c r="F258" s="126"/>
      <c r="G258" s="197"/>
      <c r="H258" s="126"/>
      <c r="I258" s="126"/>
      <c r="J258" s="126"/>
      <c r="K258" s="126"/>
      <c r="L258" s="126"/>
      <c r="M258" s="126"/>
      <c r="N258" s="126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  <c r="AA258" s="134"/>
      <c r="AB258" s="134"/>
      <c r="AC258" s="134"/>
      <c r="AD258" s="134"/>
      <c r="AE258" s="134"/>
      <c r="AF258" s="134"/>
      <c r="AG258" s="134"/>
      <c r="AH258" s="134"/>
      <c r="AI258" s="134"/>
      <c r="AJ258" s="134"/>
      <c r="AK258" s="134"/>
      <c r="AL258" s="134"/>
      <c r="AM258" s="134"/>
      <c r="AN258" s="134"/>
    </row>
    <row r="259" spans="2:40">
      <c r="B259" s="126"/>
      <c r="C259" s="126"/>
      <c r="D259" s="126"/>
      <c r="E259" s="126"/>
      <c r="F259" s="126"/>
      <c r="G259" s="197"/>
      <c r="H259" s="126"/>
      <c r="I259" s="126"/>
      <c r="J259" s="126"/>
      <c r="K259" s="126"/>
      <c r="L259" s="126"/>
      <c r="M259" s="126"/>
      <c r="N259" s="126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  <c r="AA259" s="134"/>
      <c r="AB259" s="134"/>
      <c r="AC259" s="134"/>
      <c r="AD259" s="134"/>
      <c r="AE259" s="134"/>
      <c r="AF259" s="134"/>
      <c r="AG259" s="134"/>
      <c r="AH259" s="134"/>
      <c r="AI259" s="134"/>
      <c r="AJ259" s="134"/>
      <c r="AK259" s="134"/>
      <c r="AL259" s="134"/>
      <c r="AM259" s="134"/>
      <c r="AN259" s="134"/>
    </row>
    <row r="260" spans="2:40">
      <c r="B260" s="126"/>
      <c r="C260" s="126"/>
      <c r="D260" s="126"/>
      <c r="E260" s="126"/>
      <c r="F260" s="126"/>
      <c r="G260" s="197"/>
      <c r="H260" s="126"/>
      <c r="I260" s="126"/>
      <c r="J260" s="126"/>
      <c r="K260" s="126"/>
      <c r="L260" s="126"/>
      <c r="M260" s="126"/>
      <c r="N260" s="126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4"/>
      <c r="AK260" s="134"/>
      <c r="AL260" s="134"/>
      <c r="AM260" s="134"/>
      <c r="AN260" s="134"/>
    </row>
    <row r="261" spans="2:40">
      <c r="B261" s="126"/>
      <c r="C261" s="126"/>
      <c r="D261" s="126"/>
      <c r="E261" s="126"/>
      <c r="F261" s="126"/>
      <c r="G261" s="197"/>
      <c r="H261" s="126"/>
      <c r="I261" s="126"/>
      <c r="J261" s="126"/>
      <c r="K261" s="126"/>
      <c r="L261" s="126"/>
      <c r="M261" s="126"/>
      <c r="N261" s="126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  <c r="AA261" s="134"/>
      <c r="AB261" s="134"/>
      <c r="AC261" s="134"/>
      <c r="AD261" s="134"/>
      <c r="AE261" s="134"/>
      <c r="AF261" s="134"/>
      <c r="AG261" s="134"/>
      <c r="AH261" s="134"/>
      <c r="AI261" s="134"/>
      <c r="AJ261" s="134"/>
      <c r="AK261" s="134"/>
      <c r="AL261" s="134"/>
      <c r="AM261" s="134"/>
      <c r="AN261" s="134"/>
    </row>
    <row r="262" spans="2:40">
      <c r="B262" s="126"/>
      <c r="C262" s="126"/>
      <c r="D262" s="126"/>
      <c r="E262" s="126"/>
      <c r="F262" s="126"/>
      <c r="G262" s="197"/>
      <c r="H262" s="126"/>
      <c r="I262" s="126"/>
      <c r="J262" s="126"/>
      <c r="K262" s="126"/>
      <c r="L262" s="126"/>
      <c r="M262" s="126"/>
      <c r="N262" s="126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  <c r="AA262" s="134"/>
      <c r="AB262" s="134"/>
      <c r="AC262" s="134"/>
      <c r="AD262" s="134"/>
      <c r="AE262" s="134"/>
      <c r="AF262" s="134"/>
      <c r="AG262" s="134"/>
      <c r="AH262" s="134"/>
      <c r="AI262" s="134"/>
      <c r="AJ262" s="134"/>
      <c r="AK262" s="134"/>
      <c r="AL262" s="134"/>
      <c r="AM262" s="134"/>
      <c r="AN262" s="134"/>
    </row>
    <row r="263" spans="2:40">
      <c r="B263" s="126"/>
      <c r="C263" s="126"/>
      <c r="D263" s="126"/>
      <c r="E263" s="126"/>
      <c r="F263" s="126"/>
      <c r="G263" s="197"/>
      <c r="H263" s="126"/>
      <c r="I263" s="126"/>
      <c r="J263" s="126"/>
      <c r="K263" s="126"/>
      <c r="L263" s="126"/>
      <c r="M263" s="126"/>
      <c r="N263" s="126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  <c r="AA263" s="134"/>
      <c r="AB263" s="134"/>
      <c r="AC263" s="134"/>
      <c r="AD263" s="134"/>
      <c r="AE263" s="134"/>
      <c r="AF263" s="134"/>
      <c r="AG263" s="134"/>
      <c r="AH263" s="134"/>
      <c r="AI263" s="134"/>
      <c r="AJ263" s="134"/>
      <c r="AK263" s="134"/>
      <c r="AL263" s="134"/>
      <c r="AM263" s="134"/>
      <c r="AN263" s="134"/>
    </row>
    <row r="264" spans="2:40">
      <c r="B264" s="83"/>
      <c r="C264" s="83"/>
      <c r="D264" s="83"/>
      <c r="E264" s="83"/>
      <c r="F264" s="83"/>
      <c r="G264" s="134"/>
      <c r="H264" s="83"/>
      <c r="I264" s="83"/>
      <c r="J264" s="83"/>
      <c r="K264" s="83"/>
      <c r="L264" s="83"/>
      <c r="M264" s="83"/>
      <c r="N264" s="83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  <c r="AA264" s="134"/>
      <c r="AB264" s="134"/>
      <c r="AC264" s="134"/>
      <c r="AD264" s="134"/>
      <c r="AE264" s="134"/>
      <c r="AF264" s="134"/>
      <c r="AG264" s="134"/>
      <c r="AH264" s="134"/>
      <c r="AI264" s="134"/>
      <c r="AJ264" s="134"/>
      <c r="AK264" s="134"/>
      <c r="AL264" s="134"/>
      <c r="AM264" s="134"/>
      <c r="AN264" s="134"/>
    </row>
    <row r="265" spans="2:40">
      <c r="B265" s="83"/>
      <c r="C265" s="83"/>
      <c r="D265" s="83"/>
      <c r="E265" s="83"/>
      <c r="F265" s="83"/>
      <c r="G265" s="134"/>
      <c r="H265" s="83"/>
      <c r="I265" s="83"/>
      <c r="J265" s="83"/>
      <c r="K265" s="83"/>
      <c r="L265" s="83"/>
      <c r="M265" s="83"/>
      <c r="N265" s="83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  <c r="AA265" s="134"/>
      <c r="AB265" s="134"/>
      <c r="AC265" s="134"/>
      <c r="AD265" s="134"/>
      <c r="AE265" s="134"/>
      <c r="AF265" s="134"/>
      <c r="AG265" s="134"/>
      <c r="AH265" s="134"/>
      <c r="AI265" s="134"/>
      <c r="AJ265" s="134"/>
      <c r="AK265" s="134"/>
      <c r="AL265" s="134"/>
      <c r="AM265" s="134"/>
      <c r="AN265" s="134"/>
    </row>
    <row r="266" spans="2:40">
      <c r="B266" s="83"/>
      <c r="C266" s="83"/>
      <c r="D266" s="83"/>
      <c r="E266" s="83"/>
      <c r="F266" s="83"/>
      <c r="G266" s="134"/>
      <c r="H266" s="83"/>
      <c r="I266" s="83"/>
      <c r="J266" s="83"/>
      <c r="K266" s="83"/>
      <c r="L266" s="83"/>
      <c r="M266" s="83"/>
      <c r="N266" s="83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  <c r="AA266" s="134"/>
      <c r="AB266" s="134"/>
      <c r="AC266" s="134"/>
      <c r="AD266" s="134"/>
      <c r="AE266" s="134"/>
      <c r="AF266" s="134"/>
      <c r="AG266" s="134"/>
      <c r="AH266" s="134"/>
      <c r="AI266" s="134"/>
      <c r="AJ266" s="134"/>
      <c r="AK266" s="134"/>
      <c r="AL266" s="134"/>
      <c r="AM266" s="134"/>
      <c r="AN266" s="134"/>
    </row>
    <row r="267" spans="2:40">
      <c r="B267" s="83"/>
      <c r="C267" s="83"/>
      <c r="D267" s="83"/>
      <c r="E267" s="83"/>
      <c r="F267" s="83"/>
      <c r="G267" s="134"/>
      <c r="H267" s="83"/>
      <c r="I267" s="83"/>
      <c r="J267" s="83"/>
      <c r="K267" s="83"/>
      <c r="L267" s="83"/>
      <c r="M267" s="83"/>
      <c r="N267" s="83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4"/>
      <c r="AK267" s="134"/>
      <c r="AL267" s="134"/>
      <c r="AM267" s="134"/>
      <c r="AN267" s="134"/>
    </row>
    <row r="268" spans="2:40">
      <c r="B268" s="83"/>
      <c r="C268" s="83"/>
      <c r="D268" s="83"/>
      <c r="E268" s="83"/>
      <c r="F268" s="83"/>
      <c r="G268" s="134"/>
      <c r="H268" s="83"/>
      <c r="I268" s="83"/>
      <c r="J268" s="83"/>
      <c r="K268" s="83"/>
      <c r="L268" s="83"/>
      <c r="M268" s="83"/>
      <c r="N268" s="83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  <c r="AA268" s="134"/>
      <c r="AB268" s="134"/>
      <c r="AC268" s="134"/>
      <c r="AD268" s="134"/>
      <c r="AE268" s="134"/>
      <c r="AF268" s="134"/>
      <c r="AG268" s="134"/>
      <c r="AH268" s="134"/>
      <c r="AI268" s="134"/>
      <c r="AJ268" s="134"/>
      <c r="AK268" s="134"/>
      <c r="AL268" s="134"/>
      <c r="AM268" s="134"/>
      <c r="AN268" s="134"/>
    </row>
    <row r="269" spans="2:40">
      <c r="B269" s="83"/>
      <c r="C269" s="83"/>
      <c r="D269" s="83"/>
      <c r="E269" s="83"/>
      <c r="F269" s="83"/>
      <c r="G269" s="134"/>
      <c r="H269" s="83"/>
      <c r="I269" s="83"/>
      <c r="J269" s="83"/>
      <c r="K269" s="83"/>
      <c r="L269" s="83"/>
      <c r="M269" s="83"/>
      <c r="N269" s="83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  <c r="AA269" s="134"/>
      <c r="AB269" s="134"/>
      <c r="AC269" s="134"/>
      <c r="AD269" s="134"/>
      <c r="AE269" s="134"/>
      <c r="AF269" s="134"/>
      <c r="AG269" s="134"/>
      <c r="AH269" s="134"/>
      <c r="AI269" s="134"/>
      <c r="AJ269" s="134"/>
      <c r="AK269" s="134"/>
      <c r="AL269" s="134"/>
      <c r="AM269" s="134"/>
      <c r="AN269" s="134"/>
    </row>
    <row r="270" spans="2:40">
      <c r="B270" s="83"/>
      <c r="C270" s="83"/>
      <c r="D270" s="83"/>
      <c r="E270" s="83"/>
      <c r="F270" s="83"/>
      <c r="G270" s="134"/>
      <c r="H270" s="83"/>
      <c r="I270" s="83"/>
      <c r="J270" s="83"/>
      <c r="K270" s="83"/>
      <c r="L270" s="83"/>
      <c r="M270" s="83"/>
      <c r="N270" s="83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  <c r="AA270" s="134"/>
      <c r="AB270" s="134"/>
      <c r="AC270" s="134"/>
      <c r="AD270" s="134"/>
      <c r="AE270" s="134"/>
      <c r="AF270" s="134"/>
      <c r="AG270" s="134"/>
      <c r="AH270" s="134"/>
      <c r="AI270" s="134"/>
      <c r="AJ270" s="134"/>
      <c r="AK270" s="134"/>
      <c r="AL270" s="134"/>
      <c r="AM270" s="134"/>
      <c r="AN270" s="134"/>
    </row>
    <row r="271" spans="2:40">
      <c r="B271" s="83"/>
      <c r="C271" s="83"/>
      <c r="D271" s="83"/>
      <c r="E271" s="83"/>
      <c r="F271" s="83"/>
      <c r="G271" s="134"/>
      <c r="H271" s="83"/>
      <c r="I271" s="83"/>
      <c r="J271" s="83"/>
      <c r="K271" s="83"/>
      <c r="L271" s="83"/>
      <c r="M271" s="83"/>
      <c r="N271" s="83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4"/>
      <c r="AK271" s="134"/>
      <c r="AL271" s="134"/>
      <c r="AM271" s="134"/>
      <c r="AN271" s="134"/>
    </row>
    <row r="272" spans="2:40">
      <c r="B272" s="83"/>
      <c r="C272" s="83"/>
      <c r="D272" s="83"/>
      <c r="E272" s="83"/>
      <c r="F272" s="83"/>
      <c r="G272" s="134"/>
      <c r="H272" s="83"/>
      <c r="I272" s="83"/>
      <c r="J272" s="83"/>
      <c r="K272" s="83"/>
      <c r="L272" s="83"/>
      <c r="M272" s="83"/>
      <c r="N272" s="83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  <c r="AA272" s="134"/>
      <c r="AB272" s="134"/>
      <c r="AC272" s="134"/>
      <c r="AD272" s="134"/>
      <c r="AE272" s="134"/>
      <c r="AF272" s="134"/>
      <c r="AG272" s="134"/>
      <c r="AH272" s="134"/>
      <c r="AI272" s="134"/>
      <c r="AJ272" s="134"/>
      <c r="AK272" s="134"/>
      <c r="AL272" s="134"/>
      <c r="AM272" s="134"/>
      <c r="AN272" s="134"/>
    </row>
    <row r="273" spans="2:40">
      <c r="B273" s="83"/>
      <c r="C273" s="83"/>
      <c r="D273" s="83"/>
      <c r="E273" s="83"/>
      <c r="F273" s="83"/>
      <c r="G273" s="134"/>
      <c r="H273" s="83"/>
      <c r="I273" s="83"/>
      <c r="J273" s="83"/>
      <c r="K273" s="83"/>
      <c r="L273" s="83"/>
      <c r="M273" s="83"/>
      <c r="N273" s="83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  <c r="AA273" s="134"/>
      <c r="AB273" s="134"/>
      <c r="AC273" s="134"/>
      <c r="AD273" s="134"/>
      <c r="AE273" s="134"/>
      <c r="AF273" s="134"/>
      <c r="AG273" s="134"/>
      <c r="AH273" s="134"/>
      <c r="AI273" s="134"/>
      <c r="AJ273" s="134"/>
      <c r="AK273" s="134"/>
      <c r="AL273" s="134"/>
      <c r="AM273" s="134"/>
      <c r="AN273" s="134"/>
    </row>
    <row r="274" spans="2:40">
      <c r="B274" s="83"/>
      <c r="C274" s="83"/>
      <c r="D274" s="83"/>
      <c r="E274" s="83"/>
      <c r="F274" s="83"/>
      <c r="G274" s="134"/>
      <c r="H274" s="83"/>
      <c r="I274" s="83"/>
      <c r="J274" s="83"/>
      <c r="K274" s="83"/>
      <c r="L274" s="83"/>
      <c r="M274" s="83"/>
      <c r="N274" s="83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  <c r="AA274" s="134"/>
      <c r="AB274" s="134"/>
      <c r="AC274" s="134"/>
      <c r="AD274" s="134"/>
      <c r="AE274" s="134"/>
      <c r="AF274" s="134"/>
      <c r="AG274" s="134"/>
      <c r="AH274" s="134"/>
      <c r="AI274" s="134"/>
      <c r="AJ274" s="134"/>
      <c r="AK274" s="134"/>
      <c r="AL274" s="134"/>
      <c r="AM274" s="134"/>
      <c r="AN274" s="134"/>
    </row>
    <row r="275" spans="2:40">
      <c r="B275" s="83"/>
      <c r="C275" s="83"/>
      <c r="D275" s="83"/>
      <c r="E275" s="83"/>
      <c r="F275" s="83"/>
      <c r="G275" s="134"/>
      <c r="H275" s="83"/>
      <c r="I275" s="83"/>
      <c r="J275" s="83"/>
      <c r="K275" s="83"/>
      <c r="L275" s="83"/>
      <c r="M275" s="83"/>
      <c r="N275" s="83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  <c r="AA275" s="134"/>
      <c r="AB275" s="134"/>
      <c r="AC275" s="134"/>
      <c r="AD275" s="134"/>
      <c r="AE275" s="134"/>
      <c r="AF275" s="134"/>
      <c r="AG275" s="134"/>
      <c r="AH275" s="134"/>
      <c r="AI275" s="134"/>
      <c r="AJ275" s="134"/>
      <c r="AK275" s="134"/>
      <c r="AL275" s="134"/>
      <c r="AM275" s="134"/>
      <c r="AN275" s="134"/>
    </row>
    <row r="276" spans="2:40">
      <c r="B276" s="83"/>
      <c r="C276" s="83"/>
      <c r="D276" s="83"/>
      <c r="E276" s="83"/>
      <c r="F276" s="83"/>
      <c r="G276" s="134"/>
      <c r="H276" s="83"/>
      <c r="I276" s="83"/>
      <c r="J276" s="83"/>
      <c r="K276" s="83"/>
      <c r="L276" s="83"/>
      <c r="M276" s="83"/>
      <c r="N276" s="83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  <c r="AA276" s="134"/>
      <c r="AB276" s="134"/>
      <c r="AC276" s="134"/>
      <c r="AD276" s="134"/>
      <c r="AE276" s="134"/>
      <c r="AF276" s="134"/>
      <c r="AG276" s="134"/>
      <c r="AH276" s="134"/>
      <c r="AI276" s="134"/>
      <c r="AJ276" s="134"/>
      <c r="AK276" s="134"/>
      <c r="AL276" s="134"/>
      <c r="AM276" s="134"/>
      <c r="AN276" s="134"/>
    </row>
    <row r="277" spans="2:40">
      <c r="B277" s="83"/>
      <c r="C277" s="83"/>
      <c r="D277" s="83"/>
      <c r="E277" s="83"/>
      <c r="F277" s="83"/>
      <c r="G277" s="134"/>
      <c r="H277" s="83"/>
      <c r="I277" s="83"/>
      <c r="J277" s="83"/>
      <c r="K277" s="83"/>
      <c r="L277" s="83"/>
      <c r="M277" s="83"/>
      <c r="N277" s="83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  <c r="AA277" s="134"/>
      <c r="AB277" s="134"/>
      <c r="AC277" s="134"/>
      <c r="AD277" s="134"/>
      <c r="AE277" s="134"/>
      <c r="AF277" s="134"/>
      <c r="AG277" s="134"/>
      <c r="AH277" s="134"/>
      <c r="AI277" s="134"/>
      <c r="AJ277" s="134"/>
      <c r="AK277" s="134"/>
      <c r="AL277" s="134"/>
      <c r="AM277" s="134"/>
      <c r="AN277" s="134"/>
    </row>
    <row r="278" spans="2:40">
      <c r="B278" s="83"/>
      <c r="C278" s="83"/>
      <c r="D278" s="83"/>
      <c r="E278" s="83"/>
      <c r="F278" s="83"/>
      <c r="G278" s="134"/>
      <c r="H278" s="83"/>
      <c r="I278" s="83"/>
      <c r="J278" s="83"/>
      <c r="K278" s="83"/>
      <c r="L278" s="83"/>
      <c r="M278" s="83"/>
      <c r="N278" s="83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  <c r="AA278" s="134"/>
      <c r="AB278" s="134"/>
      <c r="AC278" s="134"/>
      <c r="AD278" s="134"/>
      <c r="AE278" s="134"/>
      <c r="AF278" s="134"/>
      <c r="AG278" s="134"/>
      <c r="AH278" s="134"/>
      <c r="AI278" s="134"/>
      <c r="AJ278" s="134"/>
      <c r="AK278" s="134"/>
      <c r="AL278" s="134"/>
      <c r="AM278" s="134"/>
      <c r="AN278" s="134"/>
    </row>
    <row r="279" spans="2:40">
      <c r="B279" s="83"/>
      <c r="C279" s="83"/>
      <c r="D279" s="83"/>
      <c r="E279" s="83"/>
      <c r="F279" s="83"/>
      <c r="G279" s="134"/>
      <c r="H279" s="83"/>
      <c r="I279" s="83"/>
      <c r="J279" s="83"/>
      <c r="K279" s="83"/>
      <c r="L279" s="83"/>
      <c r="M279" s="83"/>
      <c r="N279" s="83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  <c r="AA279" s="134"/>
      <c r="AB279" s="134"/>
      <c r="AC279" s="134"/>
      <c r="AD279" s="134"/>
      <c r="AE279" s="134"/>
      <c r="AF279" s="134"/>
      <c r="AG279" s="134"/>
      <c r="AH279" s="134"/>
      <c r="AI279" s="134"/>
      <c r="AJ279" s="134"/>
      <c r="AK279" s="134"/>
      <c r="AL279" s="134"/>
      <c r="AM279" s="134"/>
      <c r="AN279" s="134"/>
    </row>
    <row r="280" spans="2:40">
      <c r="B280" s="83"/>
      <c r="C280" s="83"/>
      <c r="D280" s="83"/>
      <c r="E280" s="83"/>
      <c r="F280" s="83"/>
      <c r="G280" s="134"/>
      <c r="H280" s="83"/>
      <c r="I280" s="83"/>
      <c r="J280" s="83"/>
      <c r="K280" s="83"/>
      <c r="L280" s="83"/>
      <c r="M280" s="83"/>
      <c r="N280" s="83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  <c r="AA280" s="134"/>
      <c r="AB280" s="134"/>
      <c r="AC280" s="134"/>
      <c r="AD280" s="134"/>
      <c r="AE280" s="134"/>
      <c r="AF280" s="134"/>
      <c r="AG280" s="134"/>
      <c r="AH280" s="134"/>
      <c r="AI280" s="134"/>
      <c r="AJ280" s="134"/>
      <c r="AK280" s="134"/>
      <c r="AL280" s="134"/>
      <c r="AM280" s="134"/>
      <c r="AN280" s="134"/>
    </row>
    <row r="281" spans="2:40">
      <c r="B281" s="83"/>
      <c r="C281" s="83"/>
      <c r="D281" s="83"/>
      <c r="E281" s="83"/>
      <c r="F281" s="83"/>
      <c r="G281" s="134"/>
      <c r="H281" s="83"/>
      <c r="I281" s="83"/>
      <c r="J281" s="83"/>
      <c r="K281" s="83"/>
      <c r="L281" s="83"/>
      <c r="M281" s="83"/>
      <c r="N281" s="83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  <c r="AA281" s="134"/>
      <c r="AB281" s="134"/>
      <c r="AC281" s="134"/>
      <c r="AD281" s="134"/>
      <c r="AE281" s="134"/>
      <c r="AF281" s="134"/>
      <c r="AG281" s="134"/>
      <c r="AH281" s="134"/>
      <c r="AI281" s="134"/>
      <c r="AJ281" s="134"/>
      <c r="AK281" s="134"/>
      <c r="AL281" s="134"/>
      <c r="AM281" s="134"/>
      <c r="AN281" s="134"/>
    </row>
    <row r="282" spans="2:40">
      <c r="B282" s="83"/>
      <c r="C282" s="83"/>
      <c r="D282" s="83"/>
      <c r="E282" s="83"/>
      <c r="F282" s="83"/>
      <c r="G282" s="134"/>
      <c r="H282" s="83"/>
      <c r="I282" s="83"/>
      <c r="J282" s="83"/>
      <c r="K282" s="83"/>
      <c r="L282" s="83"/>
      <c r="M282" s="83"/>
      <c r="N282" s="83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  <c r="AA282" s="134"/>
      <c r="AB282" s="134"/>
      <c r="AC282" s="134"/>
      <c r="AD282" s="134"/>
      <c r="AE282" s="134"/>
      <c r="AF282" s="134"/>
      <c r="AG282" s="134"/>
      <c r="AH282" s="134"/>
      <c r="AI282" s="134"/>
      <c r="AJ282" s="134"/>
      <c r="AK282" s="134"/>
      <c r="AL282" s="134"/>
      <c r="AM282" s="134"/>
      <c r="AN282" s="134"/>
    </row>
    <row r="283" spans="2:40">
      <c r="B283" s="83"/>
      <c r="C283" s="83"/>
      <c r="D283" s="83"/>
      <c r="E283" s="83"/>
      <c r="F283" s="83"/>
      <c r="G283" s="134"/>
      <c r="H283" s="83"/>
      <c r="I283" s="83"/>
      <c r="J283" s="83"/>
      <c r="K283" s="83"/>
      <c r="L283" s="83"/>
      <c r="M283" s="83"/>
      <c r="N283" s="83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  <c r="AA283" s="134"/>
      <c r="AB283" s="134"/>
      <c r="AC283" s="134"/>
      <c r="AD283" s="134"/>
      <c r="AE283" s="134"/>
      <c r="AF283" s="134"/>
      <c r="AG283" s="134"/>
      <c r="AH283" s="134"/>
      <c r="AI283" s="134"/>
      <c r="AJ283" s="134"/>
      <c r="AK283" s="134"/>
      <c r="AL283" s="134"/>
      <c r="AM283" s="134"/>
      <c r="AN283" s="134"/>
    </row>
    <row r="284" spans="2:40">
      <c r="B284" s="83"/>
      <c r="C284" s="83"/>
      <c r="D284" s="83"/>
      <c r="E284" s="83"/>
      <c r="F284" s="83"/>
      <c r="G284" s="134"/>
      <c r="H284" s="83"/>
      <c r="I284" s="83"/>
      <c r="J284" s="83"/>
      <c r="K284" s="83"/>
      <c r="L284" s="83"/>
      <c r="M284" s="83"/>
      <c r="N284" s="83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  <c r="AA284" s="134"/>
      <c r="AB284" s="134"/>
      <c r="AC284" s="134"/>
      <c r="AD284" s="134"/>
      <c r="AE284" s="134"/>
      <c r="AF284" s="134"/>
      <c r="AG284" s="134"/>
      <c r="AH284" s="134"/>
      <c r="AI284" s="134"/>
      <c r="AJ284" s="134"/>
      <c r="AK284" s="134"/>
      <c r="AL284" s="134"/>
      <c r="AM284" s="134"/>
      <c r="AN284" s="134"/>
    </row>
    <row r="285" spans="2:40">
      <c r="B285" s="83"/>
      <c r="C285" s="83"/>
      <c r="D285" s="83"/>
      <c r="E285" s="83"/>
      <c r="F285" s="83"/>
      <c r="G285" s="134"/>
      <c r="H285" s="83"/>
      <c r="I285" s="83"/>
      <c r="J285" s="83"/>
      <c r="K285" s="83"/>
      <c r="L285" s="83"/>
      <c r="M285" s="83"/>
      <c r="N285" s="83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  <c r="AA285" s="134"/>
      <c r="AB285" s="134"/>
      <c r="AC285" s="134"/>
      <c r="AD285" s="134"/>
      <c r="AE285" s="134"/>
      <c r="AF285" s="134"/>
      <c r="AG285" s="134"/>
      <c r="AH285" s="134"/>
      <c r="AI285" s="134"/>
      <c r="AJ285" s="134"/>
      <c r="AK285" s="134"/>
      <c r="AL285" s="134"/>
      <c r="AM285" s="134"/>
      <c r="AN285" s="134"/>
    </row>
    <row r="286" spans="2:40">
      <c r="B286" s="83"/>
      <c r="C286" s="83"/>
      <c r="D286" s="83"/>
      <c r="E286" s="83"/>
      <c r="F286" s="83"/>
      <c r="G286" s="134"/>
      <c r="H286" s="83"/>
      <c r="I286" s="83"/>
      <c r="J286" s="83"/>
      <c r="K286" s="83"/>
      <c r="L286" s="83"/>
      <c r="M286" s="83"/>
      <c r="N286" s="83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  <c r="AA286" s="134"/>
      <c r="AB286" s="134"/>
      <c r="AC286" s="134"/>
      <c r="AD286" s="134"/>
      <c r="AE286" s="134"/>
      <c r="AF286" s="134"/>
      <c r="AG286" s="134"/>
      <c r="AH286" s="134"/>
      <c r="AI286" s="134"/>
      <c r="AJ286" s="134"/>
      <c r="AK286" s="134"/>
      <c r="AL286" s="134"/>
      <c r="AM286" s="134"/>
      <c r="AN286" s="134"/>
    </row>
    <row r="287" spans="2:40">
      <c r="B287" s="83"/>
      <c r="C287" s="83"/>
      <c r="D287" s="83"/>
      <c r="E287" s="83"/>
      <c r="F287" s="83"/>
      <c r="G287" s="134"/>
      <c r="H287" s="83"/>
      <c r="I287" s="83"/>
      <c r="J287" s="83"/>
      <c r="K287" s="83"/>
      <c r="L287" s="83"/>
      <c r="M287" s="83"/>
      <c r="N287" s="83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  <c r="AA287" s="134"/>
      <c r="AB287" s="134"/>
      <c r="AC287" s="134"/>
      <c r="AD287" s="134"/>
      <c r="AE287" s="134"/>
      <c r="AF287" s="134"/>
      <c r="AG287" s="134"/>
      <c r="AH287" s="134"/>
      <c r="AI287" s="134"/>
      <c r="AJ287" s="134"/>
      <c r="AK287" s="134"/>
      <c r="AL287" s="134"/>
      <c r="AM287" s="134"/>
      <c r="AN287" s="134"/>
    </row>
    <row r="288" spans="2:40">
      <c r="B288" s="83"/>
      <c r="C288" s="83"/>
      <c r="D288" s="83"/>
      <c r="E288" s="83"/>
      <c r="F288" s="83"/>
      <c r="G288" s="134"/>
      <c r="H288" s="83"/>
      <c r="I288" s="83"/>
      <c r="J288" s="83"/>
      <c r="K288" s="83"/>
      <c r="L288" s="83"/>
      <c r="M288" s="83"/>
      <c r="N288" s="83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  <c r="AA288" s="134"/>
      <c r="AB288" s="134"/>
      <c r="AC288" s="134"/>
      <c r="AD288" s="134"/>
      <c r="AE288" s="134"/>
      <c r="AF288" s="134"/>
      <c r="AG288" s="134"/>
      <c r="AH288" s="134"/>
      <c r="AI288" s="134"/>
      <c r="AJ288" s="134"/>
      <c r="AK288" s="134"/>
      <c r="AL288" s="134"/>
      <c r="AM288" s="134"/>
      <c r="AN288" s="134"/>
    </row>
    <row r="289" spans="2:40">
      <c r="B289" s="83"/>
      <c r="C289" s="83"/>
      <c r="D289" s="83"/>
      <c r="E289" s="83"/>
      <c r="F289" s="83"/>
      <c r="G289" s="134"/>
      <c r="H289" s="83"/>
      <c r="I289" s="83"/>
      <c r="J289" s="83"/>
      <c r="K289" s="83"/>
      <c r="L289" s="83"/>
      <c r="M289" s="83"/>
      <c r="N289" s="83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  <c r="AA289" s="134"/>
      <c r="AB289" s="134"/>
      <c r="AC289" s="134"/>
      <c r="AD289" s="134"/>
      <c r="AE289" s="134"/>
      <c r="AF289" s="134"/>
      <c r="AG289" s="134"/>
      <c r="AH289" s="134"/>
      <c r="AI289" s="134"/>
      <c r="AJ289" s="134"/>
      <c r="AK289" s="134"/>
      <c r="AL289" s="134"/>
      <c r="AM289" s="134"/>
      <c r="AN289" s="134"/>
    </row>
    <row r="290" spans="2:40">
      <c r="B290" s="83"/>
      <c r="C290" s="83"/>
      <c r="D290" s="83"/>
      <c r="E290" s="83"/>
      <c r="F290" s="83"/>
      <c r="G290" s="134"/>
      <c r="H290" s="83"/>
      <c r="I290" s="83"/>
      <c r="J290" s="83"/>
      <c r="K290" s="83"/>
      <c r="L290" s="83"/>
      <c r="M290" s="83"/>
      <c r="N290" s="83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  <c r="AA290" s="134"/>
      <c r="AB290" s="134"/>
      <c r="AC290" s="134"/>
      <c r="AD290" s="134"/>
      <c r="AE290" s="134"/>
      <c r="AF290" s="134"/>
      <c r="AG290" s="134"/>
      <c r="AH290" s="134"/>
      <c r="AI290" s="134"/>
      <c r="AJ290" s="134"/>
      <c r="AK290" s="134"/>
      <c r="AL290" s="134"/>
      <c r="AM290" s="134"/>
      <c r="AN290" s="134"/>
    </row>
    <row r="291" spans="2:40">
      <c r="B291" s="83"/>
      <c r="C291" s="83"/>
      <c r="D291" s="83"/>
      <c r="E291" s="83"/>
      <c r="F291" s="83"/>
      <c r="G291" s="134"/>
      <c r="H291" s="83"/>
      <c r="I291" s="83"/>
      <c r="J291" s="83"/>
      <c r="K291" s="83"/>
      <c r="L291" s="83"/>
      <c r="M291" s="83"/>
      <c r="N291" s="83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  <c r="AA291" s="134"/>
      <c r="AB291" s="134"/>
      <c r="AC291" s="134"/>
      <c r="AD291" s="134"/>
      <c r="AE291" s="134"/>
      <c r="AF291" s="134"/>
      <c r="AG291" s="134"/>
      <c r="AH291" s="134"/>
      <c r="AI291" s="134"/>
      <c r="AJ291" s="134"/>
      <c r="AK291" s="134"/>
      <c r="AL291" s="134"/>
      <c r="AM291" s="134"/>
      <c r="AN291" s="134"/>
    </row>
    <row r="292" spans="2:40">
      <c r="B292" s="83"/>
      <c r="C292" s="83"/>
      <c r="D292" s="83"/>
      <c r="E292" s="83"/>
      <c r="F292" s="83"/>
      <c r="G292" s="134"/>
      <c r="H292" s="83"/>
      <c r="I292" s="83"/>
      <c r="J292" s="83"/>
      <c r="K292" s="83"/>
      <c r="L292" s="83"/>
      <c r="M292" s="83"/>
      <c r="N292" s="83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  <c r="AA292" s="134"/>
      <c r="AB292" s="134"/>
      <c r="AC292" s="134"/>
      <c r="AD292" s="134"/>
      <c r="AE292" s="134"/>
      <c r="AF292" s="134"/>
      <c r="AG292" s="134"/>
      <c r="AH292" s="134"/>
      <c r="AI292" s="134"/>
      <c r="AJ292" s="134"/>
      <c r="AK292" s="134"/>
      <c r="AL292" s="134"/>
      <c r="AM292" s="134"/>
      <c r="AN292" s="134"/>
    </row>
    <row r="293" spans="2:40">
      <c r="B293" s="83"/>
      <c r="C293" s="83"/>
      <c r="D293" s="83"/>
      <c r="E293" s="83"/>
      <c r="F293" s="83"/>
      <c r="G293" s="134"/>
      <c r="H293" s="83"/>
      <c r="I293" s="83"/>
      <c r="J293" s="83"/>
      <c r="K293" s="83"/>
      <c r="L293" s="83"/>
      <c r="M293" s="83"/>
      <c r="N293" s="83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  <c r="AA293" s="134"/>
      <c r="AB293" s="134"/>
      <c r="AC293" s="134"/>
      <c r="AD293" s="134"/>
      <c r="AE293" s="134"/>
      <c r="AF293" s="134"/>
      <c r="AG293" s="134"/>
      <c r="AH293" s="134"/>
      <c r="AI293" s="134"/>
      <c r="AJ293" s="134"/>
      <c r="AK293" s="134"/>
      <c r="AL293" s="134"/>
      <c r="AM293" s="134"/>
      <c r="AN293" s="134"/>
    </row>
    <row r="294" spans="2:40">
      <c r="B294" s="83"/>
      <c r="C294" s="83"/>
      <c r="D294" s="83"/>
      <c r="E294" s="83"/>
      <c r="F294" s="83"/>
      <c r="G294" s="134"/>
      <c r="H294" s="83"/>
      <c r="I294" s="83"/>
      <c r="J294" s="83"/>
      <c r="K294" s="83"/>
      <c r="L294" s="83"/>
      <c r="M294" s="83"/>
      <c r="N294" s="83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  <c r="AA294" s="134"/>
      <c r="AB294" s="134"/>
      <c r="AC294" s="134"/>
      <c r="AD294" s="134"/>
      <c r="AE294" s="134"/>
      <c r="AF294" s="134"/>
      <c r="AG294" s="134"/>
      <c r="AH294" s="134"/>
      <c r="AI294" s="134"/>
      <c r="AJ294" s="134"/>
      <c r="AK294" s="134"/>
      <c r="AL294" s="134"/>
      <c r="AM294" s="134"/>
      <c r="AN294" s="134"/>
    </row>
    <row r="295" spans="2:40">
      <c r="B295" s="83"/>
      <c r="C295" s="83"/>
      <c r="D295" s="83"/>
      <c r="E295" s="83"/>
      <c r="F295" s="83"/>
      <c r="G295" s="134"/>
      <c r="H295" s="83"/>
      <c r="I295" s="83"/>
      <c r="J295" s="83"/>
      <c r="K295" s="83"/>
      <c r="L295" s="83"/>
      <c r="M295" s="83"/>
      <c r="N295" s="83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  <c r="AA295" s="134"/>
      <c r="AB295" s="134"/>
      <c r="AC295" s="134"/>
      <c r="AD295" s="134"/>
      <c r="AE295" s="134"/>
      <c r="AF295" s="134"/>
      <c r="AG295" s="134"/>
      <c r="AH295" s="134"/>
      <c r="AI295" s="134"/>
      <c r="AJ295" s="134"/>
      <c r="AK295" s="134"/>
      <c r="AL295" s="134"/>
      <c r="AM295" s="134"/>
      <c r="AN295" s="134"/>
    </row>
    <row r="296" spans="2:40">
      <c r="B296" s="83"/>
      <c r="C296" s="83"/>
      <c r="D296" s="83"/>
      <c r="E296" s="83"/>
      <c r="F296" s="83"/>
      <c r="G296" s="134"/>
      <c r="H296" s="83"/>
      <c r="I296" s="83"/>
      <c r="J296" s="83"/>
      <c r="K296" s="83"/>
      <c r="L296" s="83"/>
      <c r="M296" s="83"/>
      <c r="N296" s="83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  <c r="AA296" s="134"/>
      <c r="AB296" s="134"/>
      <c r="AC296" s="134"/>
      <c r="AD296" s="134"/>
      <c r="AE296" s="134"/>
      <c r="AF296" s="134"/>
      <c r="AG296" s="134"/>
      <c r="AH296" s="134"/>
      <c r="AI296" s="134"/>
      <c r="AJ296" s="134"/>
      <c r="AK296" s="134"/>
      <c r="AL296" s="134"/>
      <c r="AM296" s="134"/>
      <c r="AN296" s="134"/>
    </row>
    <row r="297" spans="2:40">
      <c r="B297" s="83"/>
      <c r="C297" s="83"/>
      <c r="D297" s="83"/>
      <c r="E297" s="83"/>
      <c r="F297" s="83"/>
      <c r="G297" s="134"/>
      <c r="H297" s="83"/>
      <c r="I297" s="83"/>
      <c r="J297" s="83"/>
      <c r="K297" s="83"/>
      <c r="L297" s="83"/>
      <c r="M297" s="83"/>
      <c r="N297" s="83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  <c r="AA297" s="134"/>
      <c r="AB297" s="134"/>
      <c r="AC297" s="134"/>
      <c r="AD297" s="134"/>
      <c r="AE297" s="134"/>
      <c r="AF297" s="134"/>
      <c r="AG297" s="134"/>
      <c r="AH297" s="134"/>
      <c r="AI297" s="134"/>
      <c r="AJ297" s="134"/>
      <c r="AK297" s="134"/>
      <c r="AL297" s="134"/>
      <c r="AM297" s="134"/>
      <c r="AN297" s="134"/>
    </row>
    <row r="298" spans="2:40">
      <c r="B298" s="83"/>
      <c r="C298" s="83"/>
      <c r="D298" s="83"/>
      <c r="E298" s="83"/>
      <c r="F298" s="83"/>
      <c r="G298" s="134"/>
      <c r="H298" s="83"/>
      <c r="I298" s="83"/>
      <c r="J298" s="83"/>
      <c r="K298" s="83"/>
      <c r="L298" s="83"/>
      <c r="M298" s="83"/>
      <c r="N298" s="83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  <c r="AA298" s="134"/>
      <c r="AB298" s="134"/>
      <c r="AC298" s="134"/>
      <c r="AD298" s="134"/>
      <c r="AE298" s="134"/>
      <c r="AF298" s="134"/>
      <c r="AG298" s="134"/>
      <c r="AH298" s="134"/>
      <c r="AI298" s="134"/>
      <c r="AJ298" s="134"/>
      <c r="AK298" s="134"/>
      <c r="AL298" s="134"/>
      <c r="AM298" s="134"/>
      <c r="AN298" s="134"/>
    </row>
    <row r="299" spans="2:40">
      <c r="B299" s="83"/>
      <c r="C299" s="83"/>
      <c r="D299" s="83"/>
      <c r="E299" s="83"/>
      <c r="F299" s="83"/>
      <c r="G299" s="134"/>
      <c r="H299" s="83"/>
      <c r="I299" s="83"/>
      <c r="J299" s="83"/>
      <c r="K299" s="83"/>
      <c r="L299" s="83"/>
      <c r="M299" s="83"/>
      <c r="N299" s="83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  <c r="AA299" s="134"/>
      <c r="AB299" s="134"/>
      <c r="AC299" s="134"/>
      <c r="AD299" s="134"/>
      <c r="AE299" s="134"/>
      <c r="AF299" s="134"/>
      <c r="AG299" s="134"/>
      <c r="AH299" s="134"/>
      <c r="AI299" s="134"/>
      <c r="AJ299" s="134"/>
      <c r="AK299" s="134"/>
      <c r="AL299" s="134"/>
      <c r="AM299" s="134"/>
      <c r="AN299" s="134"/>
    </row>
    <row r="300" spans="2:40">
      <c r="B300" s="83"/>
      <c r="C300" s="83"/>
      <c r="D300" s="83"/>
      <c r="E300" s="83"/>
      <c r="F300" s="83"/>
      <c r="G300" s="134"/>
      <c r="H300" s="83"/>
      <c r="I300" s="83"/>
      <c r="J300" s="83"/>
      <c r="K300" s="83"/>
      <c r="L300" s="83"/>
      <c r="M300" s="83"/>
      <c r="N300" s="83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  <c r="AA300" s="134"/>
      <c r="AB300" s="134"/>
      <c r="AC300" s="134"/>
      <c r="AD300" s="134"/>
      <c r="AE300" s="134"/>
      <c r="AF300" s="134"/>
      <c r="AG300" s="134"/>
      <c r="AH300" s="134"/>
      <c r="AI300" s="134"/>
      <c r="AJ300" s="134"/>
      <c r="AK300" s="134"/>
      <c r="AL300" s="134"/>
      <c r="AM300" s="134"/>
      <c r="AN300" s="134"/>
    </row>
  </sheetData>
  <mergeCells count="11">
    <mergeCell ref="N7:N8"/>
    <mergeCell ref="B2:N2"/>
    <mergeCell ref="B4:N4"/>
    <mergeCell ref="B5:N5"/>
    <mergeCell ref="B6:N6"/>
    <mergeCell ref="B7:B8"/>
    <mergeCell ref="C7:F7"/>
    <mergeCell ref="G7:G8"/>
    <mergeCell ref="H7:K7"/>
    <mergeCell ref="L7:L8"/>
    <mergeCell ref="M7:M8"/>
  </mergeCells>
  <printOptions horizontalCentered="1"/>
  <pageMargins left="0" right="0" top="0" bottom="0" header="0" footer="0"/>
  <pageSetup scale="6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A09C-7BE9-436F-AF8F-0B549213130E}">
  <dimension ref="A1:R279"/>
  <sheetViews>
    <sheetView showGridLines="0" tabSelected="1" topLeftCell="B1" zoomScaleNormal="100" workbookViewId="0">
      <pane xSplit="1" ySplit="7" topLeftCell="C32" activePane="bottomRight" state="frozen"/>
      <selection activeCell="B1" sqref="B1"/>
      <selection pane="topRight" activeCell="C1" sqref="C1"/>
      <selection pane="bottomLeft" activeCell="B8" sqref="B8"/>
      <selection pane="bottomRight" activeCell="C6" sqref="C6:F6"/>
    </sheetView>
  </sheetViews>
  <sheetFormatPr baseColWidth="10" defaultColWidth="11.42578125" defaultRowHeight="12.75"/>
  <cols>
    <col min="1" max="1" width="3.42578125" customWidth="1"/>
    <col min="2" max="2" width="92.5703125" customWidth="1"/>
    <col min="3" max="5" width="15.28515625" customWidth="1"/>
    <col min="6" max="6" width="15" customWidth="1"/>
    <col min="7" max="7" width="15.140625" customWidth="1"/>
    <col min="8" max="11" width="10.5703125" style="132" customWidth="1"/>
    <col min="12" max="12" width="17.7109375" customWidth="1"/>
    <col min="13" max="13" width="12" bestFit="1" customWidth="1"/>
    <col min="14" max="14" width="12.42578125" bestFit="1" customWidth="1"/>
    <col min="15" max="15" width="7.5703125" customWidth="1"/>
    <col min="16" max="16" width="6.140625" customWidth="1"/>
    <col min="17" max="17" width="14.85546875" bestFit="1" customWidth="1"/>
  </cols>
  <sheetData>
    <row r="1" spans="2:18" ht="15.75">
      <c r="B1" s="82" t="s">
        <v>91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8" ht="14.25" customHeight="1">
      <c r="B2" s="200"/>
      <c r="C2" s="200"/>
      <c r="D2" s="200"/>
      <c r="E2" s="200"/>
      <c r="F2" s="200"/>
      <c r="G2" s="200"/>
      <c r="H2" s="201"/>
      <c r="I2" s="201"/>
      <c r="J2" s="201"/>
      <c r="K2" s="201"/>
      <c r="L2" s="200"/>
      <c r="M2" s="200"/>
      <c r="N2" s="200"/>
    </row>
    <row r="3" spans="2:18" s="124" customFormat="1" ht="15">
      <c r="B3" s="86" t="s">
        <v>128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2:18" s="124" customFormat="1" ht="17.25" customHeight="1">
      <c r="B4" s="88" t="s">
        <v>129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2:18" s="124" customFormat="1" ht="14.25" customHeight="1">
      <c r="B5" s="88" t="s">
        <v>130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2:18" s="124" customFormat="1" ht="22.5" customHeight="1">
      <c r="B6" s="12" t="s">
        <v>5</v>
      </c>
      <c r="C6" s="139">
        <v>2024</v>
      </c>
      <c r="D6" s="140"/>
      <c r="E6" s="140"/>
      <c r="F6" s="140"/>
      <c r="G6" s="12">
        <v>2024</v>
      </c>
      <c r="H6" s="139">
        <v>2025</v>
      </c>
      <c r="I6" s="140"/>
      <c r="J6" s="140"/>
      <c r="K6" s="140"/>
      <c r="L6" s="12">
        <v>2025</v>
      </c>
      <c r="M6" s="139" t="s">
        <v>131</v>
      </c>
      <c r="N6" s="202"/>
    </row>
    <row r="7" spans="2:18" ht="24" customHeight="1">
      <c r="B7" s="142"/>
      <c r="C7" s="143" t="s">
        <v>10</v>
      </c>
      <c r="D7" s="143" t="s">
        <v>11</v>
      </c>
      <c r="E7" s="143" t="s">
        <v>12</v>
      </c>
      <c r="F7" s="143" t="s">
        <v>13</v>
      </c>
      <c r="G7" s="142"/>
      <c r="H7" s="143" t="s">
        <v>10</v>
      </c>
      <c r="I7" s="143" t="s">
        <v>11</v>
      </c>
      <c r="J7" s="143" t="s">
        <v>12</v>
      </c>
      <c r="K7" s="143" t="s">
        <v>13</v>
      </c>
      <c r="L7" s="142"/>
      <c r="M7" s="203" t="s">
        <v>132</v>
      </c>
      <c r="N7" s="204" t="s">
        <v>95</v>
      </c>
    </row>
    <row r="8" spans="2:18" ht="18" customHeight="1">
      <c r="B8" s="205" t="s">
        <v>14</v>
      </c>
      <c r="C8" s="206">
        <f>+C9+C17+C29+C15</f>
        <v>3412.1</v>
      </c>
      <c r="D8" s="206">
        <f t="shared" ref="D8:L8" si="0">+D9+D17+D29+D15</f>
        <v>2945</v>
      </c>
      <c r="E8" s="206">
        <f t="shared" si="0"/>
        <v>2090.6999999999998</v>
      </c>
      <c r="F8" s="206">
        <f t="shared" si="0"/>
        <v>2773.3999999999996</v>
      </c>
      <c r="G8" s="206">
        <f t="shared" si="0"/>
        <v>11221.2</v>
      </c>
      <c r="H8" s="206">
        <f t="shared" si="0"/>
        <v>2406.3000000000002</v>
      </c>
      <c r="I8" s="206">
        <f t="shared" si="0"/>
        <v>2341.4</v>
      </c>
      <c r="J8" s="206">
        <f t="shared" si="0"/>
        <v>2463.1000000000004</v>
      </c>
      <c r="K8" s="206">
        <f t="shared" si="0"/>
        <v>2504.6999999999998</v>
      </c>
      <c r="L8" s="206">
        <f t="shared" si="0"/>
        <v>9715.5</v>
      </c>
      <c r="M8" s="207">
        <f t="shared" ref="M8:M35" si="1">+L8-G8</f>
        <v>-1505.7000000000007</v>
      </c>
      <c r="N8" s="207">
        <f t="shared" ref="N8:N13" si="2">+M8/G8*100</f>
        <v>-13.418350978504979</v>
      </c>
      <c r="O8" s="208"/>
      <c r="P8" s="208"/>
      <c r="Q8" s="208"/>
      <c r="R8" s="208"/>
    </row>
    <row r="9" spans="2:18" ht="18" customHeight="1">
      <c r="B9" s="151" t="s">
        <v>15</v>
      </c>
      <c r="C9" s="148">
        <f>+C10</f>
        <v>25.2</v>
      </c>
      <c r="D9" s="148">
        <f t="shared" ref="D9:K10" si="3">+D10</f>
        <v>21.1</v>
      </c>
      <c r="E9" s="148">
        <f t="shared" si="3"/>
        <v>19.899999999999999</v>
      </c>
      <c r="F9" s="148">
        <f t="shared" si="3"/>
        <v>33.5</v>
      </c>
      <c r="G9" s="148">
        <f t="shared" si="3"/>
        <v>99.699999999999989</v>
      </c>
      <c r="H9" s="148">
        <f t="shared" si="3"/>
        <v>10.5</v>
      </c>
      <c r="I9" s="148">
        <f t="shared" si="3"/>
        <v>12.3</v>
      </c>
      <c r="J9" s="148">
        <f t="shared" si="3"/>
        <v>8.3000000000000007</v>
      </c>
      <c r="K9" s="148">
        <f t="shared" si="3"/>
        <v>18.100000000000001</v>
      </c>
      <c r="L9" s="148">
        <f>+L10</f>
        <v>49.2</v>
      </c>
      <c r="M9" s="25">
        <f t="shared" si="1"/>
        <v>-50.499999999999986</v>
      </c>
      <c r="N9" s="25">
        <f t="shared" si="2"/>
        <v>-50.651955867602808</v>
      </c>
      <c r="O9" s="208"/>
      <c r="P9" s="208"/>
      <c r="Q9" s="208"/>
      <c r="R9" s="208"/>
    </row>
    <row r="10" spans="2:18" ht="18" customHeight="1">
      <c r="B10" s="151" t="s">
        <v>77</v>
      </c>
      <c r="C10" s="148">
        <f>+C11</f>
        <v>25.2</v>
      </c>
      <c r="D10" s="148">
        <f t="shared" si="3"/>
        <v>21.1</v>
      </c>
      <c r="E10" s="148">
        <f t="shared" si="3"/>
        <v>19.899999999999999</v>
      </c>
      <c r="F10" s="148">
        <f t="shared" si="3"/>
        <v>33.5</v>
      </c>
      <c r="G10" s="148">
        <f t="shared" si="3"/>
        <v>99.699999999999989</v>
      </c>
      <c r="H10" s="148">
        <f t="shared" si="3"/>
        <v>10.5</v>
      </c>
      <c r="I10" s="148">
        <f t="shared" si="3"/>
        <v>12.3</v>
      </c>
      <c r="J10" s="148">
        <f t="shared" si="3"/>
        <v>8.3000000000000007</v>
      </c>
      <c r="K10" s="148">
        <f t="shared" si="3"/>
        <v>18.100000000000001</v>
      </c>
      <c r="L10" s="148">
        <f>+L11</f>
        <v>49.2</v>
      </c>
      <c r="M10" s="25">
        <f t="shared" si="1"/>
        <v>-50.499999999999986</v>
      </c>
      <c r="N10" s="25">
        <f t="shared" si="2"/>
        <v>-50.651955867602808</v>
      </c>
      <c r="O10" s="208"/>
      <c r="P10" s="208"/>
      <c r="Q10" s="208"/>
      <c r="R10" s="208"/>
    </row>
    <row r="11" spans="2:18" ht="18" customHeight="1">
      <c r="B11" s="153" t="s">
        <v>98</v>
      </c>
      <c r="C11" s="148">
        <f>+C12+C14</f>
        <v>25.2</v>
      </c>
      <c r="D11" s="148">
        <f t="shared" ref="D11:K11" si="4">+D12+D14</f>
        <v>21.1</v>
      </c>
      <c r="E11" s="148">
        <f t="shared" si="4"/>
        <v>19.899999999999999</v>
      </c>
      <c r="F11" s="148">
        <f t="shared" si="4"/>
        <v>33.5</v>
      </c>
      <c r="G11" s="148">
        <f t="shared" si="4"/>
        <v>99.699999999999989</v>
      </c>
      <c r="H11" s="148">
        <f t="shared" si="4"/>
        <v>10.5</v>
      </c>
      <c r="I11" s="148">
        <f t="shared" si="4"/>
        <v>12.3</v>
      </c>
      <c r="J11" s="148">
        <f t="shared" si="4"/>
        <v>8.3000000000000007</v>
      </c>
      <c r="K11" s="148">
        <f t="shared" si="4"/>
        <v>18.100000000000001</v>
      </c>
      <c r="L11" s="148">
        <f>+L12+L14</f>
        <v>49.2</v>
      </c>
      <c r="M11" s="25">
        <f t="shared" si="1"/>
        <v>-50.499999999999986</v>
      </c>
      <c r="N11" s="25">
        <f t="shared" si="2"/>
        <v>-50.651955867602808</v>
      </c>
      <c r="O11" s="208"/>
      <c r="P11" s="208"/>
      <c r="Q11" s="208"/>
      <c r="R11" s="208"/>
    </row>
    <row r="12" spans="2:18" ht="18" customHeight="1">
      <c r="B12" s="153" t="s">
        <v>99</v>
      </c>
      <c r="C12" s="148">
        <f t="shared" ref="C12:K12" si="5">+C13</f>
        <v>25.2</v>
      </c>
      <c r="D12" s="148">
        <f t="shared" si="5"/>
        <v>21.1</v>
      </c>
      <c r="E12" s="148">
        <f t="shared" si="5"/>
        <v>19.899999999999999</v>
      </c>
      <c r="F12" s="148">
        <f t="shared" si="5"/>
        <v>33.5</v>
      </c>
      <c r="G12" s="148">
        <f t="shared" si="5"/>
        <v>99.699999999999989</v>
      </c>
      <c r="H12" s="148">
        <f t="shared" si="5"/>
        <v>10.5</v>
      </c>
      <c r="I12" s="148">
        <f t="shared" si="5"/>
        <v>12.3</v>
      </c>
      <c r="J12" s="148">
        <f t="shared" si="5"/>
        <v>8.3000000000000007</v>
      </c>
      <c r="K12" s="148">
        <f t="shared" si="5"/>
        <v>18.100000000000001</v>
      </c>
      <c r="L12" s="148">
        <f>+L13</f>
        <v>49.2</v>
      </c>
      <c r="M12" s="25">
        <f t="shared" si="1"/>
        <v>-50.499999999999986</v>
      </c>
      <c r="N12" s="25">
        <f t="shared" si="2"/>
        <v>-50.651955867602808</v>
      </c>
      <c r="O12" s="208"/>
      <c r="P12" s="208"/>
      <c r="Q12" s="208"/>
      <c r="R12" s="208"/>
    </row>
    <row r="13" spans="2:18" ht="18" customHeight="1">
      <c r="B13" s="159" t="s">
        <v>133</v>
      </c>
      <c r="C13" s="34">
        <f>+[1]PP!C41</f>
        <v>25.2</v>
      </c>
      <c r="D13" s="34">
        <f>+[1]PP!D41</f>
        <v>21.1</v>
      </c>
      <c r="E13" s="34">
        <f>+[1]PP!E41</f>
        <v>19.899999999999999</v>
      </c>
      <c r="F13" s="34">
        <f>+[1]PP!F41</f>
        <v>33.5</v>
      </c>
      <c r="G13" s="34">
        <f>SUM(C13:F13)</f>
        <v>99.699999999999989</v>
      </c>
      <c r="H13" s="34">
        <f>+[1]PP!H41</f>
        <v>10.5</v>
      </c>
      <c r="I13" s="34">
        <f>+[1]PP!I41</f>
        <v>12.3</v>
      </c>
      <c r="J13" s="34">
        <f>+[1]PP!J41</f>
        <v>8.3000000000000007</v>
      </c>
      <c r="K13" s="34">
        <f>+[1]PP!K41</f>
        <v>18.100000000000001</v>
      </c>
      <c r="L13" s="34">
        <f>SUM(H13:K13)</f>
        <v>49.2</v>
      </c>
      <c r="M13" s="33">
        <f t="shared" si="1"/>
        <v>-50.499999999999986</v>
      </c>
      <c r="N13" s="33">
        <f t="shared" si="2"/>
        <v>-50.651955867602808</v>
      </c>
      <c r="O13" s="208"/>
      <c r="P13" s="208"/>
      <c r="Q13" s="208"/>
      <c r="R13" s="208"/>
    </row>
    <row r="14" spans="2:18" ht="18" customHeight="1">
      <c r="B14" s="159" t="s">
        <v>134</v>
      </c>
      <c r="C14" s="34">
        <v>0</v>
      </c>
      <c r="D14" s="34">
        <v>0</v>
      </c>
      <c r="E14" s="34">
        <v>0</v>
      </c>
      <c r="F14" s="34">
        <v>0</v>
      </c>
      <c r="G14" s="34">
        <f>SUM(C14:F14)</f>
        <v>0</v>
      </c>
      <c r="H14" s="34">
        <v>0</v>
      </c>
      <c r="I14" s="34">
        <v>0</v>
      </c>
      <c r="J14" s="34">
        <v>0</v>
      </c>
      <c r="K14" s="34">
        <v>0</v>
      </c>
      <c r="L14" s="34">
        <f>SUM(H14:K14)</f>
        <v>0</v>
      </c>
      <c r="M14" s="33">
        <f t="shared" si="1"/>
        <v>0</v>
      </c>
      <c r="N14" s="209">
        <v>0</v>
      </c>
      <c r="O14" s="208"/>
      <c r="P14" s="208"/>
      <c r="Q14" s="208"/>
      <c r="R14" s="208"/>
    </row>
    <row r="15" spans="2:18" ht="18" customHeight="1">
      <c r="B15" s="163" t="s">
        <v>104</v>
      </c>
      <c r="C15" s="29">
        <f>+C16</f>
        <v>0</v>
      </c>
      <c r="D15" s="29">
        <f>+D16</f>
        <v>0</v>
      </c>
      <c r="E15" s="29">
        <f>+E16</f>
        <v>0</v>
      </c>
      <c r="F15" s="29">
        <f>+F16</f>
        <v>0</v>
      </c>
      <c r="G15" s="29">
        <f>+G16</f>
        <v>0</v>
      </c>
      <c r="H15" s="29">
        <f t="shared" ref="H15:M15" si="6">+H16</f>
        <v>0.9</v>
      </c>
      <c r="I15" s="29">
        <f t="shared" si="6"/>
        <v>0</v>
      </c>
      <c r="J15" s="29">
        <f t="shared" si="6"/>
        <v>0</v>
      </c>
      <c r="K15" s="29">
        <f t="shared" si="6"/>
        <v>1</v>
      </c>
      <c r="L15" s="29">
        <f t="shared" si="6"/>
        <v>1.9</v>
      </c>
      <c r="M15" s="29">
        <f t="shared" si="6"/>
        <v>1.9</v>
      </c>
      <c r="N15" s="210">
        <v>0</v>
      </c>
      <c r="O15" s="208"/>
      <c r="P15" s="208"/>
      <c r="Q15" s="208"/>
      <c r="R15" s="208"/>
    </row>
    <row r="16" spans="2:18" ht="18" customHeight="1">
      <c r="B16" s="211" t="s">
        <v>135</v>
      </c>
      <c r="C16" s="34">
        <v>0</v>
      </c>
      <c r="D16" s="34">
        <v>0</v>
      </c>
      <c r="E16" s="34">
        <v>0</v>
      </c>
      <c r="F16" s="34">
        <v>0</v>
      </c>
      <c r="G16" s="34">
        <f>SUM(C16:F16)</f>
        <v>0</v>
      </c>
      <c r="H16" s="34">
        <v>0.9</v>
      </c>
      <c r="I16" s="34">
        <v>0</v>
      </c>
      <c r="J16" s="34">
        <v>0</v>
      </c>
      <c r="K16" s="34">
        <f>+[1]PP!K57</f>
        <v>1</v>
      </c>
      <c r="L16" s="34">
        <f>SUM(H16:K16)</f>
        <v>1.9</v>
      </c>
      <c r="M16" s="33">
        <f t="shared" ref="M16" si="7">+L16-G16</f>
        <v>1.9</v>
      </c>
      <c r="N16" s="209">
        <v>0</v>
      </c>
      <c r="O16" s="208"/>
      <c r="P16" s="208"/>
      <c r="Q16" s="208"/>
      <c r="R16" s="208"/>
    </row>
    <row r="17" spans="1:18" ht="18" customHeight="1">
      <c r="B17" s="162" t="s">
        <v>106</v>
      </c>
      <c r="C17" s="148">
        <f t="shared" ref="C17:K17" si="8">+C18+C25</f>
        <v>3285.9</v>
      </c>
      <c r="D17" s="148">
        <f t="shared" si="8"/>
        <v>2853.5</v>
      </c>
      <c r="E17" s="148">
        <f t="shared" si="8"/>
        <v>1999.8</v>
      </c>
      <c r="F17" s="148">
        <f t="shared" si="8"/>
        <v>2663.7999999999997</v>
      </c>
      <c r="G17" s="148">
        <f t="shared" si="8"/>
        <v>10803</v>
      </c>
      <c r="H17" s="148">
        <f t="shared" si="8"/>
        <v>2306.2000000000003</v>
      </c>
      <c r="I17" s="148">
        <f t="shared" si="8"/>
        <v>2260.1999999999998</v>
      </c>
      <c r="J17" s="148">
        <f t="shared" si="8"/>
        <v>2369.4</v>
      </c>
      <c r="K17" s="148">
        <f t="shared" si="8"/>
        <v>2399.1</v>
      </c>
      <c r="L17" s="148">
        <f>+L18+L25</f>
        <v>9334.9</v>
      </c>
      <c r="M17" s="25">
        <f t="shared" si="1"/>
        <v>-1468.1000000000004</v>
      </c>
      <c r="N17" s="25">
        <f>+M17/G17*100</f>
        <v>-13.589743589743595</v>
      </c>
      <c r="O17" s="208"/>
      <c r="P17" s="208"/>
      <c r="Q17" s="208"/>
      <c r="R17" s="208"/>
    </row>
    <row r="18" spans="1:18" ht="18" customHeight="1">
      <c r="B18" s="153" t="s">
        <v>53</v>
      </c>
      <c r="C18" s="148">
        <f t="shared" ref="C18:K18" si="9">+C19+C23</f>
        <v>3086.1</v>
      </c>
      <c r="D18" s="25">
        <f t="shared" si="9"/>
        <v>2777</v>
      </c>
      <c r="E18" s="25">
        <f t="shared" si="9"/>
        <v>1921</v>
      </c>
      <c r="F18" s="25">
        <f t="shared" si="9"/>
        <v>2589.1</v>
      </c>
      <c r="G18" s="29">
        <f t="shared" si="9"/>
        <v>10373.200000000001</v>
      </c>
      <c r="H18" s="148">
        <f t="shared" si="9"/>
        <v>2199.2000000000003</v>
      </c>
      <c r="I18" s="148">
        <f t="shared" si="9"/>
        <v>2179.1999999999998</v>
      </c>
      <c r="J18" s="25">
        <f t="shared" si="9"/>
        <v>2216.8000000000002</v>
      </c>
      <c r="K18" s="25">
        <f t="shared" si="9"/>
        <v>2233.1</v>
      </c>
      <c r="L18" s="25">
        <f>+L19+L23</f>
        <v>8828.2999999999993</v>
      </c>
      <c r="M18" s="25">
        <f t="shared" si="1"/>
        <v>-1544.9000000000015</v>
      </c>
      <c r="N18" s="25">
        <f>+M18/G18*100</f>
        <v>-14.8931862877415</v>
      </c>
      <c r="O18" s="208"/>
      <c r="P18" s="208"/>
      <c r="Q18" s="208"/>
      <c r="R18" s="208"/>
    </row>
    <row r="19" spans="1:18" ht="18" customHeight="1">
      <c r="B19" s="157" t="s">
        <v>54</v>
      </c>
      <c r="C19" s="25">
        <f t="shared" ref="C19:K19" si="10">+C20+C22</f>
        <v>204.2</v>
      </c>
      <c r="D19" s="25">
        <f t="shared" si="10"/>
        <v>167</v>
      </c>
      <c r="E19" s="25">
        <f t="shared" si="10"/>
        <v>8.5</v>
      </c>
      <c r="F19" s="25">
        <f t="shared" si="10"/>
        <v>68.5</v>
      </c>
      <c r="G19" s="25">
        <f t="shared" si="10"/>
        <v>448.2</v>
      </c>
      <c r="H19" s="25">
        <f t="shared" si="10"/>
        <v>32.299999999999997</v>
      </c>
      <c r="I19" s="25">
        <f t="shared" si="10"/>
        <v>180.1</v>
      </c>
      <c r="J19" s="25">
        <f t="shared" si="10"/>
        <v>88.8</v>
      </c>
      <c r="K19" s="25">
        <f t="shared" si="10"/>
        <v>197.70000000000002</v>
      </c>
      <c r="L19" s="25">
        <f>+L20+L22</f>
        <v>498.9</v>
      </c>
      <c r="M19" s="25">
        <f t="shared" si="1"/>
        <v>50.699999999999989</v>
      </c>
      <c r="N19" s="25">
        <f>+M19/G19*100</f>
        <v>11.311914323962515</v>
      </c>
      <c r="O19" s="208"/>
      <c r="P19" s="208"/>
      <c r="Q19" s="208"/>
      <c r="R19" s="208"/>
    </row>
    <row r="20" spans="1:18" s="212" customFormat="1" ht="18" customHeight="1">
      <c r="B20" s="213" t="s">
        <v>107</v>
      </c>
      <c r="C20" s="175">
        <f>+C21</f>
        <v>2.2000000000000002</v>
      </c>
      <c r="D20" s="175">
        <f t="shared" ref="D20:K20" si="11">+D21</f>
        <v>28.5</v>
      </c>
      <c r="E20" s="175">
        <f t="shared" si="11"/>
        <v>0</v>
      </c>
      <c r="F20" s="175">
        <f t="shared" si="11"/>
        <v>20.8</v>
      </c>
      <c r="G20" s="175">
        <f t="shared" si="11"/>
        <v>51.5</v>
      </c>
      <c r="H20" s="175">
        <f t="shared" si="11"/>
        <v>10.1</v>
      </c>
      <c r="I20" s="175">
        <f t="shared" si="11"/>
        <v>36.5</v>
      </c>
      <c r="J20" s="175">
        <f t="shared" si="11"/>
        <v>10</v>
      </c>
      <c r="K20" s="175">
        <f t="shared" si="11"/>
        <v>4.8</v>
      </c>
      <c r="L20" s="175">
        <f>+L21</f>
        <v>61.4</v>
      </c>
      <c r="M20" s="175">
        <f t="shared" si="1"/>
        <v>9.8999999999999986</v>
      </c>
      <c r="N20" s="214">
        <v>0</v>
      </c>
      <c r="O20" s="208"/>
      <c r="P20" s="208"/>
      <c r="Q20" s="208"/>
      <c r="R20" s="208"/>
    </row>
    <row r="21" spans="1:18" ht="18" customHeight="1">
      <c r="B21" s="211" t="s">
        <v>136</v>
      </c>
      <c r="C21" s="33">
        <f>+[1]PP!C67</f>
        <v>2.2000000000000002</v>
      </c>
      <c r="D21" s="33">
        <f>+[1]PP!D67</f>
        <v>28.5</v>
      </c>
      <c r="E21" s="33">
        <f>+[1]PP!E67</f>
        <v>0</v>
      </c>
      <c r="F21" s="33">
        <f>+[1]PP!F67</f>
        <v>20.8</v>
      </c>
      <c r="G21" s="33">
        <f>SUM(C21:F21)</f>
        <v>51.5</v>
      </c>
      <c r="H21" s="33">
        <f>+[1]PP!H67</f>
        <v>10.1</v>
      </c>
      <c r="I21" s="33">
        <f>+[1]PP!I67</f>
        <v>36.5</v>
      </c>
      <c r="J21" s="33">
        <f>+[1]PP!J67</f>
        <v>10</v>
      </c>
      <c r="K21" s="33">
        <f>+[1]PP!K67</f>
        <v>4.8</v>
      </c>
      <c r="L21" s="33">
        <f>SUM(H21:K21)</f>
        <v>61.4</v>
      </c>
      <c r="M21" s="33">
        <f t="shared" si="1"/>
        <v>9.8999999999999986</v>
      </c>
      <c r="N21" s="215">
        <f t="shared" ref="N21:N31" si="12">+M21/G21*100</f>
        <v>19.223300970873783</v>
      </c>
      <c r="O21" s="208"/>
      <c r="P21" s="208"/>
      <c r="Q21" s="208"/>
      <c r="R21" s="208"/>
    </row>
    <row r="22" spans="1:18" ht="18" customHeight="1">
      <c r="B22" s="216" t="s">
        <v>137</v>
      </c>
      <c r="C22" s="33">
        <f>+[1]PP!C68</f>
        <v>202</v>
      </c>
      <c r="D22" s="33">
        <f>+[1]PP!D68</f>
        <v>138.5</v>
      </c>
      <c r="E22" s="33">
        <f>+[1]PP!E68</f>
        <v>8.5</v>
      </c>
      <c r="F22" s="33">
        <f>+[1]PP!F68</f>
        <v>47.7</v>
      </c>
      <c r="G22" s="33">
        <f>SUM(C22:F22)</f>
        <v>396.7</v>
      </c>
      <c r="H22" s="33">
        <f>+[1]PP!H68</f>
        <v>22.2</v>
      </c>
      <c r="I22" s="33">
        <f>+[1]PP!I68</f>
        <v>143.6</v>
      </c>
      <c r="J22" s="33">
        <f>+[1]PP!J68</f>
        <v>78.8</v>
      </c>
      <c r="K22" s="33">
        <f>+[1]PP!K68</f>
        <v>192.9</v>
      </c>
      <c r="L22" s="33">
        <f>SUM(H22:K22)</f>
        <v>437.5</v>
      </c>
      <c r="M22" s="33">
        <f t="shared" si="1"/>
        <v>40.800000000000011</v>
      </c>
      <c r="N22" s="215">
        <f t="shared" si="12"/>
        <v>10.284850012603986</v>
      </c>
      <c r="O22" s="208"/>
      <c r="P22" s="208"/>
      <c r="Q22" s="208"/>
      <c r="R22" s="208"/>
    </row>
    <row r="23" spans="1:18" ht="18" customHeight="1">
      <c r="B23" s="157" t="s">
        <v>55</v>
      </c>
      <c r="C23" s="25">
        <f t="shared" ref="C23:K23" si="13">SUM(C24:C24)</f>
        <v>2881.9</v>
      </c>
      <c r="D23" s="25">
        <f t="shared" si="13"/>
        <v>2610</v>
      </c>
      <c r="E23" s="25">
        <f t="shared" si="13"/>
        <v>1912.5</v>
      </c>
      <c r="F23" s="25">
        <f t="shared" si="13"/>
        <v>2520.6</v>
      </c>
      <c r="G23" s="25">
        <f t="shared" si="13"/>
        <v>9925</v>
      </c>
      <c r="H23" s="25">
        <f t="shared" si="13"/>
        <v>2166.9</v>
      </c>
      <c r="I23" s="25">
        <f t="shared" si="13"/>
        <v>1999.1</v>
      </c>
      <c r="J23" s="25">
        <f t="shared" si="13"/>
        <v>2128</v>
      </c>
      <c r="K23" s="25">
        <f t="shared" si="13"/>
        <v>2035.4</v>
      </c>
      <c r="L23" s="25">
        <f>SUM(L24:L24)</f>
        <v>8329.4</v>
      </c>
      <c r="M23" s="25">
        <f t="shared" si="1"/>
        <v>-1595.6000000000004</v>
      </c>
      <c r="N23" s="25">
        <f t="shared" si="12"/>
        <v>-16.076574307304789</v>
      </c>
      <c r="O23" s="208"/>
      <c r="P23" s="208"/>
      <c r="Q23" s="208"/>
      <c r="R23" s="208"/>
    </row>
    <row r="24" spans="1:18" ht="18" customHeight="1">
      <c r="B24" s="216" t="s">
        <v>138</v>
      </c>
      <c r="C24" s="33">
        <f>+[1]PP!C72</f>
        <v>2881.9</v>
      </c>
      <c r="D24" s="33">
        <f>+[1]PP!D72</f>
        <v>2610</v>
      </c>
      <c r="E24" s="33">
        <f>+[1]PP!E72</f>
        <v>1912.5</v>
      </c>
      <c r="F24" s="33">
        <f>+[1]PP!F72</f>
        <v>2520.6</v>
      </c>
      <c r="G24" s="34">
        <f>SUM(C24:F24)</f>
        <v>9925</v>
      </c>
      <c r="H24" s="33">
        <f>+[1]PP!H72</f>
        <v>2166.9</v>
      </c>
      <c r="I24" s="33">
        <f>+[1]PP!I72</f>
        <v>1999.1</v>
      </c>
      <c r="J24" s="33">
        <f>+[1]PP!J72</f>
        <v>2128</v>
      </c>
      <c r="K24" s="33">
        <f>+[1]PP!K72</f>
        <v>2035.4</v>
      </c>
      <c r="L24" s="33">
        <f>SUM(H24:K24)</f>
        <v>8329.4</v>
      </c>
      <c r="M24" s="33">
        <f t="shared" si="1"/>
        <v>-1595.6000000000004</v>
      </c>
      <c r="N24" s="33">
        <f t="shared" si="12"/>
        <v>-16.076574307304789</v>
      </c>
      <c r="O24" s="208"/>
      <c r="P24" s="208"/>
      <c r="Q24" s="208"/>
      <c r="R24" s="208"/>
    </row>
    <row r="25" spans="1:18" ht="18" customHeight="1">
      <c r="B25" s="157" t="s">
        <v>59</v>
      </c>
      <c r="C25" s="25">
        <f t="shared" ref="C25:K25" si="14">SUM(C26:C28)</f>
        <v>199.8</v>
      </c>
      <c r="D25" s="25">
        <f t="shared" si="14"/>
        <v>76.5</v>
      </c>
      <c r="E25" s="25">
        <f t="shared" si="14"/>
        <v>78.8</v>
      </c>
      <c r="F25" s="25">
        <f t="shared" si="14"/>
        <v>74.7</v>
      </c>
      <c r="G25" s="25">
        <f t="shared" si="14"/>
        <v>429.80000000000007</v>
      </c>
      <c r="H25" s="25">
        <f t="shared" si="14"/>
        <v>107</v>
      </c>
      <c r="I25" s="25">
        <f t="shared" si="14"/>
        <v>81</v>
      </c>
      <c r="J25" s="25">
        <f t="shared" si="14"/>
        <v>152.6</v>
      </c>
      <c r="K25" s="25">
        <f t="shared" si="14"/>
        <v>166</v>
      </c>
      <c r="L25" s="25">
        <f>SUM(L26:L28)</f>
        <v>506.59999999999997</v>
      </c>
      <c r="M25" s="25">
        <f t="shared" si="1"/>
        <v>76.799999999999898</v>
      </c>
      <c r="N25" s="25">
        <f t="shared" si="12"/>
        <v>17.868776174965074</v>
      </c>
      <c r="O25" s="208"/>
      <c r="P25" s="208"/>
      <c r="Q25" s="217"/>
      <c r="R25" s="208"/>
    </row>
    <row r="26" spans="1:18" ht="18" customHeight="1">
      <c r="A26">
        <v>0</v>
      </c>
      <c r="B26" s="216" t="s">
        <v>139</v>
      </c>
      <c r="C26" s="33">
        <v>3.4</v>
      </c>
      <c r="D26" s="33">
        <v>3.8</v>
      </c>
      <c r="E26" s="33">
        <v>4.8</v>
      </c>
      <c r="F26" s="33">
        <v>3.5</v>
      </c>
      <c r="G26" s="34">
        <f>SUM(C26:F26)</f>
        <v>15.5</v>
      </c>
      <c r="H26" s="33">
        <f>+[1]PP!H79</f>
        <v>4.3</v>
      </c>
      <c r="I26" s="33">
        <v>3.4</v>
      </c>
      <c r="J26" s="33">
        <f>+[1]PP!J79</f>
        <v>3.2</v>
      </c>
      <c r="K26" s="33">
        <f>+[1]PP!K79</f>
        <v>4</v>
      </c>
      <c r="L26" s="33">
        <f>SUM(H26:K26)</f>
        <v>14.899999999999999</v>
      </c>
      <c r="M26" s="33">
        <f t="shared" si="1"/>
        <v>-0.60000000000000142</v>
      </c>
      <c r="N26" s="33">
        <f t="shared" si="12"/>
        <v>-3.8709677419354929</v>
      </c>
      <c r="O26" s="208"/>
      <c r="P26" s="208"/>
      <c r="Q26" s="217"/>
      <c r="R26" s="208"/>
    </row>
    <row r="27" spans="1:18" ht="18" customHeight="1">
      <c r="B27" s="216" t="s">
        <v>140</v>
      </c>
      <c r="C27" s="33">
        <v>164.4</v>
      </c>
      <c r="D27" s="33">
        <v>48.5</v>
      </c>
      <c r="E27" s="33">
        <v>49.9</v>
      </c>
      <c r="F27" s="33">
        <v>47.1</v>
      </c>
      <c r="G27" s="34">
        <f>SUM(C27:F27)</f>
        <v>309.90000000000003</v>
      </c>
      <c r="H27" s="33">
        <v>41.8</v>
      </c>
      <c r="I27" s="33">
        <v>28.7</v>
      </c>
      <c r="J27" s="33">
        <v>115.1</v>
      </c>
      <c r="K27" s="33">
        <v>113.1</v>
      </c>
      <c r="L27" s="33">
        <f>SUM(H27:K27)</f>
        <v>298.7</v>
      </c>
      <c r="M27" s="33">
        <f t="shared" si="1"/>
        <v>-11.200000000000045</v>
      </c>
      <c r="N27" s="33">
        <f t="shared" si="12"/>
        <v>-3.6140690545337346</v>
      </c>
      <c r="O27" s="208"/>
      <c r="P27" s="208"/>
      <c r="Q27" s="217"/>
      <c r="R27" s="208"/>
    </row>
    <row r="28" spans="1:18" ht="18" customHeight="1">
      <c r="B28" s="216" t="s">
        <v>141</v>
      </c>
      <c r="C28" s="33">
        <v>32</v>
      </c>
      <c r="D28" s="33">
        <v>24.2</v>
      </c>
      <c r="E28" s="33">
        <v>24.1</v>
      </c>
      <c r="F28" s="33">
        <v>24.1</v>
      </c>
      <c r="G28" s="34">
        <f>SUM(C28:F28)</f>
        <v>104.4</v>
      </c>
      <c r="H28" s="33">
        <v>60.9</v>
      </c>
      <c r="I28" s="33">
        <v>48.9</v>
      </c>
      <c r="J28" s="33">
        <v>34.299999999999997</v>
      </c>
      <c r="K28" s="33">
        <v>48.9</v>
      </c>
      <c r="L28" s="33">
        <f>SUM(H28:K28)</f>
        <v>193</v>
      </c>
      <c r="M28" s="33">
        <f t="shared" si="1"/>
        <v>88.6</v>
      </c>
      <c r="N28" s="33">
        <f t="shared" si="12"/>
        <v>84.865900383141764</v>
      </c>
      <c r="O28" s="208"/>
      <c r="P28" s="208"/>
      <c r="Q28" s="217"/>
      <c r="R28" s="208"/>
    </row>
    <row r="29" spans="1:18" ht="18" customHeight="1">
      <c r="B29" s="162" t="s">
        <v>112</v>
      </c>
      <c r="C29" s="25">
        <f t="shared" ref="C29:K29" si="15">+C30+C32</f>
        <v>101</v>
      </c>
      <c r="D29" s="25">
        <f t="shared" si="15"/>
        <v>70.400000000000006</v>
      </c>
      <c r="E29" s="25">
        <f t="shared" si="15"/>
        <v>71</v>
      </c>
      <c r="F29" s="25">
        <f t="shared" si="15"/>
        <v>76.099999999999994</v>
      </c>
      <c r="G29" s="25">
        <f t="shared" si="15"/>
        <v>318.5</v>
      </c>
      <c r="H29" s="25">
        <f t="shared" si="15"/>
        <v>88.7</v>
      </c>
      <c r="I29" s="25">
        <f t="shared" si="15"/>
        <v>68.900000000000006</v>
      </c>
      <c r="J29" s="25">
        <f t="shared" si="15"/>
        <v>85.4</v>
      </c>
      <c r="K29" s="25">
        <f t="shared" si="15"/>
        <v>86.5</v>
      </c>
      <c r="L29" s="25">
        <f>+L30+L32</f>
        <v>329.5</v>
      </c>
      <c r="M29" s="25">
        <f t="shared" si="1"/>
        <v>11</v>
      </c>
      <c r="N29" s="25">
        <f t="shared" si="12"/>
        <v>3.4536891679748818</v>
      </c>
      <c r="O29" s="208"/>
      <c r="P29" s="208"/>
      <c r="Q29" s="217"/>
      <c r="R29" s="208"/>
    </row>
    <row r="30" spans="1:18" ht="18" customHeight="1">
      <c r="B30" s="153" t="s">
        <v>65</v>
      </c>
      <c r="C30" s="175">
        <f t="shared" ref="C30:F30" si="16">+C31</f>
        <v>101</v>
      </c>
      <c r="D30" s="175">
        <f t="shared" si="16"/>
        <v>70.400000000000006</v>
      </c>
      <c r="E30" s="175">
        <f t="shared" si="16"/>
        <v>71</v>
      </c>
      <c r="F30" s="175">
        <f t="shared" si="16"/>
        <v>76.099999999999994</v>
      </c>
      <c r="G30" s="29">
        <f>SUM(C30:F30)</f>
        <v>318.5</v>
      </c>
      <c r="H30" s="175">
        <f>+H31</f>
        <v>88.7</v>
      </c>
      <c r="I30" s="175">
        <f>+I31</f>
        <v>68.900000000000006</v>
      </c>
      <c r="J30" s="175">
        <f t="shared" ref="J30:K30" si="17">+J31</f>
        <v>85.4</v>
      </c>
      <c r="K30" s="175">
        <f t="shared" si="17"/>
        <v>86.5</v>
      </c>
      <c r="L30" s="175">
        <f>SUM(H30:K30)</f>
        <v>329.5</v>
      </c>
      <c r="M30" s="25">
        <f t="shared" si="1"/>
        <v>11</v>
      </c>
      <c r="N30" s="175">
        <f t="shared" si="12"/>
        <v>3.4536891679748818</v>
      </c>
      <c r="O30" s="208"/>
      <c r="P30" s="208"/>
      <c r="Q30" s="217"/>
      <c r="R30" s="208"/>
    </row>
    <row r="31" spans="1:18" ht="18" customHeight="1">
      <c r="B31" s="159" t="s">
        <v>142</v>
      </c>
      <c r="C31" s="218">
        <f>+[1]PP!C89</f>
        <v>101</v>
      </c>
      <c r="D31" s="218">
        <f>+[1]PP!D89</f>
        <v>70.400000000000006</v>
      </c>
      <c r="E31" s="218">
        <f>+[1]PP!E89</f>
        <v>71</v>
      </c>
      <c r="F31" s="218">
        <f>+[1]PP!F89</f>
        <v>76.099999999999994</v>
      </c>
      <c r="G31" s="218">
        <f>+[1]PP!G89</f>
        <v>318.5</v>
      </c>
      <c r="H31" s="218">
        <f>+[1]PP!H89</f>
        <v>88.7</v>
      </c>
      <c r="I31" s="218">
        <f>+[1]PP!I89</f>
        <v>68.900000000000006</v>
      </c>
      <c r="J31" s="218">
        <f>+[1]PP!J89</f>
        <v>85.4</v>
      </c>
      <c r="K31" s="218">
        <f>+[1]PP!K89</f>
        <v>86.5</v>
      </c>
      <c r="L31" s="218">
        <f>+[1]PP!L89</f>
        <v>329.5</v>
      </c>
      <c r="M31" s="218">
        <f t="shared" si="1"/>
        <v>11</v>
      </c>
      <c r="N31" s="218">
        <f t="shared" si="12"/>
        <v>3.4536891679748818</v>
      </c>
      <c r="O31" s="208"/>
      <c r="P31" s="208"/>
      <c r="Q31" s="208"/>
      <c r="R31" s="208"/>
    </row>
    <row r="32" spans="1:18" ht="18" customHeight="1">
      <c r="B32" s="153" t="s">
        <v>66</v>
      </c>
      <c r="C32" s="148">
        <v>0</v>
      </c>
      <c r="D32" s="148">
        <v>0</v>
      </c>
      <c r="E32" s="148">
        <v>0</v>
      </c>
      <c r="F32" s="148">
        <v>0</v>
      </c>
      <c r="G32" s="148">
        <f>SUM(C32:F32)</f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f>SUM(H32:K32)</f>
        <v>0</v>
      </c>
      <c r="M32" s="219">
        <f t="shared" si="1"/>
        <v>0</v>
      </c>
      <c r="N32" s="219">
        <v>0</v>
      </c>
      <c r="O32" s="208"/>
      <c r="P32" s="208"/>
      <c r="Q32" s="208"/>
      <c r="R32" s="208"/>
    </row>
    <row r="33" spans="2:18" ht="21" customHeight="1">
      <c r="B33" s="220" t="s">
        <v>124</v>
      </c>
      <c r="C33" s="182">
        <f>+C8</f>
        <v>3412.1</v>
      </c>
      <c r="D33" s="182">
        <f>+D8</f>
        <v>2945</v>
      </c>
      <c r="E33" s="182">
        <f>+E8</f>
        <v>2090.6999999999998</v>
      </c>
      <c r="F33" s="182">
        <f>+F8</f>
        <v>2773.3999999999996</v>
      </c>
      <c r="G33" s="182">
        <f>SUM(C33:F33)</f>
        <v>11221.199999999999</v>
      </c>
      <c r="H33" s="182">
        <f t="shared" ref="H33:L33" si="18">+H8</f>
        <v>2406.3000000000002</v>
      </c>
      <c r="I33" s="182">
        <f t="shared" si="18"/>
        <v>2341.4</v>
      </c>
      <c r="J33" s="182">
        <f t="shared" si="18"/>
        <v>2463.1000000000004</v>
      </c>
      <c r="K33" s="182">
        <f t="shared" si="18"/>
        <v>2504.6999999999998</v>
      </c>
      <c r="L33" s="182">
        <f t="shared" si="18"/>
        <v>9715.5</v>
      </c>
      <c r="M33" s="182">
        <f t="shared" si="1"/>
        <v>-1505.6999999999989</v>
      </c>
      <c r="N33" s="221">
        <f>+M33/G33*100</f>
        <v>-13.418350978504964</v>
      </c>
      <c r="O33" s="208"/>
      <c r="P33" s="208"/>
      <c r="Q33" s="208"/>
      <c r="R33" s="208"/>
    </row>
    <row r="34" spans="2:18" ht="21" customHeight="1">
      <c r="B34" s="222" t="s">
        <v>143</v>
      </c>
      <c r="C34" s="223">
        <v>0</v>
      </c>
      <c r="D34" s="223">
        <v>0</v>
      </c>
      <c r="E34" s="223">
        <v>0.4</v>
      </c>
      <c r="F34" s="223">
        <v>0</v>
      </c>
      <c r="G34" s="223">
        <f>SUM(C34:F34)</f>
        <v>0.4</v>
      </c>
      <c r="H34" s="223">
        <v>0</v>
      </c>
      <c r="I34" s="223">
        <v>0</v>
      </c>
      <c r="J34" s="223">
        <v>0</v>
      </c>
      <c r="K34" s="223">
        <v>0</v>
      </c>
      <c r="L34" s="223">
        <v>0</v>
      </c>
      <c r="M34" s="224">
        <f t="shared" si="1"/>
        <v>-0.4</v>
      </c>
      <c r="N34" s="225">
        <v>0</v>
      </c>
      <c r="O34" s="208"/>
      <c r="P34" s="208"/>
    </row>
    <row r="35" spans="2:18" ht="21" customHeight="1">
      <c r="B35" s="226"/>
      <c r="C35" s="182">
        <f t="shared" ref="C35:L35" si="19">+C34+C33</f>
        <v>3412.1</v>
      </c>
      <c r="D35" s="182">
        <f t="shared" si="19"/>
        <v>2945</v>
      </c>
      <c r="E35" s="182">
        <f t="shared" si="19"/>
        <v>2091.1</v>
      </c>
      <c r="F35" s="182">
        <f t="shared" si="19"/>
        <v>2773.3999999999996</v>
      </c>
      <c r="G35" s="182">
        <f t="shared" si="19"/>
        <v>11221.599999999999</v>
      </c>
      <c r="H35" s="182">
        <f t="shared" si="19"/>
        <v>2406.3000000000002</v>
      </c>
      <c r="I35" s="182">
        <f t="shared" si="19"/>
        <v>2341.4</v>
      </c>
      <c r="J35" s="182">
        <f t="shared" si="19"/>
        <v>2463.1000000000004</v>
      </c>
      <c r="K35" s="182">
        <f t="shared" si="19"/>
        <v>2504.6999999999998</v>
      </c>
      <c r="L35" s="182">
        <f t="shared" si="19"/>
        <v>9715.5</v>
      </c>
      <c r="M35" s="182">
        <f t="shared" si="1"/>
        <v>-1506.0999999999985</v>
      </c>
      <c r="N35" s="227">
        <v>0</v>
      </c>
      <c r="O35" s="208"/>
      <c r="P35" s="208"/>
    </row>
    <row r="36" spans="2:18" ht="18" customHeight="1">
      <c r="B36" s="64" t="s">
        <v>144</v>
      </c>
      <c r="H36" s="228"/>
      <c r="I36" s="228"/>
      <c r="J36" s="228"/>
      <c r="K36" s="228"/>
      <c r="L36" s="228"/>
      <c r="M36" s="228"/>
    </row>
    <row r="37" spans="2:18" ht="13.5" customHeight="1">
      <c r="B37" s="127" t="s">
        <v>70</v>
      </c>
      <c r="H37" s="228"/>
      <c r="I37" s="228"/>
      <c r="J37" s="228"/>
      <c r="K37" s="228"/>
      <c r="L37" s="228"/>
      <c r="M37" s="228"/>
    </row>
    <row r="38" spans="2:18" ht="14.25" customHeight="1">
      <c r="B38" s="128" t="s">
        <v>145</v>
      </c>
      <c r="C38" s="97"/>
      <c r="D38" s="97"/>
      <c r="E38" s="97"/>
      <c r="F38" s="97"/>
      <c r="G38" s="97"/>
      <c r="H38" s="97"/>
      <c r="I38" s="228"/>
      <c r="J38" s="228"/>
      <c r="K38" s="228"/>
      <c r="L38" s="228"/>
      <c r="M38" s="228"/>
    </row>
    <row r="39" spans="2:18">
      <c r="B39" s="126"/>
      <c r="C39" s="97"/>
      <c r="D39" s="97"/>
      <c r="E39" s="97"/>
      <c r="F39" s="97"/>
      <c r="G39" s="97"/>
      <c r="H39" s="229"/>
      <c r="I39" s="229"/>
      <c r="J39" s="229"/>
      <c r="K39" s="229"/>
      <c r="L39" s="229"/>
      <c r="M39" s="126"/>
      <c r="N39" s="126"/>
    </row>
    <row r="40" spans="2:18">
      <c r="B40" s="126"/>
      <c r="C40" s="229"/>
      <c r="D40" s="229"/>
      <c r="E40" s="229"/>
      <c r="F40" s="229"/>
      <c r="G40" s="229"/>
      <c r="H40" s="229"/>
      <c r="I40" s="229"/>
      <c r="J40" s="229"/>
      <c r="K40" s="229"/>
      <c r="L40" s="228"/>
      <c r="M40" s="229"/>
      <c r="N40" s="229"/>
    </row>
    <row r="41" spans="2:18" ht="15">
      <c r="B41" s="86" t="s">
        <v>128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</row>
    <row r="42" spans="2:18" ht="14.25">
      <c r="B42" s="88" t="s">
        <v>93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</row>
    <row r="43" spans="2:18" ht="14.25">
      <c r="B43" s="88" t="s">
        <v>130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</row>
    <row r="44" spans="2:18" ht="18" customHeight="1">
      <c r="B44" s="12" t="s">
        <v>5</v>
      </c>
      <c r="C44" s="139">
        <v>2025</v>
      </c>
      <c r="D44" s="140"/>
      <c r="E44" s="140"/>
      <c r="F44" s="140"/>
      <c r="G44" s="12">
        <v>2025</v>
      </c>
      <c r="H44" s="139">
        <v>2025</v>
      </c>
      <c r="I44" s="140"/>
      <c r="J44" s="140"/>
      <c r="K44" s="140"/>
      <c r="L44" s="15" t="s">
        <v>146</v>
      </c>
      <c r="M44" s="139" t="s">
        <v>131</v>
      </c>
      <c r="N44" s="202"/>
    </row>
    <row r="45" spans="2:18" ht="44.25" customHeight="1">
      <c r="B45" s="142"/>
      <c r="C45" s="143" t="s">
        <v>10</v>
      </c>
      <c r="D45" s="143" t="s">
        <v>11</v>
      </c>
      <c r="E45" s="143" t="s">
        <v>12</v>
      </c>
      <c r="F45" s="143" t="s">
        <v>13</v>
      </c>
      <c r="G45" s="142"/>
      <c r="H45" s="143" t="s">
        <v>10</v>
      </c>
      <c r="I45" s="143" t="s">
        <v>11</v>
      </c>
      <c r="J45" s="143" t="s">
        <v>12</v>
      </c>
      <c r="K45" s="143" t="s">
        <v>13</v>
      </c>
      <c r="L45" s="144"/>
      <c r="M45" s="203" t="s">
        <v>147</v>
      </c>
      <c r="N45" s="204" t="s">
        <v>95</v>
      </c>
    </row>
    <row r="46" spans="2:18" ht="18" customHeight="1">
      <c r="B46" s="205" t="s">
        <v>14</v>
      </c>
      <c r="C46" s="206">
        <f>+C47+C55+C67+C53</f>
        <v>2406.3000000000002</v>
      </c>
      <c r="D46" s="206">
        <f t="shared" ref="D46:L46" si="20">+D47+D55+D67+D53</f>
        <v>2341.4</v>
      </c>
      <c r="E46" s="206">
        <f t="shared" si="20"/>
        <v>2463.1000000000004</v>
      </c>
      <c r="F46" s="206">
        <f t="shared" si="20"/>
        <v>2504.6999999999998</v>
      </c>
      <c r="G46" s="206">
        <f t="shared" si="20"/>
        <v>9715.5</v>
      </c>
      <c r="H46" s="206">
        <f t="shared" si="20"/>
        <v>2758.4281679999999</v>
      </c>
      <c r="I46" s="206">
        <f t="shared" si="20"/>
        <v>2940.7165210000007</v>
      </c>
      <c r="J46" s="206">
        <f t="shared" si="20"/>
        <v>2689.8495440000002</v>
      </c>
      <c r="K46" s="206">
        <f t="shared" si="20"/>
        <v>2755.8580678505805</v>
      </c>
      <c r="L46" s="206">
        <f t="shared" si="20"/>
        <v>11144.85230085058</v>
      </c>
      <c r="M46" s="206">
        <f t="shared" ref="M46:M73" si="21">+G46-L46</f>
        <v>-1429.3523008505799</v>
      </c>
      <c r="N46" s="206">
        <f t="shared" ref="N46:N51" si="22">+G46/L46*100</f>
        <v>87.174775741608613</v>
      </c>
      <c r="O46" s="230"/>
      <c r="P46" s="231"/>
    </row>
    <row r="47" spans="2:18" ht="18" customHeight="1">
      <c r="B47" s="151" t="s">
        <v>15</v>
      </c>
      <c r="C47" s="148">
        <f t="shared" ref="C47:K50" si="23">+C48</f>
        <v>10.5</v>
      </c>
      <c r="D47" s="148">
        <f t="shared" si="23"/>
        <v>12.3</v>
      </c>
      <c r="E47" s="148">
        <f t="shared" si="23"/>
        <v>8.3000000000000007</v>
      </c>
      <c r="F47" s="148">
        <f t="shared" si="23"/>
        <v>18.100000000000001</v>
      </c>
      <c r="G47" s="148">
        <f>+G48</f>
        <v>49.2</v>
      </c>
      <c r="H47" s="148">
        <f t="shared" ref="H47:K48" si="24">+H48</f>
        <v>27.407166</v>
      </c>
      <c r="I47" s="148">
        <f t="shared" si="24"/>
        <v>31.705984999999998</v>
      </c>
      <c r="J47" s="148">
        <f t="shared" si="24"/>
        <v>28.461089000000001</v>
      </c>
      <c r="K47" s="148">
        <f t="shared" si="24"/>
        <v>36.389311640578015</v>
      </c>
      <c r="L47" s="148">
        <f>+L48</f>
        <v>123.96355164057802</v>
      </c>
      <c r="M47" s="148">
        <f t="shared" si="21"/>
        <v>-74.763551640578015</v>
      </c>
      <c r="N47" s="148">
        <f t="shared" si="22"/>
        <v>39.689085500431048</v>
      </c>
      <c r="O47" s="230"/>
      <c r="P47" s="231"/>
    </row>
    <row r="48" spans="2:18" ht="18" customHeight="1">
      <c r="B48" s="151" t="s">
        <v>77</v>
      </c>
      <c r="C48" s="148">
        <f t="shared" si="23"/>
        <v>10.5</v>
      </c>
      <c r="D48" s="148">
        <f t="shared" si="23"/>
        <v>12.3</v>
      </c>
      <c r="E48" s="148">
        <f t="shared" si="23"/>
        <v>8.3000000000000007</v>
      </c>
      <c r="F48" s="148">
        <f t="shared" si="23"/>
        <v>18.100000000000001</v>
      </c>
      <c r="G48" s="148">
        <f>+G49</f>
        <v>49.2</v>
      </c>
      <c r="H48" s="148">
        <f t="shared" si="24"/>
        <v>27.407166</v>
      </c>
      <c r="I48" s="148">
        <f t="shared" si="24"/>
        <v>31.705984999999998</v>
      </c>
      <c r="J48" s="148">
        <f t="shared" si="24"/>
        <v>28.461089000000001</v>
      </c>
      <c r="K48" s="148">
        <f t="shared" si="24"/>
        <v>36.389311640578015</v>
      </c>
      <c r="L48" s="148">
        <f>+L49</f>
        <v>123.96355164057802</v>
      </c>
      <c r="M48" s="148">
        <f t="shared" si="21"/>
        <v>-74.763551640578015</v>
      </c>
      <c r="N48" s="148">
        <f t="shared" si="22"/>
        <v>39.689085500431048</v>
      </c>
      <c r="O48" s="230"/>
      <c r="P48" s="231"/>
    </row>
    <row r="49" spans="2:16" ht="18" customHeight="1">
      <c r="B49" s="153" t="s">
        <v>98</v>
      </c>
      <c r="C49" s="148">
        <f>+C50+C52</f>
        <v>10.5</v>
      </c>
      <c r="D49" s="25">
        <f t="shared" si="23"/>
        <v>12.3</v>
      </c>
      <c r="E49" s="25">
        <f t="shared" si="23"/>
        <v>8.3000000000000007</v>
      </c>
      <c r="F49" s="25">
        <f t="shared" si="23"/>
        <v>18.100000000000001</v>
      </c>
      <c r="G49" s="25">
        <f>+G50</f>
        <v>49.2</v>
      </c>
      <c r="H49" s="148">
        <f t="shared" si="23"/>
        <v>27.407166</v>
      </c>
      <c r="I49" s="25">
        <f t="shared" si="23"/>
        <v>31.705984999999998</v>
      </c>
      <c r="J49" s="25">
        <f t="shared" si="23"/>
        <v>28.461089000000001</v>
      </c>
      <c r="K49" s="25">
        <f t="shared" si="23"/>
        <v>36.389311640578015</v>
      </c>
      <c r="L49" s="25">
        <f>+L50</f>
        <v>123.96355164057802</v>
      </c>
      <c r="M49" s="25">
        <f t="shared" si="21"/>
        <v>-74.763551640578015</v>
      </c>
      <c r="N49" s="25">
        <f t="shared" si="22"/>
        <v>39.689085500431048</v>
      </c>
      <c r="O49" s="230"/>
      <c r="P49" s="231"/>
    </row>
    <row r="50" spans="2:16" ht="18" customHeight="1">
      <c r="B50" s="157" t="s">
        <v>99</v>
      </c>
      <c r="C50" s="148">
        <f>+C51</f>
        <v>10.5</v>
      </c>
      <c r="D50" s="148">
        <f t="shared" si="23"/>
        <v>12.3</v>
      </c>
      <c r="E50" s="148">
        <f t="shared" si="23"/>
        <v>8.3000000000000007</v>
      </c>
      <c r="F50" s="148">
        <f t="shared" si="23"/>
        <v>18.100000000000001</v>
      </c>
      <c r="G50" s="148">
        <f>+G51</f>
        <v>49.2</v>
      </c>
      <c r="H50" s="148">
        <f t="shared" si="23"/>
        <v>27.407166</v>
      </c>
      <c r="I50" s="148">
        <f t="shared" si="23"/>
        <v>31.705984999999998</v>
      </c>
      <c r="J50" s="148">
        <f t="shared" si="23"/>
        <v>28.461089000000001</v>
      </c>
      <c r="K50" s="148">
        <f t="shared" si="23"/>
        <v>36.389311640578015</v>
      </c>
      <c r="L50" s="148">
        <f>+L51</f>
        <v>123.96355164057802</v>
      </c>
      <c r="M50" s="148">
        <f t="shared" si="21"/>
        <v>-74.763551640578015</v>
      </c>
      <c r="N50" s="148">
        <f t="shared" si="22"/>
        <v>39.689085500431048</v>
      </c>
      <c r="O50" s="230"/>
      <c r="P50" s="231"/>
    </row>
    <row r="51" spans="2:16" ht="18" customHeight="1">
      <c r="B51" s="159" t="s">
        <v>133</v>
      </c>
      <c r="C51" s="34">
        <f>+H13</f>
        <v>10.5</v>
      </c>
      <c r="D51" s="34">
        <f>+I13</f>
        <v>12.3</v>
      </c>
      <c r="E51" s="34">
        <f>+J13</f>
        <v>8.3000000000000007</v>
      </c>
      <c r="F51" s="34">
        <f>+K13</f>
        <v>18.100000000000001</v>
      </c>
      <c r="G51" s="34">
        <f>+L13</f>
        <v>49.2</v>
      </c>
      <c r="H51" s="34">
        <v>27.407166</v>
      </c>
      <c r="I51" s="34">
        <v>31.705984999999998</v>
      </c>
      <c r="J51" s="34">
        <v>28.461089000000001</v>
      </c>
      <c r="K51" s="34">
        <v>36.389311640578015</v>
      </c>
      <c r="L51" s="34">
        <f>SUM(H51:K51)</f>
        <v>123.96355164057802</v>
      </c>
      <c r="M51" s="34">
        <f t="shared" si="21"/>
        <v>-74.763551640578015</v>
      </c>
      <c r="N51" s="34">
        <f t="shared" si="22"/>
        <v>39.689085500431048</v>
      </c>
      <c r="O51" s="230"/>
      <c r="P51" s="231"/>
    </row>
    <row r="52" spans="2:16" ht="18" customHeight="1">
      <c r="B52" s="180" t="s">
        <v>134</v>
      </c>
      <c r="C52" s="34">
        <v>0</v>
      </c>
      <c r="D52" s="34">
        <f>+I14</f>
        <v>0</v>
      </c>
      <c r="E52" s="34">
        <f>+J14</f>
        <v>0</v>
      </c>
      <c r="F52" s="34">
        <f>+K14</f>
        <v>0</v>
      </c>
      <c r="G52" s="34">
        <f>+L14</f>
        <v>0</v>
      </c>
      <c r="H52" s="34">
        <v>0</v>
      </c>
      <c r="I52" s="34">
        <v>0</v>
      </c>
      <c r="J52" s="34">
        <v>0</v>
      </c>
      <c r="K52" s="34">
        <v>0</v>
      </c>
      <c r="L52" s="34">
        <f>SUM(H52:K52)</f>
        <v>0</v>
      </c>
      <c r="M52" s="34">
        <f t="shared" si="21"/>
        <v>0</v>
      </c>
      <c r="N52" s="232">
        <v>0</v>
      </c>
      <c r="O52" s="230"/>
      <c r="P52" s="231"/>
    </row>
    <row r="53" spans="2:16" ht="18" customHeight="1">
      <c r="B53" s="163" t="s">
        <v>104</v>
      </c>
      <c r="C53" s="29">
        <f>+C54</f>
        <v>0.9</v>
      </c>
      <c r="D53" s="29">
        <f>+D54</f>
        <v>0</v>
      </c>
      <c r="E53" s="29">
        <f>+E54</f>
        <v>0</v>
      </c>
      <c r="F53" s="29">
        <f>+F54</f>
        <v>1</v>
      </c>
      <c r="G53" s="29">
        <f>+G54</f>
        <v>1.9</v>
      </c>
      <c r="H53" s="29">
        <f t="shared" ref="H53:M53" si="25">+H54</f>
        <v>0</v>
      </c>
      <c r="I53" s="29">
        <f t="shared" si="25"/>
        <v>0</v>
      </c>
      <c r="J53" s="29">
        <f t="shared" si="25"/>
        <v>0</v>
      </c>
      <c r="K53" s="29">
        <f t="shared" si="25"/>
        <v>0</v>
      </c>
      <c r="L53" s="29">
        <f t="shared" si="25"/>
        <v>0</v>
      </c>
      <c r="M53" s="29">
        <f t="shared" si="25"/>
        <v>-1.9</v>
      </c>
      <c r="N53" s="210">
        <v>0</v>
      </c>
      <c r="O53" s="230"/>
      <c r="P53" s="231"/>
    </row>
    <row r="54" spans="2:16" ht="18" customHeight="1">
      <c r="B54" s="211" t="s">
        <v>135</v>
      </c>
      <c r="C54" s="34">
        <f>+H16</f>
        <v>0.9</v>
      </c>
      <c r="D54" s="34">
        <f>+I16</f>
        <v>0</v>
      </c>
      <c r="E54" s="34">
        <f t="shared" ref="E54:F54" si="26">+J16</f>
        <v>0</v>
      </c>
      <c r="F54" s="34">
        <f t="shared" si="26"/>
        <v>1</v>
      </c>
      <c r="G54" s="34">
        <f>SUM(C54:F54)</f>
        <v>1.9</v>
      </c>
      <c r="H54" s="34">
        <v>0</v>
      </c>
      <c r="I54" s="34">
        <v>0</v>
      </c>
      <c r="J54" s="34">
        <v>0</v>
      </c>
      <c r="K54" s="34">
        <v>0</v>
      </c>
      <c r="L54" s="34">
        <f>SUM(H54:K54)</f>
        <v>0</v>
      </c>
      <c r="M54" s="33">
        <f t="shared" ref="M54" si="27">+L54-G54</f>
        <v>-1.9</v>
      </c>
      <c r="N54" s="209">
        <v>0</v>
      </c>
      <c r="O54" s="230"/>
      <c r="P54" s="231"/>
    </row>
    <row r="55" spans="2:16" ht="18" customHeight="1">
      <c r="B55" s="162" t="s">
        <v>106</v>
      </c>
      <c r="C55" s="148">
        <f t="shared" ref="C55:K55" si="28">+C56+C63</f>
        <v>2306.2000000000003</v>
      </c>
      <c r="D55" s="148">
        <f t="shared" si="28"/>
        <v>2260.1999999999998</v>
      </c>
      <c r="E55" s="148">
        <f t="shared" si="28"/>
        <v>2369.4</v>
      </c>
      <c r="F55" s="148">
        <f t="shared" si="28"/>
        <v>2399.1</v>
      </c>
      <c r="G55" s="148">
        <f>+G56+G63</f>
        <v>9334.9</v>
      </c>
      <c r="H55" s="148">
        <f t="shared" si="28"/>
        <v>2654.5184389999999</v>
      </c>
      <c r="I55" s="148">
        <f t="shared" si="28"/>
        <v>2832.8903470000005</v>
      </c>
      <c r="J55" s="148">
        <f t="shared" si="28"/>
        <v>2584.1849400000001</v>
      </c>
      <c r="K55" s="148">
        <f t="shared" si="28"/>
        <v>2637.0046892100027</v>
      </c>
      <c r="L55" s="148">
        <f>+L56+L63</f>
        <v>10708.598415210003</v>
      </c>
      <c r="M55" s="148">
        <f t="shared" si="21"/>
        <v>-1373.6984152100031</v>
      </c>
      <c r="N55" s="148">
        <f t="shared" ref="N55:N69" si="29">+G55/L55*100</f>
        <v>87.172005504857992</v>
      </c>
      <c r="O55" s="230"/>
      <c r="P55" s="231"/>
    </row>
    <row r="56" spans="2:16" ht="18" customHeight="1">
      <c r="B56" s="157" t="s">
        <v>53</v>
      </c>
      <c r="C56" s="148">
        <f t="shared" ref="C56:K56" si="30">+C57+C61</f>
        <v>2199.2000000000003</v>
      </c>
      <c r="D56" s="25">
        <f t="shared" si="30"/>
        <v>2179.1999999999998</v>
      </c>
      <c r="E56" s="25">
        <f t="shared" si="30"/>
        <v>2216.8000000000002</v>
      </c>
      <c r="F56" s="25">
        <f t="shared" si="30"/>
        <v>2233.1</v>
      </c>
      <c r="G56" s="29">
        <f>+G57+G61</f>
        <v>8828.2999999999993</v>
      </c>
      <c r="H56" s="148">
        <f t="shared" si="30"/>
        <v>2445.1</v>
      </c>
      <c r="I56" s="25">
        <f t="shared" si="30"/>
        <v>2752.0536230000002</v>
      </c>
      <c r="J56" s="25">
        <f t="shared" si="30"/>
        <v>2499.8483900000001</v>
      </c>
      <c r="K56" s="25">
        <f t="shared" si="30"/>
        <v>2558.0007951797061</v>
      </c>
      <c r="L56" s="25">
        <f>+L57+L61</f>
        <v>10255.002808179706</v>
      </c>
      <c r="M56" s="25">
        <f t="shared" si="21"/>
        <v>-1426.7028081797071</v>
      </c>
      <c r="N56" s="25">
        <f t="shared" si="29"/>
        <v>86.08773849343342</v>
      </c>
      <c r="O56" s="230"/>
      <c r="P56" s="231"/>
    </row>
    <row r="57" spans="2:16" ht="18" customHeight="1">
      <c r="B57" s="165" t="s">
        <v>54</v>
      </c>
      <c r="C57" s="25">
        <f t="shared" ref="C57:K57" si="31">+C58+C60</f>
        <v>32.299999999999997</v>
      </c>
      <c r="D57" s="25">
        <f t="shared" si="31"/>
        <v>180.1</v>
      </c>
      <c r="E57" s="25">
        <f t="shared" si="31"/>
        <v>88.8</v>
      </c>
      <c r="F57" s="25">
        <f t="shared" si="31"/>
        <v>197.70000000000002</v>
      </c>
      <c r="G57" s="25">
        <f>+G58+G60</f>
        <v>498.9</v>
      </c>
      <c r="H57" s="25">
        <f t="shared" si="31"/>
        <v>216.20000000000002</v>
      </c>
      <c r="I57" s="25">
        <f t="shared" si="31"/>
        <v>189.02972699999998</v>
      </c>
      <c r="J57" s="25">
        <f t="shared" si="31"/>
        <v>209.243899</v>
      </c>
      <c r="K57" s="25">
        <f t="shared" si="31"/>
        <v>73.465733437323763</v>
      </c>
      <c r="L57" s="25">
        <f>+L58+L60</f>
        <v>687.93935943732379</v>
      </c>
      <c r="M57" s="25">
        <f t="shared" si="21"/>
        <v>-189.03935943732381</v>
      </c>
      <c r="N57" s="25">
        <f t="shared" si="29"/>
        <v>72.520926903798326</v>
      </c>
      <c r="O57" s="230"/>
      <c r="P57" s="231"/>
    </row>
    <row r="58" spans="2:16" ht="18" customHeight="1">
      <c r="B58" s="233" t="s">
        <v>107</v>
      </c>
      <c r="C58" s="175">
        <f t="shared" ref="C58:K58" si="32">+C59</f>
        <v>10.1</v>
      </c>
      <c r="D58" s="175">
        <f t="shared" si="32"/>
        <v>36.5</v>
      </c>
      <c r="E58" s="175">
        <f t="shared" si="32"/>
        <v>10</v>
      </c>
      <c r="F58" s="175">
        <f t="shared" si="32"/>
        <v>4.8</v>
      </c>
      <c r="G58" s="175">
        <f>+G59</f>
        <v>61.4</v>
      </c>
      <c r="H58" s="175">
        <f t="shared" si="32"/>
        <v>2.4</v>
      </c>
      <c r="I58" s="175">
        <f t="shared" si="32"/>
        <v>32.628380999999997</v>
      </c>
      <c r="J58" s="175">
        <f t="shared" si="32"/>
        <v>0</v>
      </c>
      <c r="K58" s="175">
        <f t="shared" si="32"/>
        <v>21.983985918484052</v>
      </c>
      <c r="L58" s="175">
        <f>+L59</f>
        <v>57.012366918484048</v>
      </c>
      <c r="M58" s="175">
        <f t="shared" si="21"/>
        <v>4.3876330815159506</v>
      </c>
      <c r="N58" s="25">
        <f t="shared" si="29"/>
        <v>107.69593216115614</v>
      </c>
      <c r="O58" s="230"/>
      <c r="P58" s="231"/>
    </row>
    <row r="59" spans="2:16" ht="18" customHeight="1">
      <c r="B59" s="234" t="s">
        <v>136</v>
      </c>
      <c r="C59" s="33">
        <f>+H21</f>
        <v>10.1</v>
      </c>
      <c r="D59" s="33">
        <f>+I21</f>
        <v>36.5</v>
      </c>
      <c r="E59" s="33">
        <f t="shared" ref="E59:F60" si="33">+J21</f>
        <v>10</v>
      </c>
      <c r="F59" s="33">
        <f t="shared" si="33"/>
        <v>4.8</v>
      </c>
      <c r="G59" s="33">
        <f>SUM(C59:F59)</f>
        <v>61.4</v>
      </c>
      <c r="H59" s="33">
        <v>2.4</v>
      </c>
      <c r="I59" s="33">
        <v>32.628380999999997</v>
      </c>
      <c r="J59" s="33">
        <v>0</v>
      </c>
      <c r="K59" s="33">
        <v>21.983985918484052</v>
      </c>
      <c r="L59" s="33">
        <f>SUM(H59:K59)</f>
        <v>57.012366918484048</v>
      </c>
      <c r="M59" s="33">
        <f t="shared" si="21"/>
        <v>4.3876330815159506</v>
      </c>
      <c r="N59" s="33">
        <f t="shared" si="29"/>
        <v>107.69593216115614</v>
      </c>
      <c r="O59" s="230"/>
      <c r="P59" s="231"/>
    </row>
    <row r="60" spans="2:16" ht="18" customHeight="1">
      <c r="B60" s="235" t="s">
        <v>137</v>
      </c>
      <c r="C60" s="33">
        <f>+H22</f>
        <v>22.2</v>
      </c>
      <c r="D60" s="33">
        <f>+I22</f>
        <v>143.6</v>
      </c>
      <c r="E60" s="33">
        <f t="shared" si="33"/>
        <v>78.8</v>
      </c>
      <c r="F60" s="33">
        <f t="shared" si="33"/>
        <v>192.9</v>
      </c>
      <c r="G60" s="34">
        <f>SUM(C60:F60)</f>
        <v>437.5</v>
      </c>
      <c r="H60" s="33">
        <v>213.8</v>
      </c>
      <c r="I60" s="33">
        <v>156.40134599999999</v>
      </c>
      <c r="J60" s="33">
        <v>209.243899</v>
      </c>
      <c r="K60" s="33">
        <v>51.481747518839711</v>
      </c>
      <c r="L60" s="33">
        <f>SUM(H60:K60)</f>
        <v>630.92699251883971</v>
      </c>
      <c r="M60" s="33">
        <f t="shared" si="21"/>
        <v>-193.42699251883971</v>
      </c>
      <c r="N60" s="33">
        <f t="shared" si="29"/>
        <v>69.34241286038116</v>
      </c>
      <c r="O60" s="230"/>
      <c r="P60" s="231"/>
    </row>
    <row r="61" spans="2:16" ht="18" customHeight="1">
      <c r="B61" s="165" t="s">
        <v>55</v>
      </c>
      <c r="C61" s="25">
        <f t="shared" ref="C61:K61" si="34">SUM(C62:C62)</f>
        <v>2166.9</v>
      </c>
      <c r="D61" s="25">
        <f t="shared" si="34"/>
        <v>1999.1</v>
      </c>
      <c r="E61" s="25">
        <f t="shared" si="34"/>
        <v>2128</v>
      </c>
      <c r="F61" s="25">
        <f t="shared" si="34"/>
        <v>2035.4</v>
      </c>
      <c r="G61" s="25">
        <f>SUM(G62:G62)</f>
        <v>8329.4</v>
      </c>
      <c r="H61" s="25">
        <f t="shared" si="34"/>
        <v>2228.9</v>
      </c>
      <c r="I61" s="25">
        <f t="shared" si="34"/>
        <v>2563.0238960000001</v>
      </c>
      <c r="J61" s="25">
        <f t="shared" si="34"/>
        <v>2290.6044910000001</v>
      </c>
      <c r="K61" s="25">
        <f t="shared" si="34"/>
        <v>2484.5350617423824</v>
      </c>
      <c r="L61" s="25">
        <f>SUM(L62:L62)</f>
        <v>9567.0634487423831</v>
      </c>
      <c r="M61" s="25">
        <f t="shared" si="21"/>
        <v>-1237.6634487423835</v>
      </c>
      <c r="N61" s="25">
        <f t="shared" si="29"/>
        <v>87.063287963193375</v>
      </c>
      <c r="O61" s="230"/>
      <c r="P61" s="231"/>
    </row>
    <row r="62" spans="2:16" ht="18" customHeight="1">
      <c r="B62" s="235" t="s">
        <v>138</v>
      </c>
      <c r="C62" s="33">
        <f>+H24</f>
        <v>2166.9</v>
      </c>
      <c r="D62" s="33">
        <f>+I24</f>
        <v>1999.1</v>
      </c>
      <c r="E62" s="33">
        <f>+J24</f>
        <v>2128</v>
      </c>
      <c r="F62" s="33">
        <f>+K24</f>
        <v>2035.4</v>
      </c>
      <c r="G62" s="34">
        <f>SUM(C62:F62)</f>
        <v>8329.4</v>
      </c>
      <c r="H62" s="33">
        <v>2228.9</v>
      </c>
      <c r="I62" s="33">
        <v>2563.0238960000001</v>
      </c>
      <c r="J62" s="33">
        <v>2290.6044910000001</v>
      </c>
      <c r="K62" s="33">
        <v>2484.5350617423824</v>
      </c>
      <c r="L62" s="33">
        <f>SUM(H62:K62)</f>
        <v>9567.0634487423831</v>
      </c>
      <c r="M62" s="33">
        <f t="shared" si="21"/>
        <v>-1237.6634487423835</v>
      </c>
      <c r="N62" s="33">
        <f t="shared" si="29"/>
        <v>87.063287963193375</v>
      </c>
      <c r="O62" s="230"/>
      <c r="P62" s="231"/>
    </row>
    <row r="63" spans="2:16" ht="18" customHeight="1">
      <c r="B63" s="165" t="s">
        <v>59</v>
      </c>
      <c r="C63" s="25">
        <f t="shared" ref="C63:H63" si="35">SUM(C64:C66)</f>
        <v>107</v>
      </c>
      <c r="D63" s="25">
        <f t="shared" si="35"/>
        <v>81</v>
      </c>
      <c r="E63" s="25">
        <f t="shared" si="35"/>
        <v>152.6</v>
      </c>
      <c r="F63" s="25">
        <f t="shared" si="35"/>
        <v>166</v>
      </c>
      <c r="G63" s="25">
        <f>SUM(G64:G66)</f>
        <v>506.59999999999997</v>
      </c>
      <c r="H63" s="25">
        <f t="shared" si="35"/>
        <v>209.41843900000001</v>
      </c>
      <c r="I63" s="25">
        <f>SUM(I64:I66)</f>
        <v>80.836724000000004</v>
      </c>
      <c r="J63" s="25">
        <f>SUM(J64:J66)</f>
        <v>84.336550000000003</v>
      </c>
      <c r="K63" s="25">
        <f>SUM(K64:K66)</f>
        <v>79.003894030296806</v>
      </c>
      <c r="L63" s="25">
        <f>SUM(L64:L66)</f>
        <v>453.59560703029683</v>
      </c>
      <c r="M63" s="25">
        <f t="shared" si="21"/>
        <v>53.004392969703133</v>
      </c>
      <c r="N63" s="25">
        <f t="shared" si="29"/>
        <v>111.68538498790241</v>
      </c>
      <c r="O63" s="230"/>
      <c r="P63" s="231"/>
    </row>
    <row r="64" spans="2:16" ht="18" customHeight="1">
      <c r="B64" s="235" t="s">
        <v>139</v>
      </c>
      <c r="C64" s="33">
        <f t="shared" ref="C64:F66" si="36">+H26</f>
        <v>4.3</v>
      </c>
      <c r="D64" s="33">
        <f t="shared" si="36"/>
        <v>3.4</v>
      </c>
      <c r="E64" s="33">
        <f t="shared" si="36"/>
        <v>3.2</v>
      </c>
      <c r="F64" s="33">
        <f t="shared" si="36"/>
        <v>4</v>
      </c>
      <c r="G64" s="33">
        <f>SUM(C64:F64)</f>
        <v>14.899999999999999</v>
      </c>
      <c r="H64" s="33">
        <v>33.389636000000003</v>
      </c>
      <c r="I64" s="33">
        <v>26.332560999999998</v>
      </c>
      <c r="J64" s="33">
        <v>25.565709999999999</v>
      </c>
      <c r="K64" s="33">
        <v>26.154817000000001</v>
      </c>
      <c r="L64" s="33">
        <f>SUM(H64:K64)</f>
        <v>111.442724</v>
      </c>
      <c r="M64" s="33">
        <f t="shared" si="21"/>
        <v>-96.542723999999993</v>
      </c>
      <c r="N64" s="33">
        <f t="shared" si="29"/>
        <v>13.370096732380663</v>
      </c>
      <c r="O64" s="230"/>
      <c r="P64" s="231"/>
    </row>
    <row r="65" spans="2:16" ht="18" customHeight="1">
      <c r="B65" s="235" t="s">
        <v>140</v>
      </c>
      <c r="C65" s="33">
        <f t="shared" si="36"/>
        <v>41.8</v>
      </c>
      <c r="D65" s="33">
        <f t="shared" si="36"/>
        <v>28.7</v>
      </c>
      <c r="E65" s="33">
        <f t="shared" si="36"/>
        <v>115.1</v>
      </c>
      <c r="F65" s="33">
        <f t="shared" si="36"/>
        <v>113.1</v>
      </c>
      <c r="G65" s="33">
        <f>SUM(C65:F65)</f>
        <v>298.7</v>
      </c>
      <c r="H65" s="33">
        <v>171.611535</v>
      </c>
      <c r="I65" s="33">
        <v>49.569681000000003</v>
      </c>
      <c r="J65" s="33">
        <v>52.406298999999997</v>
      </c>
      <c r="K65" s="33">
        <v>48.263796999999997</v>
      </c>
      <c r="L65" s="33">
        <f>SUM(H65:K65)</f>
        <v>321.85131200000001</v>
      </c>
      <c r="M65" s="33">
        <f t="shared" si="21"/>
        <v>-23.151312000000019</v>
      </c>
      <c r="N65" s="33">
        <f t="shared" si="29"/>
        <v>92.80683000602464</v>
      </c>
      <c r="O65" s="230"/>
      <c r="P65" s="231"/>
    </row>
    <row r="66" spans="2:16" ht="18" customHeight="1">
      <c r="B66" s="235" t="s">
        <v>141</v>
      </c>
      <c r="C66" s="33">
        <f t="shared" si="36"/>
        <v>60.9</v>
      </c>
      <c r="D66" s="33">
        <f t="shared" si="36"/>
        <v>48.9</v>
      </c>
      <c r="E66" s="33">
        <f t="shared" si="36"/>
        <v>34.299999999999997</v>
      </c>
      <c r="F66" s="33">
        <f t="shared" si="36"/>
        <v>48.9</v>
      </c>
      <c r="G66" s="33">
        <f>SUM(C66:F66)</f>
        <v>193</v>
      </c>
      <c r="H66" s="33">
        <v>4.417268</v>
      </c>
      <c r="I66" s="33">
        <v>4.934482</v>
      </c>
      <c r="J66" s="33">
        <v>6.364541</v>
      </c>
      <c r="K66" s="33">
        <v>4.585280030296814</v>
      </c>
      <c r="L66" s="33">
        <f>SUM(H66:K66)</f>
        <v>20.301571030296813</v>
      </c>
      <c r="M66" s="33">
        <f t="shared" si="21"/>
        <v>172.69842896970317</v>
      </c>
      <c r="N66" s="33">
        <f t="shared" si="29"/>
        <v>950.66534364251277</v>
      </c>
      <c r="O66" s="230"/>
      <c r="P66" s="231"/>
    </row>
    <row r="67" spans="2:16" ht="18" customHeight="1">
      <c r="B67" s="162" t="s">
        <v>112</v>
      </c>
      <c r="C67" s="25">
        <f t="shared" ref="C67:K67" si="37">+C68+C70</f>
        <v>88.7</v>
      </c>
      <c r="D67" s="25">
        <f t="shared" si="37"/>
        <v>68.900000000000006</v>
      </c>
      <c r="E67" s="25">
        <f t="shared" si="37"/>
        <v>85.4</v>
      </c>
      <c r="F67" s="25">
        <f t="shared" si="37"/>
        <v>86.5</v>
      </c>
      <c r="G67" s="25">
        <f>+G68+G70</f>
        <v>329.5</v>
      </c>
      <c r="H67" s="25">
        <f t="shared" si="37"/>
        <v>76.502562999999995</v>
      </c>
      <c r="I67" s="25">
        <f t="shared" si="37"/>
        <v>76.120188999999996</v>
      </c>
      <c r="J67" s="25">
        <f t="shared" si="37"/>
        <v>77.203514999999996</v>
      </c>
      <c r="K67" s="25">
        <f t="shared" si="37"/>
        <v>82.464067</v>
      </c>
      <c r="L67" s="25">
        <f>+L68+L70</f>
        <v>312.29033399999997</v>
      </c>
      <c r="M67" s="25">
        <f t="shared" si="21"/>
        <v>17.209666000000027</v>
      </c>
      <c r="N67" s="25">
        <f t="shared" si="29"/>
        <v>105.51079048127056</v>
      </c>
      <c r="O67" s="230"/>
      <c r="P67" s="231"/>
    </row>
    <row r="68" spans="2:16" ht="18" customHeight="1">
      <c r="B68" s="153" t="s">
        <v>65</v>
      </c>
      <c r="C68" s="175">
        <f t="shared" ref="C68:F68" si="38">+C69</f>
        <v>88.7</v>
      </c>
      <c r="D68" s="175">
        <f t="shared" si="38"/>
        <v>68.900000000000006</v>
      </c>
      <c r="E68" s="175">
        <f t="shared" si="38"/>
        <v>85.4</v>
      </c>
      <c r="F68" s="175">
        <f t="shared" si="38"/>
        <v>86.5</v>
      </c>
      <c r="G68" s="29">
        <f>SUM(C68:F68)</f>
        <v>329.5</v>
      </c>
      <c r="H68" s="175">
        <f t="shared" ref="H68:K68" si="39">+H69</f>
        <v>76.502562999999995</v>
      </c>
      <c r="I68" s="175">
        <f t="shared" si="39"/>
        <v>76.120188999999996</v>
      </c>
      <c r="J68" s="175">
        <f t="shared" si="39"/>
        <v>77.203514999999996</v>
      </c>
      <c r="K68" s="175">
        <f t="shared" si="39"/>
        <v>82.464067</v>
      </c>
      <c r="L68" s="175">
        <f>SUM(H68:K68)</f>
        <v>312.29033399999997</v>
      </c>
      <c r="M68" s="175">
        <f t="shared" si="21"/>
        <v>17.209666000000027</v>
      </c>
      <c r="N68" s="175">
        <f t="shared" si="29"/>
        <v>105.51079048127056</v>
      </c>
      <c r="O68" s="230"/>
      <c r="P68" s="231"/>
    </row>
    <row r="69" spans="2:16" ht="18" customHeight="1">
      <c r="B69" s="236" t="s">
        <v>148</v>
      </c>
      <c r="C69" s="218">
        <f>+H31</f>
        <v>88.7</v>
      </c>
      <c r="D69" s="218">
        <f>+I31</f>
        <v>68.900000000000006</v>
      </c>
      <c r="E69" s="218">
        <f>+J31</f>
        <v>85.4</v>
      </c>
      <c r="F69" s="218">
        <f>+K31</f>
        <v>86.5</v>
      </c>
      <c r="G69" s="218">
        <f>SUM(C69:F69)</f>
        <v>329.5</v>
      </c>
      <c r="H69" s="218">
        <v>76.502562999999995</v>
      </c>
      <c r="I69" s="218">
        <v>76.120188999999996</v>
      </c>
      <c r="J69" s="218">
        <v>77.203514999999996</v>
      </c>
      <c r="K69" s="218">
        <v>82.464067</v>
      </c>
      <c r="L69" s="33">
        <f>SUM(H69:K69)</f>
        <v>312.29033399999997</v>
      </c>
      <c r="M69" s="33">
        <f t="shared" si="21"/>
        <v>17.209666000000027</v>
      </c>
      <c r="N69" s="33">
        <f t="shared" si="29"/>
        <v>105.51079048127056</v>
      </c>
      <c r="O69" s="230"/>
      <c r="P69" s="231"/>
    </row>
    <row r="70" spans="2:16" ht="18" customHeight="1">
      <c r="B70" s="153" t="s">
        <v>66</v>
      </c>
      <c r="C70" s="148">
        <f>+C32</f>
        <v>0</v>
      </c>
      <c r="D70" s="148">
        <f>+G32</f>
        <v>0</v>
      </c>
      <c r="E70" s="148">
        <f>+G32</f>
        <v>0</v>
      </c>
      <c r="F70" s="148">
        <f>+H32</f>
        <v>0</v>
      </c>
      <c r="G70" s="148">
        <f>SUM(C70:F70)</f>
        <v>0</v>
      </c>
      <c r="H70" s="148">
        <v>0</v>
      </c>
      <c r="I70" s="148">
        <v>0</v>
      </c>
      <c r="J70" s="148">
        <v>0</v>
      </c>
      <c r="K70" s="148">
        <v>0</v>
      </c>
      <c r="L70" s="148">
        <f>SUM(H70:K70)</f>
        <v>0</v>
      </c>
      <c r="M70" s="148">
        <f t="shared" si="21"/>
        <v>0</v>
      </c>
      <c r="N70" s="148">
        <v>0</v>
      </c>
      <c r="O70" s="230"/>
      <c r="P70" s="231"/>
    </row>
    <row r="71" spans="2:16" ht="18" customHeight="1">
      <c r="B71" s="220" t="s">
        <v>124</v>
      </c>
      <c r="C71" s="182">
        <f t="shared" ref="C71:L71" si="40">+C46</f>
        <v>2406.3000000000002</v>
      </c>
      <c r="D71" s="182">
        <f t="shared" si="40"/>
        <v>2341.4</v>
      </c>
      <c r="E71" s="182">
        <f t="shared" si="40"/>
        <v>2463.1000000000004</v>
      </c>
      <c r="F71" s="182">
        <f t="shared" si="40"/>
        <v>2504.6999999999998</v>
      </c>
      <c r="G71" s="182">
        <f t="shared" si="40"/>
        <v>9715.5</v>
      </c>
      <c r="H71" s="182">
        <f t="shared" si="40"/>
        <v>2758.4281679999999</v>
      </c>
      <c r="I71" s="182">
        <f t="shared" si="40"/>
        <v>2940.7165210000007</v>
      </c>
      <c r="J71" s="182">
        <f t="shared" si="40"/>
        <v>2689.8495440000002</v>
      </c>
      <c r="K71" s="182">
        <f t="shared" si="40"/>
        <v>2755.8580678505805</v>
      </c>
      <c r="L71" s="182">
        <f t="shared" si="40"/>
        <v>11144.85230085058</v>
      </c>
      <c r="M71" s="182">
        <f t="shared" si="21"/>
        <v>-1429.3523008505799</v>
      </c>
      <c r="N71" s="182">
        <f>+G71/L71*100</f>
        <v>87.174775741608613</v>
      </c>
      <c r="O71" s="230"/>
      <c r="P71" s="231"/>
    </row>
    <row r="72" spans="2:16" ht="18" customHeight="1">
      <c r="B72" s="222" t="s">
        <v>143</v>
      </c>
      <c r="C72" s="223">
        <v>0</v>
      </c>
      <c r="D72" s="223">
        <v>0</v>
      </c>
      <c r="E72" s="223">
        <v>0.4</v>
      </c>
      <c r="F72" s="223">
        <v>0</v>
      </c>
      <c r="G72" s="148">
        <f>SUM(C72:F72)</f>
        <v>0.4</v>
      </c>
      <c r="H72" s="223">
        <v>0</v>
      </c>
      <c r="I72" s="223">
        <v>0</v>
      </c>
      <c r="J72" s="223">
        <v>0</v>
      </c>
      <c r="K72" s="223">
        <v>0</v>
      </c>
      <c r="L72" s="224">
        <f>SUM(L73:L75)</f>
        <v>11144.852300850582</v>
      </c>
      <c r="M72" s="224">
        <f t="shared" si="21"/>
        <v>-11144.452300850582</v>
      </c>
      <c r="N72" s="237">
        <v>0</v>
      </c>
      <c r="O72" s="230"/>
      <c r="P72" s="231"/>
    </row>
    <row r="73" spans="2:16" ht="18" customHeight="1">
      <c r="B73" s="238"/>
      <c r="C73" s="239">
        <f>+C72+C71</f>
        <v>2406.3000000000002</v>
      </c>
      <c r="D73" s="239">
        <f t="shared" ref="D73:K73" si="41">+D72+D71</f>
        <v>2341.4</v>
      </c>
      <c r="E73" s="239">
        <f t="shared" si="41"/>
        <v>2463.5000000000005</v>
      </c>
      <c r="F73" s="239">
        <f t="shared" si="41"/>
        <v>2504.6999999999998</v>
      </c>
      <c r="G73" s="239">
        <f t="shared" si="41"/>
        <v>9715.9</v>
      </c>
      <c r="H73" s="239">
        <f t="shared" si="41"/>
        <v>2758.4281679999999</v>
      </c>
      <c r="I73" s="239">
        <f t="shared" si="41"/>
        <v>2940.7165210000007</v>
      </c>
      <c r="J73" s="239">
        <f t="shared" si="41"/>
        <v>2689.8495440000002</v>
      </c>
      <c r="K73" s="239">
        <f t="shared" si="41"/>
        <v>2755.8580678505805</v>
      </c>
      <c r="L73" s="239">
        <f>SUM(H73:K73)</f>
        <v>11144.852300850582</v>
      </c>
      <c r="M73" s="182">
        <f t="shared" si="21"/>
        <v>-1428.9523008505821</v>
      </c>
      <c r="N73" s="182">
        <f>+G73/L73*100</f>
        <v>87.178364842560327</v>
      </c>
      <c r="O73" s="230"/>
      <c r="P73" s="231"/>
    </row>
    <row r="74" spans="2:16">
      <c r="B74" s="64" t="s">
        <v>144</v>
      </c>
      <c r="H74" s="228"/>
      <c r="I74" s="228"/>
      <c r="J74" s="228"/>
      <c r="K74" s="228"/>
      <c r="L74" s="228"/>
      <c r="M74" s="228"/>
      <c r="O74" s="230"/>
    </row>
    <row r="75" spans="2:16">
      <c r="B75" s="127" t="s">
        <v>70</v>
      </c>
      <c r="H75" s="228"/>
      <c r="I75" s="228"/>
      <c r="J75" s="228"/>
      <c r="K75" s="228"/>
      <c r="L75" s="228"/>
      <c r="M75" s="228"/>
    </row>
    <row r="76" spans="2:16">
      <c r="B76" s="128" t="s">
        <v>145</v>
      </c>
      <c r="C76" s="217"/>
      <c r="D76" s="217"/>
      <c r="E76" s="217"/>
      <c r="F76" s="217"/>
      <c r="G76" s="217"/>
      <c r="H76" s="240"/>
      <c r="I76" s="240"/>
      <c r="J76" s="240"/>
      <c r="K76" s="240"/>
      <c r="L76" s="240"/>
      <c r="M76" s="228"/>
    </row>
    <row r="77" spans="2:16">
      <c r="B77" s="126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26"/>
      <c r="N77" s="126"/>
    </row>
    <row r="78" spans="2:16">
      <c r="B78" s="126"/>
      <c r="C78" s="126"/>
      <c r="D78" s="126"/>
      <c r="E78" s="126"/>
      <c r="F78" s="126"/>
      <c r="G78" s="241"/>
      <c r="H78" s="195"/>
      <c r="I78" s="195"/>
      <c r="J78" s="195"/>
      <c r="K78" s="195"/>
      <c r="L78" s="126"/>
      <c r="M78" s="126"/>
      <c r="N78" s="126"/>
    </row>
    <row r="79" spans="2:16">
      <c r="B79" s="126"/>
      <c r="C79" s="126"/>
      <c r="D79" s="126"/>
      <c r="E79" s="126"/>
      <c r="F79" s="126"/>
      <c r="G79" s="241"/>
      <c r="H79" s="197"/>
      <c r="I79" s="197"/>
      <c r="J79" s="197"/>
      <c r="K79" s="197"/>
      <c r="L79" s="126"/>
      <c r="M79" s="126"/>
      <c r="N79" s="126"/>
    </row>
    <row r="80" spans="2:16">
      <c r="B80" s="126"/>
      <c r="C80" s="126"/>
      <c r="D80" s="126"/>
      <c r="E80" s="126"/>
      <c r="F80" s="126"/>
      <c r="G80" s="241"/>
      <c r="H80" s="197"/>
      <c r="I80" s="197"/>
      <c r="J80" s="197"/>
      <c r="K80" s="197"/>
      <c r="L80" s="126"/>
      <c r="M80" s="126"/>
      <c r="N80" s="126"/>
    </row>
    <row r="81" spans="2:14">
      <c r="B81" s="126"/>
      <c r="C81" s="126"/>
      <c r="D81" s="126"/>
      <c r="E81" s="126"/>
      <c r="F81" s="126"/>
      <c r="G81" s="241"/>
      <c r="H81" s="197"/>
      <c r="I81" s="197"/>
      <c r="J81" s="197"/>
      <c r="K81" s="197"/>
      <c r="L81" s="126"/>
      <c r="M81" s="126"/>
      <c r="N81" s="126"/>
    </row>
    <row r="82" spans="2:14">
      <c r="B82" s="126"/>
      <c r="C82" s="126"/>
      <c r="D82" s="126"/>
      <c r="E82" s="126"/>
      <c r="F82" s="126"/>
      <c r="G82" s="241"/>
      <c r="H82" s="197"/>
      <c r="I82" s="197"/>
      <c r="J82" s="197"/>
      <c r="K82" s="197"/>
      <c r="L82" s="126"/>
      <c r="M82" s="126"/>
      <c r="N82" s="126"/>
    </row>
    <row r="83" spans="2:14">
      <c r="B83" s="126"/>
      <c r="C83" s="126"/>
      <c r="D83" s="126"/>
      <c r="E83" s="126"/>
      <c r="F83" s="126"/>
      <c r="G83" s="241"/>
      <c r="H83" s="197"/>
      <c r="I83" s="197"/>
      <c r="J83" s="197"/>
      <c r="K83" s="197"/>
      <c r="L83" s="126"/>
      <c r="M83" s="126"/>
      <c r="N83" s="126"/>
    </row>
    <row r="84" spans="2:14">
      <c r="B84" s="126"/>
      <c r="C84" s="126"/>
      <c r="D84" s="126"/>
      <c r="E84" s="126"/>
      <c r="F84" s="126"/>
      <c r="G84" s="126"/>
      <c r="H84" s="197"/>
      <c r="I84" s="197"/>
      <c r="J84" s="197"/>
      <c r="K84" s="197"/>
      <c r="L84" s="126"/>
      <c r="M84" s="126"/>
      <c r="N84" s="126"/>
    </row>
    <row r="85" spans="2:14">
      <c r="B85" s="126"/>
      <c r="C85" s="126"/>
      <c r="D85" s="126"/>
      <c r="E85" s="126"/>
      <c r="F85" s="126"/>
      <c r="G85" s="126"/>
      <c r="H85" s="197"/>
      <c r="I85" s="197"/>
      <c r="J85" s="197"/>
      <c r="K85" s="197"/>
      <c r="L85" s="126"/>
      <c r="M85" s="126"/>
      <c r="N85" s="126"/>
    </row>
    <row r="86" spans="2:14">
      <c r="B86" s="126"/>
      <c r="C86" s="126"/>
      <c r="D86" s="126"/>
      <c r="E86" s="126"/>
      <c r="F86" s="126"/>
      <c r="G86" s="126"/>
      <c r="H86" s="197"/>
      <c r="I86" s="197"/>
      <c r="J86" s="197"/>
      <c r="K86" s="197"/>
      <c r="L86" s="126"/>
      <c r="M86" s="126"/>
      <c r="N86" s="126"/>
    </row>
    <row r="87" spans="2:14">
      <c r="B87" s="126"/>
      <c r="C87" s="126"/>
      <c r="D87" s="126"/>
      <c r="E87" s="126"/>
      <c r="F87" s="126"/>
      <c r="G87" s="126"/>
      <c r="H87" s="197"/>
      <c r="I87" s="197"/>
      <c r="J87" s="197"/>
      <c r="K87" s="197"/>
      <c r="L87" s="126"/>
      <c r="M87" s="126"/>
      <c r="N87" s="126"/>
    </row>
    <row r="88" spans="2:14">
      <c r="B88" s="126"/>
      <c r="C88" s="126"/>
      <c r="D88" s="126"/>
      <c r="E88" s="126"/>
      <c r="F88" s="126"/>
      <c r="G88" s="126"/>
      <c r="H88" s="197"/>
      <c r="I88" s="197"/>
      <c r="J88" s="197"/>
      <c r="K88" s="197"/>
      <c r="L88" s="126"/>
      <c r="M88" s="126"/>
      <c r="N88" s="126"/>
    </row>
    <row r="89" spans="2:14">
      <c r="B89" s="126"/>
      <c r="C89" s="126"/>
      <c r="D89" s="126"/>
      <c r="E89" s="126"/>
      <c r="F89" s="126"/>
      <c r="G89" s="126"/>
      <c r="H89" s="197"/>
      <c r="I89" s="197"/>
      <c r="J89" s="197"/>
      <c r="K89" s="197"/>
      <c r="L89" s="126"/>
      <c r="M89" s="126"/>
      <c r="N89" s="126"/>
    </row>
    <row r="90" spans="2:14">
      <c r="B90" s="126"/>
      <c r="C90" s="126"/>
      <c r="D90" s="126"/>
      <c r="E90" s="126"/>
      <c r="F90" s="126"/>
      <c r="G90" s="126"/>
      <c r="H90" s="197"/>
      <c r="I90" s="197"/>
      <c r="J90" s="197"/>
      <c r="K90" s="197"/>
      <c r="L90" s="126"/>
      <c r="M90" s="126"/>
      <c r="N90" s="126"/>
    </row>
    <row r="91" spans="2:14">
      <c r="B91" s="126"/>
      <c r="C91" s="126"/>
      <c r="D91" s="126"/>
      <c r="E91" s="126"/>
      <c r="F91" s="126"/>
      <c r="G91" s="126"/>
      <c r="H91" s="197"/>
      <c r="I91" s="197"/>
      <c r="J91" s="197"/>
      <c r="K91" s="197"/>
      <c r="L91" s="126"/>
      <c r="M91" s="126"/>
      <c r="N91" s="126"/>
    </row>
    <row r="92" spans="2:14">
      <c r="B92" s="126"/>
      <c r="C92" s="126"/>
      <c r="D92" s="126"/>
      <c r="E92" s="126"/>
      <c r="F92" s="126"/>
      <c r="G92" s="126"/>
      <c r="H92" s="197"/>
      <c r="I92" s="197"/>
      <c r="J92" s="197"/>
      <c r="K92" s="197"/>
      <c r="L92" s="126"/>
      <c r="M92" s="126"/>
      <c r="N92" s="126"/>
    </row>
    <row r="93" spans="2:14">
      <c r="B93" s="126"/>
      <c r="C93" s="126"/>
      <c r="D93" s="126"/>
      <c r="E93" s="126"/>
      <c r="F93" s="126"/>
      <c r="G93" s="126"/>
      <c r="H93" s="197"/>
      <c r="I93" s="197"/>
      <c r="J93" s="197"/>
      <c r="K93" s="197"/>
      <c r="L93" s="126"/>
      <c r="M93" s="126"/>
      <c r="N93" s="126"/>
    </row>
    <row r="94" spans="2:14">
      <c r="B94" s="126"/>
      <c r="C94" s="126"/>
      <c r="D94" s="126"/>
      <c r="E94" s="126"/>
      <c r="F94" s="126"/>
      <c r="G94" s="126"/>
      <c r="H94" s="197"/>
      <c r="I94" s="197"/>
      <c r="J94" s="197"/>
      <c r="K94" s="197"/>
      <c r="L94" s="126"/>
      <c r="M94" s="126"/>
      <c r="N94" s="126"/>
    </row>
    <row r="95" spans="2:14">
      <c r="B95" s="126"/>
      <c r="C95" s="126"/>
      <c r="D95" s="126"/>
      <c r="E95" s="126"/>
      <c r="F95" s="126"/>
      <c r="G95" s="126"/>
      <c r="H95" s="197"/>
      <c r="I95" s="197"/>
      <c r="J95" s="197"/>
      <c r="K95" s="197"/>
      <c r="L95" s="126"/>
      <c r="M95" s="126"/>
      <c r="N95" s="126"/>
    </row>
    <row r="96" spans="2:14">
      <c r="B96" s="126"/>
      <c r="C96" s="126"/>
      <c r="D96" s="126"/>
      <c r="E96" s="126"/>
      <c r="F96" s="126"/>
      <c r="G96" s="126"/>
      <c r="H96" s="197"/>
      <c r="I96" s="197"/>
      <c r="J96" s="197"/>
      <c r="K96" s="197"/>
      <c r="L96" s="126"/>
      <c r="M96" s="126"/>
      <c r="N96" s="126"/>
    </row>
    <row r="97" spans="2:14">
      <c r="B97" s="126"/>
      <c r="C97" s="126"/>
      <c r="D97" s="126"/>
      <c r="E97" s="126"/>
      <c r="F97" s="126"/>
      <c r="G97" s="126"/>
      <c r="H97" s="197"/>
      <c r="I97" s="197"/>
      <c r="J97" s="197"/>
      <c r="K97" s="197"/>
      <c r="L97" s="126"/>
      <c r="M97" s="126"/>
      <c r="N97" s="126"/>
    </row>
    <row r="98" spans="2:14">
      <c r="B98" s="126"/>
      <c r="C98" s="126"/>
      <c r="D98" s="126"/>
      <c r="E98" s="126"/>
      <c r="F98" s="126"/>
      <c r="G98" s="126"/>
      <c r="H98" s="197"/>
      <c r="I98" s="197"/>
      <c r="J98" s="197"/>
      <c r="K98" s="197"/>
      <c r="L98" s="126"/>
      <c r="M98" s="126"/>
      <c r="N98" s="126"/>
    </row>
    <row r="99" spans="2:14">
      <c r="B99" s="126"/>
      <c r="C99" s="126"/>
      <c r="D99" s="126"/>
      <c r="E99" s="126"/>
      <c r="F99" s="126"/>
      <c r="G99" s="126"/>
      <c r="H99" s="197"/>
      <c r="I99" s="197"/>
      <c r="J99" s="197"/>
      <c r="K99" s="197"/>
      <c r="L99" s="126"/>
      <c r="M99" s="126"/>
      <c r="N99" s="126"/>
    </row>
    <row r="100" spans="2:14">
      <c r="B100" s="126"/>
      <c r="C100" s="126"/>
      <c r="D100" s="126"/>
      <c r="E100" s="126"/>
      <c r="F100" s="126"/>
      <c r="G100" s="126"/>
      <c r="H100" s="197"/>
      <c r="I100" s="197"/>
      <c r="J100" s="197"/>
      <c r="K100" s="197"/>
      <c r="L100" s="126"/>
      <c r="M100" s="126"/>
      <c r="N100" s="126"/>
    </row>
    <row r="101" spans="2:14">
      <c r="B101" s="126"/>
      <c r="C101" s="126"/>
      <c r="D101" s="126"/>
      <c r="E101" s="126"/>
      <c r="F101" s="126"/>
      <c r="G101" s="126"/>
      <c r="H101" s="197"/>
      <c r="I101" s="197"/>
      <c r="J101" s="197"/>
      <c r="K101" s="197"/>
      <c r="L101" s="126"/>
      <c r="M101" s="126"/>
      <c r="N101" s="126"/>
    </row>
    <row r="102" spans="2:14">
      <c r="B102" s="126"/>
      <c r="C102" s="126"/>
      <c r="D102" s="126"/>
      <c r="E102" s="126"/>
      <c r="F102" s="126"/>
      <c r="G102" s="126"/>
      <c r="H102" s="197"/>
      <c r="I102" s="197"/>
      <c r="J102" s="197"/>
      <c r="K102" s="197"/>
      <c r="L102" s="126"/>
      <c r="M102" s="126"/>
      <c r="N102" s="126"/>
    </row>
    <row r="103" spans="2:14">
      <c r="B103" s="126"/>
      <c r="C103" s="126"/>
      <c r="D103" s="126"/>
      <c r="E103" s="126"/>
      <c r="F103" s="126"/>
      <c r="G103" s="126"/>
      <c r="H103" s="197"/>
      <c r="I103" s="197"/>
      <c r="J103" s="197"/>
      <c r="K103" s="197"/>
      <c r="L103" s="126"/>
      <c r="M103" s="126"/>
      <c r="N103" s="126"/>
    </row>
    <row r="104" spans="2:14">
      <c r="B104" s="126"/>
      <c r="C104" s="126"/>
      <c r="D104" s="126"/>
      <c r="E104" s="126"/>
      <c r="F104" s="126"/>
      <c r="G104" s="126"/>
      <c r="H104" s="197"/>
      <c r="I104" s="197"/>
      <c r="J104" s="197"/>
      <c r="K104" s="197"/>
      <c r="L104" s="126"/>
      <c r="M104" s="126"/>
      <c r="N104" s="126"/>
    </row>
    <row r="105" spans="2:14">
      <c r="B105" s="126"/>
      <c r="C105" s="126"/>
      <c r="D105" s="126"/>
      <c r="E105" s="126"/>
      <c r="F105" s="126"/>
      <c r="G105" s="126"/>
      <c r="H105" s="197"/>
      <c r="I105" s="197"/>
      <c r="J105" s="197"/>
      <c r="K105" s="197"/>
      <c r="L105" s="126"/>
      <c r="M105" s="126"/>
      <c r="N105" s="126"/>
    </row>
    <row r="106" spans="2:14">
      <c r="B106" s="126"/>
      <c r="C106" s="126"/>
      <c r="D106" s="126"/>
      <c r="E106" s="126"/>
      <c r="F106" s="126"/>
      <c r="G106" s="126"/>
      <c r="H106" s="197"/>
      <c r="I106" s="197"/>
      <c r="J106" s="197"/>
      <c r="K106" s="197"/>
      <c r="L106" s="126"/>
      <c r="M106" s="126"/>
      <c r="N106" s="126"/>
    </row>
    <row r="107" spans="2:14">
      <c r="B107" s="126"/>
      <c r="C107" s="126"/>
      <c r="D107" s="126"/>
      <c r="E107" s="126"/>
      <c r="F107" s="126"/>
      <c r="G107" s="126"/>
      <c r="H107" s="197"/>
      <c r="I107" s="197"/>
      <c r="J107" s="197"/>
      <c r="K107" s="197"/>
      <c r="L107" s="126"/>
      <c r="M107" s="126"/>
      <c r="N107" s="126"/>
    </row>
    <row r="108" spans="2:14">
      <c r="B108" s="126"/>
      <c r="C108" s="126"/>
      <c r="D108" s="126"/>
      <c r="E108" s="126"/>
      <c r="F108" s="126"/>
      <c r="G108" s="126"/>
      <c r="H108" s="197"/>
      <c r="I108" s="197"/>
      <c r="J108" s="197"/>
      <c r="K108" s="197"/>
      <c r="L108" s="126"/>
      <c r="M108" s="126"/>
      <c r="N108" s="126"/>
    </row>
    <row r="109" spans="2:14">
      <c r="B109" s="126"/>
      <c r="C109" s="126"/>
      <c r="D109" s="126"/>
      <c r="E109" s="126"/>
      <c r="F109" s="126"/>
      <c r="G109" s="126"/>
      <c r="H109" s="197"/>
      <c r="I109" s="197"/>
      <c r="J109" s="197"/>
      <c r="K109" s="197"/>
      <c r="L109" s="126"/>
      <c r="M109" s="126"/>
      <c r="N109" s="126"/>
    </row>
    <row r="110" spans="2:14">
      <c r="B110" s="126"/>
      <c r="C110" s="126"/>
      <c r="D110" s="126"/>
      <c r="E110" s="126"/>
      <c r="F110" s="126"/>
      <c r="G110" s="126"/>
      <c r="H110" s="197"/>
      <c r="I110" s="197"/>
      <c r="J110" s="197"/>
      <c r="K110" s="197"/>
      <c r="L110" s="126"/>
      <c r="M110" s="126"/>
      <c r="N110" s="126"/>
    </row>
    <row r="111" spans="2:14">
      <c r="B111" s="126"/>
      <c r="C111" s="126"/>
      <c r="D111" s="126"/>
      <c r="E111" s="126"/>
      <c r="F111" s="126"/>
      <c r="G111" s="126"/>
      <c r="H111" s="197"/>
      <c r="I111" s="197"/>
      <c r="J111" s="197"/>
      <c r="K111" s="197"/>
      <c r="L111" s="126"/>
      <c r="M111" s="126"/>
      <c r="N111" s="126"/>
    </row>
    <row r="112" spans="2:14">
      <c r="B112" s="126"/>
      <c r="C112" s="126"/>
      <c r="D112" s="126"/>
      <c r="E112" s="126"/>
      <c r="F112" s="126"/>
      <c r="G112" s="126"/>
      <c r="H112" s="197"/>
      <c r="I112" s="197"/>
      <c r="J112" s="197"/>
      <c r="K112" s="197"/>
      <c r="L112" s="126"/>
      <c r="M112" s="126"/>
      <c r="N112" s="126"/>
    </row>
    <row r="113" spans="2:14">
      <c r="B113" s="126"/>
      <c r="C113" s="126"/>
      <c r="D113" s="126"/>
      <c r="E113" s="126"/>
      <c r="F113" s="126"/>
      <c r="G113" s="126"/>
      <c r="H113" s="197"/>
      <c r="I113" s="197"/>
      <c r="J113" s="197"/>
      <c r="K113" s="197"/>
      <c r="L113" s="126"/>
      <c r="M113" s="126"/>
      <c r="N113" s="126"/>
    </row>
    <row r="114" spans="2:14">
      <c r="B114" s="126"/>
      <c r="C114" s="126"/>
      <c r="D114" s="126"/>
      <c r="E114" s="126"/>
      <c r="F114" s="126"/>
      <c r="G114" s="126"/>
      <c r="H114" s="197"/>
      <c r="I114" s="197"/>
      <c r="J114" s="197"/>
      <c r="K114" s="197"/>
      <c r="L114" s="126"/>
      <c r="M114" s="126"/>
      <c r="N114" s="126"/>
    </row>
    <row r="115" spans="2:14">
      <c r="B115" s="126"/>
      <c r="C115" s="126"/>
      <c r="D115" s="126"/>
      <c r="E115" s="126"/>
      <c r="F115" s="126"/>
      <c r="G115" s="126"/>
      <c r="H115" s="197"/>
      <c r="I115" s="197"/>
      <c r="J115" s="197"/>
      <c r="K115" s="197"/>
      <c r="L115" s="126"/>
      <c r="M115" s="126"/>
      <c r="N115" s="126"/>
    </row>
    <row r="116" spans="2:14">
      <c r="B116" s="126"/>
      <c r="C116" s="126"/>
      <c r="D116" s="126"/>
      <c r="E116" s="126"/>
      <c r="F116" s="126"/>
      <c r="G116" s="126"/>
      <c r="H116" s="197"/>
      <c r="I116" s="197"/>
      <c r="J116" s="197"/>
      <c r="K116" s="197"/>
      <c r="L116" s="126"/>
      <c r="M116" s="126"/>
      <c r="N116" s="126"/>
    </row>
    <row r="117" spans="2:14">
      <c r="B117" s="126"/>
      <c r="C117" s="126"/>
      <c r="D117" s="126"/>
      <c r="E117" s="126"/>
      <c r="F117" s="126"/>
      <c r="G117" s="126"/>
      <c r="H117" s="197"/>
      <c r="I117" s="197"/>
      <c r="J117" s="197"/>
      <c r="K117" s="197"/>
      <c r="L117" s="126"/>
      <c r="M117" s="126"/>
      <c r="N117" s="126"/>
    </row>
    <row r="118" spans="2:14">
      <c r="B118" s="126"/>
      <c r="C118" s="126"/>
      <c r="D118" s="126"/>
      <c r="E118" s="126"/>
      <c r="F118" s="126"/>
      <c r="G118" s="126"/>
      <c r="H118" s="197"/>
      <c r="I118" s="197"/>
      <c r="J118" s="197"/>
      <c r="K118" s="197"/>
      <c r="L118" s="126"/>
      <c r="M118" s="126"/>
      <c r="N118" s="126"/>
    </row>
    <row r="119" spans="2:14">
      <c r="B119" s="126"/>
      <c r="C119" s="126"/>
      <c r="D119" s="126"/>
      <c r="E119" s="126"/>
      <c r="F119" s="126"/>
      <c r="G119" s="126"/>
      <c r="H119" s="197"/>
      <c r="I119" s="197"/>
      <c r="J119" s="197"/>
      <c r="K119" s="197"/>
      <c r="L119" s="126"/>
      <c r="M119" s="126"/>
      <c r="N119" s="126"/>
    </row>
    <row r="120" spans="2:14">
      <c r="B120" s="126"/>
      <c r="C120" s="126"/>
      <c r="D120" s="126"/>
      <c r="E120" s="126"/>
      <c r="F120" s="126"/>
      <c r="G120" s="126"/>
      <c r="H120" s="197"/>
      <c r="I120" s="197"/>
      <c r="J120" s="197"/>
      <c r="K120" s="197"/>
      <c r="L120" s="126"/>
      <c r="M120" s="126"/>
      <c r="N120" s="126"/>
    </row>
    <row r="121" spans="2:14">
      <c r="B121" s="126"/>
      <c r="C121" s="126"/>
      <c r="D121" s="126"/>
      <c r="E121" s="126"/>
      <c r="F121" s="126"/>
      <c r="G121" s="126"/>
      <c r="H121" s="197"/>
      <c r="I121" s="197"/>
      <c r="J121" s="197"/>
      <c r="K121" s="197"/>
      <c r="L121" s="126"/>
      <c r="M121" s="126"/>
      <c r="N121" s="126"/>
    </row>
    <row r="122" spans="2:14">
      <c r="B122" s="126"/>
      <c r="C122" s="126"/>
      <c r="D122" s="126"/>
      <c r="E122" s="126"/>
      <c r="F122" s="126"/>
      <c r="G122" s="126"/>
      <c r="H122" s="197"/>
      <c r="I122" s="197"/>
      <c r="J122" s="197"/>
      <c r="K122" s="197"/>
      <c r="L122" s="126"/>
      <c r="M122" s="126"/>
      <c r="N122" s="126"/>
    </row>
    <row r="123" spans="2:14">
      <c r="B123" s="126"/>
      <c r="C123" s="126"/>
      <c r="D123" s="126"/>
      <c r="E123" s="126"/>
      <c r="F123" s="126"/>
      <c r="G123" s="126"/>
      <c r="H123" s="197"/>
      <c r="I123" s="197"/>
      <c r="J123" s="197"/>
      <c r="K123" s="197"/>
      <c r="L123" s="126"/>
      <c r="M123" s="126"/>
      <c r="N123" s="126"/>
    </row>
    <row r="124" spans="2:14">
      <c r="B124" s="126"/>
      <c r="C124" s="126"/>
      <c r="D124" s="126"/>
      <c r="E124" s="126"/>
      <c r="F124" s="126"/>
      <c r="G124" s="126"/>
      <c r="H124" s="197"/>
      <c r="I124" s="197"/>
      <c r="J124" s="197"/>
      <c r="K124" s="197"/>
      <c r="L124" s="126"/>
      <c r="M124" s="126"/>
      <c r="N124" s="126"/>
    </row>
    <row r="125" spans="2:14">
      <c r="B125" s="126"/>
      <c r="C125" s="126"/>
      <c r="D125" s="126"/>
      <c r="E125" s="126"/>
      <c r="F125" s="126"/>
      <c r="G125" s="126"/>
      <c r="H125" s="197"/>
      <c r="I125" s="197"/>
      <c r="J125" s="197"/>
      <c r="K125" s="197"/>
      <c r="L125" s="126"/>
      <c r="M125" s="126"/>
      <c r="N125" s="126"/>
    </row>
    <row r="126" spans="2:14">
      <c r="B126" s="126"/>
      <c r="C126" s="126"/>
      <c r="D126" s="126"/>
      <c r="E126" s="126"/>
      <c r="F126" s="126"/>
      <c r="G126" s="126"/>
      <c r="H126" s="197"/>
      <c r="I126" s="197"/>
      <c r="J126" s="197"/>
      <c r="K126" s="197"/>
      <c r="L126" s="126"/>
      <c r="M126" s="126"/>
      <c r="N126" s="126"/>
    </row>
    <row r="127" spans="2:14">
      <c r="B127" s="126"/>
      <c r="C127" s="126"/>
      <c r="D127" s="126"/>
      <c r="E127" s="126"/>
      <c r="F127" s="126"/>
      <c r="G127" s="126"/>
      <c r="H127" s="197"/>
      <c r="I127" s="197"/>
      <c r="J127" s="197"/>
      <c r="K127" s="197"/>
      <c r="L127" s="126"/>
      <c r="M127" s="126"/>
      <c r="N127" s="126"/>
    </row>
    <row r="128" spans="2:14">
      <c r="B128" s="126"/>
      <c r="C128" s="126"/>
      <c r="D128" s="126"/>
      <c r="E128" s="126"/>
      <c r="F128" s="126"/>
      <c r="G128" s="126"/>
      <c r="H128" s="197"/>
      <c r="I128" s="197"/>
      <c r="J128" s="197"/>
      <c r="K128" s="197"/>
      <c r="L128" s="126"/>
      <c r="M128" s="126"/>
      <c r="N128" s="126"/>
    </row>
    <row r="129" spans="2:14">
      <c r="B129" s="126"/>
      <c r="C129" s="126"/>
      <c r="D129" s="126"/>
      <c r="E129" s="126"/>
      <c r="F129" s="126"/>
      <c r="G129" s="126"/>
      <c r="H129" s="197"/>
      <c r="I129" s="197"/>
      <c r="J129" s="197"/>
      <c r="K129" s="197"/>
      <c r="L129" s="126"/>
      <c r="M129" s="126"/>
      <c r="N129" s="126"/>
    </row>
    <row r="130" spans="2:14">
      <c r="B130" s="126"/>
      <c r="C130" s="126"/>
      <c r="D130" s="126"/>
      <c r="E130" s="126"/>
      <c r="F130" s="126"/>
      <c r="G130" s="126"/>
      <c r="H130" s="197"/>
      <c r="I130" s="197"/>
      <c r="J130" s="197"/>
      <c r="K130" s="197"/>
      <c r="L130" s="126"/>
      <c r="M130" s="126"/>
      <c r="N130" s="126"/>
    </row>
    <row r="131" spans="2:14">
      <c r="B131" s="126"/>
      <c r="C131" s="126"/>
      <c r="D131" s="126"/>
      <c r="E131" s="126"/>
      <c r="F131" s="126"/>
      <c r="G131" s="126"/>
      <c r="H131" s="197"/>
      <c r="I131" s="197"/>
      <c r="J131" s="197"/>
      <c r="K131" s="197"/>
      <c r="L131" s="126"/>
      <c r="M131" s="126"/>
      <c r="N131" s="126"/>
    </row>
    <row r="132" spans="2:14">
      <c r="B132" s="126"/>
      <c r="C132" s="126"/>
      <c r="D132" s="126"/>
      <c r="E132" s="126"/>
      <c r="F132" s="126"/>
      <c r="G132" s="126"/>
      <c r="H132" s="197"/>
      <c r="I132" s="197"/>
      <c r="J132" s="197"/>
      <c r="K132" s="197"/>
      <c r="L132" s="126"/>
      <c r="M132" s="126"/>
      <c r="N132" s="126"/>
    </row>
    <row r="133" spans="2:14">
      <c r="B133" s="126"/>
      <c r="C133" s="126"/>
      <c r="D133" s="126"/>
      <c r="E133" s="126"/>
      <c r="F133" s="126"/>
      <c r="G133" s="126"/>
      <c r="H133" s="197"/>
      <c r="I133" s="197"/>
      <c r="J133" s="197"/>
      <c r="K133" s="197"/>
      <c r="L133" s="126"/>
      <c r="M133" s="126"/>
      <c r="N133" s="126"/>
    </row>
    <row r="134" spans="2:14">
      <c r="B134" s="126"/>
      <c r="C134" s="126"/>
      <c r="D134" s="126"/>
      <c r="E134" s="126"/>
      <c r="F134" s="126"/>
      <c r="G134" s="126"/>
      <c r="H134" s="197"/>
      <c r="I134" s="197"/>
      <c r="J134" s="197"/>
      <c r="K134" s="197"/>
      <c r="L134" s="126"/>
      <c r="M134" s="126"/>
      <c r="N134" s="126"/>
    </row>
    <row r="135" spans="2:14">
      <c r="B135" s="126"/>
      <c r="C135" s="126"/>
      <c r="D135" s="126"/>
      <c r="E135" s="126"/>
      <c r="F135" s="126"/>
      <c r="G135" s="126"/>
      <c r="H135" s="197"/>
      <c r="I135" s="197"/>
      <c r="J135" s="197"/>
      <c r="K135" s="197"/>
      <c r="L135" s="126"/>
      <c r="M135" s="126"/>
      <c r="N135" s="126"/>
    </row>
    <row r="136" spans="2:14">
      <c r="B136" s="126"/>
      <c r="C136" s="126"/>
      <c r="D136" s="126"/>
      <c r="E136" s="126"/>
      <c r="F136" s="126"/>
      <c r="G136" s="126"/>
      <c r="H136" s="197"/>
      <c r="I136" s="197"/>
      <c r="J136" s="197"/>
      <c r="K136" s="197"/>
      <c r="L136" s="126"/>
      <c r="M136" s="126"/>
      <c r="N136" s="126"/>
    </row>
    <row r="137" spans="2:14">
      <c r="B137" s="126"/>
      <c r="C137" s="126"/>
      <c r="D137" s="126"/>
      <c r="E137" s="126"/>
      <c r="F137" s="126"/>
      <c r="G137" s="126"/>
      <c r="H137" s="197"/>
      <c r="I137" s="197"/>
      <c r="J137" s="197"/>
      <c r="K137" s="197"/>
      <c r="L137" s="126"/>
      <c r="M137" s="126"/>
      <c r="N137" s="126"/>
    </row>
    <row r="138" spans="2:14">
      <c r="B138" s="126"/>
      <c r="C138" s="126"/>
      <c r="D138" s="126"/>
      <c r="E138" s="126"/>
      <c r="F138" s="126"/>
      <c r="G138" s="126"/>
      <c r="H138" s="197"/>
      <c r="I138" s="197"/>
      <c r="J138" s="197"/>
      <c r="K138" s="197"/>
      <c r="L138" s="126"/>
      <c r="M138" s="126"/>
      <c r="N138" s="126"/>
    </row>
    <row r="139" spans="2:14">
      <c r="B139" s="126"/>
      <c r="C139" s="126"/>
      <c r="D139" s="126"/>
      <c r="E139" s="126"/>
      <c r="F139" s="126"/>
      <c r="G139" s="126"/>
      <c r="H139" s="197"/>
      <c r="I139" s="197"/>
      <c r="J139" s="197"/>
      <c r="K139" s="197"/>
      <c r="L139" s="126"/>
      <c r="M139" s="126"/>
      <c r="N139" s="126"/>
    </row>
    <row r="140" spans="2:14">
      <c r="B140" s="126"/>
      <c r="C140" s="126"/>
      <c r="D140" s="126"/>
      <c r="E140" s="126"/>
      <c r="F140" s="126"/>
      <c r="G140" s="126"/>
      <c r="H140" s="197"/>
      <c r="I140" s="197"/>
      <c r="J140" s="197"/>
      <c r="K140" s="197"/>
      <c r="L140" s="126"/>
      <c r="M140" s="126"/>
      <c r="N140" s="126"/>
    </row>
    <row r="141" spans="2:14">
      <c r="B141" s="126"/>
      <c r="C141" s="126"/>
      <c r="D141" s="126"/>
      <c r="E141" s="126"/>
      <c r="F141" s="126"/>
      <c r="G141" s="126"/>
      <c r="H141" s="197"/>
      <c r="I141" s="197"/>
      <c r="J141" s="197"/>
      <c r="K141" s="197"/>
      <c r="L141" s="126"/>
      <c r="M141" s="126"/>
      <c r="N141" s="126"/>
    </row>
    <row r="142" spans="2:14">
      <c r="B142" s="126"/>
      <c r="C142" s="126"/>
      <c r="D142" s="126"/>
      <c r="E142" s="126"/>
      <c r="F142" s="126"/>
      <c r="G142" s="126"/>
      <c r="H142" s="197"/>
      <c r="I142" s="197"/>
      <c r="J142" s="197"/>
      <c r="K142" s="197"/>
      <c r="L142" s="126"/>
      <c r="M142" s="126"/>
      <c r="N142" s="126"/>
    </row>
    <row r="143" spans="2:14">
      <c r="B143" s="126"/>
      <c r="C143" s="126"/>
      <c r="D143" s="126"/>
      <c r="E143" s="126"/>
      <c r="F143" s="126"/>
      <c r="G143" s="126"/>
      <c r="H143" s="197"/>
      <c r="I143" s="197"/>
      <c r="J143" s="197"/>
      <c r="K143" s="197"/>
      <c r="L143" s="126"/>
      <c r="M143" s="126"/>
      <c r="N143" s="126"/>
    </row>
    <row r="144" spans="2:14">
      <c r="B144" s="126"/>
      <c r="C144" s="126"/>
      <c r="D144" s="126"/>
      <c r="E144" s="126"/>
      <c r="F144" s="126"/>
      <c r="G144" s="126"/>
      <c r="H144" s="197"/>
      <c r="I144" s="197"/>
      <c r="J144" s="197"/>
      <c r="K144" s="197"/>
      <c r="L144" s="126"/>
      <c r="M144" s="126"/>
      <c r="N144" s="126"/>
    </row>
    <row r="145" spans="2:14">
      <c r="B145" s="126"/>
      <c r="C145" s="126"/>
      <c r="D145" s="126"/>
      <c r="E145" s="126"/>
      <c r="F145" s="126"/>
      <c r="G145" s="126"/>
      <c r="H145" s="197"/>
      <c r="I145" s="197"/>
      <c r="J145" s="197"/>
      <c r="K145" s="197"/>
      <c r="L145" s="126"/>
      <c r="M145" s="126"/>
      <c r="N145" s="126"/>
    </row>
    <row r="146" spans="2:14">
      <c r="B146" s="126"/>
      <c r="C146" s="126"/>
      <c r="D146" s="126"/>
      <c r="E146" s="126"/>
      <c r="F146" s="126"/>
      <c r="G146" s="126"/>
      <c r="H146" s="197"/>
      <c r="I146" s="197"/>
      <c r="J146" s="197"/>
      <c r="K146" s="197"/>
      <c r="L146" s="126"/>
      <c r="M146" s="126"/>
      <c r="N146" s="126"/>
    </row>
    <row r="147" spans="2:14">
      <c r="B147" s="126"/>
      <c r="C147" s="126"/>
      <c r="D147" s="126"/>
      <c r="E147" s="126"/>
      <c r="F147" s="126"/>
      <c r="G147" s="126"/>
      <c r="H147" s="197"/>
      <c r="I147" s="197"/>
      <c r="J147" s="197"/>
      <c r="K147" s="197"/>
      <c r="L147" s="126"/>
      <c r="M147" s="126"/>
      <c r="N147" s="126"/>
    </row>
    <row r="148" spans="2:14">
      <c r="B148" s="126"/>
      <c r="C148" s="126"/>
      <c r="D148" s="126"/>
      <c r="E148" s="126"/>
      <c r="F148" s="126"/>
      <c r="G148" s="126"/>
      <c r="H148" s="197"/>
      <c r="I148" s="197"/>
      <c r="J148" s="197"/>
      <c r="K148" s="197"/>
      <c r="L148" s="126"/>
      <c r="M148" s="126"/>
      <c r="N148" s="126"/>
    </row>
    <row r="149" spans="2:14">
      <c r="B149" s="126"/>
      <c r="C149" s="126"/>
      <c r="D149" s="126"/>
      <c r="E149" s="126"/>
      <c r="F149" s="126"/>
      <c r="G149" s="126"/>
      <c r="H149" s="197"/>
      <c r="I149" s="197"/>
      <c r="J149" s="197"/>
      <c r="K149" s="197"/>
      <c r="L149" s="126"/>
      <c r="M149" s="126"/>
      <c r="N149" s="126"/>
    </row>
    <row r="150" spans="2:14">
      <c r="B150" s="126"/>
      <c r="C150" s="126"/>
      <c r="D150" s="126"/>
      <c r="E150" s="126"/>
      <c r="F150" s="126"/>
      <c r="G150" s="126"/>
      <c r="H150" s="197"/>
      <c r="I150" s="197"/>
      <c r="J150" s="197"/>
      <c r="K150" s="197"/>
      <c r="L150" s="126"/>
      <c r="M150" s="126"/>
      <c r="N150" s="126"/>
    </row>
    <row r="151" spans="2:14">
      <c r="B151" s="126"/>
      <c r="C151" s="126"/>
      <c r="D151" s="126"/>
      <c r="E151" s="126"/>
      <c r="F151" s="126"/>
      <c r="G151" s="126"/>
      <c r="H151" s="197"/>
      <c r="I151" s="197"/>
      <c r="J151" s="197"/>
      <c r="K151" s="197"/>
      <c r="L151" s="126"/>
      <c r="M151" s="126"/>
      <c r="N151" s="126"/>
    </row>
    <row r="152" spans="2:14">
      <c r="B152" s="126"/>
      <c r="C152" s="126"/>
      <c r="D152" s="126"/>
      <c r="E152" s="126"/>
      <c r="F152" s="126"/>
      <c r="G152" s="126"/>
      <c r="H152" s="197"/>
      <c r="I152" s="197"/>
      <c r="J152" s="197"/>
      <c r="K152" s="197"/>
      <c r="L152" s="126"/>
      <c r="M152" s="126"/>
      <c r="N152" s="126"/>
    </row>
    <row r="153" spans="2:14">
      <c r="B153" s="126"/>
      <c r="C153" s="126"/>
      <c r="D153" s="126"/>
      <c r="E153" s="126"/>
      <c r="F153" s="126"/>
      <c r="G153" s="126"/>
      <c r="H153" s="197"/>
      <c r="I153" s="197"/>
      <c r="J153" s="197"/>
      <c r="K153" s="197"/>
      <c r="L153" s="126"/>
      <c r="M153" s="126"/>
      <c r="N153" s="126"/>
    </row>
    <row r="154" spans="2:14">
      <c r="B154" s="126"/>
      <c r="C154" s="126"/>
      <c r="D154" s="126"/>
      <c r="E154" s="126"/>
      <c r="F154" s="126"/>
      <c r="G154" s="126"/>
      <c r="H154" s="197"/>
      <c r="I154" s="197"/>
      <c r="J154" s="197"/>
      <c r="K154" s="197"/>
      <c r="L154" s="126"/>
      <c r="M154" s="126"/>
      <c r="N154" s="126"/>
    </row>
    <row r="155" spans="2:14">
      <c r="B155" s="126"/>
      <c r="C155" s="126"/>
      <c r="D155" s="126"/>
      <c r="E155" s="126"/>
      <c r="F155" s="126"/>
      <c r="G155" s="126"/>
      <c r="H155" s="197"/>
      <c r="I155" s="197"/>
      <c r="J155" s="197"/>
      <c r="K155" s="197"/>
      <c r="L155" s="126"/>
      <c r="M155" s="126"/>
      <c r="N155" s="126"/>
    </row>
    <row r="156" spans="2:14">
      <c r="B156" s="126"/>
      <c r="C156" s="126"/>
      <c r="D156" s="126"/>
      <c r="E156" s="126"/>
      <c r="F156" s="126"/>
      <c r="G156" s="126"/>
      <c r="H156" s="197"/>
      <c r="I156" s="197"/>
      <c r="J156" s="197"/>
      <c r="K156" s="197"/>
      <c r="L156" s="126"/>
      <c r="M156" s="126"/>
      <c r="N156" s="126"/>
    </row>
    <row r="157" spans="2:14">
      <c r="B157" s="126"/>
      <c r="C157" s="126"/>
      <c r="D157" s="126"/>
      <c r="E157" s="126"/>
      <c r="F157" s="126"/>
      <c r="G157" s="126"/>
      <c r="H157" s="197"/>
      <c r="I157" s="197"/>
      <c r="J157" s="197"/>
      <c r="K157" s="197"/>
      <c r="L157" s="126"/>
      <c r="M157" s="126"/>
      <c r="N157" s="126"/>
    </row>
    <row r="158" spans="2:14">
      <c r="B158" s="126"/>
      <c r="C158" s="126"/>
      <c r="D158" s="126"/>
      <c r="E158" s="126"/>
      <c r="F158" s="126"/>
      <c r="G158" s="126"/>
      <c r="H158" s="197"/>
      <c r="I158" s="197"/>
      <c r="J158" s="197"/>
      <c r="K158" s="197"/>
      <c r="L158" s="126"/>
      <c r="M158" s="126"/>
      <c r="N158" s="126"/>
    </row>
    <row r="159" spans="2:14">
      <c r="B159" s="126"/>
      <c r="C159" s="126"/>
      <c r="D159" s="126"/>
      <c r="E159" s="126"/>
      <c r="F159" s="126"/>
      <c r="G159" s="126"/>
      <c r="H159" s="197"/>
      <c r="I159" s="197"/>
      <c r="J159" s="197"/>
      <c r="K159" s="197"/>
      <c r="L159" s="126"/>
      <c r="M159" s="126"/>
      <c r="N159" s="126"/>
    </row>
    <row r="160" spans="2:14">
      <c r="B160" s="126"/>
      <c r="C160" s="126"/>
      <c r="D160" s="126"/>
      <c r="E160" s="126"/>
      <c r="F160" s="126"/>
      <c r="G160" s="126"/>
      <c r="H160" s="197"/>
      <c r="I160" s="197"/>
      <c r="J160" s="197"/>
      <c r="K160" s="197"/>
      <c r="L160" s="126"/>
      <c r="M160" s="126"/>
      <c r="N160" s="126"/>
    </row>
    <row r="161" spans="2:14">
      <c r="B161" s="126"/>
      <c r="C161" s="126"/>
      <c r="D161" s="126"/>
      <c r="E161" s="126"/>
      <c r="F161" s="126"/>
      <c r="G161" s="126"/>
      <c r="H161" s="197"/>
      <c r="I161" s="197"/>
      <c r="J161" s="197"/>
      <c r="K161" s="197"/>
      <c r="L161" s="126"/>
      <c r="M161" s="126"/>
      <c r="N161" s="126"/>
    </row>
    <row r="162" spans="2:14">
      <c r="B162" s="126"/>
      <c r="C162" s="126"/>
      <c r="D162" s="126"/>
      <c r="E162" s="126"/>
      <c r="F162" s="126"/>
      <c r="G162" s="126"/>
      <c r="H162" s="197"/>
      <c r="I162" s="197"/>
      <c r="J162" s="197"/>
      <c r="K162" s="197"/>
      <c r="L162" s="126"/>
      <c r="M162" s="126"/>
      <c r="N162" s="126"/>
    </row>
    <row r="163" spans="2:14">
      <c r="B163" s="126"/>
      <c r="C163" s="126"/>
      <c r="D163" s="126"/>
      <c r="E163" s="126"/>
      <c r="F163" s="126"/>
      <c r="G163" s="126"/>
      <c r="H163" s="197"/>
      <c r="I163" s="197"/>
      <c r="J163" s="197"/>
      <c r="K163" s="197"/>
      <c r="L163" s="126"/>
      <c r="M163" s="126"/>
      <c r="N163" s="126"/>
    </row>
    <row r="164" spans="2:14">
      <c r="B164" s="126"/>
      <c r="C164" s="126"/>
      <c r="D164" s="126"/>
      <c r="E164" s="126"/>
      <c r="F164" s="126"/>
      <c r="G164" s="126"/>
      <c r="H164" s="197"/>
      <c r="I164" s="197"/>
      <c r="J164" s="197"/>
      <c r="K164" s="197"/>
      <c r="L164" s="126"/>
      <c r="M164" s="126"/>
      <c r="N164" s="126"/>
    </row>
    <row r="165" spans="2:14">
      <c r="B165" s="126"/>
      <c r="C165" s="126"/>
      <c r="D165" s="126"/>
      <c r="E165" s="126"/>
      <c r="F165" s="126"/>
      <c r="G165" s="126"/>
      <c r="H165" s="197"/>
      <c r="I165" s="197"/>
      <c r="J165" s="197"/>
      <c r="K165" s="197"/>
      <c r="L165" s="126"/>
      <c r="M165" s="126"/>
      <c r="N165" s="126"/>
    </row>
    <row r="166" spans="2:14">
      <c r="B166" s="126"/>
      <c r="C166" s="126"/>
      <c r="D166" s="126"/>
      <c r="E166" s="126"/>
      <c r="F166" s="126"/>
      <c r="G166" s="126"/>
      <c r="H166" s="197"/>
      <c r="I166" s="197"/>
      <c r="J166" s="197"/>
      <c r="K166" s="197"/>
      <c r="L166" s="126"/>
      <c r="M166" s="126"/>
      <c r="N166" s="126"/>
    </row>
    <row r="167" spans="2:14">
      <c r="B167" s="126"/>
      <c r="C167" s="126"/>
      <c r="D167" s="126"/>
      <c r="E167" s="126"/>
      <c r="F167" s="126"/>
      <c r="G167" s="126"/>
      <c r="H167" s="197"/>
      <c r="I167" s="197"/>
      <c r="J167" s="197"/>
      <c r="K167" s="197"/>
      <c r="L167" s="126"/>
      <c r="M167" s="126"/>
      <c r="N167" s="126"/>
    </row>
    <row r="168" spans="2:14">
      <c r="B168" s="126"/>
      <c r="C168" s="126"/>
      <c r="D168" s="126"/>
      <c r="E168" s="126"/>
      <c r="F168" s="126"/>
      <c r="G168" s="126"/>
      <c r="H168" s="197"/>
      <c r="I168" s="197"/>
      <c r="J168" s="197"/>
      <c r="K168" s="197"/>
      <c r="L168" s="126"/>
      <c r="M168" s="126"/>
      <c r="N168" s="126"/>
    </row>
    <row r="169" spans="2:14">
      <c r="B169" s="126"/>
      <c r="C169" s="126"/>
      <c r="D169" s="126"/>
      <c r="E169" s="126"/>
      <c r="F169" s="126"/>
      <c r="G169" s="126"/>
      <c r="H169" s="197"/>
      <c r="I169" s="197"/>
      <c r="J169" s="197"/>
      <c r="K169" s="197"/>
      <c r="L169" s="126"/>
      <c r="M169" s="126"/>
      <c r="N169" s="126"/>
    </row>
    <row r="170" spans="2:14">
      <c r="B170" s="126"/>
      <c r="C170" s="126"/>
      <c r="D170" s="126"/>
      <c r="E170" s="126"/>
      <c r="F170" s="126"/>
      <c r="G170" s="126"/>
      <c r="H170" s="197"/>
      <c r="I170" s="197"/>
      <c r="J170" s="197"/>
      <c r="K170" s="197"/>
      <c r="L170" s="126"/>
      <c r="M170" s="126"/>
      <c r="N170" s="126"/>
    </row>
    <row r="171" spans="2:14">
      <c r="B171" s="126"/>
      <c r="C171" s="126"/>
      <c r="D171" s="126"/>
      <c r="E171" s="126"/>
      <c r="F171" s="126"/>
      <c r="G171" s="126"/>
      <c r="H171" s="197"/>
      <c r="I171" s="197"/>
      <c r="J171" s="197"/>
      <c r="K171" s="197"/>
      <c r="L171" s="126"/>
      <c r="M171" s="126"/>
      <c r="N171" s="126"/>
    </row>
    <row r="172" spans="2:14">
      <c r="B172" s="126"/>
      <c r="C172" s="126"/>
      <c r="D172" s="126"/>
      <c r="E172" s="126"/>
      <c r="F172" s="126"/>
      <c r="G172" s="126"/>
      <c r="H172" s="197"/>
      <c r="I172" s="197"/>
      <c r="J172" s="197"/>
      <c r="K172" s="197"/>
      <c r="L172" s="126"/>
      <c r="M172" s="126"/>
      <c r="N172" s="126"/>
    </row>
    <row r="173" spans="2:14">
      <c r="B173" s="126"/>
      <c r="C173" s="126"/>
      <c r="D173" s="126"/>
      <c r="E173" s="126"/>
      <c r="F173" s="126"/>
      <c r="G173" s="126"/>
      <c r="H173" s="197"/>
      <c r="I173" s="197"/>
      <c r="J173" s="197"/>
      <c r="K173" s="197"/>
      <c r="L173" s="126"/>
      <c r="M173" s="126"/>
      <c r="N173" s="126"/>
    </row>
    <row r="174" spans="2:14">
      <c r="B174" s="126"/>
      <c r="C174" s="126"/>
      <c r="D174" s="126"/>
      <c r="E174" s="126"/>
      <c r="F174" s="126"/>
      <c r="G174" s="126"/>
      <c r="H174" s="197"/>
      <c r="I174" s="197"/>
      <c r="J174" s="197"/>
      <c r="K174" s="197"/>
      <c r="L174" s="126"/>
      <c r="M174" s="126"/>
      <c r="N174" s="126"/>
    </row>
    <row r="175" spans="2:14">
      <c r="B175" s="126"/>
      <c r="C175" s="126"/>
      <c r="D175" s="126"/>
      <c r="E175" s="126"/>
      <c r="F175" s="126"/>
      <c r="G175" s="126"/>
      <c r="H175" s="197"/>
      <c r="I175" s="197"/>
      <c r="J175" s="197"/>
      <c r="K175" s="197"/>
      <c r="L175" s="126"/>
      <c r="M175" s="126"/>
      <c r="N175" s="126"/>
    </row>
    <row r="176" spans="2:14">
      <c r="B176" s="126"/>
      <c r="C176" s="126"/>
      <c r="D176" s="126"/>
      <c r="E176" s="126"/>
      <c r="F176" s="126"/>
      <c r="G176" s="126"/>
      <c r="H176" s="197"/>
      <c r="I176" s="197"/>
      <c r="J176" s="197"/>
      <c r="K176" s="197"/>
      <c r="L176" s="126"/>
      <c r="M176" s="126"/>
      <c r="N176" s="126"/>
    </row>
    <row r="177" spans="2:14">
      <c r="B177" s="126"/>
      <c r="C177" s="126"/>
      <c r="D177" s="126"/>
      <c r="E177" s="126"/>
      <c r="F177" s="126"/>
      <c r="G177" s="126"/>
      <c r="H177" s="197"/>
      <c r="I177" s="197"/>
      <c r="J177" s="197"/>
      <c r="K177" s="197"/>
      <c r="L177" s="126"/>
      <c r="M177" s="126"/>
      <c r="N177" s="126"/>
    </row>
    <row r="178" spans="2:14">
      <c r="B178" s="126"/>
      <c r="C178" s="126"/>
      <c r="D178" s="126"/>
      <c r="E178" s="126"/>
      <c r="F178" s="126"/>
      <c r="G178" s="126"/>
      <c r="H178" s="197"/>
      <c r="I178" s="197"/>
      <c r="J178" s="197"/>
      <c r="K178" s="197"/>
      <c r="L178" s="126"/>
      <c r="M178" s="126"/>
      <c r="N178" s="126"/>
    </row>
    <row r="179" spans="2:14">
      <c r="B179" s="126"/>
      <c r="C179" s="126"/>
      <c r="D179" s="126"/>
      <c r="E179" s="126"/>
      <c r="F179" s="126"/>
      <c r="G179" s="126"/>
      <c r="H179" s="197"/>
      <c r="I179" s="197"/>
      <c r="J179" s="197"/>
      <c r="K179" s="197"/>
      <c r="L179" s="126"/>
      <c r="M179" s="126"/>
      <c r="N179" s="126"/>
    </row>
    <row r="180" spans="2:14">
      <c r="B180" s="126"/>
      <c r="C180" s="126"/>
      <c r="D180" s="126"/>
      <c r="E180" s="126"/>
      <c r="F180" s="126"/>
      <c r="G180" s="126"/>
      <c r="H180" s="197"/>
      <c r="I180" s="197"/>
      <c r="J180" s="197"/>
      <c r="K180" s="197"/>
      <c r="L180" s="126"/>
      <c r="M180" s="126"/>
      <c r="N180" s="126"/>
    </row>
    <row r="181" spans="2:14">
      <c r="B181" s="126"/>
      <c r="C181" s="126"/>
      <c r="D181" s="126"/>
      <c r="E181" s="126"/>
      <c r="F181" s="126"/>
      <c r="G181" s="126"/>
      <c r="H181" s="197"/>
      <c r="I181" s="197"/>
      <c r="J181" s="197"/>
      <c r="K181" s="197"/>
      <c r="L181" s="126"/>
      <c r="M181" s="126"/>
      <c r="N181" s="126"/>
    </row>
    <row r="182" spans="2:14">
      <c r="B182" s="126"/>
      <c r="C182" s="126"/>
      <c r="D182" s="126"/>
      <c r="E182" s="126"/>
      <c r="F182" s="126"/>
      <c r="G182" s="126"/>
      <c r="H182" s="197"/>
      <c r="I182" s="197"/>
      <c r="J182" s="197"/>
      <c r="K182" s="197"/>
      <c r="L182" s="126"/>
      <c r="M182" s="126"/>
      <c r="N182" s="126"/>
    </row>
    <row r="183" spans="2:14">
      <c r="B183" s="126"/>
      <c r="C183" s="126"/>
      <c r="D183" s="126"/>
      <c r="E183" s="126"/>
      <c r="F183" s="126"/>
      <c r="G183" s="126"/>
      <c r="H183" s="197"/>
      <c r="I183" s="197"/>
      <c r="J183" s="197"/>
      <c r="K183" s="197"/>
      <c r="L183" s="126"/>
      <c r="M183" s="126"/>
      <c r="N183" s="126"/>
    </row>
    <row r="184" spans="2:14">
      <c r="B184" s="126"/>
      <c r="C184" s="126"/>
      <c r="D184" s="126"/>
      <c r="E184" s="126"/>
      <c r="F184" s="126"/>
      <c r="G184" s="126"/>
      <c r="H184" s="197"/>
      <c r="I184" s="197"/>
      <c r="J184" s="197"/>
      <c r="K184" s="197"/>
      <c r="L184" s="126"/>
      <c r="M184" s="126"/>
      <c r="N184" s="126"/>
    </row>
    <row r="185" spans="2:14">
      <c r="B185" s="126"/>
      <c r="C185" s="126"/>
      <c r="D185" s="126"/>
      <c r="E185" s="126"/>
      <c r="F185" s="126"/>
      <c r="G185" s="126"/>
      <c r="H185" s="197"/>
      <c r="I185" s="197"/>
      <c r="J185" s="197"/>
      <c r="K185" s="197"/>
      <c r="L185" s="126"/>
      <c r="M185" s="126"/>
      <c r="N185" s="126"/>
    </row>
    <row r="186" spans="2:14">
      <c r="B186" s="126"/>
      <c r="C186" s="126"/>
      <c r="D186" s="126"/>
      <c r="E186" s="126"/>
      <c r="F186" s="126"/>
      <c r="G186" s="126"/>
      <c r="H186" s="197"/>
      <c r="I186" s="197"/>
      <c r="J186" s="197"/>
      <c r="K186" s="197"/>
      <c r="L186" s="126"/>
      <c r="M186" s="126"/>
      <c r="N186" s="126"/>
    </row>
    <row r="187" spans="2:14">
      <c r="B187" s="126"/>
      <c r="C187" s="126"/>
      <c r="D187" s="126"/>
      <c r="E187" s="126"/>
      <c r="F187" s="126"/>
      <c r="G187" s="126"/>
      <c r="H187" s="197"/>
      <c r="I187" s="197"/>
      <c r="J187" s="197"/>
      <c r="K187" s="197"/>
      <c r="L187" s="126"/>
      <c r="M187" s="126"/>
      <c r="N187" s="126"/>
    </row>
    <row r="188" spans="2:14">
      <c r="B188" s="126"/>
      <c r="C188" s="126"/>
      <c r="D188" s="126"/>
      <c r="E188" s="126"/>
      <c r="F188" s="126"/>
      <c r="G188" s="126"/>
      <c r="H188" s="197"/>
      <c r="I188" s="197"/>
      <c r="J188" s="197"/>
      <c r="K188" s="197"/>
      <c r="L188" s="126"/>
      <c r="M188" s="126"/>
      <c r="N188" s="126"/>
    </row>
    <row r="189" spans="2:14">
      <c r="B189" s="126"/>
      <c r="C189" s="126"/>
      <c r="D189" s="126"/>
      <c r="E189" s="126"/>
      <c r="F189" s="126"/>
      <c r="G189" s="126"/>
      <c r="H189" s="197"/>
      <c r="I189" s="197"/>
      <c r="J189" s="197"/>
      <c r="K189" s="197"/>
      <c r="L189" s="126"/>
      <c r="M189" s="126"/>
      <c r="N189" s="126"/>
    </row>
    <row r="190" spans="2:14">
      <c r="B190" s="126"/>
      <c r="C190" s="126"/>
      <c r="D190" s="126"/>
      <c r="E190" s="126"/>
      <c r="F190" s="126"/>
      <c r="G190" s="126"/>
      <c r="H190" s="197"/>
      <c r="I190" s="197"/>
      <c r="J190" s="197"/>
      <c r="K190" s="197"/>
      <c r="L190" s="126"/>
      <c r="M190" s="126"/>
      <c r="N190" s="126"/>
    </row>
    <row r="191" spans="2:14">
      <c r="B191" s="126"/>
      <c r="C191" s="126"/>
      <c r="D191" s="126"/>
      <c r="E191" s="126"/>
      <c r="F191" s="126"/>
      <c r="G191" s="126"/>
      <c r="H191" s="197"/>
      <c r="I191" s="197"/>
      <c r="J191" s="197"/>
      <c r="K191" s="197"/>
      <c r="L191" s="126"/>
      <c r="M191" s="126"/>
      <c r="N191" s="126"/>
    </row>
    <row r="192" spans="2:14">
      <c r="B192" s="126"/>
      <c r="C192" s="126"/>
      <c r="D192" s="126"/>
      <c r="E192" s="126"/>
      <c r="F192" s="126"/>
      <c r="G192" s="126"/>
      <c r="H192" s="197"/>
      <c r="I192" s="197"/>
      <c r="J192" s="197"/>
      <c r="K192" s="197"/>
      <c r="L192" s="126"/>
      <c r="M192" s="126"/>
      <c r="N192" s="126"/>
    </row>
    <row r="193" spans="2:14">
      <c r="B193" s="126"/>
      <c r="C193" s="126"/>
      <c r="D193" s="126"/>
      <c r="E193" s="126"/>
      <c r="F193" s="126"/>
      <c r="G193" s="126"/>
      <c r="H193" s="197"/>
      <c r="I193" s="197"/>
      <c r="J193" s="197"/>
      <c r="K193" s="197"/>
      <c r="L193" s="126"/>
      <c r="M193" s="126"/>
      <c r="N193" s="126"/>
    </row>
    <row r="194" spans="2:14">
      <c r="B194" s="126"/>
      <c r="C194" s="126"/>
      <c r="D194" s="126"/>
      <c r="E194" s="126"/>
      <c r="F194" s="126"/>
      <c r="G194" s="126"/>
      <c r="H194" s="197"/>
      <c r="I194" s="197"/>
      <c r="J194" s="197"/>
      <c r="K194" s="197"/>
      <c r="L194" s="126"/>
      <c r="M194" s="126"/>
      <c r="N194" s="126"/>
    </row>
    <row r="195" spans="2:14">
      <c r="B195" s="126"/>
      <c r="C195" s="126"/>
      <c r="D195" s="126"/>
      <c r="E195" s="126"/>
      <c r="F195" s="126"/>
      <c r="G195" s="126"/>
      <c r="H195" s="197"/>
      <c r="I195" s="197"/>
      <c r="J195" s="197"/>
      <c r="K195" s="197"/>
      <c r="L195" s="126"/>
      <c r="M195" s="126"/>
      <c r="N195" s="126"/>
    </row>
    <row r="196" spans="2:14">
      <c r="B196" s="126"/>
      <c r="C196" s="126"/>
      <c r="D196" s="126"/>
      <c r="E196" s="126"/>
      <c r="F196" s="126"/>
      <c r="G196" s="126"/>
      <c r="H196" s="197"/>
      <c r="I196" s="197"/>
      <c r="J196" s="197"/>
      <c r="K196" s="197"/>
      <c r="L196" s="126"/>
      <c r="M196" s="126"/>
      <c r="N196" s="126"/>
    </row>
    <row r="197" spans="2:14">
      <c r="B197" s="126"/>
      <c r="C197" s="126"/>
      <c r="D197" s="126"/>
      <c r="E197" s="126"/>
      <c r="F197" s="126"/>
      <c r="G197" s="126"/>
      <c r="H197" s="197"/>
      <c r="I197" s="197"/>
      <c r="J197" s="197"/>
      <c r="K197" s="197"/>
      <c r="L197" s="126"/>
      <c r="M197" s="126"/>
      <c r="N197" s="126"/>
    </row>
    <row r="198" spans="2:14">
      <c r="B198" s="126"/>
      <c r="C198" s="126"/>
      <c r="D198" s="126"/>
      <c r="E198" s="126"/>
      <c r="F198" s="126"/>
      <c r="G198" s="126"/>
      <c r="H198" s="197"/>
      <c r="I198" s="197"/>
      <c r="J198" s="197"/>
      <c r="K198" s="197"/>
      <c r="L198" s="126"/>
      <c r="M198" s="126"/>
      <c r="N198" s="126"/>
    </row>
    <row r="199" spans="2:14">
      <c r="B199" s="126"/>
      <c r="C199" s="126"/>
      <c r="D199" s="126"/>
      <c r="E199" s="126"/>
      <c r="F199" s="126"/>
      <c r="G199" s="126"/>
      <c r="H199" s="197"/>
      <c r="I199" s="197"/>
      <c r="J199" s="197"/>
      <c r="K199" s="197"/>
      <c r="L199" s="126"/>
      <c r="M199" s="126"/>
      <c r="N199" s="126"/>
    </row>
    <row r="200" spans="2:14">
      <c r="B200" s="126"/>
      <c r="C200" s="126"/>
      <c r="D200" s="126"/>
      <c r="E200" s="126"/>
      <c r="F200" s="126"/>
      <c r="G200" s="126"/>
      <c r="H200" s="197"/>
      <c r="I200" s="197"/>
      <c r="J200" s="197"/>
      <c r="K200" s="197"/>
      <c r="L200" s="126"/>
      <c r="M200" s="126"/>
      <c r="N200" s="126"/>
    </row>
    <row r="201" spans="2:14">
      <c r="B201" s="126"/>
      <c r="C201" s="126"/>
      <c r="D201" s="126"/>
      <c r="E201" s="126"/>
      <c r="F201" s="126"/>
      <c r="G201" s="126"/>
      <c r="H201" s="197"/>
      <c r="I201" s="197"/>
      <c r="J201" s="197"/>
      <c r="K201" s="197"/>
      <c r="L201" s="126"/>
      <c r="M201" s="126"/>
      <c r="N201" s="126"/>
    </row>
    <row r="202" spans="2:14">
      <c r="B202" s="126"/>
      <c r="C202" s="126"/>
      <c r="D202" s="126"/>
      <c r="E202" s="126"/>
      <c r="F202" s="126"/>
      <c r="G202" s="126"/>
      <c r="H202" s="197"/>
      <c r="I202" s="197"/>
      <c r="J202" s="197"/>
      <c r="K202" s="197"/>
      <c r="L202" s="126"/>
      <c r="M202" s="126"/>
      <c r="N202" s="126"/>
    </row>
    <row r="203" spans="2:14">
      <c r="B203" s="126"/>
      <c r="C203" s="126"/>
      <c r="D203" s="126"/>
      <c r="E203" s="126"/>
      <c r="F203" s="126"/>
      <c r="G203" s="126"/>
      <c r="H203" s="197"/>
      <c r="I203" s="197"/>
      <c r="J203" s="197"/>
      <c r="K203" s="197"/>
      <c r="L203" s="126"/>
      <c r="M203" s="126"/>
      <c r="N203" s="126"/>
    </row>
    <row r="204" spans="2:14">
      <c r="B204" s="126"/>
      <c r="C204" s="126"/>
      <c r="D204" s="126"/>
      <c r="E204" s="126"/>
      <c r="F204" s="126"/>
      <c r="G204" s="126"/>
      <c r="H204" s="197"/>
      <c r="I204" s="197"/>
      <c r="J204" s="197"/>
      <c r="K204" s="197"/>
      <c r="L204" s="126"/>
      <c r="M204" s="126"/>
      <c r="N204" s="126"/>
    </row>
    <row r="205" spans="2:14">
      <c r="B205" s="126"/>
      <c r="C205" s="126"/>
      <c r="D205" s="126"/>
      <c r="E205" s="126"/>
      <c r="F205" s="126"/>
      <c r="G205" s="126"/>
      <c r="H205" s="197"/>
      <c r="I205" s="197"/>
      <c r="J205" s="197"/>
      <c r="K205" s="197"/>
      <c r="L205" s="126"/>
      <c r="M205" s="126"/>
      <c r="N205" s="126"/>
    </row>
    <row r="206" spans="2:14">
      <c r="B206" s="126"/>
      <c r="C206" s="126"/>
      <c r="D206" s="126"/>
      <c r="E206" s="126"/>
      <c r="F206" s="126"/>
      <c r="G206" s="126"/>
      <c r="H206" s="197"/>
      <c r="I206" s="197"/>
      <c r="J206" s="197"/>
      <c r="K206" s="197"/>
      <c r="L206" s="126"/>
      <c r="M206" s="126"/>
      <c r="N206" s="126"/>
    </row>
    <row r="207" spans="2:14">
      <c r="B207" s="126"/>
      <c r="C207" s="126"/>
      <c r="D207" s="126"/>
      <c r="E207" s="126"/>
      <c r="F207" s="126"/>
      <c r="G207" s="126"/>
      <c r="H207" s="197"/>
      <c r="I207" s="197"/>
      <c r="J207" s="197"/>
      <c r="K207" s="197"/>
      <c r="L207" s="126"/>
      <c r="M207" s="126"/>
      <c r="N207" s="126"/>
    </row>
    <row r="208" spans="2:14">
      <c r="B208" s="126"/>
      <c r="C208" s="126"/>
      <c r="D208" s="126"/>
      <c r="E208" s="126"/>
      <c r="F208" s="126"/>
      <c r="G208" s="126"/>
      <c r="H208" s="197"/>
      <c r="I208" s="197"/>
      <c r="J208" s="197"/>
      <c r="K208" s="197"/>
      <c r="L208" s="126"/>
      <c r="M208" s="126"/>
      <c r="N208" s="126"/>
    </row>
    <row r="209" spans="2:14">
      <c r="B209" s="126"/>
      <c r="C209" s="126"/>
      <c r="D209" s="126"/>
      <c r="E209" s="126"/>
      <c r="F209" s="126"/>
      <c r="G209" s="126"/>
      <c r="H209" s="197"/>
      <c r="I209" s="197"/>
      <c r="J209" s="197"/>
      <c r="K209" s="197"/>
      <c r="L209" s="126"/>
      <c r="M209" s="126"/>
      <c r="N209" s="126"/>
    </row>
    <row r="210" spans="2:14">
      <c r="B210" s="126"/>
      <c r="C210" s="126"/>
      <c r="D210" s="126"/>
      <c r="E210" s="126"/>
      <c r="F210" s="126"/>
      <c r="G210" s="126"/>
      <c r="H210" s="197"/>
      <c r="I210" s="197"/>
      <c r="J210" s="197"/>
      <c r="K210" s="197"/>
      <c r="L210" s="126"/>
      <c r="M210" s="126"/>
      <c r="N210" s="126"/>
    </row>
    <row r="211" spans="2:14">
      <c r="B211" s="126"/>
      <c r="C211" s="126"/>
      <c r="D211" s="126"/>
      <c r="E211" s="126"/>
      <c r="F211" s="126"/>
      <c r="G211" s="126"/>
      <c r="H211" s="197"/>
      <c r="I211" s="197"/>
      <c r="J211" s="197"/>
      <c r="K211" s="197"/>
      <c r="L211" s="126"/>
      <c r="M211" s="126"/>
      <c r="N211" s="126"/>
    </row>
    <row r="212" spans="2:14">
      <c r="B212" s="126"/>
      <c r="C212" s="126"/>
      <c r="D212" s="126"/>
      <c r="E212" s="126"/>
      <c r="F212" s="126"/>
      <c r="G212" s="126"/>
      <c r="H212" s="197"/>
      <c r="I212" s="197"/>
      <c r="J212" s="197"/>
      <c r="K212" s="197"/>
      <c r="L212" s="126"/>
      <c r="M212" s="126"/>
      <c r="N212" s="126"/>
    </row>
    <row r="213" spans="2:14">
      <c r="B213" s="126"/>
      <c r="C213" s="126"/>
      <c r="D213" s="126"/>
      <c r="E213" s="126"/>
      <c r="F213" s="126"/>
      <c r="G213" s="126"/>
      <c r="H213" s="197"/>
      <c r="I213" s="197"/>
      <c r="J213" s="197"/>
      <c r="K213" s="197"/>
      <c r="L213" s="126"/>
      <c r="M213" s="126"/>
      <c r="N213" s="126"/>
    </row>
    <row r="214" spans="2:14">
      <c r="B214" s="126"/>
      <c r="C214" s="126"/>
      <c r="D214" s="126"/>
      <c r="E214" s="126"/>
      <c r="F214" s="126"/>
      <c r="G214" s="126"/>
      <c r="H214" s="197"/>
      <c r="I214" s="197"/>
      <c r="J214" s="197"/>
      <c r="K214" s="197"/>
      <c r="L214" s="126"/>
      <c r="M214" s="126"/>
      <c r="N214" s="126"/>
    </row>
    <row r="215" spans="2:14">
      <c r="B215" s="126"/>
      <c r="C215" s="126"/>
      <c r="D215" s="126"/>
      <c r="E215" s="126"/>
      <c r="F215" s="126"/>
      <c r="G215" s="126"/>
      <c r="H215" s="197"/>
      <c r="I215" s="197"/>
      <c r="J215" s="197"/>
      <c r="K215" s="197"/>
      <c r="L215" s="126"/>
      <c r="M215" s="126"/>
      <c r="N215" s="126"/>
    </row>
    <row r="216" spans="2:14">
      <c r="B216" s="126"/>
      <c r="C216" s="126"/>
      <c r="D216" s="126"/>
      <c r="E216" s="126"/>
      <c r="F216" s="126"/>
      <c r="G216" s="126"/>
      <c r="H216" s="197"/>
      <c r="I216" s="197"/>
      <c r="J216" s="197"/>
      <c r="K216" s="197"/>
      <c r="L216" s="126"/>
      <c r="M216" s="126"/>
      <c r="N216" s="126"/>
    </row>
    <row r="217" spans="2:14">
      <c r="B217" s="126"/>
      <c r="C217" s="126"/>
      <c r="D217" s="126"/>
      <c r="E217" s="126"/>
      <c r="F217" s="126"/>
      <c r="G217" s="126"/>
      <c r="H217" s="197"/>
      <c r="I217" s="197"/>
      <c r="J217" s="197"/>
      <c r="K217" s="197"/>
      <c r="L217" s="126"/>
      <c r="M217" s="126"/>
      <c r="N217" s="126"/>
    </row>
    <row r="218" spans="2:14">
      <c r="B218" s="126"/>
      <c r="C218" s="126"/>
      <c r="D218" s="126"/>
      <c r="E218" s="126"/>
      <c r="F218" s="126"/>
      <c r="G218" s="126"/>
      <c r="H218" s="197"/>
      <c r="I218" s="197"/>
      <c r="J218" s="197"/>
      <c r="K218" s="197"/>
      <c r="L218" s="126"/>
      <c r="M218" s="126"/>
      <c r="N218" s="126"/>
    </row>
    <row r="219" spans="2:14">
      <c r="B219" s="126"/>
      <c r="C219" s="126"/>
      <c r="D219" s="126"/>
      <c r="E219" s="126"/>
      <c r="F219" s="126"/>
      <c r="G219" s="126"/>
      <c r="H219" s="197"/>
      <c r="I219" s="197"/>
      <c r="J219" s="197"/>
      <c r="K219" s="197"/>
      <c r="L219" s="126"/>
      <c r="M219" s="126"/>
      <c r="N219" s="126"/>
    </row>
    <row r="220" spans="2:14">
      <c r="B220" s="126"/>
      <c r="C220" s="126"/>
      <c r="D220" s="126"/>
      <c r="E220" s="126"/>
      <c r="F220" s="126"/>
      <c r="G220" s="126"/>
      <c r="H220" s="197"/>
      <c r="I220" s="197"/>
      <c r="J220" s="197"/>
      <c r="K220" s="197"/>
      <c r="L220" s="126"/>
      <c r="M220" s="126"/>
      <c r="N220" s="126"/>
    </row>
    <row r="221" spans="2:14">
      <c r="B221" s="126"/>
      <c r="C221" s="126"/>
      <c r="D221" s="126"/>
      <c r="E221" s="126"/>
      <c r="F221" s="126"/>
      <c r="G221" s="126"/>
      <c r="H221" s="197"/>
      <c r="I221" s="197"/>
      <c r="J221" s="197"/>
      <c r="K221" s="197"/>
      <c r="L221" s="126"/>
      <c r="M221" s="126"/>
      <c r="N221" s="126"/>
    </row>
    <row r="222" spans="2:14">
      <c r="B222" s="126"/>
      <c r="C222" s="126"/>
      <c r="D222" s="126"/>
      <c r="E222" s="126"/>
      <c r="F222" s="126"/>
      <c r="G222" s="126"/>
      <c r="H222" s="197"/>
      <c r="I222" s="197"/>
      <c r="J222" s="197"/>
      <c r="K222" s="197"/>
      <c r="L222" s="126"/>
      <c r="M222" s="126"/>
      <c r="N222" s="126"/>
    </row>
    <row r="223" spans="2:14">
      <c r="B223" s="126"/>
      <c r="C223" s="126"/>
      <c r="D223" s="126"/>
      <c r="E223" s="126"/>
      <c r="F223" s="126"/>
      <c r="G223" s="126"/>
      <c r="H223" s="197"/>
      <c r="I223" s="197"/>
      <c r="J223" s="197"/>
      <c r="K223" s="197"/>
      <c r="L223" s="126"/>
      <c r="M223" s="126"/>
      <c r="N223" s="126"/>
    </row>
    <row r="224" spans="2:14">
      <c r="B224" s="126"/>
      <c r="C224" s="126"/>
      <c r="D224" s="126"/>
      <c r="E224" s="126"/>
      <c r="F224" s="126"/>
      <c r="G224" s="126"/>
      <c r="H224" s="197"/>
      <c r="I224" s="197"/>
      <c r="J224" s="197"/>
      <c r="K224" s="197"/>
      <c r="L224" s="126"/>
      <c r="M224" s="126"/>
      <c r="N224" s="126"/>
    </row>
    <row r="225" spans="2:14">
      <c r="B225" s="126"/>
      <c r="C225" s="126"/>
      <c r="D225" s="126"/>
      <c r="E225" s="126"/>
      <c r="F225" s="126"/>
      <c r="G225" s="126"/>
      <c r="H225" s="197"/>
      <c r="I225" s="197"/>
      <c r="J225" s="197"/>
      <c r="K225" s="197"/>
      <c r="L225" s="126"/>
      <c r="M225" s="126"/>
      <c r="N225" s="126"/>
    </row>
    <row r="226" spans="2:14">
      <c r="B226" s="126"/>
      <c r="C226" s="126"/>
      <c r="D226" s="126"/>
      <c r="E226" s="126"/>
      <c r="F226" s="126"/>
      <c r="G226" s="126"/>
      <c r="H226" s="197"/>
      <c r="I226" s="197"/>
      <c r="J226" s="197"/>
      <c r="K226" s="197"/>
      <c r="L226" s="126"/>
      <c r="M226" s="126"/>
      <c r="N226" s="126"/>
    </row>
    <row r="227" spans="2:14">
      <c r="B227" s="126"/>
      <c r="C227" s="126"/>
      <c r="D227" s="126"/>
      <c r="E227" s="126"/>
      <c r="F227" s="126"/>
      <c r="G227" s="126"/>
      <c r="H227" s="197"/>
      <c r="I227" s="197"/>
      <c r="J227" s="197"/>
      <c r="K227" s="197"/>
      <c r="L227" s="126"/>
      <c r="M227" s="126"/>
      <c r="N227" s="126"/>
    </row>
    <row r="228" spans="2:14">
      <c r="B228" s="126"/>
      <c r="C228" s="126"/>
      <c r="D228" s="126"/>
      <c r="E228" s="126"/>
      <c r="F228" s="126"/>
      <c r="G228" s="126"/>
      <c r="H228" s="197"/>
      <c r="I228" s="197"/>
      <c r="J228" s="197"/>
      <c r="K228" s="197"/>
      <c r="L228" s="126"/>
      <c r="M228" s="126"/>
      <c r="N228" s="126"/>
    </row>
    <row r="229" spans="2:14">
      <c r="B229" s="126"/>
      <c r="C229" s="126"/>
      <c r="D229" s="126"/>
      <c r="E229" s="126"/>
      <c r="F229" s="126"/>
      <c r="G229" s="126"/>
      <c r="H229" s="197"/>
      <c r="I229" s="197"/>
      <c r="J229" s="197"/>
      <c r="K229" s="197"/>
      <c r="L229" s="126"/>
      <c r="M229" s="126"/>
      <c r="N229" s="126"/>
    </row>
    <row r="230" spans="2:14">
      <c r="B230" s="126"/>
      <c r="C230" s="126"/>
      <c r="D230" s="126"/>
      <c r="E230" s="126"/>
      <c r="F230" s="126"/>
      <c r="G230" s="126"/>
      <c r="H230" s="197"/>
      <c r="I230" s="197"/>
      <c r="J230" s="197"/>
      <c r="K230" s="197"/>
      <c r="L230" s="126"/>
      <c r="M230" s="126"/>
      <c r="N230" s="126"/>
    </row>
    <row r="231" spans="2:14">
      <c r="B231" s="126"/>
      <c r="C231" s="126"/>
      <c r="D231" s="126"/>
      <c r="E231" s="126"/>
      <c r="F231" s="126"/>
      <c r="G231" s="126"/>
      <c r="H231" s="197"/>
      <c r="I231" s="197"/>
      <c r="J231" s="197"/>
      <c r="K231" s="197"/>
      <c r="L231" s="126"/>
      <c r="M231" s="126"/>
      <c r="N231" s="126"/>
    </row>
    <row r="232" spans="2:14">
      <c r="B232" s="126"/>
      <c r="C232" s="126"/>
      <c r="D232" s="126"/>
      <c r="E232" s="126"/>
      <c r="F232" s="126"/>
      <c r="G232" s="126"/>
      <c r="H232" s="197"/>
      <c r="I232" s="197"/>
      <c r="J232" s="197"/>
      <c r="K232" s="197"/>
      <c r="L232" s="126"/>
      <c r="M232" s="126"/>
      <c r="N232" s="126"/>
    </row>
    <row r="233" spans="2:14">
      <c r="B233" s="126"/>
      <c r="C233" s="126"/>
      <c r="D233" s="126"/>
      <c r="E233" s="126"/>
      <c r="F233" s="126"/>
      <c r="G233" s="126"/>
      <c r="H233" s="197"/>
      <c r="I233" s="197"/>
      <c r="J233" s="197"/>
      <c r="K233" s="197"/>
      <c r="L233" s="126"/>
      <c r="M233" s="126"/>
      <c r="N233" s="126"/>
    </row>
    <row r="234" spans="2:14">
      <c r="B234" s="126"/>
      <c r="C234" s="126"/>
      <c r="D234" s="126"/>
      <c r="E234" s="126"/>
      <c r="F234" s="126"/>
      <c r="G234" s="126"/>
      <c r="H234" s="197"/>
      <c r="I234" s="197"/>
      <c r="J234" s="197"/>
      <c r="K234" s="197"/>
      <c r="L234" s="126"/>
      <c r="M234" s="126"/>
      <c r="N234" s="126"/>
    </row>
    <row r="235" spans="2:14">
      <c r="B235" s="126"/>
      <c r="C235" s="126"/>
      <c r="D235" s="126"/>
      <c r="E235" s="126"/>
      <c r="F235" s="126"/>
      <c r="G235" s="126"/>
      <c r="H235" s="197"/>
      <c r="I235" s="197"/>
      <c r="J235" s="197"/>
      <c r="K235" s="197"/>
      <c r="L235" s="126"/>
      <c r="M235" s="126"/>
      <c r="N235" s="126"/>
    </row>
    <row r="236" spans="2:14">
      <c r="B236" s="126"/>
      <c r="C236" s="126"/>
      <c r="D236" s="126"/>
      <c r="E236" s="126"/>
      <c r="F236" s="126"/>
      <c r="G236" s="126"/>
      <c r="H236" s="197"/>
      <c r="I236" s="197"/>
      <c r="J236" s="197"/>
      <c r="K236" s="197"/>
      <c r="L236" s="126"/>
      <c r="M236" s="126"/>
      <c r="N236" s="126"/>
    </row>
    <row r="237" spans="2:14">
      <c r="B237" s="126"/>
      <c r="C237" s="126"/>
      <c r="D237" s="126"/>
      <c r="E237" s="126"/>
      <c r="F237" s="126"/>
      <c r="G237" s="126"/>
      <c r="H237" s="197"/>
      <c r="I237" s="197"/>
      <c r="J237" s="197"/>
      <c r="K237" s="197"/>
      <c r="L237" s="126"/>
      <c r="M237" s="126"/>
      <c r="N237" s="126"/>
    </row>
    <row r="238" spans="2:14">
      <c r="B238" s="126"/>
      <c r="C238" s="126"/>
      <c r="D238" s="126"/>
      <c r="E238" s="126"/>
      <c r="F238" s="126"/>
      <c r="G238" s="126"/>
      <c r="H238" s="197"/>
      <c r="I238" s="197"/>
      <c r="J238" s="197"/>
      <c r="K238" s="197"/>
      <c r="L238" s="126"/>
      <c r="M238" s="126"/>
      <c r="N238" s="126"/>
    </row>
    <row r="239" spans="2:14">
      <c r="B239" s="126"/>
      <c r="C239" s="126"/>
      <c r="D239" s="126"/>
      <c r="E239" s="126"/>
      <c r="F239" s="126"/>
      <c r="G239" s="126"/>
      <c r="H239" s="197"/>
      <c r="I239" s="197"/>
      <c r="J239" s="197"/>
      <c r="K239" s="197"/>
      <c r="L239" s="126"/>
      <c r="M239" s="126"/>
      <c r="N239" s="126"/>
    </row>
    <row r="240" spans="2:14">
      <c r="B240" s="126"/>
      <c r="C240" s="126"/>
      <c r="D240" s="126"/>
      <c r="E240" s="126"/>
      <c r="F240" s="126"/>
      <c r="G240" s="126"/>
      <c r="H240" s="197"/>
      <c r="I240" s="197"/>
      <c r="J240" s="197"/>
      <c r="K240" s="197"/>
      <c r="L240" s="126"/>
      <c r="M240" s="126"/>
      <c r="N240" s="126"/>
    </row>
    <row r="241" spans="2:14">
      <c r="B241" s="126"/>
      <c r="C241" s="126"/>
      <c r="D241" s="126"/>
      <c r="E241" s="126"/>
      <c r="F241" s="126"/>
      <c r="G241" s="126"/>
      <c r="H241" s="197"/>
      <c r="I241" s="197"/>
      <c r="J241" s="197"/>
      <c r="K241" s="197"/>
      <c r="L241" s="126"/>
      <c r="M241" s="126"/>
      <c r="N241" s="126"/>
    </row>
    <row r="242" spans="2:14">
      <c r="B242" s="126"/>
      <c r="C242" s="126"/>
      <c r="D242" s="126"/>
      <c r="E242" s="126"/>
      <c r="F242" s="126"/>
      <c r="G242" s="126"/>
      <c r="H242" s="197"/>
      <c r="I242" s="197"/>
      <c r="J242" s="197"/>
      <c r="K242" s="197"/>
      <c r="L242" s="126"/>
      <c r="M242" s="126"/>
      <c r="N242" s="126"/>
    </row>
    <row r="243" spans="2:14">
      <c r="B243" s="126"/>
      <c r="C243" s="126"/>
      <c r="D243" s="126"/>
      <c r="E243" s="126"/>
      <c r="F243" s="126"/>
      <c r="G243" s="126"/>
      <c r="H243" s="197"/>
      <c r="I243" s="197"/>
      <c r="J243" s="197"/>
      <c r="K243" s="197"/>
      <c r="L243" s="126"/>
      <c r="M243" s="126"/>
      <c r="N243" s="126"/>
    </row>
    <row r="244" spans="2:14">
      <c r="B244" s="126"/>
      <c r="C244" s="126"/>
      <c r="D244" s="126"/>
      <c r="E244" s="126"/>
      <c r="F244" s="126"/>
      <c r="G244" s="126"/>
      <c r="H244" s="197"/>
      <c r="I244" s="197"/>
      <c r="J244" s="197"/>
      <c r="K244" s="197"/>
      <c r="L244" s="126"/>
      <c r="M244" s="126"/>
      <c r="N244" s="126"/>
    </row>
    <row r="245" spans="2:14">
      <c r="B245" s="126"/>
      <c r="C245" s="126"/>
      <c r="D245" s="126"/>
      <c r="E245" s="126"/>
      <c r="F245" s="126"/>
      <c r="G245" s="126"/>
      <c r="H245" s="197"/>
      <c r="I245" s="197"/>
      <c r="J245" s="197"/>
      <c r="K245" s="197"/>
      <c r="L245" s="126"/>
      <c r="M245" s="126"/>
      <c r="N245" s="126"/>
    </row>
    <row r="246" spans="2:14">
      <c r="B246" s="126"/>
      <c r="C246" s="126"/>
      <c r="D246" s="126"/>
      <c r="E246" s="126"/>
      <c r="F246" s="126"/>
      <c r="G246" s="126"/>
      <c r="H246" s="197"/>
      <c r="I246" s="197"/>
      <c r="J246" s="197"/>
      <c r="K246" s="197"/>
      <c r="L246" s="126"/>
      <c r="M246" s="126"/>
      <c r="N246" s="126"/>
    </row>
    <row r="247" spans="2:14">
      <c r="B247" s="126"/>
      <c r="C247" s="126"/>
      <c r="D247" s="126"/>
      <c r="E247" s="126"/>
      <c r="F247" s="126"/>
      <c r="G247" s="126"/>
      <c r="H247" s="197"/>
      <c r="I247" s="197"/>
      <c r="J247" s="197"/>
      <c r="K247" s="197"/>
      <c r="L247" s="126"/>
      <c r="M247" s="126"/>
      <c r="N247" s="126"/>
    </row>
    <row r="248" spans="2:14">
      <c r="B248" s="126"/>
      <c r="C248" s="126"/>
      <c r="D248" s="126"/>
      <c r="E248" s="126"/>
      <c r="F248" s="126"/>
      <c r="G248" s="126"/>
      <c r="H248" s="197"/>
      <c r="I248" s="197"/>
      <c r="J248" s="197"/>
      <c r="K248" s="197"/>
      <c r="L248" s="126"/>
      <c r="M248" s="126"/>
      <c r="N248" s="126"/>
    </row>
    <row r="249" spans="2:14">
      <c r="B249" s="126"/>
      <c r="C249" s="126"/>
      <c r="D249" s="126"/>
      <c r="E249" s="126"/>
      <c r="F249" s="126"/>
      <c r="G249" s="126"/>
      <c r="H249" s="197"/>
      <c r="I249" s="197"/>
      <c r="J249" s="197"/>
      <c r="K249" s="197"/>
      <c r="L249" s="126"/>
      <c r="M249" s="126"/>
      <c r="N249" s="126"/>
    </row>
    <row r="250" spans="2:14">
      <c r="B250" s="126"/>
      <c r="C250" s="126"/>
      <c r="D250" s="126"/>
      <c r="E250" s="126"/>
      <c r="F250" s="126"/>
      <c r="G250" s="126"/>
      <c r="H250" s="197"/>
      <c r="I250" s="197"/>
      <c r="J250" s="197"/>
      <c r="K250" s="197"/>
      <c r="L250" s="126"/>
      <c r="M250" s="126"/>
      <c r="N250" s="126"/>
    </row>
    <row r="251" spans="2:14">
      <c r="B251" s="126"/>
      <c r="C251" s="126"/>
      <c r="D251" s="126"/>
      <c r="E251" s="126"/>
      <c r="F251" s="126"/>
      <c r="G251" s="126"/>
      <c r="H251" s="197"/>
      <c r="I251" s="197"/>
      <c r="J251" s="197"/>
      <c r="K251" s="197"/>
      <c r="L251" s="126"/>
      <c r="M251" s="126"/>
      <c r="N251" s="126"/>
    </row>
    <row r="252" spans="2:14">
      <c r="B252" s="126"/>
      <c r="C252" s="126"/>
      <c r="D252" s="126"/>
      <c r="E252" s="126"/>
      <c r="F252" s="126"/>
      <c r="G252" s="126"/>
      <c r="H252" s="197"/>
      <c r="I252" s="197"/>
      <c r="J252" s="197"/>
      <c r="K252" s="197"/>
      <c r="L252" s="126"/>
      <c r="M252" s="126"/>
      <c r="N252" s="126"/>
    </row>
    <row r="253" spans="2:14">
      <c r="B253" s="126"/>
      <c r="C253" s="126"/>
      <c r="D253" s="126"/>
      <c r="E253" s="126"/>
      <c r="F253" s="126"/>
      <c r="G253" s="126"/>
      <c r="H253" s="197"/>
      <c r="I253" s="197"/>
      <c r="J253" s="197"/>
      <c r="K253" s="197"/>
      <c r="L253" s="126"/>
      <c r="M253" s="126"/>
      <c r="N253" s="126"/>
    </row>
    <row r="254" spans="2:14">
      <c r="B254" s="126"/>
      <c r="C254" s="126"/>
      <c r="D254" s="126"/>
      <c r="E254" s="126"/>
      <c r="F254" s="126"/>
      <c r="G254" s="126"/>
      <c r="H254" s="197"/>
      <c r="I254" s="197"/>
      <c r="J254" s="197"/>
      <c r="K254" s="197"/>
      <c r="L254" s="126"/>
      <c r="M254" s="126"/>
      <c r="N254" s="126"/>
    </row>
    <row r="255" spans="2:14">
      <c r="B255" s="126"/>
      <c r="C255" s="126"/>
      <c r="D255" s="126"/>
      <c r="E255" s="126"/>
      <c r="F255" s="126"/>
      <c r="G255" s="126"/>
      <c r="H255" s="197"/>
      <c r="I255" s="197"/>
      <c r="J255" s="197"/>
      <c r="K255" s="197"/>
      <c r="L255" s="126"/>
      <c r="M255" s="126"/>
      <c r="N255" s="126"/>
    </row>
    <row r="256" spans="2:14">
      <c r="B256" s="126"/>
      <c r="C256" s="126"/>
      <c r="D256" s="126"/>
      <c r="E256" s="126"/>
      <c r="F256" s="126"/>
      <c r="G256" s="126"/>
      <c r="H256" s="197"/>
      <c r="I256" s="197"/>
      <c r="J256" s="197"/>
      <c r="K256" s="197"/>
      <c r="L256" s="126"/>
      <c r="M256" s="126"/>
      <c r="N256" s="126"/>
    </row>
    <row r="257" spans="2:14">
      <c r="B257" s="126"/>
      <c r="C257" s="126"/>
      <c r="D257" s="126"/>
      <c r="E257" s="126"/>
      <c r="F257" s="126"/>
      <c r="G257" s="126"/>
      <c r="H257" s="197"/>
      <c r="I257" s="197"/>
      <c r="J257" s="197"/>
      <c r="K257" s="197"/>
      <c r="L257" s="126"/>
      <c r="M257" s="126"/>
      <c r="N257" s="126"/>
    </row>
    <row r="258" spans="2:14">
      <c r="B258" s="126"/>
      <c r="C258" s="126"/>
      <c r="D258" s="126"/>
      <c r="E258" s="126"/>
      <c r="F258" s="126"/>
      <c r="G258" s="126"/>
      <c r="H258" s="197"/>
      <c r="I258" s="197"/>
      <c r="J258" s="197"/>
      <c r="K258" s="197"/>
      <c r="L258" s="126"/>
      <c r="M258" s="126"/>
      <c r="N258" s="126"/>
    </row>
    <row r="259" spans="2:14">
      <c r="B259" s="126"/>
      <c r="C259" s="126"/>
      <c r="D259" s="126"/>
      <c r="E259" s="126"/>
      <c r="F259" s="126"/>
      <c r="G259" s="126"/>
      <c r="H259" s="197"/>
      <c r="I259" s="197"/>
      <c r="J259" s="197"/>
      <c r="K259" s="197"/>
      <c r="L259" s="126"/>
      <c r="M259" s="126"/>
      <c r="N259" s="126"/>
    </row>
    <row r="260" spans="2:14">
      <c r="B260" s="126"/>
      <c r="C260" s="126"/>
      <c r="D260" s="126"/>
      <c r="E260" s="126"/>
      <c r="F260" s="126"/>
      <c r="G260" s="126"/>
      <c r="H260" s="197"/>
      <c r="I260" s="197"/>
      <c r="J260" s="197"/>
      <c r="K260" s="197"/>
      <c r="L260" s="126"/>
      <c r="M260" s="126"/>
      <c r="N260" s="126"/>
    </row>
    <row r="261" spans="2:14">
      <c r="B261" s="126"/>
      <c r="C261" s="126"/>
      <c r="D261" s="126"/>
      <c r="E261" s="126"/>
      <c r="F261" s="126"/>
      <c r="G261" s="126"/>
      <c r="H261" s="197"/>
      <c r="I261" s="197"/>
      <c r="J261" s="197"/>
      <c r="K261" s="197"/>
      <c r="L261" s="126"/>
      <c r="M261" s="126"/>
      <c r="N261" s="126"/>
    </row>
    <row r="262" spans="2:14">
      <c r="B262" s="126"/>
      <c r="C262" s="126"/>
      <c r="D262" s="126"/>
      <c r="E262" s="126"/>
      <c r="F262" s="126"/>
      <c r="G262" s="126"/>
      <c r="H262" s="197"/>
      <c r="I262" s="197"/>
      <c r="J262" s="197"/>
      <c r="K262" s="197"/>
      <c r="L262" s="126"/>
      <c r="M262" s="126"/>
      <c r="N262" s="126"/>
    </row>
    <row r="263" spans="2:14">
      <c r="B263" s="126"/>
      <c r="C263" s="126"/>
      <c r="D263" s="126"/>
      <c r="E263" s="126"/>
      <c r="F263" s="126"/>
      <c r="G263" s="126"/>
      <c r="H263" s="197"/>
      <c r="I263" s="197"/>
      <c r="J263" s="197"/>
      <c r="K263" s="197"/>
      <c r="L263" s="126"/>
      <c r="M263" s="126"/>
      <c r="N263" s="126"/>
    </row>
    <row r="264" spans="2:14">
      <c r="B264" s="126"/>
      <c r="C264" s="126"/>
      <c r="D264" s="126"/>
      <c r="E264" s="126"/>
      <c r="F264" s="126"/>
      <c r="G264" s="126"/>
      <c r="H264" s="197"/>
      <c r="I264" s="197"/>
      <c r="J264" s="197"/>
      <c r="K264" s="197"/>
      <c r="L264" s="126"/>
      <c r="M264" s="126"/>
      <c r="N264" s="126"/>
    </row>
    <row r="265" spans="2:14">
      <c r="B265" s="126"/>
      <c r="C265" s="126"/>
      <c r="D265" s="126"/>
      <c r="E265" s="126"/>
      <c r="F265" s="126"/>
      <c r="G265" s="126"/>
      <c r="H265" s="197"/>
      <c r="I265" s="197"/>
      <c r="J265" s="197"/>
      <c r="K265" s="197"/>
      <c r="L265" s="126"/>
      <c r="M265" s="126"/>
      <c r="N265" s="126"/>
    </row>
    <row r="266" spans="2:14">
      <c r="B266" s="126"/>
      <c r="C266" s="126"/>
      <c r="D266" s="126"/>
      <c r="E266" s="126"/>
      <c r="F266" s="126"/>
      <c r="G266" s="126"/>
      <c r="H266" s="197"/>
      <c r="I266" s="197"/>
      <c r="J266" s="197"/>
      <c r="K266" s="197"/>
      <c r="L266" s="126"/>
      <c r="M266" s="126"/>
      <c r="N266" s="126"/>
    </row>
    <row r="267" spans="2:14">
      <c r="B267" s="126"/>
      <c r="C267" s="126"/>
      <c r="D267" s="126"/>
      <c r="E267" s="126"/>
      <c r="F267" s="126"/>
      <c r="G267" s="126"/>
      <c r="H267" s="197"/>
      <c r="I267" s="197"/>
      <c r="J267" s="197"/>
      <c r="K267" s="197"/>
      <c r="L267" s="126"/>
      <c r="M267" s="126"/>
      <c r="N267" s="126"/>
    </row>
    <row r="268" spans="2:14">
      <c r="B268" s="126"/>
      <c r="C268" s="126"/>
      <c r="D268" s="126"/>
      <c r="E268" s="126"/>
      <c r="F268" s="126"/>
      <c r="G268" s="126"/>
      <c r="H268" s="197"/>
      <c r="I268" s="197"/>
      <c r="J268" s="197"/>
      <c r="K268" s="197"/>
      <c r="L268" s="126"/>
      <c r="M268" s="126"/>
      <c r="N268" s="126"/>
    </row>
    <row r="269" spans="2:14">
      <c r="B269" s="126"/>
      <c r="C269" s="126"/>
      <c r="D269" s="126"/>
      <c r="E269" s="126"/>
      <c r="F269" s="126"/>
      <c r="G269" s="126"/>
      <c r="H269" s="197"/>
      <c r="I269" s="197"/>
      <c r="J269" s="197"/>
      <c r="K269" s="197"/>
      <c r="L269" s="126"/>
      <c r="M269" s="126"/>
      <c r="N269" s="126"/>
    </row>
    <row r="270" spans="2:14">
      <c r="B270" s="126"/>
      <c r="C270" s="126"/>
      <c r="D270" s="126"/>
      <c r="E270" s="126"/>
      <c r="F270" s="126"/>
      <c r="G270" s="126"/>
      <c r="H270" s="197"/>
      <c r="I270" s="197"/>
      <c r="J270" s="197"/>
      <c r="K270" s="197"/>
      <c r="L270" s="126"/>
      <c r="M270" s="126"/>
      <c r="N270" s="126"/>
    </row>
    <row r="271" spans="2:14">
      <c r="B271" s="126"/>
      <c r="C271" s="126"/>
      <c r="D271" s="126"/>
      <c r="E271" s="126"/>
      <c r="F271" s="126"/>
      <c r="G271" s="126"/>
      <c r="H271" s="197"/>
      <c r="I271" s="197"/>
      <c r="J271" s="197"/>
      <c r="K271" s="197"/>
      <c r="L271" s="126"/>
      <c r="M271" s="126"/>
      <c r="N271" s="126"/>
    </row>
    <row r="272" spans="2:14">
      <c r="B272" s="83"/>
      <c r="C272" s="83"/>
      <c r="D272" s="83"/>
      <c r="E272" s="83"/>
      <c r="F272" s="83"/>
      <c r="G272" s="83"/>
      <c r="H272" s="134"/>
      <c r="I272" s="134"/>
      <c r="J272" s="134"/>
      <c r="K272" s="134"/>
      <c r="L272" s="83"/>
      <c r="M272" s="83"/>
      <c r="N272" s="83"/>
    </row>
    <row r="273" spans="2:14">
      <c r="B273" s="83"/>
      <c r="C273" s="83"/>
      <c r="D273" s="83"/>
      <c r="E273" s="83"/>
      <c r="F273" s="83"/>
      <c r="G273" s="83"/>
      <c r="H273" s="134"/>
      <c r="I273" s="134"/>
      <c r="J273" s="134"/>
      <c r="K273" s="134"/>
      <c r="L273" s="83"/>
      <c r="M273" s="83"/>
      <c r="N273" s="83"/>
    </row>
    <row r="274" spans="2:14">
      <c r="B274" s="83"/>
      <c r="C274" s="83"/>
      <c r="D274" s="83"/>
      <c r="E274" s="83"/>
      <c r="F274" s="83"/>
      <c r="G274" s="83"/>
      <c r="H274" s="134"/>
      <c r="I274" s="134"/>
      <c r="J274" s="134"/>
      <c r="K274" s="134"/>
      <c r="L274" s="83"/>
      <c r="M274" s="83"/>
      <c r="N274" s="83"/>
    </row>
    <row r="275" spans="2:14">
      <c r="B275" s="83"/>
      <c r="C275" s="83"/>
      <c r="D275" s="83"/>
      <c r="E275" s="83"/>
      <c r="F275" s="83"/>
      <c r="G275" s="83"/>
      <c r="H275" s="134"/>
      <c r="I275" s="134"/>
      <c r="J275" s="134"/>
      <c r="K275" s="134"/>
      <c r="L275" s="83"/>
      <c r="M275" s="83"/>
      <c r="N275" s="83"/>
    </row>
    <row r="276" spans="2:14">
      <c r="B276" s="83"/>
      <c r="C276" s="83"/>
      <c r="D276" s="83"/>
      <c r="E276" s="83"/>
      <c r="F276" s="83"/>
      <c r="G276" s="83"/>
      <c r="H276" s="134"/>
      <c r="I276" s="134"/>
      <c r="J276" s="134"/>
      <c r="K276" s="134"/>
      <c r="L276" s="83"/>
      <c r="M276" s="83"/>
      <c r="N276" s="83"/>
    </row>
    <row r="277" spans="2:14">
      <c r="B277" s="83"/>
      <c r="C277" s="83"/>
      <c r="D277" s="83"/>
      <c r="E277" s="83"/>
      <c r="F277" s="83"/>
      <c r="G277" s="83"/>
      <c r="H277" s="134"/>
      <c r="I277" s="134"/>
      <c r="J277" s="134"/>
      <c r="K277" s="134"/>
      <c r="L277" s="83"/>
      <c r="M277" s="83"/>
      <c r="N277" s="83"/>
    </row>
    <row r="278" spans="2:14">
      <c r="B278" s="83"/>
      <c r="C278" s="83"/>
      <c r="D278" s="83"/>
      <c r="E278" s="83"/>
      <c r="F278" s="83"/>
      <c r="G278" s="83"/>
      <c r="H278" s="134"/>
      <c r="I278" s="134"/>
      <c r="J278" s="134"/>
      <c r="K278" s="134"/>
      <c r="L278" s="83"/>
      <c r="M278" s="83"/>
      <c r="N278" s="83"/>
    </row>
    <row r="279" spans="2:14">
      <c r="B279" s="83"/>
      <c r="C279" s="83"/>
      <c r="D279" s="83"/>
      <c r="E279" s="83"/>
      <c r="F279" s="83"/>
      <c r="G279" s="83"/>
      <c r="H279" s="134"/>
      <c r="I279" s="134"/>
      <c r="J279" s="134"/>
      <c r="K279" s="134"/>
      <c r="L279" s="83"/>
      <c r="M279" s="83"/>
      <c r="N279" s="83"/>
    </row>
  </sheetData>
  <mergeCells count="19">
    <mergeCell ref="B41:N41"/>
    <mergeCell ref="B42:N42"/>
    <mergeCell ref="B43:N43"/>
    <mergeCell ref="B44:B45"/>
    <mergeCell ref="C44:F44"/>
    <mergeCell ref="G44:G45"/>
    <mergeCell ref="H44:K44"/>
    <mergeCell ref="L44:L45"/>
    <mergeCell ref="M44:N44"/>
    <mergeCell ref="B1:N1"/>
    <mergeCell ref="B3:N3"/>
    <mergeCell ref="B4:N4"/>
    <mergeCell ref="B5:N5"/>
    <mergeCell ref="B6:B7"/>
    <mergeCell ref="C6:F6"/>
    <mergeCell ref="G6:G7"/>
    <mergeCell ref="H6:K6"/>
    <mergeCell ref="L6:L7"/>
    <mergeCell ref="M6:N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DGII (EST)</vt:lpstr>
      <vt:lpstr>DGA (EST)</vt:lpstr>
      <vt:lpstr>TESORERIA (EST)</vt:lpstr>
      <vt:lpstr>cut presupuestaria</vt:lpstr>
      <vt:lpstr>'cut presupuestaria'!Área_de_impresión</vt:lpstr>
      <vt:lpstr>'DGII (EST)'!Área_de_impresión</vt:lpstr>
      <vt:lpstr>'TESORERIA (EST)'!Área_de_impresión</vt:lpstr>
      <vt:lpstr>'cut presupuestaria'!Títulos_a_imprimir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2025-06-04T20:30:06Z</dcterms:created>
  <dcterms:modified xsi:type="dcterms:W3CDTF">2025-06-04T20:33:25Z</dcterms:modified>
</cp:coreProperties>
</file>