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2" documentId="8_{D19CAC45-17A1-40EA-861C-610ABCBA6843}" xr6:coauthVersionLast="47" xr6:coauthVersionMax="47" xr10:uidLastSave="{C9302F71-6F5A-44AC-A0E0-40D582A45045}"/>
  <bookViews>
    <workbookView xWindow="28680" yWindow="-120" windowWidth="29040" windowHeight="15720" activeTab="2" xr2:uid="{82AC7EDD-29CA-4D93-B790-56DFDED85595}"/>
  </bookViews>
  <sheets>
    <sheet name="DGII (EST)" sheetId="1" r:id="rId1"/>
    <sheet name="DGA (EST)" sheetId="2" r:id="rId2"/>
    <sheet name="TESORERIA (EST)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presupuestaria'!$B$3:$R$33</definedName>
    <definedName name="_xlnm.Print_Area" localSheetId="0">'DGII (EST)'!$A$1:$R$58</definedName>
    <definedName name="_xlnm.Print_Area" localSheetId="2">'TESORERIA (EST)'!$A$2:$R$54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4" l="1"/>
  <c r="P70" i="4"/>
  <c r="H70" i="4"/>
  <c r="E70" i="4"/>
  <c r="C70" i="4"/>
  <c r="P69" i="4"/>
  <c r="C69" i="4"/>
  <c r="C68" i="4" s="1"/>
  <c r="O68" i="4"/>
  <c r="N68" i="4"/>
  <c r="M68" i="4"/>
  <c r="M67" i="4" s="1"/>
  <c r="L68" i="4"/>
  <c r="L67" i="4" s="1"/>
  <c r="K68" i="4"/>
  <c r="J68" i="4"/>
  <c r="J67" i="4" s="1"/>
  <c r="O67" i="4"/>
  <c r="N67" i="4"/>
  <c r="K67" i="4"/>
  <c r="P66" i="4"/>
  <c r="H66" i="4"/>
  <c r="G66" i="4"/>
  <c r="F66" i="4"/>
  <c r="E66" i="4"/>
  <c r="D66" i="4"/>
  <c r="C66" i="4"/>
  <c r="I66" i="4" s="1"/>
  <c r="P65" i="4"/>
  <c r="P63" i="4" s="1"/>
  <c r="H65" i="4"/>
  <c r="G65" i="4"/>
  <c r="G63" i="4" s="1"/>
  <c r="F65" i="4"/>
  <c r="E65" i="4"/>
  <c r="D65" i="4"/>
  <c r="C65" i="4"/>
  <c r="P64" i="4"/>
  <c r="G64" i="4"/>
  <c r="E64" i="4"/>
  <c r="E63" i="4" s="1"/>
  <c r="O63" i="4"/>
  <c r="N63" i="4"/>
  <c r="M63" i="4"/>
  <c r="L63" i="4"/>
  <c r="K63" i="4"/>
  <c r="J63" i="4"/>
  <c r="P62" i="4"/>
  <c r="P61" i="4" s="1"/>
  <c r="G62" i="4"/>
  <c r="G61" i="4" s="1"/>
  <c r="C62" i="4"/>
  <c r="O61" i="4"/>
  <c r="N61" i="4"/>
  <c r="M61" i="4"/>
  <c r="L61" i="4"/>
  <c r="K61" i="4"/>
  <c r="J61" i="4"/>
  <c r="C61" i="4"/>
  <c r="P60" i="4"/>
  <c r="C60" i="4"/>
  <c r="P59" i="4"/>
  <c r="P58" i="4" s="1"/>
  <c r="P57" i="4" s="1"/>
  <c r="P56" i="4" s="1"/>
  <c r="P55" i="4" s="1"/>
  <c r="G59" i="4"/>
  <c r="G58" i="4" s="1"/>
  <c r="G57" i="4" s="1"/>
  <c r="G56" i="4" s="1"/>
  <c r="G55" i="4" s="1"/>
  <c r="O58" i="4"/>
  <c r="N58" i="4"/>
  <c r="N57" i="4" s="1"/>
  <c r="N56" i="4" s="1"/>
  <c r="N55" i="4" s="1"/>
  <c r="M58" i="4"/>
  <c r="L58" i="4"/>
  <c r="K58" i="4"/>
  <c r="K57" i="4" s="1"/>
  <c r="K56" i="4" s="1"/>
  <c r="K55" i="4" s="1"/>
  <c r="J58" i="4"/>
  <c r="O57" i="4"/>
  <c r="O56" i="4" s="1"/>
  <c r="M57" i="4"/>
  <c r="L57" i="4"/>
  <c r="L56" i="4" s="1"/>
  <c r="L55" i="4" s="1"/>
  <c r="J57" i="4"/>
  <c r="M56" i="4"/>
  <c r="M55" i="4" s="1"/>
  <c r="J56" i="4"/>
  <c r="J55" i="4" s="1"/>
  <c r="P54" i="4"/>
  <c r="P53" i="4" s="1"/>
  <c r="E54" i="4"/>
  <c r="D54" i="4"/>
  <c r="D53" i="4" s="1"/>
  <c r="C54" i="4"/>
  <c r="O53" i="4"/>
  <c r="N53" i="4"/>
  <c r="M53" i="4"/>
  <c r="L53" i="4"/>
  <c r="K53" i="4"/>
  <c r="J53" i="4"/>
  <c r="E53" i="4"/>
  <c r="C53" i="4"/>
  <c r="P52" i="4"/>
  <c r="H52" i="4"/>
  <c r="G52" i="4"/>
  <c r="F52" i="4"/>
  <c r="E52" i="4"/>
  <c r="D52" i="4"/>
  <c r="P51" i="4"/>
  <c r="P50" i="4"/>
  <c r="O50" i="4"/>
  <c r="O49" i="4" s="1"/>
  <c r="O48" i="4" s="1"/>
  <c r="N50" i="4"/>
  <c r="M50" i="4"/>
  <c r="L50" i="4"/>
  <c r="L49" i="4" s="1"/>
  <c r="L48" i="4" s="1"/>
  <c r="L47" i="4" s="1"/>
  <c r="L46" i="4" s="1"/>
  <c r="L71" i="4" s="1"/>
  <c r="L73" i="4" s="1"/>
  <c r="K50" i="4"/>
  <c r="J50" i="4"/>
  <c r="P49" i="4"/>
  <c r="P48" i="4" s="1"/>
  <c r="P47" i="4" s="1"/>
  <c r="N49" i="4"/>
  <c r="M49" i="4"/>
  <c r="M48" i="4" s="1"/>
  <c r="M47" i="4" s="1"/>
  <c r="K49" i="4"/>
  <c r="J49" i="4"/>
  <c r="J48" i="4" s="1"/>
  <c r="J47" i="4" s="1"/>
  <c r="J46" i="4" s="1"/>
  <c r="J71" i="4" s="1"/>
  <c r="J73" i="4" s="1"/>
  <c r="N48" i="4"/>
  <c r="N47" i="4" s="1"/>
  <c r="N46" i="4" s="1"/>
  <c r="N71" i="4" s="1"/>
  <c r="N73" i="4" s="1"/>
  <c r="K48" i="4"/>
  <c r="K47" i="4" s="1"/>
  <c r="O47" i="4"/>
  <c r="M46" i="4"/>
  <c r="M71" i="4" s="1"/>
  <c r="M73" i="4" s="1"/>
  <c r="Q34" i="4"/>
  <c r="I34" i="4"/>
  <c r="Q32" i="4"/>
  <c r="P32" i="4"/>
  <c r="I32" i="4"/>
  <c r="D70" i="4" s="1"/>
  <c r="P31" i="4"/>
  <c r="O31" i="4"/>
  <c r="H69" i="4" s="1"/>
  <c r="H68" i="4" s="1"/>
  <c r="H67" i="4" s="1"/>
  <c r="N31" i="4"/>
  <c r="N30" i="4" s="1"/>
  <c r="N29" i="4" s="1"/>
  <c r="M31" i="4"/>
  <c r="F69" i="4" s="1"/>
  <c r="F68" i="4" s="1"/>
  <c r="L31" i="4"/>
  <c r="E69" i="4" s="1"/>
  <c r="E68" i="4" s="1"/>
  <c r="E67" i="4" s="1"/>
  <c r="K31" i="4"/>
  <c r="J31" i="4"/>
  <c r="I31" i="4"/>
  <c r="Q31" i="4" s="1"/>
  <c r="R31" i="4" s="1"/>
  <c r="H31" i="4"/>
  <c r="H30" i="4" s="1"/>
  <c r="H29" i="4" s="1"/>
  <c r="G31" i="4"/>
  <c r="F31" i="4"/>
  <c r="E31" i="4"/>
  <c r="E30" i="4" s="1"/>
  <c r="D31" i="4"/>
  <c r="C31" i="4"/>
  <c r="O30" i="4"/>
  <c r="O29" i="4" s="1"/>
  <c r="M30" i="4"/>
  <c r="M29" i="4" s="1"/>
  <c r="L30" i="4"/>
  <c r="L29" i="4" s="1"/>
  <c r="J30" i="4"/>
  <c r="G30" i="4"/>
  <c r="F30" i="4"/>
  <c r="F29" i="4" s="1"/>
  <c r="D30" i="4"/>
  <c r="C30" i="4"/>
  <c r="I30" i="4" s="1"/>
  <c r="I29" i="4" s="1"/>
  <c r="J29" i="4"/>
  <c r="G29" i="4"/>
  <c r="E29" i="4"/>
  <c r="D29" i="4"/>
  <c r="P28" i="4"/>
  <c r="I28" i="4"/>
  <c r="Q28" i="4" s="1"/>
  <c r="R28" i="4" s="1"/>
  <c r="Q27" i="4"/>
  <c r="R27" i="4" s="1"/>
  <c r="P27" i="4"/>
  <c r="I27" i="4"/>
  <c r="O26" i="4"/>
  <c r="H64" i="4" s="1"/>
  <c r="H63" i="4" s="1"/>
  <c r="N26" i="4"/>
  <c r="M26" i="4"/>
  <c r="F64" i="4" s="1"/>
  <c r="F63" i="4" s="1"/>
  <c r="L26" i="4"/>
  <c r="K26" i="4"/>
  <c r="D64" i="4" s="1"/>
  <c r="D63" i="4" s="1"/>
  <c r="J26" i="4"/>
  <c r="J25" i="4" s="1"/>
  <c r="I26" i="4"/>
  <c r="O25" i="4"/>
  <c r="N25" i="4"/>
  <c r="L25" i="4"/>
  <c r="K25" i="4"/>
  <c r="I25" i="4"/>
  <c r="H25" i="4"/>
  <c r="G25" i="4"/>
  <c r="F25" i="4"/>
  <c r="E25" i="4"/>
  <c r="D25" i="4"/>
  <c r="C25" i="4"/>
  <c r="O24" i="4"/>
  <c r="H62" i="4" s="1"/>
  <c r="H61" i="4" s="1"/>
  <c r="N24" i="4"/>
  <c r="M24" i="4"/>
  <c r="F62" i="4" s="1"/>
  <c r="F61" i="4" s="1"/>
  <c r="L24" i="4"/>
  <c r="L23" i="4" s="1"/>
  <c r="K24" i="4"/>
  <c r="D62" i="4" s="1"/>
  <c r="D61" i="4" s="1"/>
  <c r="J24" i="4"/>
  <c r="P24" i="4" s="1"/>
  <c r="P23" i="4" s="1"/>
  <c r="H24" i="4"/>
  <c r="G24" i="4"/>
  <c r="G23" i="4" s="1"/>
  <c r="F24" i="4"/>
  <c r="F23" i="4" s="1"/>
  <c r="E24" i="4"/>
  <c r="D24" i="4"/>
  <c r="C24" i="4"/>
  <c r="I24" i="4" s="1"/>
  <c r="I23" i="4" s="1"/>
  <c r="O23" i="4"/>
  <c r="N23" i="4"/>
  <c r="M23" i="4"/>
  <c r="K23" i="4"/>
  <c r="J23" i="4"/>
  <c r="H23" i="4"/>
  <c r="E23" i="4"/>
  <c r="D23" i="4"/>
  <c r="C23" i="4"/>
  <c r="O22" i="4"/>
  <c r="H60" i="4" s="1"/>
  <c r="N22" i="4"/>
  <c r="G60" i="4" s="1"/>
  <c r="M22" i="4"/>
  <c r="F60" i="4" s="1"/>
  <c r="L22" i="4"/>
  <c r="E60" i="4" s="1"/>
  <c r="I60" i="4" s="1"/>
  <c r="K22" i="4"/>
  <c r="D60" i="4" s="1"/>
  <c r="J22" i="4"/>
  <c r="H22" i="4"/>
  <c r="G22" i="4"/>
  <c r="F22" i="4"/>
  <c r="E22" i="4"/>
  <c r="D22" i="4"/>
  <c r="C22" i="4"/>
  <c r="I22" i="4" s="1"/>
  <c r="O21" i="4"/>
  <c r="N21" i="4"/>
  <c r="M21" i="4"/>
  <c r="L21" i="4"/>
  <c r="E59" i="4" s="1"/>
  <c r="E58" i="4" s="1"/>
  <c r="E57" i="4" s="1"/>
  <c r="K21" i="4"/>
  <c r="J21" i="4"/>
  <c r="C59" i="4" s="1"/>
  <c r="H21" i="4"/>
  <c r="G21" i="4"/>
  <c r="G20" i="4" s="1"/>
  <c r="F21" i="4"/>
  <c r="E21" i="4"/>
  <c r="E20" i="4" s="1"/>
  <c r="E19" i="4" s="1"/>
  <c r="E18" i="4" s="1"/>
  <c r="E17" i="4" s="1"/>
  <c r="D21" i="4"/>
  <c r="C21" i="4"/>
  <c r="C20" i="4" s="1"/>
  <c r="C19" i="4" s="1"/>
  <c r="C18" i="4" s="1"/>
  <c r="C17" i="4" s="1"/>
  <c r="N20" i="4"/>
  <c r="L20" i="4"/>
  <c r="J20" i="4"/>
  <c r="H20" i="4"/>
  <c r="F20" i="4"/>
  <c r="F19" i="4" s="1"/>
  <c r="F18" i="4" s="1"/>
  <c r="F17" i="4" s="1"/>
  <c r="D20" i="4"/>
  <c r="D19" i="4" s="1"/>
  <c r="D18" i="4" s="1"/>
  <c r="D17" i="4" s="1"/>
  <c r="N19" i="4"/>
  <c r="L19" i="4"/>
  <c r="J19" i="4"/>
  <c r="J18" i="4" s="1"/>
  <c r="J17" i="4" s="1"/>
  <c r="H19" i="4"/>
  <c r="H18" i="4" s="1"/>
  <c r="H17" i="4" s="1"/>
  <c r="N18" i="4"/>
  <c r="N17" i="4" s="1"/>
  <c r="L18" i="4"/>
  <c r="L17" i="4" s="1"/>
  <c r="O16" i="4"/>
  <c r="O15" i="4" s="1"/>
  <c r="N16" i="4"/>
  <c r="G54" i="4" s="1"/>
  <c r="G53" i="4" s="1"/>
  <c r="M16" i="4"/>
  <c r="I16" i="4"/>
  <c r="N15" i="4"/>
  <c r="L15" i="4"/>
  <c r="K15" i="4"/>
  <c r="J15" i="4"/>
  <c r="I15" i="4"/>
  <c r="H15" i="4"/>
  <c r="G15" i="4"/>
  <c r="F15" i="4"/>
  <c r="E15" i="4"/>
  <c r="D15" i="4"/>
  <c r="C15" i="4"/>
  <c r="P14" i="4"/>
  <c r="I14" i="4"/>
  <c r="O13" i="4"/>
  <c r="H51" i="4" s="1"/>
  <c r="H50" i="4" s="1"/>
  <c r="H49" i="4" s="1"/>
  <c r="H48" i="4" s="1"/>
  <c r="H47" i="4" s="1"/>
  <c r="N13" i="4"/>
  <c r="G51" i="4" s="1"/>
  <c r="G50" i="4" s="1"/>
  <c r="G49" i="4" s="1"/>
  <c r="G48" i="4" s="1"/>
  <c r="G47" i="4" s="1"/>
  <c r="M13" i="4"/>
  <c r="L13" i="4"/>
  <c r="E51" i="4" s="1"/>
  <c r="E50" i="4" s="1"/>
  <c r="E49" i="4" s="1"/>
  <c r="E48" i="4" s="1"/>
  <c r="E47" i="4" s="1"/>
  <c r="K13" i="4"/>
  <c r="D51" i="4" s="1"/>
  <c r="D50" i="4" s="1"/>
  <c r="D49" i="4" s="1"/>
  <c r="D48" i="4" s="1"/>
  <c r="D47" i="4" s="1"/>
  <c r="J13" i="4"/>
  <c r="C51" i="4" s="1"/>
  <c r="C50" i="4" s="1"/>
  <c r="C49" i="4" s="1"/>
  <c r="C48" i="4" s="1"/>
  <c r="C47" i="4" s="1"/>
  <c r="H13" i="4"/>
  <c r="G13" i="4"/>
  <c r="G12" i="4" s="1"/>
  <c r="G11" i="4" s="1"/>
  <c r="F13" i="4"/>
  <c r="F12" i="4" s="1"/>
  <c r="F11" i="4" s="1"/>
  <c r="F10" i="4" s="1"/>
  <c r="F9" i="4" s="1"/>
  <c r="E13" i="4"/>
  <c r="D13" i="4"/>
  <c r="C13" i="4"/>
  <c r="O12" i="4"/>
  <c r="L12" i="4"/>
  <c r="K12" i="4"/>
  <c r="K11" i="4" s="1"/>
  <c r="K10" i="4" s="1"/>
  <c r="J12" i="4"/>
  <c r="J11" i="4" s="1"/>
  <c r="J10" i="4" s="1"/>
  <c r="J9" i="4" s="1"/>
  <c r="J8" i="4" s="1"/>
  <c r="J33" i="4" s="1"/>
  <c r="J35" i="4" s="1"/>
  <c r="H12" i="4"/>
  <c r="E12" i="4"/>
  <c r="E11" i="4" s="1"/>
  <c r="E10" i="4" s="1"/>
  <c r="D12" i="4"/>
  <c r="D11" i="4" s="1"/>
  <c r="D10" i="4" s="1"/>
  <c r="D9" i="4" s="1"/>
  <c r="D8" i="4" s="1"/>
  <c r="D33" i="4" s="1"/>
  <c r="D35" i="4" s="1"/>
  <c r="C12" i="4"/>
  <c r="O11" i="4"/>
  <c r="O10" i="4" s="1"/>
  <c r="O9" i="4" s="1"/>
  <c r="L11" i="4"/>
  <c r="L10" i="4" s="1"/>
  <c r="L9" i="4" s="1"/>
  <c r="H11" i="4"/>
  <c r="H10" i="4" s="1"/>
  <c r="H9" i="4" s="1"/>
  <c r="H8" i="4" s="1"/>
  <c r="H33" i="4" s="1"/>
  <c r="H35" i="4" s="1"/>
  <c r="C11" i="4"/>
  <c r="G10" i="4"/>
  <c r="G9" i="4" s="1"/>
  <c r="C10" i="4"/>
  <c r="K9" i="4"/>
  <c r="E9" i="4"/>
  <c r="E8" i="4" s="1"/>
  <c r="E33" i="4" s="1"/>
  <c r="E35" i="4" s="1"/>
  <c r="C9" i="4"/>
  <c r="P50" i="3"/>
  <c r="H50" i="3"/>
  <c r="G50" i="3"/>
  <c r="F50" i="3"/>
  <c r="E50" i="3"/>
  <c r="D50" i="3"/>
  <c r="C50" i="3"/>
  <c r="I50" i="3" s="1"/>
  <c r="Q50" i="3" s="1"/>
  <c r="P49" i="3"/>
  <c r="I49" i="3"/>
  <c r="Q49" i="3" s="1"/>
  <c r="H49" i="3"/>
  <c r="G49" i="3"/>
  <c r="F49" i="3"/>
  <c r="E49" i="3"/>
  <c r="D49" i="3"/>
  <c r="C49" i="3"/>
  <c r="P48" i="3"/>
  <c r="H48" i="3"/>
  <c r="G48" i="3"/>
  <c r="F48" i="3"/>
  <c r="F47" i="3" s="1"/>
  <c r="F46" i="3" s="1"/>
  <c r="E48" i="3"/>
  <c r="D48" i="3"/>
  <c r="D47" i="3" s="1"/>
  <c r="D46" i="3" s="1"/>
  <c r="C48" i="3"/>
  <c r="I48" i="3" s="1"/>
  <c r="P47" i="3"/>
  <c r="H47" i="3"/>
  <c r="G47" i="3"/>
  <c r="E47" i="3"/>
  <c r="C47" i="3"/>
  <c r="C46" i="3" s="1"/>
  <c r="O46" i="3"/>
  <c r="N46" i="3"/>
  <c r="M46" i="3"/>
  <c r="L46" i="3"/>
  <c r="K46" i="3"/>
  <c r="J46" i="3"/>
  <c r="P46" i="3" s="1"/>
  <c r="H46" i="3"/>
  <c r="G46" i="3"/>
  <c r="E46" i="3"/>
  <c r="P45" i="3"/>
  <c r="H45" i="3"/>
  <c r="G45" i="3"/>
  <c r="F45" i="3"/>
  <c r="D45" i="3"/>
  <c r="C45" i="3"/>
  <c r="C37" i="3" s="1"/>
  <c r="P44" i="3"/>
  <c r="H44" i="3"/>
  <c r="G44" i="3"/>
  <c r="F44" i="3"/>
  <c r="E44" i="3"/>
  <c r="D44" i="3"/>
  <c r="C44" i="3"/>
  <c r="I44" i="3" s="1"/>
  <c r="P43" i="3"/>
  <c r="P42" i="3" s="1"/>
  <c r="H43" i="3"/>
  <c r="G43" i="3"/>
  <c r="F43" i="3"/>
  <c r="E43" i="3"/>
  <c r="D43" i="3"/>
  <c r="D42" i="3" s="1"/>
  <c r="C43" i="3"/>
  <c r="I43" i="3" s="1"/>
  <c r="O42" i="3"/>
  <c r="N42" i="3"/>
  <c r="M42" i="3"/>
  <c r="L42" i="3"/>
  <c r="K42" i="3"/>
  <c r="J42" i="3"/>
  <c r="H42" i="3"/>
  <c r="G42" i="3"/>
  <c r="F42" i="3"/>
  <c r="E42" i="3"/>
  <c r="C42" i="3"/>
  <c r="P41" i="3"/>
  <c r="H41" i="3"/>
  <c r="G41" i="3"/>
  <c r="F41" i="3"/>
  <c r="E41" i="3"/>
  <c r="D41" i="3"/>
  <c r="C41" i="3"/>
  <c r="I41" i="3" s="1"/>
  <c r="Q41" i="3" s="1"/>
  <c r="P40" i="3"/>
  <c r="H40" i="3"/>
  <c r="G40" i="3"/>
  <c r="G39" i="3" s="1"/>
  <c r="G38" i="3" s="1"/>
  <c r="G37" i="3" s="1"/>
  <c r="F40" i="3"/>
  <c r="E40" i="3"/>
  <c r="D40" i="3"/>
  <c r="C40" i="3"/>
  <c r="I40" i="3" s="1"/>
  <c r="P39" i="3"/>
  <c r="O39" i="3"/>
  <c r="N39" i="3"/>
  <c r="M39" i="3"/>
  <c r="L39" i="3"/>
  <c r="K39" i="3"/>
  <c r="J39" i="3"/>
  <c r="J38" i="3" s="1"/>
  <c r="J37" i="3" s="1"/>
  <c r="H39" i="3"/>
  <c r="F39" i="3"/>
  <c r="E39" i="3"/>
  <c r="D39" i="3"/>
  <c r="D38" i="3" s="1"/>
  <c r="D37" i="3" s="1"/>
  <c r="C39" i="3"/>
  <c r="O38" i="3"/>
  <c r="N38" i="3"/>
  <c r="M38" i="3"/>
  <c r="M37" i="3" s="1"/>
  <c r="L38" i="3"/>
  <c r="K38" i="3"/>
  <c r="H38" i="3"/>
  <c r="F38" i="3"/>
  <c r="E38" i="3"/>
  <c r="C38" i="3"/>
  <c r="O37" i="3"/>
  <c r="N37" i="3"/>
  <c r="L37" i="3"/>
  <c r="K37" i="3"/>
  <c r="H37" i="3"/>
  <c r="F37" i="3"/>
  <c r="E37" i="3"/>
  <c r="P36" i="3"/>
  <c r="H36" i="3"/>
  <c r="G36" i="3"/>
  <c r="G34" i="3" s="1"/>
  <c r="F36" i="3"/>
  <c r="E36" i="3"/>
  <c r="D36" i="3"/>
  <c r="C36" i="3"/>
  <c r="I36" i="3" s="1"/>
  <c r="Q36" i="3" s="1"/>
  <c r="P35" i="3"/>
  <c r="H35" i="3"/>
  <c r="G35" i="3"/>
  <c r="F35" i="3"/>
  <c r="E35" i="3"/>
  <c r="E34" i="3" s="1"/>
  <c r="D35" i="3"/>
  <c r="C35" i="3"/>
  <c r="I35" i="3" s="1"/>
  <c r="P34" i="3"/>
  <c r="O34" i="3"/>
  <c r="N34" i="3"/>
  <c r="M34" i="3"/>
  <c r="L34" i="3"/>
  <c r="K34" i="3"/>
  <c r="J34" i="3"/>
  <c r="H34" i="3"/>
  <c r="F34" i="3"/>
  <c r="D34" i="3"/>
  <c r="C34" i="3"/>
  <c r="P33" i="3"/>
  <c r="H33" i="3"/>
  <c r="G33" i="3"/>
  <c r="F33" i="3"/>
  <c r="F31" i="3" s="1"/>
  <c r="F26" i="3" s="1"/>
  <c r="F25" i="3" s="1"/>
  <c r="E33" i="3"/>
  <c r="D33" i="3"/>
  <c r="C33" i="3"/>
  <c r="I33" i="3" s="1"/>
  <c r="Q33" i="3" s="1"/>
  <c r="P32" i="3"/>
  <c r="P31" i="3" s="1"/>
  <c r="P26" i="3" s="1"/>
  <c r="P25" i="3" s="1"/>
  <c r="H32" i="3"/>
  <c r="G32" i="3"/>
  <c r="F32" i="3"/>
  <c r="E32" i="3"/>
  <c r="D32" i="3"/>
  <c r="D31" i="3" s="1"/>
  <c r="D26" i="3" s="1"/>
  <c r="D25" i="3" s="1"/>
  <c r="C32" i="3"/>
  <c r="I32" i="3" s="1"/>
  <c r="O31" i="3"/>
  <c r="N31" i="3"/>
  <c r="N26" i="3" s="1"/>
  <c r="N25" i="3" s="1"/>
  <c r="M31" i="3"/>
  <c r="L31" i="3"/>
  <c r="K31" i="3"/>
  <c r="J31" i="3"/>
  <c r="H31" i="3"/>
  <c r="H26" i="3" s="1"/>
  <c r="H25" i="3" s="1"/>
  <c r="G31" i="3"/>
  <c r="E31" i="3"/>
  <c r="C31" i="3"/>
  <c r="P30" i="3"/>
  <c r="H30" i="3"/>
  <c r="G30" i="3"/>
  <c r="F30" i="3"/>
  <c r="E30" i="3"/>
  <c r="D30" i="3"/>
  <c r="C30" i="3"/>
  <c r="I30" i="3" s="1"/>
  <c r="Q30" i="3" s="1"/>
  <c r="P29" i="3"/>
  <c r="H29" i="3"/>
  <c r="G29" i="3"/>
  <c r="F29" i="3"/>
  <c r="E29" i="3"/>
  <c r="D29" i="3"/>
  <c r="C29" i="3"/>
  <c r="C28" i="3" s="1"/>
  <c r="C27" i="3" s="1"/>
  <c r="C26" i="3" s="1"/>
  <c r="C25" i="3" s="1"/>
  <c r="P28" i="3"/>
  <c r="O28" i="3"/>
  <c r="N28" i="3"/>
  <c r="M28" i="3"/>
  <c r="M27" i="3" s="1"/>
  <c r="M26" i="3" s="1"/>
  <c r="M25" i="3" s="1"/>
  <c r="L28" i="3"/>
  <c r="K28" i="3"/>
  <c r="J28" i="3"/>
  <c r="H28" i="3"/>
  <c r="G28" i="3"/>
  <c r="G27" i="3" s="1"/>
  <c r="G26" i="3" s="1"/>
  <c r="F28" i="3"/>
  <c r="E28" i="3"/>
  <c r="D28" i="3"/>
  <c r="P27" i="3"/>
  <c r="O27" i="3"/>
  <c r="N27" i="3"/>
  <c r="L27" i="3"/>
  <c r="K27" i="3"/>
  <c r="K26" i="3" s="1"/>
  <c r="K25" i="3" s="1"/>
  <c r="J27" i="3"/>
  <c r="H27" i="3"/>
  <c r="F27" i="3"/>
  <c r="E27" i="3"/>
  <c r="E26" i="3" s="1"/>
  <c r="E25" i="3" s="1"/>
  <c r="D27" i="3"/>
  <c r="O26" i="3"/>
  <c r="O25" i="3" s="1"/>
  <c r="L26" i="3"/>
  <c r="J26" i="3"/>
  <c r="L25" i="3"/>
  <c r="J25" i="3"/>
  <c r="P24" i="3"/>
  <c r="P23" i="3" s="1"/>
  <c r="H24" i="3"/>
  <c r="G24" i="3"/>
  <c r="F24" i="3"/>
  <c r="E24" i="3"/>
  <c r="D24" i="3"/>
  <c r="D23" i="3" s="1"/>
  <c r="D22" i="3" s="1"/>
  <c r="C24" i="3"/>
  <c r="I24" i="3" s="1"/>
  <c r="O23" i="3"/>
  <c r="N23" i="3"/>
  <c r="N22" i="3" s="1"/>
  <c r="M23" i="3"/>
  <c r="M22" i="3" s="1"/>
  <c r="L23" i="3"/>
  <c r="K23" i="3"/>
  <c r="J23" i="3"/>
  <c r="J22" i="3" s="1"/>
  <c r="H23" i="3"/>
  <c r="G23" i="3"/>
  <c r="G22" i="3" s="1"/>
  <c r="F23" i="3"/>
  <c r="F22" i="3" s="1"/>
  <c r="E23" i="3"/>
  <c r="C23" i="3"/>
  <c r="O22" i="3"/>
  <c r="L22" i="3"/>
  <c r="K22" i="3"/>
  <c r="H22" i="3"/>
  <c r="E22" i="3"/>
  <c r="C22" i="3"/>
  <c r="P21" i="3"/>
  <c r="H21" i="3"/>
  <c r="G21" i="3"/>
  <c r="F21" i="3"/>
  <c r="E21" i="3"/>
  <c r="D21" i="3"/>
  <c r="C21" i="3"/>
  <c r="I21" i="3" s="1"/>
  <c r="P20" i="3"/>
  <c r="H20" i="3"/>
  <c r="G20" i="3"/>
  <c r="G19" i="3" s="1"/>
  <c r="G10" i="3" s="1"/>
  <c r="F20" i="3"/>
  <c r="E20" i="3"/>
  <c r="D20" i="3"/>
  <c r="C20" i="3"/>
  <c r="I20" i="3" s="1"/>
  <c r="P19" i="3"/>
  <c r="O19" i="3"/>
  <c r="N19" i="3"/>
  <c r="M19" i="3"/>
  <c r="L19" i="3"/>
  <c r="K19" i="3"/>
  <c r="K10" i="3" s="1"/>
  <c r="J19" i="3"/>
  <c r="H19" i="3"/>
  <c r="F19" i="3"/>
  <c r="E19" i="3"/>
  <c r="E10" i="3" s="1"/>
  <c r="D19" i="3"/>
  <c r="C19" i="3"/>
  <c r="P18" i="3"/>
  <c r="H18" i="3"/>
  <c r="G18" i="3"/>
  <c r="F18" i="3"/>
  <c r="E18" i="3"/>
  <c r="D18" i="3"/>
  <c r="C18" i="3"/>
  <c r="I18" i="3" s="1"/>
  <c r="Q18" i="3" s="1"/>
  <c r="P17" i="3"/>
  <c r="H17" i="3"/>
  <c r="G17" i="3"/>
  <c r="F17" i="3"/>
  <c r="F16" i="3" s="1"/>
  <c r="F15" i="3" s="1"/>
  <c r="E17" i="3"/>
  <c r="D17" i="3"/>
  <c r="C17" i="3"/>
  <c r="I17" i="3" s="1"/>
  <c r="P16" i="3"/>
  <c r="O16" i="3"/>
  <c r="N16" i="3"/>
  <c r="M16" i="3"/>
  <c r="L16" i="3"/>
  <c r="K16" i="3"/>
  <c r="J16" i="3"/>
  <c r="J15" i="3" s="1"/>
  <c r="H16" i="3"/>
  <c r="G16" i="3"/>
  <c r="E16" i="3"/>
  <c r="D16" i="3"/>
  <c r="D15" i="3" s="1"/>
  <c r="C16" i="3"/>
  <c r="O15" i="3"/>
  <c r="N15" i="3"/>
  <c r="M15" i="3"/>
  <c r="L15" i="3"/>
  <c r="K15" i="3"/>
  <c r="H15" i="3"/>
  <c r="G15" i="3"/>
  <c r="E15" i="3"/>
  <c r="C15" i="3"/>
  <c r="P14" i="3"/>
  <c r="H14" i="3"/>
  <c r="G14" i="3"/>
  <c r="F14" i="3"/>
  <c r="F12" i="3" s="1"/>
  <c r="F11" i="3" s="1"/>
  <c r="F10" i="3" s="1"/>
  <c r="E14" i="3"/>
  <c r="D14" i="3"/>
  <c r="C14" i="3"/>
  <c r="I14" i="3" s="1"/>
  <c r="P13" i="3"/>
  <c r="P12" i="3" s="1"/>
  <c r="H13" i="3"/>
  <c r="G13" i="3"/>
  <c r="F13" i="3"/>
  <c r="E13" i="3"/>
  <c r="D13" i="3"/>
  <c r="D12" i="3" s="1"/>
  <c r="D11" i="3" s="1"/>
  <c r="D10" i="3" s="1"/>
  <c r="C13" i="3"/>
  <c r="I13" i="3" s="1"/>
  <c r="O12" i="3"/>
  <c r="N12" i="3"/>
  <c r="N11" i="3" s="1"/>
  <c r="N10" i="3" s="1"/>
  <c r="M12" i="3"/>
  <c r="L12" i="3"/>
  <c r="K12" i="3"/>
  <c r="J12" i="3"/>
  <c r="H12" i="3"/>
  <c r="H11" i="3" s="1"/>
  <c r="H10" i="3" s="1"/>
  <c r="G12" i="3"/>
  <c r="E12" i="3"/>
  <c r="C12" i="3"/>
  <c r="O11" i="3"/>
  <c r="M11" i="3"/>
  <c r="L11" i="3"/>
  <c r="L10" i="3" s="1"/>
  <c r="K11" i="3"/>
  <c r="G11" i="3"/>
  <c r="E11" i="3"/>
  <c r="C11" i="3"/>
  <c r="O10" i="3"/>
  <c r="M10" i="3"/>
  <c r="C10" i="3"/>
  <c r="P29" i="2"/>
  <c r="I29" i="2"/>
  <c r="R29" i="2" s="1"/>
  <c r="H29" i="2"/>
  <c r="G29" i="2"/>
  <c r="F29" i="2"/>
  <c r="E29" i="2"/>
  <c r="D29" i="2"/>
  <c r="C29" i="2"/>
  <c r="P28" i="2"/>
  <c r="P27" i="2" s="1"/>
  <c r="P26" i="2" s="1"/>
  <c r="H28" i="2"/>
  <c r="H27" i="2" s="1"/>
  <c r="H26" i="2" s="1"/>
  <c r="G28" i="2"/>
  <c r="G27" i="2" s="1"/>
  <c r="G26" i="2" s="1"/>
  <c r="F28" i="2"/>
  <c r="E28" i="2"/>
  <c r="D28" i="2"/>
  <c r="D27" i="2" s="1"/>
  <c r="D26" i="2" s="1"/>
  <c r="C28" i="2"/>
  <c r="C27" i="2" s="1"/>
  <c r="C26" i="2" s="1"/>
  <c r="O27" i="2"/>
  <c r="N27" i="2"/>
  <c r="N26" i="2" s="1"/>
  <c r="M27" i="2"/>
  <c r="M26" i="2" s="1"/>
  <c r="L27" i="2"/>
  <c r="L26" i="2" s="1"/>
  <c r="K27" i="2"/>
  <c r="K26" i="2" s="1"/>
  <c r="J27" i="2"/>
  <c r="F27" i="2"/>
  <c r="F26" i="2" s="1"/>
  <c r="E27" i="2"/>
  <c r="E26" i="2" s="1"/>
  <c r="O26" i="2"/>
  <c r="J26" i="2"/>
  <c r="P25" i="2"/>
  <c r="H25" i="2"/>
  <c r="G25" i="2"/>
  <c r="F25" i="2"/>
  <c r="E25" i="2"/>
  <c r="D25" i="2"/>
  <c r="C25" i="2"/>
  <c r="I25" i="2" s="1"/>
  <c r="Q25" i="2" s="1"/>
  <c r="P24" i="2"/>
  <c r="H24" i="2"/>
  <c r="G24" i="2"/>
  <c r="F24" i="2"/>
  <c r="E24" i="2"/>
  <c r="E22" i="2" s="1"/>
  <c r="D24" i="2"/>
  <c r="C24" i="2"/>
  <c r="I24" i="2" s="1"/>
  <c r="P23" i="2"/>
  <c r="P22" i="2" s="1"/>
  <c r="H23" i="2"/>
  <c r="H22" i="2" s="1"/>
  <c r="G23" i="2"/>
  <c r="F23" i="2"/>
  <c r="E23" i="2"/>
  <c r="D23" i="2"/>
  <c r="D22" i="2" s="1"/>
  <c r="C23" i="2"/>
  <c r="C22" i="2" s="1"/>
  <c r="O22" i="2"/>
  <c r="N22" i="2"/>
  <c r="M22" i="2"/>
  <c r="L22" i="2"/>
  <c r="K22" i="2"/>
  <c r="J22" i="2"/>
  <c r="G22" i="2"/>
  <c r="F22" i="2"/>
  <c r="P21" i="2"/>
  <c r="P20" i="2" s="1"/>
  <c r="P19" i="2" s="1"/>
  <c r="H21" i="2"/>
  <c r="G21" i="2"/>
  <c r="F21" i="2"/>
  <c r="F20" i="2" s="1"/>
  <c r="F19" i="2" s="1"/>
  <c r="E21" i="2"/>
  <c r="E20" i="2" s="1"/>
  <c r="D21" i="2"/>
  <c r="D20" i="2" s="1"/>
  <c r="C21" i="2"/>
  <c r="I21" i="2" s="1"/>
  <c r="O20" i="2"/>
  <c r="O19" i="2" s="1"/>
  <c r="N20" i="2"/>
  <c r="N19" i="2" s="1"/>
  <c r="N8" i="2" s="1"/>
  <c r="N30" i="2" s="1"/>
  <c r="M20" i="2"/>
  <c r="L20" i="2"/>
  <c r="K20" i="2"/>
  <c r="J20" i="2"/>
  <c r="J19" i="2" s="1"/>
  <c r="H20" i="2"/>
  <c r="H19" i="2" s="1"/>
  <c r="G20" i="2"/>
  <c r="C20" i="2"/>
  <c r="C19" i="2" s="1"/>
  <c r="M19" i="2"/>
  <c r="L19" i="2"/>
  <c r="L8" i="2" s="1"/>
  <c r="K19" i="2"/>
  <c r="G19" i="2"/>
  <c r="P18" i="2"/>
  <c r="P9" i="2" s="1"/>
  <c r="P8" i="2" s="1"/>
  <c r="P30" i="2" s="1"/>
  <c r="H18" i="2"/>
  <c r="G18" i="2"/>
  <c r="F18" i="2"/>
  <c r="E18" i="2"/>
  <c r="D18" i="2"/>
  <c r="D9" i="2" s="1"/>
  <c r="C18" i="2"/>
  <c r="I18" i="2" s="1"/>
  <c r="P17" i="2"/>
  <c r="H17" i="2"/>
  <c r="G17" i="2"/>
  <c r="F17" i="2"/>
  <c r="E17" i="2"/>
  <c r="D17" i="2"/>
  <c r="C17" i="2"/>
  <c r="I17" i="2" s="1"/>
  <c r="Q17" i="2" s="1"/>
  <c r="P16" i="2"/>
  <c r="H16" i="2"/>
  <c r="G16" i="2"/>
  <c r="F16" i="2"/>
  <c r="E16" i="2"/>
  <c r="D16" i="2"/>
  <c r="C16" i="2"/>
  <c r="I16" i="2" s="1"/>
  <c r="P15" i="2"/>
  <c r="H15" i="2"/>
  <c r="G15" i="2"/>
  <c r="F15" i="2"/>
  <c r="E15" i="2"/>
  <c r="D15" i="2"/>
  <c r="C15" i="2"/>
  <c r="I15" i="2" s="1"/>
  <c r="P14" i="2"/>
  <c r="H14" i="2"/>
  <c r="H12" i="2" s="1"/>
  <c r="G14" i="2"/>
  <c r="F14" i="2"/>
  <c r="E14" i="2"/>
  <c r="D14" i="2"/>
  <c r="C14" i="2"/>
  <c r="I14" i="2" s="1"/>
  <c r="P13" i="2"/>
  <c r="H13" i="2"/>
  <c r="G13" i="2"/>
  <c r="G12" i="2" s="1"/>
  <c r="F13" i="2"/>
  <c r="F12" i="2" s="1"/>
  <c r="F9" i="2" s="1"/>
  <c r="F8" i="2" s="1"/>
  <c r="F30" i="2" s="1"/>
  <c r="E13" i="2"/>
  <c r="E12" i="2" s="1"/>
  <c r="E9" i="2" s="1"/>
  <c r="D13" i="2"/>
  <c r="C13" i="2"/>
  <c r="I13" i="2" s="1"/>
  <c r="P12" i="2"/>
  <c r="O12" i="2"/>
  <c r="N12" i="2"/>
  <c r="M12" i="2"/>
  <c r="L12" i="2"/>
  <c r="K12" i="2"/>
  <c r="J12" i="2"/>
  <c r="D12" i="2"/>
  <c r="C12" i="2"/>
  <c r="P11" i="2"/>
  <c r="H11" i="2"/>
  <c r="H10" i="2" s="1"/>
  <c r="G11" i="2"/>
  <c r="G9" i="2" s="1"/>
  <c r="G8" i="2" s="1"/>
  <c r="G30" i="2" s="1"/>
  <c r="F11" i="2"/>
  <c r="E11" i="2"/>
  <c r="D11" i="2"/>
  <c r="C11" i="2"/>
  <c r="C10" i="2" s="1"/>
  <c r="P10" i="2"/>
  <c r="O10" i="2"/>
  <c r="N10" i="2"/>
  <c r="M10" i="2"/>
  <c r="L10" i="2"/>
  <c r="K10" i="2"/>
  <c r="J10" i="2"/>
  <c r="F10" i="2"/>
  <c r="E10" i="2"/>
  <c r="D10" i="2"/>
  <c r="O9" i="2"/>
  <c r="N9" i="2"/>
  <c r="M9" i="2"/>
  <c r="L9" i="2"/>
  <c r="K9" i="2"/>
  <c r="K8" i="2" s="1"/>
  <c r="K30" i="2" s="1"/>
  <c r="J9" i="2"/>
  <c r="C9" i="2"/>
  <c r="C8" i="2" s="1"/>
  <c r="M8" i="2"/>
  <c r="M30" i="2" s="1"/>
  <c r="P64" i="1"/>
  <c r="H64" i="1"/>
  <c r="G64" i="1"/>
  <c r="F64" i="1"/>
  <c r="E64" i="1"/>
  <c r="D64" i="1"/>
  <c r="C64" i="1"/>
  <c r="I64" i="1" s="1"/>
  <c r="P63" i="1"/>
  <c r="H63" i="1"/>
  <c r="G63" i="1"/>
  <c r="F63" i="1"/>
  <c r="E63" i="1"/>
  <c r="D63" i="1"/>
  <c r="C63" i="1"/>
  <c r="I63" i="1" s="1"/>
  <c r="P62" i="1"/>
  <c r="H62" i="1"/>
  <c r="G62" i="1"/>
  <c r="F62" i="1"/>
  <c r="E62" i="1"/>
  <c r="D62" i="1"/>
  <c r="C62" i="1"/>
  <c r="I62" i="1" s="1"/>
  <c r="P61" i="1"/>
  <c r="H61" i="1"/>
  <c r="G61" i="1"/>
  <c r="F61" i="1"/>
  <c r="E61" i="1"/>
  <c r="D61" i="1"/>
  <c r="C61" i="1"/>
  <c r="C59" i="1" s="1"/>
  <c r="C58" i="1" s="1"/>
  <c r="C57" i="1" s="1"/>
  <c r="P60" i="1"/>
  <c r="H60" i="1"/>
  <c r="H59" i="1" s="1"/>
  <c r="H58" i="1" s="1"/>
  <c r="H57" i="1" s="1"/>
  <c r="G60" i="1"/>
  <c r="G59" i="1" s="1"/>
  <c r="G58" i="1" s="1"/>
  <c r="G57" i="1" s="1"/>
  <c r="F60" i="1"/>
  <c r="F59" i="1" s="1"/>
  <c r="F58" i="1" s="1"/>
  <c r="F57" i="1" s="1"/>
  <c r="E60" i="1"/>
  <c r="D60" i="1"/>
  <c r="C60" i="1"/>
  <c r="I60" i="1" s="1"/>
  <c r="P59" i="1"/>
  <c r="P58" i="1" s="1"/>
  <c r="P57" i="1" s="1"/>
  <c r="O59" i="1"/>
  <c r="N59" i="1"/>
  <c r="M59" i="1"/>
  <c r="L59" i="1"/>
  <c r="L58" i="1" s="1"/>
  <c r="L57" i="1" s="1"/>
  <c r="K59" i="1"/>
  <c r="K58" i="1" s="1"/>
  <c r="K57" i="1" s="1"/>
  <c r="J59" i="1"/>
  <c r="J58" i="1" s="1"/>
  <c r="J57" i="1" s="1"/>
  <c r="E59" i="1"/>
  <c r="E58" i="1" s="1"/>
  <c r="E57" i="1" s="1"/>
  <c r="D59" i="1"/>
  <c r="D58" i="1" s="1"/>
  <c r="D57" i="1" s="1"/>
  <c r="O58" i="1"/>
  <c r="O57" i="1" s="1"/>
  <c r="N58" i="1"/>
  <c r="N57" i="1" s="1"/>
  <c r="M58" i="1"/>
  <c r="M57" i="1"/>
  <c r="P56" i="1"/>
  <c r="H56" i="1"/>
  <c r="G56" i="1"/>
  <c r="F56" i="1"/>
  <c r="E56" i="1"/>
  <c r="D56" i="1"/>
  <c r="C56" i="1"/>
  <c r="I56" i="1" s="1"/>
  <c r="Q56" i="1" s="1"/>
  <c r="P55" i="1"/>
  <c r="H55" i="1"/>
  <c r="H53" i="1" s="1"/>
  <c r="G55" i="1"/>
  <c r="F55" i="1"/>
  <c r="E55" i="1"/>
  <c r="D55" i="1"/>
  <c r="C55" i="1"/>
  <c r="I55" i="1" s="1"/>
  <c r="P54" i="1"/>
  <c r="H54" i="1"/>
  <c r="G54" i="1"/>
  <c r="G53" i="1" s="1"/>
  <c r="F54" i="1"/>
  <c r="F53" i="1" s="1"/>
  <c r="E54" i="1"/>
  <c r="E53" i="1" s="1"/>
  <c r="D54" i="1"/>
  <c r="C54" i="1"/>
  <c r="I54" i="1" s="1"/>
  <c r="P53" i="1"/>
  <c r="O53" i="1"/>
  <c r="N53" i="1"/>
  <c r="M53" i="1"/>
  <c r="L53" i="1"/>
  <c r="K53" i="1"/>
  <c r="J53" i="1"/>
  <c r="J49" i="1" s="1"/>
  <c r="D53" i="1"/>
  <c r="C53" i="1"/>
  <c r="P52" i="1"/>
  <c r="H52" i="1"/>
  <c r="G52" i="1"/>
  <c r="G50" i="1" s="1"/>
  <c r="G49" i="1" s="1"/>
  <c r="F52" i="1"/>
  <c r="F50" i="1" s="1"/>
  <c r="E52" i="1"/>
  <c r="D52" i="1"/>
  <c r="C52" i="1"/>
  <c r="I52" i="1" s="1"/>
  <c r="Q52" i="1" s="1"/>
  <c r="P51" i="1"/>
  <c r="P50" i="1" s="1"/>
  <c r="P49" i="1" s="1"/>
  <c r="H51" i="1"/>
  <c r="G51" i="1"/>
  <c r="F51" i="1"/>
  <c r="E51" i="1"/>
  <c r="E50" i="1" s="1"/>
  <c r="D51" i="1"/>
  <c r="D50" i="1" s="1"/>
  <c r="D49" i="1" s="1"/>
  <c r="C51" i="1"/>
  <c r="I51" i="1" s="1"/>
  <c r="O50" i="1"/>
  <c r="O49" i="1" s="1"/>
  <c r="N50" i="1"/>
  <c r="N49" i="1" s="1"/>
  <c r="M50" i="1"/>
  <c r="L50" i="1"/>
  <c r="K50" i="1"/>
  <c r="J50" i="1"/>
  <c r="H50" i="1"/>
  <c r="H49" i="1" s="1"/>
  <c r="C50" i="1"/>
  <c r="C49" i="1" s="1"/>
  <c r="M49" i="1"/>
  <c r="L49" i="1"/>
  <c r="K49" i="1"/>
  <c r="P48" i="1"/>
  <c r="H48" i="1"/>
  <c r="G48" i="1"/>
  <c r="F48" i="1"/>
  <c r="E48" i="1"/>
  <c r="D48" i="1"/>
  <c r="C48" i="1"/>
  <c r="I48" i="1" s="1"/>
  <c r="P47" i="1"/>
  <c r="H47" i="1"/>
  <c r="G47" i="1"/>
  <c r="F47" i="1"/>
  <c r="E47" i="1"/>
  <c r="D47" i="1"/>
  <c r="C47" i="1"/>
  <c r="I47" i="1" s="1"/>
  <c r="P46" i="1"/>
  <c r="H46" i="1"/>
  <c r="G46" i="1"/>
  <c r="F46" i="1"/>
  <c r="F44" i="1" s="1"/>
  <c r="E46" i="1"/>
  <c r="E44" i="1" s="1"/>
  <c r="D46" i="1"/>
  <c r="C46" i="1"/>
  <c r="I46" i="1" s="1"/>
  <c r="Q46" i="1" s="1"/>
  <c r="P45" i="1"/>
  <c r="P44" i="1" s="1"/>
  <c r="H45" i="1"/>
  <c r="G45" i="1"/>
  <c r="F45" i="1"/>
  <c r="E45" i="1"/>
  <c r="D45" i="1"/>
  <c r="D44" i="1" s="1"/>
  <c r="C45" i="1"/>
  <c r="I45" i="1" s="1"/>
  <c r="O44" i="1"/>
  <c r="N44" i="1"/>
  <c r="M44" i="1"/>
  <c r="L44" i="1"/>
  <c r="K44" i="1"/>
  <c r="J44" i="1"/>
  <c r="H44" i="1"/>
  <c r="G44" i="1"/>
  <c r="P43" i="1"/>
  <c r="H43" i="1"/>
  <c r="G43" i="1"/>
  <c r="F43" i="1"/>
  <c r="E43" i="1"/>
  <c r="D43" i="1"/>
  <c r="C43" i="1"/>
  <c r="I43" i="1" s="1"/>
  <c r="P42" i="1"/>
  <c r="H42" i="1"/>
  <c r="G42" i="1"/>
  <c r="F42" i="1"/>
  <c r="E42" i="1"/>
  <c r="D42" i="1"/>
  <c r="C42" i="1"/>
  <c r="I42" i="1" s="1"/>
  <c r="P41" i="1"/>
  <c r="H41" i="1"/>
  <c r="G41" i="1"/>
  <c r="F41" i="1"/>
  <c r="E41" i="1"/>
  <c r="D41" i="1"/>
  <c r="C41" i="1"/>
  <c r="I41" i="1" s="1"/>
  <c r="P40" i="1"/>
  <c r="H40" i="1"/>
  <c r="G40" i="1"/>
  <c r="F40" i="1"/>
  <c r="F38" i="1" s="1"/>
  <c r="E40" i="1"/>
  <c r="E38" i="1" s="1"/>
  <c r="D40" i="1"/>
  <c r="C40" i="1"/>
  <c r="I40" i="1" s="1"/>
  <c r="P39" i="1"/>
  <c r="P38" i="1" s="1"/>
  <c r="H39" i="1"/>
  <c r="G39" i="1"/>
  <c r="F39" i="1"/>
  <c r="E39" i="1"/>
  <c r="D39" i="1"/>
  <c r="D38" i="1" s="1"/>
  <c r="C39" i="1"/>
  <c r="I39" i="1" s="1"/>
  <c r="O38" i="1"/>
  <c r="N38" i="1"/>
  <c r="M38" i="1"/>
  <c r="L38" i="1"/>
  <c r="K38" i="1"/>
  <c r="J38" i="1"/>
  <c r="H38" i="1"/>
  <c r="G38" i="1"/>
  <c r="P37" i="1"/>
  <c r="H37" i="1"/>
  <c r="G37" i="1"/>
  <c r="F37" i="1"/>
  <c r="E37" i="1"/>
  <c r="D37" i="1"/>
  <c r="C37" i="1"/>
  <c r="I37" i="1" s="1"/>
  <c r="P36" i="1"/>
  <c r="H36" i="1"/>
  <c r="G36" i="1"/>
  <c r="F36" i="1"/>
  <c r="E36" i="1"/>
  <c r="D36" i="1"/>
  <c r="C36" i="1"/>
  <c r="I36" i="1" s="1"/>
  <c r="P35" i="1"/>
  <c r="H35" i="1"/>
  <c r="G35" i="1"/>
  <c r="F35" i="1"/>
  <c r="E35" i="1"/>
  <c r="D35" i="1"/>
  <c r="C35" i="1"/>
  <c r="I35" i="1" s="1"/>
  <c r="P34" i="1"/>
  <c r="H34" i="1"/>
  <c r="G34" i="1"/>
  <c r="F34" i="1"/>
  <c r="E34" i="1"/>
  <c r="D34" i="1"/>
  <c r="C34" i="1"/>
  <c r="I34" i="1" s="1"/>
  <c r="P33" i="1"/>
  <c r="H33" i="1"/>
  <c r="G33" i="1"/>
  <c r="F33" i="1"/>
  <c r="E33" i="1"/>
  <c r="D33" i="1"/>
  <c r="C33" i="1"/>
  <c r="I33" i="1" s="1"/>
  <c r="P32" i="1"/>
  <c r="H32" i="1"/>
  <c r="G32" i="1"/>
  <c r="F32" i="1"/>
  <c r="E32" i="1"/>
  <c r="D32" i="1"/>
  <c r="C32" i="1"/>
  <c r="I32" i="1" s="1"/>
  <c r="P31" i="1"/>
  <c r="H31" i="1"/>
  <c r="G31" i="1"/>
  <c r="F31" i="1"/>
  <c r="F29" i="1" s="1"/>
  <c r="E31" i="1"/>
  <c r="E29" i="1" s="1"/>
  <c r="D31" i="1"/>
  <c r="C31" i="1"/>
  <c r="I31" i="1" s="1"/>
  <c r="P30" i="1"/>
  <c r="P29" i="1" s="1"/>
  <c r="H30" i="1"/>
  <c r="G30" i="1"/>
  <c r="F30" i="1"/>
  <c r="E30" i="1"/>
  <c r="D30" i="1"/>
  <c r="D29" i="1" s="1"/>
  <c r="C30" i="1"/>
  <c r="I30" i="1" s="1"/>
  <c r="O29" i="1"/>
  <c r="N29" i="1"/>
  <c r="M29" i="1"/>
  <c r="L29" i="1"/>
  <c r="K29" i="1"/>
  <c r="J29" i="1"/>
  <c r="H29" i="1"/>
  <c r="G29" i="1"/>
  <c r="P28" i="1"/>
  <c r="H28" i="1"/>
  <c r="G28" i="1"/>
  <c r="F28" i="1"/>
  <c r="F27" i="1" s="1"/>
  <c r="E28" i="1"/>
  <c r="E27" i="1" s="1"/>
  <c r="D28" i="1"/>
  <c r="C28" i="1"/>
  <c r="I28" i="1" s="1"/>
  <c r="P27" i="1"/>
  <c r="P26" i="1" s="1"/>
  <c r="O27" i="1"/>
  <c r="O26" i="1" s="1"/>
  <c r="O10" i="1" s="1"/>
  <c r="O9" i="1" s="1"/>
  <c r="O65" i="1" s="1"/>
  <c r="N27" i="1"/>
  <c r="M27" i="1"/>
  <c r="L27" i="1"/>
  <c r="K27" i="1"/>
  <c r="J27" i="1"/>
  <c r="J26" i="1" s="1"/>
  <c r="J10" i="1" s="1"/>
  <c r="J9" i="1" s="1"/>
  <c r="J65" i="1" s="1"/>
  <c r="H27" i="1"/>
  <c r="G27" i="1"/>
  <c r="D27" i="1"/>
  <c r="C27" i="1"/>
  <c r="N26" i="1"/>
  <c r="M26" i="1"/>
  <c r="L26" i="1"/>
  <c r="K26" i="1"/>
  <c r="H26" i="1"/>
  <c r="G26" i="1"/>
  <c r="P25" i="1"/>
  <c r="H25" i="1"/>
  <c r="G25" i="1"/>
  <c r="F25" i="1"/>
  <c r="E25" i="1"/>
  <c r="D25" i="1"/>
  <c r="C25" i="1"/>
  <c r="I25" i="1" s="1"/>
  <c r="P24" i="1"/>
  <c r="H24" i="1"/>
  <c r="G24" i="1"/>
  <c r="F24" i="1"/>
  <c r="E24" i="1"/>
  <c r="D24" i="1"/>
  <c r="C24" i="1"/>
  <c r="I24" i="1" s="1"/>
  <c r="P23" i="1"/>
  <c r="H23" i="1"/>
  <c r="G23" i="1"/>
  <c r="F23" i="1"/>
  <c r="E23" i="1"/>
  <c r="D23" i="1"/>
  <c r="C23" i="1"/>
  <c r="I23" i="1" s="1"/>
  <c r="P22" i="1"/>
  <c r="H22" i="1"/>
  <c r="G22" i="1"/>
  <c r="F22" i="1"/>
  <c r="E22" i="1"/>
  <c r="D22" i="1"/>
  <c r="C22" i="1"/>
  <c r="I22" i="1" s="1"/>
  <c r="P21" i="1"/>
  <c r="H21" i="1"/>
  <c r="G21" i="1"/>
  <c r="F21" i="1"/>
  <c r="E21" i="1"/>
  <c r="D21" i="1"/>
  <c r="C21" i="1"/>
  <c r="I21" i="1" s="1"/>
  <c r="P20" i="1"/>
  <c r="H20" i="1"/>
  <c r="G20" i="1"/>
  <c r="F20" i="1"/>
  <c r="E20" i="1"/>
  <c r="D20" i="1"/>
  <c r="C20" i="1"/>
  <c r="I20" i="1" s="1"/>
  <c r="P19" i="1"/>
  <c r="H19" i="1"/>
  <c r="G19" i="1"/>
  <c r="F19" i="1"/>
  <c r="F17" i="1" s="1"/>
  <c r="F16" i="1" s="1"/>
  <c r="E19" i="1"/>
  <c r="E17" i="1" s="1"/>
  <c r="E16" i="1" s="1"/>
  <c r="D19" i="1"/>
  <c r="C19" i="1"/>
  <c r="I19" i="1" s="1"/>
  <c r="P18" i="1"/>
  <c r="P17" i="1" s="1"/>
  <c r="P16" i="1" s="1"/>
  <c r="H18" i="1"/>
  <c r="G18" i="1"/>
  <c r="F18" i="1"/>
  <c r="E18" i="1"/>
  <c r="D18" i="1"/>
  <c r="D17" i="1" s="1"/>
  <c r="D16" i="1" s="1"/>
  <c r="C18" i="1"/>
  <c r="I18" i="1" s="1"/>
  <c r="O17" i="1"/>
  <c r="N17" i="1"/>
  <c r="N16" i="1" s="1"/>
  <c r="M17" i="1"/>
  <c r="M16" i="1" s="1"/>
  <c r="L17" i="1"/>
  <c r="K17" i="1"/>
  <c r="J17" i="1"/>
  <c r="H17" i="1"/>
  <c r="H16" i="1" s="1"/>
  <c r="G17" i="1"/>
  <c r="G16" i="1" s="1"/>
  <c r="O16" i="1"/>
  <c r="L16" i="1"/>
  <c r="K16" i="1"/>
  <c r="J16" i="1"/>
  <c r="P15" i="1"/>
  <c r="H15" i="1"/>
  <c r="G15" i="1"/>
  <c r="F15" i="1"/>
  <c r="E15" i="1"/>
  <c r="D15" i="1"/>
  <c r="C15" i="1"/>
  <c r="I15" i="1" s="1"/>
  <c r="P14" i="1"/>
  <c r="H14" i="1"/>
  <c r="G14" i="1"/>
  <c r="F14" i="1"/>
  <c r="E14" i="1"/>
  <c r="D14" i="1"/>
  <c r="C14" i="1"/>
  <c r="I14" i="1" s="1"/>
  <c r="P13" i="1"/>
  <c r="H13" i="1"/>
  <c r="G13" i="1"/>
  <c r="F13" i="1"/>
  <c r="F11" i="1" s="1"/>
  <c r="E13" i="1"/>
  <c r="E11" i="1" s="1"/>
  <c r="D13" i="1"/>
  <c r="C13" i="1"/>
  <c r="P12" i="1"/>
  <c r="P11" i="1" s="1"/>
  <c r="H12" i="1"/>
  <c r="G12" i="1"/>
  <c r="F12" i="1"/>
  <c r="E12" i="1"/>
  <c r="D12" i="1"/>
  <c r="D11" i="1" s="1"/>
  <c r="C12" i="1"/>
  <c r="I12" i="1" s="1"/>
  <c r="O11" i="1"/>
  <c r="N11" i="1"/>
  <c r="N10" i="1" s="1"/>
  <c r="N9" i="1" s="1"/>
  <c r="N65" i="1" s="1"/>
  <c r="M11" i="1"/>
  <c r="M10" i="1" s="1"/>
  <c r="M9" i="1" s="1"/>
  <c r="M65" i="1" s="1"/>
  <c r="L11" i="1"/>
  <c r="K11" i="1"/>
  <c r="J11" i="1"/>
  <c r="H11" i="1"/>
  <c r="G11" i="1"/>
  <c r="G10" i="1" s="1"/>
  <c r="G9" i="1" s="1"/>
  <c r="G65" i="1" s="1"/>
  <c r="L10" i="1"/>
  <c r="L9" i="1" s="1"/>
  <c r="L65" i="1" s="1"/>
  <c r="K10" i="1"/>
  <c r="K9" i="1" s="1"/>
  <c r="K65" i="1" s="1"/>
  <c r="E9" i="3" l="1"/>
  <c r="E51" i="3" s="1"/>
  <c r="G46" i="4"/>
  <c r="G71" i="4" s="1"/>
  <c r="G73" i="4" s="1"/>
  <c r="R60" i="4"/>
  <c r="Q60" i="4"/>
  <c r="R66" i="4"/>
  <c r="Q66" i="4"/>
  <c r="L8" i="4"/>
  <c r="L33" i="4" s="1"/>
  <c r="L35" i="4" s="1"/>
  <c r="Q23" i="4"/>
  <c r="R23" i="4" s="1"/>
  <c r="F8" i="4"/>
  <c r="F33" i="4" s="1"/>
  <c r="F35" i="4" s="1"/>
  <c r="M12" i="4"/>
  <c r="M11" i="4" s="1"/>
  <c r="M10" i="4" s="1"/>
  <c r="M9" i="4" s="1"/>
  <c r="F51" i="4"/>
  <c r="F50" i="4" s="1"/>
  <c r="F49" i="4" s="1"/>
  <c r="F48" i="4" s="1"/>
  <c r="F47" i="4" s="1"/>
  <c r="N12" i="4"/>
  <c r="N11" i="4" s="1"/>
  <c r="N10" i="4" s="1"/>
  <c r="N9" i="4" s="1"/>
  <c r="N8" i="4" s="1"/>
  <c r="N33" i="4" s="1"/>
  <c r="N35" i="4" s="1"/>
  <c r="F54" i="4"/>
  <c r="F53" i="4" s="1"/>
  <c r="P16" i="4"/>
  <c r="P22" i="4"/>
  <c r="Q22" i="4" s="1"/>
  <c r="R22" i="4" s="1"/>
  <c r="M25" i="4"/>
  <c r="C29" i="4"/>
  <c r="C8" i="4" s="1"/>
  <c r="C33" i="4" s="1"/>
  <c r="O20" i="4"/>
  <c r="O19" i="4" s="1"/>
  <c r="O18" i="4" s="1"/>
  <c r="O17" i="4" s="1"/>
  <c r="O8" i="4" s="1"/>
  <c r="O33" i="4" s="1"/>
  <c r="O35" i="4" s="1"/>
  <c r="H59" i="4"/>
  <c r="H58" i="4" s="1"/>
  <c r="H57" i="4" s="1"/>
  <c r="H56" i="4" s="1"/>
  <c r="H55" i="4" s="1"/>
  <c r="H46" i="4" s="1"/>
  <c r="H71" i="4" s="1"/>
  <c r="H73" i="4" s="1"/>
  <c r="F67" i="4"/>
  <c r="M15" i="4"/>
  <c r="G19" i="4"/>
  <c r="G18" i="4" s="1"/>
  <c r="G17" i="4" s="1"/>
  <c r="G8" i="4" s="1"/>
  <c r="G33" i="4" s="1"/>
  <c r="G35" i="4" s="1"/>
  <c r="F59" i="4"/>
  <c r="F58" i="4" s="1"/>
  <c r="F57" i="4" s="1"/>
  <c r="F56" i="4" s="1"/>
  <c r="F55" i="4" s="1"/>
  <c r="M20" i="4"/>
  <c r="M19" i="4" s="1"/>
  <c r="M18" i="4" s="1"/>
  <c r="M17" i="4" s="1"/>
  <c r="K30" i="4"/>
  <c r="K29" i="4" s="1"/>
  <c r="D69" i="4"/>
  <c r="K46" i="4"/>
  <c r="K71" i="4" s="1"/>
  <c r="K73" i="4" s="1"/>
  <c r="P73" i="4" s="1"/>
  <c r="P72" i="4" s="1"/>
  <c r="Q72" i="4" s="1"/>
  <c r="I54" i="4"/>
  <c r="I53" i="4" s="1"/>
  <c r="I65" i="4"/>
  <c r="Q14" i="4"/>
  <c r="I52" i="4"/>
  <c r="Q52" i="4" s="1"/>
  <c r="Q24" i="4"/>
  <c r="R24" i="4" s="1"/>
  <c r="C58" i="4"/>
  <c r="C57" i="4" s="1"/>
  <c r="C56" i="4" s="1"/>
  <c r="I59" i="4"/>
  <c r="H54" i="4"/>
  <c r="H53" i="4" s="1"/>
  <c r="C67" i="4"/>
  <c r="I21" i="4"/>
  <c r="I20" i="4" s="1"/>
  <c r="I19" i="4" s="1"/>
  <c r="I18" i="4" s="1"/>
  <c r="I17" i="4" s="1"/>
  <c r="I13" i="4"/>
  <c r="I12" i="4" s="1"/>
  <c r="I11" i="4" s="1"/>
  <c r="I10" i="4" s="1"/>
  <c r="I9" i="4" s="1"/>
  <c r="P13" i="4"/>
  <c r="K20" i="4"/>
  <c r="K19" i="4" s="1"/>
  <c r="K18" i="4" s="1"/>
  <c r="K17" i="4" s="1"/>
  <c r="D59" i="4"/>
  <c r="D58" i="4" s="1"/>
  <c r="D57" i="4" s="1"/>
  <c r="D56" i="4" s="1"/>
  <c r="D55" i="4" s="1"/>
  <c r="O46" i="4"/>
  <c r="O71" i="4" s="1"/>
  <c r="O73" i="4" s="1"/>
  <c r="O55" i="4"/>
  <c r="P21" i="4"/>
  <c r="F70" i="4"/>
  <c r="G70" i="4"/>
  <c r="I70" i="4" s="1"/>
  <c r="Q70" i="4" s="1"/>
  <c r="P26" i="4"/>
  <c r="P68" i="4"/>
  <c r="P67" i="4" s="1"/>
  <c r="P46" i="4" s="1"/>
  <c r="P71" i="4" s="1"/>
  <c r="E62" i="4"/>
  <c r="E61" i="4" s="1"/>
  <c r="E56" i="4" s="1"/>
  <c r="E55" i="4" s="1"/>
  <c r="E46" i="4" s="1"/>
  <c r="E71" i="4" s="1"/>
  <c r="E73" i="4" s="1"/>
  <c r="C64" i="4"/>
  <c r="G69" i="4"/>
  <c r="G68" i="4" s="1"/>
  <c r="G67" i="4" s="1"/>
  <c r="P22" i="3"/>
  <c r="O9" i="3"/>
  <c r="O51" i="3" s="1"/>
  <c r="L9" i="3"/>
  <c r="H9" i="3"/>
  <c r="M9" i="3"/>
  <c r="D9" i="3"/>
  <c r="D51" i="3" s="1"/>
  <c r="K9" i="3"/>
  <c r="R32" i="3"/>
  <c r="Q32" i="3"/>
  <c r="I31" i="3"/>
  <c r="P38" i="3"/>
  <c r="P37" i="3" s="1"/>
  <c r="N9" i="3"/>
  <c r="N51" i="3" s="1"/>
  <c r="F9" i="3"/>
  <c r="J11" i="3"/>
  <c r="J10" i="3" s="1"/>
  <c r="J9" i="3" s="1"/>
  <c r="P15" i="3"/>
  <c r="Q35" i="3"/>
  <c r="I34" i="3"/>
  <c r="R35" i="3"/>
  <c r="I39" i="3"/>
  <c r="Q40" i="3"/>
  <c r="H51" i="3"/>
  <c r="Q48" i="3"/>
  <c r="I47" i="3"/>
  <c r="Q47" i="3" s="1"/>
  <c r="Q17" i="3"/>
  <c r="I16" i="3"/>
  <c r="R17" i="3"/>
  <c r="G9" i="3"/>
  <c r="G51" i="3" s="1"/>
  <c r="I23" i="3"/>
  <c r="Q24" i="3"/>
  <c r="I42" i="3"/>
  <c r="Q42" i="3" s="1"/>
  <c r="Q43" i="3"/>
  <c r="I46" i="3"/>
  <c r="R13" i="3"/>
  <c r="Q13" i="3"/>
  <c r="I12" i="3"/>
  <c r="P11" i="3"/>
  <c r="P10" i="3" s="1"/>
  <c r="G25" i="3"/>
  <c r="R44" i="3"/>
  <c r="Q44" i="3"/>
  <c r="K51" i="3"/>
  <c r="F51" i="3"/>
  <c r="Q14" i="3"/>
  <c r="R14" i="3"/>
  <c r="R20" i="3"/>
  <c r="Q20" i="3"/>
  <c r="I19" i="3"/>
  <c r="L51" i="3"/>
  <c r="R21" i="3"/>
  <c r="Q21" i="3"/>
  <c r="M51" i="3"/>
  <c r="C9" i="3"/>
  <c r="C51" i="3" s="1"/>
  <c r="J51" i="3"/>
  <c r="I29" i="3"/>
  <c r="I45" i="3"/>
  <c r="Q45" i="3" s="1"/>
  <c r="R24" i="2"/>
  <c r="Q24" i="2"/>
  <c r="C30" i="2"/>
  <c r="O8" i="2"/>
  <c r="O30" i="2" s="1"/>
  <c r="R16" i="2"/>
  <c r="Q16" i="2"/>
  <c r="E19" i="2"/>
  <c r="R18" i="2"/>
  <c r="Q18" i="2"/>
  <c r="J8" i="2"/>
  <c r="J30" i="2" s="1"/>
  <c r="R14" i="2"/>
  <c r="Q14" i="2"/>
  <c r="R21" i="2"/>
  <c r="I20" i="2"/>
  <c r="Q21" i="2"/>
  <c r="R13" i="2"/>
  <c r="Q13" i="2"/>
  <c r="I12" i="2"/>
  <c r="E8" i="2"/>
  <c r="E30" i="2" s="1"/>
  <c r="R15" i="2"/>
  <c r="Q15" i="2"/>
  <c r="L30" i="2"/>
  <c r="D19" i="2"/>
  <c r="D8" i="2" s="1"/>
  <c r="D30" i="2" s="1"/>
  <c r="G10" i="2"/>
  <c r="I11" i="2"/>
  <c r="I28" i="2"/>
  <c r="H9" i="2"/>
  <c r="H8" i="2" s="1"/>
  <c r="H30" i="2" s="1"/>
  <c r="I23" i="2"/>
  <c r="Q29" i="2"/>
  <c r="R42" i="1"/>
  <c r="Q42" i="1"/>
  <c r="R47" i="1"/>
  <c r="Q47" i="1"/>
  <c r="R54" i="1"/>
  <c r="Q54" i="1"/>
  <c r="I53" i="1"/>
  <c r="Q62" i="1"/>
  <c r="R62" i="1"/>
  <c r="R18" i="1"/>
  <c r="Q18" i="1"/>
  <c r="I17" i="1"/>
  <c r="P65" i="1"/>
  <c r="R32" i="1"/>
  <c r="Q32" i="1"/>
  <c r="R43" i="1"/>
  <c r="Q43" i="1"/>
  <c r="R48" i="1"/>
  <c r="Q48" i="1"/>
  <c r="I50" i="1"/>
  <c r="Q51" i="1"/>
  <c r="R51" i="1"/>
  <c r="R55" i="1"/>
  <c r="Q55" i="1"/>
  <c r="R63" i="1"/>
  <c r="Q63" i="1"/>
  <c r="R25" i="1"/>
  <c r="Q25" i="1"/>
  <c r="R64" i="1"/>
  <c r="Q64" i="1"/>
  <c r="Q31" i="1"/>
  <c r="R31" i="1"/>
  <c r="R19" i="1"/>
  <c r="Q19" i="1"/>
  <c r="R12" i="1"/>
  <c r="Q12" i="1"/>
  <c r="I11" i="1"/>
  <c r="Q34" i="1"/>
  <c r="R34" i="1"/>
  <c r="R39" i="1"/>
  <c r="Q39" i="1"/>
  <c r="I38" i="1"/>
  <c r="E49" i="1"/>
  <c r="H10" i="1"/>
  <c r="H9" i="1" s="1"/>
  <c r="H65" i="1" s="1"/>
  <c r="R33" i="1"/>
  <c r="Q33" i="1"/>
  <c r="P10" i="1"/>
  <c r="P9" i="1" s="1"/>
  <c r="R20" i="1"/>
  <c r="Q20" i="1"/>
  <c r="I13" i="1"/>
  <c r="R21" i="1"/>
  <c r="Q21" i="1"/>
  <c r="D26" i="1"/>
  <c r="D10" i="1" s="1"/>
  <c r="D9" i="1" s="1"/>
  <c r="D65" i="1" s="1"/>
  <c r="E26" i="1"/>
  <c r="E10" i="1" s="1"/>
  <c r="E9" i="1" s="1"/>
  <c r="E65" i="1" s="1"/>
  <c r="R35" i="1"/>
  <c r="Q35" i="1"/>
  <c r="R40" i="1"/>
  <c r="Q40" i="1"/>
  <c r="R45" i="1"/>
  <c r="Q45" i="1"/>
  <c r="I44" i="1"/>
  <c r="Q60" i="1"/>
  <c r="I59" i="1"/>
  <c r="R15" i="1"/>
  <c r="Q15" i="1"/>
  <c r="R23" i="1"/>
  <c r="Q23" i="1"/>
  <c r="R37" i="1"/>
  <c r="Q37" i="1"/>
  <c r="F10" i="1"/>
  <c r="F9" i="1" s="1"/>
  <c r="F65" i="1" s="1"/>
  <c r="R24" i="1"/>
  <c r="Q24" i="1"/>
  <c r="R28" i="1"/>
  <c r="Q28" i="1"/>
  <c r="I27" i="1"/>
  <c r="R14" i="1"/>
  <c r="Q14" i="1"/>
  <c r="R22" i="1"/>
  <c r="Q22" i="1"/>
  <c r="F26" i="1"/>
  <c r="R30" i="1"/>
  <c r="Q30" i="1"/>
  <c r="I29" i="1"/>
  <c r="R36" i="1"/>
  <c r="Q36" i="1"/>
  <c r="R41" i="1"/>
  <c r="Q41" i="1"/>
  <c r="F49" i="1"/>
  <c r="C11" i="1"/>
  <c r="C17" i="1"/>
  <c r="C16" i="1" s="1"/>
  <c r="C29" i="1"/>
  <c r="C26" i="1" s="1"/>
  <c r="C38" i="1"/>
  <c r="C44" i="1"/>
  <c r="I61" i="1"/>
  <c r="C35" i="4" l="1"/>
  <c r="I33" i="4"/>
  <c r="I35" i="4" s="1"/>
  <c r="R59" i="4"/>
  <c r="Q59" i="4"/>
  <c r="I58" i="4"/>
  <c r="P15" i="4"/>
  <c r="Q16" i="4"/>
  <c r="Q15" i="4" s="1"/>
  <c r="P30" i="4"/>
  <c r="I64" i="4"/>
  <c r="C63" i="4"/>
  <c r="C55" i="4" s="1"/>
  <c r="C46" i="4" s="1"/>
  <c r="C71" i="4" s="1"/>
  <c r="C73" i="4" s="1"/>
  <c r="K8" i="4"/>
  <c r="K33" i="4" s="1"/>
  <c r="K35" i="4" s="1"/>
  <c r="R65" i="4"/>
  <c r="Q65" i="4"/>
  <c r="P25" i="4"/>
  <c r="Q25" i="4" s="1"/>
  <c r="R25" i="4" s="1"/>
  <c r="Q26" i="4"/>
  <c r="R26" i="4" s="1"/>
  <c r="I51" i="4"/>
  <c r="Q13" i="4"/>
  <c r="R13" i="4" s="1"/>
  <c r="P12" i="4"/>
  <c r="I8" i="4"/>
  <c r="I62" i="4"/>
  <c r="F46" i="4"/>
  <c r="F71" i="4" s="1"/>
  <c r="F73" i="4" s="1"/>
  <c r="Q21" i="4"/>
  <c r="R21" i="4" s="1"/>
  <c r="P20" i="4"/>
  <c r="Q54" i="4"/>
  <c r="Q53" i="4" s="1"/>
  <c r="D68" i="4"/>
  <c r="I69" i="4"/>
  <c r="M8" i="4"/>
  <c r="M33" i="4" s="1"/>
  <c r="M35" i="4" s="1"/>
  <c r="P9" i="3"/>
  <c r="P51" i="3" s="1"/>
  <c r="Q46" i="3"/>
  <c r="Q23" i="3"/>
  <c r="I22" i="3"/>
  <c r="Q22" i="3" s="1"/>
  <c r="Q19" i="3"/>
  <c r="R19" i="3"/>
  <c r="R12" i="3"/>
  <c r="Q12" i="3"/>
  <c r="I11" i="3"/>
  <c r="I38" i="3"/>
  <c r="Q39" i="3"/>
  <c r="R34" i="3"/>
  <c r="Q34" i="3"/>
  <c r="R29" i="3"/>
  <c r="Q29" i="3"/>
  <c r="I28" i="3"/>
  <c r="R16" i="3"/>
  <c r="Q16" i="3"/>
  <c r="I15" i="3"/>
  <c r="R31" i="3"/>
  <c r="Q31" i="3"/>
  <c r="Q20" i="2"/>
  <c r="R20" i="2"/>
  <c r="Q23" i="2"/>
  <c r="I22" i="2"/>
  <c r="R23" i="2"/>
  <c r="R12" i="2"/>
  <c r="Q12" i="2"/>
  <c r="R28" i="2"/>
  <c r="Q28" i="2"/>
  <c r="I27" i="2"/>
  <c r="R11" i="2"/>
  <c r="Q11" i="2"/>
  <c r="I10" i="2"/>
  <c r="Q59" i="1"/>
  <c r="I58" i="1"/>
  <c r="R59" i="1"/>
  <c r="R38" i="1"/>
  <c r="Q38" i="1"/>
  <c r="C10" i="1"/>
  <c r="C9" i="1" s="1"/>
  <c r="C65" i="1" s="1"/>
  <c r="R53" i="1"/>
  <c r="Q53" i="1"/>
  <c r="R27" i="1"/>
  <c r="Q27" i="1"/>
  <c r="I26" i="1"/>
  <c r="R11" i="1"/>
  <c r="Q11" i="1"/>
  <c r="R13" i="1"/>
  <c r="Q13" i="1"/>
  <c r="R50" i="1"/>
  <c r="Q50" i="1"/>
  <c r="I49" i="1"/>
  <c r="R44" i="1"/>
  <c r="Q44" i="1"/>
  <c r="R61" i="1"/>
  <c r="Q61" i="1"/>
  <c r="R29" i="1"/>
  <c r="Q29" i="1"/>
  <c r="R17" i="1"/>
  <c r="Q17" i="1"/>
  <c r="I16" i="1"/>
  <c r="P11" i="4" l="1"/>
  <c r="Q12" i="4"/>
  <c r="R12" i="4" s="1"/>
  <c r="Q20" i="4"/>
  <c r="P19" i="4"/>
  <c r="R51" i="4"/>
  <c r="I50" i="4"/>
  <c r="Q51" i="4"/>
  <c r="R58" i="4"/>
  <c r="Q58" i="4"/>
  <c r="I57" i="4"/>
  <c r="R64" i="4"/>
  <c r="I63" i="4"/>
  <c r="Q64" i="4"/>
  <c r="R69" i="4"/>
  <c r="Q69" i="4"/>
  <c r="R62" i="4"/>
  <c r="Q62" i="4"/>
  <c r="I61" i="4"/>
  <c r="P29" i="4"/>
  <c r="Q29" i="4" s="1"/>
  <c r="R29" i="4" s="1"/>
  <c r="Q30" i="4"/>
  <c r="R30" i="4" s="1"/>
  <c r="D67" i="4"/>
  <c r="D46" i="4" s="1"/>
  <c r="D71" i="4" s="1"/>
  <c r="D73" i="4" s="1"/>
  <c r="I68" i="4"/>
  <c r="R28" i="3"/>
  <c r="Q28" i="3"/>
  <c r="I27" i="3"/>
  <c r="I37" i="3"/>
  <c r="Q37" i="3" s="1"/>
  <c r="Q38" i="3"/>
  <c r="Q11" i="3"/>
  <c r="I10" i="3"/>
  <c r="R11" i="3"/>
  <c r="R15" i="3"/>
  <c r="Q15" i="3"/>
  <c r="Q22" i="2"/>
  <c r="R22" i="2"/>
  <c r="R27" i="2"/>
  <c r="Q27" i="2"/>
  <c r="I26" i="2"/>
  <c r="I9" i="2"/>
  <c r="R10" i="2"/>
  <c r="Q10" i="2"/>
  <c r="I19" i="2"/>
  <c r="R26" i="1"/>
  <c r="Q26" i="1"/>
  <c r="R16" i="1"/>
  <c r="Q16" i="1"/>
  <c r="I10" i="1"/>
  <c r="R58" i="1"/>
  <c r="Q58" i="1"/>
  <c r="I57" i="1"/>
  <c r="Q49" i="1"/>
  <c r="R49" i="1"/>
  <c r="Q11" i="4" l="1"/>
  <c r="R11" i="4" s="1"/>
  <c r="P10" i="4"/>
  <c r="R61" i="4"/>
  <c r="Q61" i="4"/>
  <c r="R63" i="4"/>
  <c r="Q63" i="4"/>
  <c r="R50" i="4"/>
  <c r="Q50" i="4"/>
  <c r="I49" i="4"/>
  <c r="R68" i="4"/>
  <c r="Q68" i="4"/>
  <c r="I67" i="4"/>
  <c r="R57" i="4"/>
  <c r="Q57" i="4"/>
  <c r="I56" i="4"/>
  <c r="Q19" i="4"/>
  <c r="R19" i="4" s="1"/>
  <c r="P18" i="4"/>
  <c r="Q27" i="3"/>
  <c r="R27" i="3"/>
  <c r="I26" i="3"/>
  <c r="R10" i="3"/>
  <c r="Q10" i="3"/>
  <c r="R9" i="2"/>
  <c r="Q9" i="2"/>
  <c r="I8" i="2"/>
  <c r="R26" i="2"/>
  <c r="Q26" i="2"/>
  <c r="Q19" i="2"/>
  <c r="R19" i="2"/>
  <c r="Q10" i="1"/>
  <c r="R10" i="1"/>
  <c r="I9" i="1"/>
  <c r="Q57" i="1"/>
  <c r="R57" i="1"/>
  <c r="R67" i="4" l="1"/>
  <c r="Q67" i="4"/>
  <c r="Q18" i="4"/>
  <c r="R18" i="4" s="1"/>
  <c r="P17" i="4"/>
  <c r="Q17" i="4" s="1"/>
  <c r="R17" i="4" s="1"/>
  <c r="R56" i="4"/>
  <c r="Q56" i="4"/>
  <c r="I55" i="4"/>
  <c r="R49" i="4"/>
  <c r="Q49" i="4"/>
  <c r="I48" i="4"/>
  <c r="Q10" i="4"/>
  <c r="R10" i="4" s="1"/>
  <c r="P9" i="4"/>
  <c r="R26" i="3"/>
  <c r="Q26" i="3"/>
  <c r="I25" i="3"/>
  <c r="R8" i="2"/>
  <c r="I30" i="2"/>
  <c r="Q8" i="2"/>
  <c r="I65" i="1"/>
  <c r="R9" i="1"/>
  <c r="Q9" i="1"/>
  <c r="R48" i="4" l="1"/>
  <c r="I47" i="4"/>
  <c r="Q48" i="4"/>
  <c r="R55" i="4"/>
  <c r="Q55" i="4"/>
  <c r="Q9" i="4"/>
  <c r="R9" i="4" s="1"/>
  <c r="P8" i="4"/>
  <c r="R25" i="3"/>
  <c r="Q25" i="3"/>
  <c r="I9" i="3"/>
  <c r="Q30" i="2"/>
  <c r="R30" i="2"/>
  <c r="R65" i="1"/>
  <c r="Q65" i="1"/>
  <c r="R47" i="4" l="1"/>
  <c r="Q47" i="4"/>
  <c r="I46" i="4"/>
  <c r="P33" i="4"/>
  <c r="Q8" i="4"/>
  <c r="R8" i="4" s="1"/>
  <c r="R9" i="3"/>
  <c r="Q9" i="3"/>
  <c r="I51" i="3"/>
  <c r="Q33" i="4" l="1"/>
  <c r="R33" i="4" s="1"/>
  <c r="P35" i="4"/>
  <c r="Q35" i="4" s="1"/>
  <c r="R46" i="4"/>
  <c r="Q46" i="4"/>
  <c r="I71" i="4"/>
  <c r="R51" i="3"/>
  <c r="Q51" i="3"/>
  <c r="R71" i="4" l="1"/>
  <c r="Q71" i="4"/>
  <c r="I73" i="4"/>
  <c r="R73" i="4" l="1"/>
  <c r="Q73" i="4"/>
</calcChain>
</file>

<file path=xl/sharedStrings.xml><?xml version="1.0" encoding="utf-8"?>
<sst xmlns="http://schemas.openxmlformats.org/spreadsheetml/2006/main" count="439" uniqueCount="151">
  <si>
    <t>I</t>
  </si>
  <si>
    <t xml:space="preserve"> CUADRO No.2</t>
  </si>
  <si>
    <t>INGRESOS FISCALES COMPARADOS POR PARTIDAS, DIRECCION GENERAL DE IMPUESTOS INTERNOS</t>
  </si>
  <si>
    <t>ENERO-JUNIO 2025/PRESUPUESTO  2025</t>
  </si>
  <si>
    <t xml:space="preserve">(En millones RD$) </t>
  </si>
  <si>
    <t>PARTIDAS</t>
  </si>
  <si>
    <t>RECAUDADO 2025</t>
  </si>
  <si>
    <t>PRESUPUESTO 2025</t>
  </si>
  <si>
    <t>DIFERENCIA</t>
  </si>
  <si>
    <t xml:space="preserve">% ALCANZADO </t>
  </si>
  <si>
    <t>ENERO</t>
  </si>
  <si>
    <t>FEBRERO</t>
  </si>
  <si>
    <t>MARZO</t>
  </si>
  <si>
    <t>ABRIL</t>
  </si>
  <si>
    <t>MAYO</t>
  </si>
  <si>
    <t>JUNIO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</si>
  <si>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</si>
  <si>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</si>
  <si>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</si>
  <si>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</si>
  <si>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</si>
  <si>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</si>
  <si>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</si>
  <si>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</si>
  <si>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</si>
  <si>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</si>
  <si>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</si>
  <si>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</si>
  <si>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</si>
  <si>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</si>
  <si>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</si>
  <si>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</si>
  <si>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</si>
  <si>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</si>
  <si>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</si>
  <si>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</si>
  <si>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</si>
  <si>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</si>
  <si>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</si>
  <si>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</si>
  <si>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</si>
  <si>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</si>
  <si>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</si>
  <si>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</si>
  <si>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</si>
  <si>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</si>
  <si>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</si>
  <si>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</si>
  <si>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</si>
  <si>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</si>
  <si>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</si>
  <si>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</si>
  <si>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</si>
  <si>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</si>
  <si>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</si>
  <si>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</si>
  <si>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</si>
  <si>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</si>
  <si>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</si>
  <si>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</si>
  <si>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</si>
  <si>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</si>
  <si>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</si>
  <si>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</si>
  <si>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</si>
  <si>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</si>
  <si>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</si>
  <si>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</si>
  <si>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</si>
  <si>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- Ingresos por diferencial del gas licuado de petróleo</t>
  </si>
  <si>
    <t xml:space="preserve">   TOTAL 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</si>
  <si>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</si>
  <si>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</si>
  <si>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</si>
  <si>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y los depósitos en exceso de la recaudadora.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</si>
  <si>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</si>
  <si>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</si>
  <si>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</si>
  <si>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ENERO-JUNIO  2025/PRESUPUESTO 2025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</si>
  <si>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</si>
  <si>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</si>
  <si>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</si>
  <si>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TRANSACCIONES/COMERCIO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</si>
  <si>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</si>
  <si>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</si>
  <si>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</si>
  <si>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</si>
  <si>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</si>
  <si>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</si>
  <si>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</si>
  <si>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</si>
  <si>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(1) Cifras sujetas a rectificación.   Incluye los dólares convertidos a la tasa oficial. </t>
  </si>
  <si>
    <t xml:space="preserve">     Excluye depósitos en exceso de la DGA.</t>
  </si>
  <si>
    <t>CUADRO No.4</t>
  </si>
  <si>
    <t xml:space="preserve"> INGRESOS FISCALES COMPARADOS  POR PARTIDAS, TESORERÍA NACIONAL</t>
  </si>
  <si>
    <t>ENERO-JUNIO 2025/PRESUPUESTO 2025</t>
  </si>
  <si>
    <t xml:space="preserve">(En millones de RD$) </t>
  </si>
  <si>
    <t>%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</si>
  <si>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</si>
  <si>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</si>
  <si>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</si>
  <si>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</si>
  <si>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</si>
  <si>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- Derechos Consulares</t>
  </si>
  <si>
    <t>II) CONTRIBUCIONES SOCIALES</t>
  </si>
  <si>
    <t xml:space="preserve">III) TRANSFERENCIAS </t>
  </si>
  <si>
    <t>- Transferencias Corrientes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</si>
  <si>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</si>
  <si>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</si>
  <si>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</si>
  <si>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</si>
  <si>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</si>
  <si>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</si>
  <si>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</si>
  <si>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</si>
  <si>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</si>
  <si>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</si>
  <si>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</si>
  <si>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</si>
  <si>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</si>
  <si>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</si>
  <si>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</si>
  <si>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</si>
  <si>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</si>
  <si>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</si>
  <si>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</si>
  <si>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</si>
  <si>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r>
      <t xml:space="preserve">(1) Cifras sujetas a rectificación.  Incluye los dólares convertidos a la tasa oficial. </t>
    </r>
    <r>
      <rPr>
        <b/>
        <sz val="8"/>
        <color indexed="8"/>
        <rFont val="Gotham"/>
      </rPr>
      <t xml:space="preserve"> </t>
    </r>
  </si>
  <si>
    <t xml:space="preserve">     Excluye los Depósitos a Cargo del Estado, Fondos Especiales y de Terceros, ingresos de las instituciones centralizadas en la CUT no presupuestaria y los depósitos en exceso de las recaudadoras.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</si>
  <si>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</si>
  <si>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</si>
  <si>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ENERO-JUNIO 2024/2025</t>
  </si>
  <si>
    <t>(En millones de RD$)</t>
  </si>
  <si>
    <t>VARIACION</t>
  </si>
  <si>
    <t>Abs.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</si>
  <si>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</si>
  <si>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</si>
  <si>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</si>
  <si>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</si>
  <si>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</si>
  <si>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</si>
  <si>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</si>
  <si>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</si>
  <si>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</si>
  <si>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- 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</si>
  <si>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</si>
  <si>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</si>
  <si>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(1) Cifras sujetas a rectificación.  Incluye los dólares convertidos a la tasa oficial.  </t>
  </si>
  <si>
    <t>PRESUPUESTO  2025</t>
  </si>
  <si>
    <t>Diferencia</t>
  </si>
  <si>
    <t>Recursos de Captación Directa de la Procuradoria General de la República ( multas de tránsito)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</si>
</sst>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_(* #,##0_);_(* \(#,##0\);_(* &quot;-&quot;??_);_(@_)"/>
    <numFmt numFmtId="167" formatCode="#,##0.0000_);\(#,##0.0000\)"/>
    <numFmt numFmtId="168" formatCode="0.0"/>
    <numFmt numFmtId="169" formatCode="_(* #,##0.0000_);_(* \(#,##0.0000\);_(* &quot;-&quot;??_);_(@_)"/>
  </numFmts>
  <fonts count="35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Arial"/>
      <family val="2"/>
    </font>
    <font>
      <b/>
      <sz val="10"/>
      <name val="Gotham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b/>
      <sz val="9"/>
      <color indexed="8"/>
      <name val="Gotham"/>
    </font>
    <font>
      <sz val="10"/>
      <name val="Gotham"/>
    </font>
    <font>
      <sz val="8"/>
      <color indexed="8"/>
      <name val="Gotham"/>
    </font>
    <font>
      <sz val="9"/>
      <color indexed="8"/>
      <name val="Gotham"/>
    </font>
    <font>
      <sz val="8"/>
      <name val="Gotham"/>
    </font>
    <font>
      <sz val="10"/>
      <name val="Segoe UI"/>
      <family val="2"/>
    </font>
    <font>
      <sz val="10"/>
      <name val="Antique Olive"/>
      <family val="2"/>
    </font>
    <font>
      <i/>
      <sz val="12"/>
      <color indexed="8"/>
      <name val="Gotham"/>
    </font>
    <font>
      <sz val="10"/>
      <color theme="0"/>
      <name val="Gotham"/>
    </font>
    <font>
      <sz val="12"/>
      <name val="Arial"/>
      <family val="2"/>
    </font>
    <font>
      <b/>
      <i/>
      <sz val="11"/>
      <color indexed="8"/>
      <name val="Gotham"/>
    </font>
    <font>
      <b/>
      <sz val="11"/>
      <color indexed="8"/>
      <name val="Gotham"/>
    </font>
    <font>
      <b/>
      <sz val="9"/>
      <color theme="0"/>
      <name val="Gotham"/>
    </font>
    <font>
      <u/>
      <sz val="10"/>
      <color indexed="8"/>
      <name val="Gotham"/>
    </font>
    <font>
      <b/>
      <sz val="8"/>
      <color indexed="8"/>
      <name val="Gotham"/>
    </font>
    <font>
      <sz val="7"/>
      <name val="Gotham"/>
    </font>
    <font>
      <sz val="11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39" fontId="9" fillId="0" borderId="0"/>
  </cellStyleXfs>
  <cellXfs count="222">
    <xf numFmtId="0" fontId="0" fillId="0" borderId="0" xfId="0"/>
    <xf numFmtId="0" fontId="1" fillId="0" borderId="0" xfId="2"/>
    <xf numFmtId="0" fontId="2" fillId="0" borderId="0" xfId="2" applyFont="1"/>
    <xf numFmtId="164" fontId="1" fillId="0" borderId="0" xfId="1" applyNumberFormat="1" applyFont="1" applyFill="1" applyBorder="1"/>
    <xf numFmtId="164" fontId="1" fillId="0" borderId="0" xfId="1" applyNumberFormat="1"/>
    <xf numFmtId="43" fontId="1" fillId="0" borderId="0" xfId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164" fontId="5" fillId="0" borderId="0" xfId="1" applyNumberFormat="1" applyFont="1" applyFill="1" applyBorder="1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/>
    </xf>
    <xf numFmtId="165" fontId="8" fillId="0" borderId="7" xfId="3" applyNumberFormat="1" applyFont="1" applyBorder="1"/>
    <xf numFmtId="165" fontId="8" fillId="0" borderId="7" xfId="1" applyNumberFormat="1" applyFont="1" applyFill="1" applyBorder="1"/>
    <xf numFmtId="165" fontId="8" fillId="0" borderId="7" xfId="1" applyNumberFormat="1" applyFont="1" applyFill="1" applyBorder="1" applyAlignment="1">
      <alignment horizontal="right" indent="1"/>
    </xf>
    <xf numFmtId="165" fontId="1" fillId="0" borderId="0" xfId="2" applyNumberFormat="1"/>
    <xf numFmtId="0" fontId="8" fillId="0" borderId="8" xfId="4" applyFont="1" applyBorder="1"/>
    <xf numFmtId="165" fontId="8" fillId="0" borderId="8" xfId="4" applyNumberFormat="1" applyFont="1" applyBorder="1"/>
    <xf numFmtId="165" fontId="8" fillId="0" borderId="8" xfId="1" applyNumberFormat="1" applyFont="1" applyFill="1" applyBorder="1" applyProtection="1"/>
    <xf numFmtId="165" fontId="8" fillId="0" borderId="9" xfId="1" applyNumberFormat="1" applyFont="1" applyFill="1" applyBorder="1" applyAlignment="1" applyProtection="1">
      <alignment horizontal="right" indent="1"/>
    </xf>
    <xf numFmtId="165" fontId="8" fillId="0" borderId="8" xfId="1" applyNumberFormat="1" applyFont="1" applyFill="1" applyBorder="1" applyAlignment="1" applyProtection="1">
      <alignment horizontal="right" indent="1"/>
    </xf>
    <xf numFmtId="165" fontId="8" fillId="0" borderId="9" xfId="4" applyNumberFormat="1" applyFont="1" applyBorder="1"/>
    <xf numFmtId="165" fontId="8" fillId="0" borderId="8" xfId="1" applyNumberFormat="1" applyFont="1" applyFill="1" applyBorder="1" applyAlignment="1" applyProtection="1"/>
    <xf numFmtId="166" fontId="1" fillId="0" borderId="0" xfId="1" applyNumberFormat="1"/>
    <xf numFmtId="49" fontId="10" fillId="0" borderId="8" xfId="5" applyNumberFormat="1" applyFont="1" applyBorder="1" applyAlignment="1">
      <alignment horizontal="left" indent="1"/>
    </xf>
    <xf numFmtId="165" fontId="10" fillId="0" borderId="8" xfId="4" applyNumberFormat="1" applyFont="1" applyBorder="1"/>
    <xf numFmtId="165" fontId="10" fillId="0" borderId="9" xfId="4" applyNumberFormat="1" applyFont="1" applyBorder="1"/>
    <xf numFmtId="165" fontId="10" fillId="0" borderId="8" xfId="1" applyNumberFormat="1" applyFont="1" applyFill="1" applyBorder="1" applyAlignment="1" applyProtection="1"/>
    <xf numFmtId="165" fontId="10" fillId="0" borderId="9" xfId="1" applyNumberFormat="1" applyFont="1" applyFill="1" applyBorder="1" applyAlignment="1" applyProtection="1">
      <alignment horizontal="right" indent="1"/>
    </xf>
    <xf numFmtId="165" fontId="10" fillId="0" borderId="8" xfId="1" applyNumberFormat="1" applyFont="1" applyFill="1" applyBorder="1" applyAlignment="1" applyProtection="1">
      <alignment horizontal="right" indent="1"/>
    </xf>
    <xf numFmtId="49" fontId="8" fillId="0" borderId="8" xfId="4" applyNumberFormat="1" applyFont="1" applyBorder="1" applyAlignment="1">
      <alignment horizontal="left" indent="1"/>
    </xf>
    <xf numFmtId="49" fontId="10" fillId="0" borderId="8" xfId="5" applyNumberFormat="1" applyFont="1" applyBorder="1" applyAlignment="1">
      <alignment horizontal="left" indent="2"/>
    </xf>
    <xf numFmtId="165" fontId="10" fillId="0" borderId="8" xfId="1" applyNumberFormat="1" applyFont="1" applyFill="1" applyBorder="1" applyProtection="1"/>
    <xf numFmtId="43" fontId="11" fillId="0" borderId="0" xfId="1" applyFont="1"/>
    <xf numFmtId="43" fontId="1" fillId="0" borderId="0" xfId="2" applyNumberFormat="1"/>
    <xf numFmtId="49" fontId="10" fillId="0" borderId="8" xfId="2" applyNumberFormat="1" applyFont="1" applyBorder="1" applyAlignment="1">
      <alignment horizontal="left" indent="2"/>
    </xf>
    <xf numFmtId="49" fontId="10" fillId="0" borderId="8" xfId="4" applyNumberFormat="1" applyFont="1" applyBorder="1" applyAlignment="1">
      <alignment horizontal="left" indent="2"/>
    </xf>
    <xf numFmtId="0" fontId="8" fillId="0" borderId="8" xfId="4" applyFont="1" applyBorder="1" applyAlignment="1">
      <alignment horizontal="left" indent="1"/>
    </xf>
    <xf numFmtId="49" fontId="10" fillId="0" borderId="8" xfId="6" applyNumberFormat="1" applyFont="1" applyBorder="1" applyAlignment="1">
      <alignment horizontal="left" indent="2"/>
    </xf>
    <xf numFmtId="0" fontId="12" fillId="0" borderId="8" xfId="2" applyFont="1" applyBorder="1"/>
    <xf numFmtId="165" fontId="8" fillId="0" borderId="9" xfId="1" applyNumberFormat="1" applyFont="1" applyFill="1" applyBorder="1" applyProtection="1"/>
    <xf numFmtId="43" fontId="10" fillId="0" borderId="8" xfId="1" applyFont="1" applyFill="1" applyBorder="1" applyAlignment="1" applyProtection="1">
      <alignment horizontal="right" indent="1"/>
    </xf>
    <xf numFmtId="0" fontId="11" fillId="0" borderId="0" xfId="2" applyFont="1"/>
    <xf numFmtId="49" fontId="8" fillId="0" borderId="8" xfId="6" applyNumberFormat="1" applyFont="1" applyBorder="1" applyAlignment="1">
      <alignment horizontal="left" indent="1"/>
    </xf>
    <xf numFmtId="0" fontId="1" fillId="0" borderId="0" xfId="2" applyAlignment="1">
      <alignment vertical="center"/>
    </xf>
    <xf numFmtId="43" fontId="8" fillId="0" borderId="8" xfId="1" applyFont="1" applyFill="1" applyBorder="1" applyAlignment="1" applyProtection="1">
      <alignment horizontal="right" indent="1"/>
    </xf>
    <xf numFmtId="49" fontId="8" fillId="0" borderId="8" xfId="6" applyNumberFormat="1" applyFont="1" applyBorder="1" applyAlignment="1">
      <alignment horizontal="left"/>
    </xf>
    <xf numFmtId="0" fontId="13" fillId="0" borderId="0" xfId="2" applyFont="1"/>
    <xf numFmtId="43" fontId="13" fillId="0" borderId="0" xfId="1" applyFont="1"/>
    <xf numFmtId="0" fontId="14" fillId="0" borderId="0" xfId="2" applyFont="1"/>
    <xf numFmtId="164" fontId="10" fillId="0" borderId="9" xfId="1" applyNumberFormat="1" applyFont="1" applyFill="1" applyBorder="1" applyAlignment="1" applyProtection="1">
      <alignment horizontal="right" indent="1"/>
    </xf>
    <xf numFmtId="0" fontId="16" fillId="0" borderId="0" xfId="7" applyFont="1" applyAlignment="1" applyProtection="1"/>
    <xf numFmtId="43" fontId="16" fillId="0" borderId="0" xfId="1" applyFont="1" applyAlignment="1" applyProtection="1"/>
    <xf numFmtId="0" fontId="7" fillId="2" borderId="5" xfId="4" applyFont="1" applyFill="1" applyBorder="1" applyAlignment="1">
      <alignment horizontal="left" vertical="center"/>
    </xf>
    <xf numFmtId="165" fontId="7" fillId="2" borderId="5" xfId="4" applyNumberFormat="1" applyFont="1" applyFill="1" applyBorder="1" applyAlignment="1">
      <alignment vertical="center"/>
    </xf>
    <xf numFmtId="165" fontId="7" fillId="2" borderId="5" xfId="1" applyNumberFormat="1" applyFont="1" applyFill="1" applyBorder="1" applyAlignment="1" applyProtection="1">
      <alignment horizontal="right" vertical="center" indent="1"/>
    </xf>
    <xf numFmtId="165" fontId="17" fillId="0" borderId="0" xfId="2" applyNumberFormat="1" applyFont="1"/>
    <xf numFmtId="165" fontId="8" fillId="0" borderId="0" xfId="4" applyNumberFormat="1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49" fontId="18" fillId="0" borderId="0" xfId="2" applyNumberFormat="1" applyFont="1"/>
    <xf numFmtId="165" fontId="19" fillId="0" borderId="0" xfId="2" applyNumberFormat="1" applyFont="1"/>
    <xf numFmtId="164" fontId="10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0" fontId="20" fillId="0" borderId="0" xfId="2" applyFont="1"/>
    <xf numFmtId="164" fontId="21" fillId="0" borderId="0" xfId="1" applyNumberFormat="1" applyFont="1" applyAlignment="1">
      <alignment horizontal="right"/>
    </xf>
    <xf numFmtId="164" fontId="19" fillId="0" borderId="0" xfId="1" applyNumberFormat="1" applyFont="1" applyFill="1" applyBorder="1"/>
    <xf numFmtId="0" fontId="20" fillId="0" borderId="0" xfId="2" applyFont="1" applyAlignment="1">
      <alignment horizontal="left" indent="1"/>
    </xf>
    <xf numFmtId="0" fontId="19" fillId="0" borderId="0" xfId="2" applyFont="1"/>
    <xf numFmtId="0" fontId="22" fillId="0" borderId="0" xfId="2" applyFont="1"/>
    <xf numFmtId="0" fontId="23" fillId="0" borderId="0" xfId="2" applyFont="1"/>
    <xf numFmtId="164" fontId="23" fillId="0" borderId="0" xfId="1" applyNumberFormat="1" applyFont="1" applyFill="1" applyBorder="1"/>
    <xf numFmtId="0" fontId="24" fillId="0" borderId="0" xfId="2" applyFont="1"/>
    <xf numFmtId="164" fontId="1" fillId="0" borderId="0" xfId="1" applyNumberFormat="1" applyFill="1" applyBorder="1"/>
    <xf numFmtId="0" fontId="3" fillId="0" borderId="0" xfId="2" applyFont="1" applyAlignment="1">
      <alignment horizontal="center"/>
    </xf>
    <xf numFmtId="0" fontId="25" fillId="0" borderId="0" xfId="2" applyFont="1"/>
    <xf numFmtId="0" fontId="4" fillId="0" borderId="0" xfId="2" applyFont="1" applyAlignment="1">
      <alignment horizontal="center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0" fontId="10" fillId="0" borderId="0" xfId="2" applyFont="1"/>
    <xf numFmtId="164" fontId="7" fillId="2" borderId="4" xfId="1" applyNumberFormat="1" applyFont="1" applyFill="1" applyBorder="1" applyAlignment="1" applyProtection="1">
      <alignment horizontal="center" vertical="center" wrapText="1"/>
    </xf>
    <xf numFmtId="39" fontId="8" fillId="0" borderId="8" xfId="8" applyFont="1" applyBorder="1"/>
    <xf numFmtId="165" fontId="8" fillId="0" borderId="7" xfId="4" applyNumberFormat="1" applyFont="1" applyBorder="1"/>
    <xf numFmtId="165" fontId="8" fillId="0" borderId="7" xfId="4" applyNumberFormat="1" applyFont="1" applyBorder="1" applyAlignment="1">
      <alignment horizontal="right" indent="1"/>
    </xf>
    <xf numFmtId="165" fontId="8" fillId="0" borderId="9" xfId="4" applyNumberFormat="1" applyFont="1" applyBorder="1" applyAlignment="1">
      <alignment horizontal="right" indent="1"/>
    </xf>
    <xf numFmtId="165" fontId="10" fillId="0" borderId="0" xfId="2" applyNumberFormat="1" applyFont="1"/>
    <xf numFmtId="49" fontId="8" fillId="0" borderId="8" xfId="8" applyNumberFormat="1" applyFont="1" applyBorder="1"/>
    <xf numFmtId="165" fontId="8" fillId="0" borderId="8" xfId="4" applyNumberFormat="1" applyFont="1" applyBorder="1" applyAlignment="1">
      <alignment horizontal="right" indent="1"/>
    </xf>
    <xf numFmtId="49" fontId="8" fillId="0" borderId="8" xfId="8" applyNumberFormat="1" applyFont="1" applyBorder="1" applyAlignment="1">
      <alignment horizontal="left" indent="1"/>
    </xf>
    <xf numFmtId="0" fontId="19" fillId="0" borderId="8" xfId="4" applyFont="1" applyBorder="1" applyAlignment="1">
      <alignment horizontal="left" indent="2"/>
    </xf>
    <xf numFmtId="165" fontId="19" fillId="0" borderId="8" xfId="4" applyNumberFormat="1" applyFont="1" applyBorder="1" applyAlignment="1">
      <alignment horizontal="right"/>
    </xf>
    <xf numFmtId="165" fontId="19" fillId="0" borderId="9" xfId="4" applyNumberFormat="1" applyFont="1" applyBorder="1" applyAlignment="1">
      <alignment horizontal="right"/>
    </xf>
    <xf numFmtId="165" fontId="19" fillId="0" borderId="9" xfId="4" applyNumberFormat="1" applyFont="1" applyBorder="1" applyAlignment="1">
      <alignment horizontal="right" indent="1"/>
    </xf>
    <xf numFmtId="165" fontId="12" fillId="0" borderId="8" xfId="4" applyNumberFormat="1" applyFont="1" applyBorder="1" applyAlignment="1">
      <alignment horizontal="right"/>
    </xf>
    <xf numFmtId="165" fontId="12" fillId="0" borderId="8" xfId="4" applyNumberFormat="1" applyFont="1" applyBorder="1" applyAlignment="1">
      <alignment horizontal="right" indent="1"/>
    </xf>
    <xf numFmtId="165" fontId="12" fillId="0" borderId="9" xfId="4" applyNumberFormat="1" applyFont="1" applyBorder="1" applyAlignment="1">
      <alignment horizontal="right" indent="1"/>
    </xf>
    <xf numFmtId="49" fontId="10" fillId="0" borderId="8" xfId="8" applyNumberFormat="1" applyFont="1" applyBorder="1" applyAlignment="1">
      <alignment horizontal="left" indent="2"/>
    </xf>
    <xf numFmtId="43" fontId="19" fillId="0" borderId="9" xfId="1" applyFont="1" applyFill="1" applyBorder="1" applyAlignment="1" applyProtection="1">
      <alignment horizontal="right" indent="1"/>
    </xf>
    <xf numFmtId="165" fontId="8" fillId="0" borderId="8" xfId="8" applyNumberFormat="1" applyFont="1" applyBorder="1" applyAlignment="1">
      <alignment horizontal="left" indent="1"/>
    </xf>
    <xf numFmtId="165" fontId="12" fillId="0" borderId="9" xfId="4" applyNumberFormat="1" applyFont="1" applyBorder="1" applyAlignment="1">
      <alignment horizontal="right"/>
    </xf>
    <xf numFmtId="49" fontId="19" fillId="0" borderId="8" xfId="4" applyNumberFormat="1" applyFont="1" applyBorder="1" applyAlignment="1">
      <alignment horizontal="left" indent="2"/>
    </xf>
    <xf numFmtId="49" fontId="12" fillId="0" borderId="8" xfId="4" applyNumberFormat="1" applyFont="1" applyBorder="1" applyAlignment="1">
      <alignment horizontal="left"/>
    </xf>
    <xf numFmtId="165" fontId="8" fillId="0" borderId="0" xfId="2" applyNumberFormat="1" applyFont="1"/>
    <xf numFmtId="39" fontId="8" fillId="0" borderId="8" xfId="8" applyFont="1" applyBorder="1" applyAlignment="1">
      <alignment horizontal="left" indent="1"/>
    </xf>
    <xf numFmtId="39" fontId="10" fillId="0" borderId="8" xfId="8" applyFont="1" applyBorder="1" applyAlignment="1">
      <alignment horizontal="left" indent="2"/>
    </xf>
    <xf numFmtId="165" fontId="7" fillId="2" borderId="5" xfId="4" applyNumberFormat="1" applyFont="1" applyFill="1" applyBorder="1" applyAlignment="1">
      <alignment horizontal="right" vertical="center" indent="1"/>
    </xf>
    <xf numFmtId="165" fontId="7" fillId="2" borderId="10" xfId="4" applyNumberFormat="1" applyFont="1" applyFill="1" applyBorder="1" applyAlignment="1">
      <alignment horizontal="right" vertical="center" indent="1"/>
    </xf>
    <xf numFmtId="0" fontId="26" fillId="0" borderId="0" xfId="2" applyFont="1"/>
    <xf numFmtId="43" fontId="1" fillId="0" borderId="0" xfId="1" applyFont="1"/>
    <xf numFmtId="0" fontId="27" fillId="0" borderId="0" xfId="2" applyFont="1"/>
    <xf numFmtId="165" fontId="23" fillId="0" borderId="0" xfId="2" applyNumberFormat="1" applyFont="1"/>
    <xf numFmtId="167" fontId="19" fillId="0" borderId="0" xfId="2" applyNumberFormat="1" applyFont="1"/>
    <xf numFmtId="43" fontId="19" fillId="0" borderId="0" xfId="1" applyFont="1" applyFill="1" applyBorder="1"/>
    <xf numFmtId="0" fontId="1" fillId="3" borderId="0" xfId="2" applyFill="1"/>
    <xf numFmtId="0" fontId="28" fillId="0" borderId="0" xfId="2" applyFont="1" applyAlignment="1">
      <alignment horizontal="center"/>
    </xf>
    <xf numFmtId="0" fontId="29" fillId="0" borderId="0" xfId="2" applyFont="1"/>
    <xf numFmtId="0" fontId="29" fillId="3" borderId="0" xfId="2" applyFont="1" applyFill="1"/>
    <xf numFmtId="0" fontId="29" fillId="0" borderId="0" xfId="2" applyFont="1" applyAlignment="1">
      <alignment horizontal="center"/>
    </xf>
    <xf numFmtId="0" fontId="27" fillId="3" borderId="0" xfId="2" applyFont="1" applyFill="1"/>
    <xf numFmtId="0" fontId="7" fillId="2" borderId="11" xfId="2" applyFont="1" applyFill="1" applyBorder="1" applyAlignment="1">
      <alignment horizontal="center" vertical="center"/>
    </xf>
    <xf numFmtId="0" fontId="30" fillId="2" borderId="12" xfId="4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2" fillId="0" borderId="8" xfId="2" applyFont="1" applyBorder="1" applyAlignment="1">
      <alignment horizontal="left" vertical="center"/>
    </xf>
    <xf numFmtId="165" fontId="8" fillId="3" borderId="8" xfId="4" applyNumberFormat="1" applyFont="1" applyFill="1" applyBorder="1"/>
    <xf numFmtId="43" fontId="1" fillId="3" borderId="0" xfId="1" applyFont="1" applyFill="1"/>
    <xf numFmtId="165" fontId="1" fillId="3" borderId="0" xfId="2" applyNumberFormat="1" applyFill="1"/>
    <xf numFmtId="49" fontId="8" fillId="0" borderId="8" xfId="2" applyNumberFormat="1" applyFont="1" applyBorder="1"/>
    <xf numFmtId="165" fontId="8" fillId="3" borderId="9" xfId="4" applyNumberFormat="1" applyFont="1" applyFill="1" applyBorder="1"/>
    <xf numFmtId="49" fontId="8" fillId="0" borderId="8" xfId="2" applyNumberFormat="1" applyFont="1" applyBorder="1" applyAlignment="1">
      <alignment horizontal="left" indent="1"/>
    </xf>
    <xf numFmtId="0" fontId="10" fillId="0" borderId="8" xfId="2" applyFont="1" applyBorder="1" applyAlignment="1">
      <alignment horizontal="left" indent="2"/>
    </xf>
    <xf numFmtId="165" fontId="10" fillId="3" borderId="9" xfId="4" applyNumberFormat="1" applyFont="1" applyFill="1" applyBorder="1"/>
    <xf numFmtId="0" fontId="10" fillId="3" borderId="8" xfId="2" applyFont="1" applyFill="1" applyBorder="1" applyAlignment="1">
      <alignment horizontal="left" indent="2"/>
    </xf>
    <xf numFmtId="49" fontId="8" fillId="0" borderId="8" xfId="2" applyNumberFormat="1" applyFont="1" applyBorder="1" applyAlignment="1">
      <alignment horizontal="left" indent="2"/>
    </xf>
    <xf numFmtId="165" fontId="10" fillId="0" borderId="8" xfId="2" applyNumberFormat="1" applyFont="1" applyBorder="1" applyAlignment="1">
      <alignment horizontal="left" indent="4"/>
    </xf>
    <xf numFmtId="43" fontId="10" fillId="0" borderId="9" xfId="1" applyFont="1" applyFill="1" applyBorder="1" applyProtection="1"/>
    <xf numFmtId="49" fontId="8" fillId="3" borderId="8" xfId="2" applyNumberFormat="1" applyFont="1" applyFill="1" applyBorder="1" applyAlignment="1">
      <alignment horizontal="left"/>
    </xf>
    <xf numFmtId="49" fontId="8" fillId="0" borderId="8" xfId="2" applyNumberFormat="1" applyFont="1" applyBorder="1" applyAlignment="1">
      <alignment horizontal="left"/>
    </xf>
    <xf numFmtId="49" fontId="8" fillId="0" borderId="8" xfId="3" applyNumberFormat="1" applyFont="1" applyBorder="1" applyAlignment="1">
      <alignment horizontal="left" indent="1"/>
    </xf>
    <xf numFmtId="49" fontId="10" fillId="3" borderId="8" xfId="4" applyNumberFormat="1" applyFont="1" applyFill="1" applyBorder="1" applyAlignment="1">
      <alignment horizontal="left" indent="2"/>
    </xf>
    <xf numFmtId="49" fontId="8" fillId="0" borderId="8" xfId="2" applyNumberFormat="1" applyFont="1" applyBorder="1" applyAlignment="1">
      <alignment horizontal="left" indent="3"/>
    </xf>
    <xf numFmtId="49" fontId="10" fillId="3" borderId="8" xfId="2" applyNumberFormat="1" applyFont="1" applyFill="1" applyBorder="1" applyAlignment="1">
      <alignment horizontal="left" indent="4"/>
    </xf>
    <xf numFmtId="49" fontId="10" fillId="3" borderId="8" xfId="3" applyNumberFormat="1" applyFont="1" applyFill="1" applyBorder="1" applyAlignment="1">
      <alignment horizontal="left" indent="5"/>
    </xf>
    <xf numFmtId="49" fontId="8" fillId="3" borderId="8" xfId="2" applyNumberFormat="1" applyFont="1" applyFill="1" applyBorder="1" applyAlignment="1">
      <alignment horizontal="left" indent="3"/>
    </xf>
    <xf numFmtId="49" fontId="8" fillId="3" borderId="8" xfId="2" applyNumberFormat="1" applyFont="1" applyFill="1" applyBorder="1"/>
    <xf numFmtId="49" fontId="8" fillId="3" borderId="8" xfId="2" applyNumberFormat="1" applyFont="1" applyFill="1" applyBorder="1" applyAlignment="1">
      <alignment horizontal="left" vertical="center" indent="1"/>
    </xf>
    <xf numFmtId="49" fontId="10" fillId="3" borderId="8" xfId="2" applyNumberFormat="1" applyFont="1" applyFill="1" applyBorder="1" applyAlignment="1">
      <alignment horizontal="left" indent="2"/>
    </xf>
    <xf numFmtId="49" fontId="8" fillId="3" borderId="8" xfId="2" applyNumberFormat="1" applyFont="1" applyFill="1" applyBorder="1" applyAlignment="1">
      <alignment horizontal="left" indent="1"/>
    </xf>
    <xf numFmtId="165" fontId="19" fillId="0" borderId="8" xfId="2" applyNumberFormat="1" applyFont="1" applyBorder="1"/>
    <xf numFmtId="165" fontId="12" fillId="0" borderId="8" xfId="2" applyNumberFormat="1" applyFont="1" applyBorder="1"/>
    <xf numFmtId="165" fontId="12" fillId="0" borderId="8" xfId="4" applyNumberFormat="1" applyFont="1" applyBorder="1"/>
    <xf numFmtId="49" fontId="31" fillId="3" borderId="8" xfId="2" applyNumberFormat="1" applyFont="1" applyFill="1" applyBorder="1" applyAlignment="1">
      <alignment horizontal="left" indent="1"/>
    </xf>
    <xf numFmtId="165" fontId="31" fillId="0" borderId="8" xfId="4" applyNumberFormat="1" applyFont="1" applyBorder="1"/>
    <xf numFmtId="165" fontId="31" fillId="3" borderId="8" xfId="4" applyNumberFormat="1" applyFont="1" applyFill="1" applyBorder="1"/>
    <xf numFmtId="49" fontId="10" fillId="3" borderId="8" xfId="3" applyNumberFormat="1" applyFont="1" applyFill="1" applyBorder="1" applyAlignment="1">
      <alignment horizontal="left" indent="2"/>
    </xf>
    <xf numFmtId="49" fontId="10" fillId="0" borderId="8" xfId="2" applyNumberFormat="1" applyFont="1" applyBorder="1" applyAlignment="1">
      <alignment horizontal="left" indent="1"/>
    </xf>
    <xf numFmtId="49" fontId="7" fillId="2" borderId="5" xfId="2" applyNumberFormat="1" applyFont="1" applyFill="1" applyBorder="1" applyAlignment="1">
      <alignment horizontal="left" vertical="center"/>
    </xf>
    <xf numFmtId="165" fontId="7" fillId="2" borderId="12" xfId="4" applyNumberFormat="1" applyFont="1" applyFill="1" applyBorder="1" applyAlignment="1">
      <alignment vertical="center"/>
    </xf>
    <xf numFmtId="168" fontId="1" fillId="3" borderId="0" xfId="2" applyNumberFormat="1" applyFill="1"/>
    <xf numFmtId="165" fontId="8" fillId="0" borderId="0" xfId="4" applyNumberFormat="1" applyFont="1"/>
    <xf numFmtId="165" fontId="8" fillId="3" borderId="0" xfId="4" applyNumberFormat="1" applyFont="1" applyFill="1"/>
    <xf numFmtId="165" fontId="20" fillId="3" borderId="0" xfId="2" applyNumberFormat="1" applyFont="1" applyFill="1"/>
    <xf numFmtId="165" fontId="10" fillId="3" borderId="0" xfId="2" applyNumberFormat="1" applyFont="1" applyFill="1"/>
    <xf numFmtId="164" fontId="1" fillId="3" borderId="0" xfId="1" applyNumberFormat="1" applyFont="1" applyFill="1"/>
    <xf numFmtId="0" fontId="19" fillId="0" borderId="0" xfId="2" applyFont="1" applyAlignment="1">
      <alignment horizontal="center"/>
    </xf>
    <xf numFmtId="164" fontId="19" fillId="0" borderId="0" xfId="1" applyNumberFormat="1" applyFont="1" applyBorder="1"/>
    <xf numFmtId="164" fontId="33" fillId="0" borderId="0" xfId="1" applyNumberFormat="1" applyFont="1" applyFill="1" applyBorder="1"/>
    <xf numFmtId="165" fontId="34" fillId="0" borderId="0" xfId="2" applyNumberFormat="1" applyFont="1"/>
    <xf numFmtId="165" fontId="34" fillId="3" borderId="0" xfId="2" applyNumberFormat="1" applyFont="1" applyFill="1"/>
    <xf numFmtId="165" fontId="12" fillId="0" borderId="0" xfId="2" applyNumberFormat="1" applyFont="1"/>
    <xf numFmtId="165" fontId="19" fillId="3" borderId="0" xfId="2" applyNumberFormat="1" applyFont="1" applyFill="1"/>
    <xf numFmtId="43" fontId="19" fillId="0" borderId="0" xfId="2" applyNumberFormat="1" applyFont="1"/>
    <xf numFmtId="0" fontId="19" fillId="3" borderId="0" xfId="2" applyFont="1" applyFill="1"/>
    <xf numFmtId="164" fontId="19" fillId="0" borderId="0" xfId="1" applyNumberFormat="1" applyFont="1"/>
    <xf numFmtId="168" fontId="19" fillId="0" borderId="0" xfId="2" applyNumberFormat="1" applyFont="1"/>
    <xf numFmtId="0" fontId="4" fillId="3" borderId="0" xfId="2" applyFont="1" applyFill="1"/>
    <xf numFmtId="0" fontId="7" fillId="2" borderId="13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165" fontId="8" fillId="3" borderId="8" xfId="3" applyNumberFormat="1" applyFont="1" applyFill="1" applyBorder="1"/>
    <xf numFmtId="165" fontId="8" fillId="0" borderId="9" xfId="3" applyNumberFormat="1" applyFont="1" applyBorder="1"/>
    <xf numFmtId="43" fontId="10" fillId="0" borderId="8" xfId="1" applyFont="1" applyBorder="1"/>
    <xf numFmtId="43" fontId="8" fillId="0" borderId="8" xfId="1" applyFont="1" applyBorder="1"/>
    <xf numFmtId="49" fontId="10" fillId="0" borderId="8" xfId="4" applyNumberFormat="1" applyFont="1" applyBorder="1" applyAlignment="1">
      <alignment horizontal="left" indent="3"/>
    </xf>
    <xf numFmtId="49" fontId="12" fillId="0" borderId="8" xfId="2" applyNumberFormat="1" applyFont="1" applyBorder="1" applyAlignment="1">
      <alignment horizontal="left" indent="3"/>
    </xf>
    <xf numFmtId="165" fontId="12" fillId="0" borderId="9" xfId="3" applyNumberFormat="1" applyFont="1" applyBorder="1"/>
    <xf numFmtId="164" fontId="10" fillId="0" borderId="8" xfId="1" applyNumberFormat="1" applyFont="1" applyFill="1" applyBorder="1"/>
    <xf numFmtId="49" fontId="10" fillId="0" borderId="8" xfId="2" applyNumberFormat="1" applyFont="1" applyBorder="1" applyAlignment="1">
      <alignment horizontal="left" indent="3"/>
    </xf>
    <xf numFmtId="43" fontId="0" fillId="0" borderId="0" xfId="1" applyFont="1"/>
    <xf numFmtId="165" fontId="19" fillId="0" borderId="8" xfId="4" applyNumberFormat="1" applyFont="1" applyBorder="1"/>
    <xf numFmtId="164" fontId="8" fillId="0" borderId="8" xfId="1" applyNumberFormat="1" applyFont="1" applyFill="1" applyBorder="1" applyProtection="1"/>
    <xf numFmtId="49" fontId="7" fillId="2" borderId="2" xfId="2" applyNumberFormat="1" applyFont="1" applyFill="1" applyBorder="1" applyAlignment="1">
      <alignment vertical="center"/>
    </xf>
    <xf numFmtId="165" fontId="7" fillId="2" borderId="13" xfId="4" applyNumberFormat="1" applyFont="1" applyFill="1" applyBorder="1" applyAlignment="1">
      <alignment vertical="center"/>
    </xf>
    <xf numFmtId="49" fontId="8" fillId="0" borderId="8" xfId="2" applyNumberFormat="1" applyFont="1" applyBorder="1" applyAlignment="1">
      <alignment horizontal="left" vertical="center" wrapText="1"/>
    </xf>
    <xf numFmtId="165" fontId="12" fillId="0" borderId="12" xfId="4" applyNumberFormat="1" applyFont="1" applyBorder="1" applyAlignment="1">
      <alignment vertical="center"/>
    </xf>
    <xf numFmtId="165" fontId="8" fillId="0" borderId="8" xfId="4" applyNumberFormat="1" applyFont="1" applyBorder="1" applyAlignment="1">
      <alignment vertical="center"/>
    </xf>
    <xf numFmtId="43" fontId="12" fillId="0" borderId="8" xfId="1" applyFont="1" applyBorder="1" applyAlignment="1">
      <alignment vertical="center"/>
    </xf>
    <xf numFmtId="49" fontId="7" fillId="2" borderId="14" xfId="2" applyNumberFormat="1" applyFont="1" applyFill="1" applyBorder="1" applyAlignment="1">
      <alignment vertical="center"/>
    </xf>
    <xf numFmtId="43" fontId="7" fillId="2" borderId="13" xfId="1" applyFont="1" applyFill="1" applyBorder="1" applyAlignment="1">
      <alignment vertical="center"/>
    </xf>
    <xf numFmtId="165" fontId="10" fillId="3" borderId="0" xfId="2" applyNumberFormat="1" applyFont="1" applyFill="1" applyAlignment="1">
      <alignment vertical="center"/>
    </xf>
    <xf numFmtId="43" fontId="10" fillId="3" borderId="0" xfId="1" applyFont="1" applyFill="1" applyAlignment="1">
      <alignment vertical="center"/>
    </xf>
    <xf numFmtId="43" fontId="0" fillId="3" borderId="0" xfId="1" applyFont="1" applyFill="1"/>
    <xf numFmtId="165" fontId="10" fillId="0" borderId="0" xfId="2" applyNumberFormat="1" applyFont="1" applyAlignment="1">
      <alignment vertical="center"/>
    </xf>
    <xf numFmtId="169" fontId="0" fillId="0" borderId="0" xfId="1" applyNumberFormat="1" applyFont="1"/>
    <xf numFmtId="167" fontId="1" fillId="0" borderId="0" xfId="2" applyNumberFormat="1"/>
    <xf numFmtId="43" fontId="10" fillId="0" borderId="9" xfId="1" applyFont="1" applyBorder="1"/>
    <xf numFmtId="49" fontId="12" fillId="0" borderId="8" xfId="2" applyNumberFormat="1" applyFont="1" applyBorder="1" applyAlignment="1">
      <alignment horizontal="left" indent="4"/>
    </xf>
    <xf numFmtId="49" fontId="10" fillId="0" borderId="8" xfId="4" applyNumberFormat="1" applyFont="1" applyBorder="1" applyAlignment="1">
      <alignment horizontal="left" indent="5"/>
    </xf>
    <xf numFmtId="49" fontId="10" fillId="0" borderId="8" xfId="2" applyNumberFormat="1" applyFont="1" applyBorder="1" applyAlignment="1">
      <alignment horizontal="left" indent="4"/>
    </xf>
    <xf numFmtId="49" fontId="10" fillId="0" borderId="8" xfId="2" applyNumberFormat="1" applyFont="1" applyBorder="1" applyAlignment="1">
      <alignment horizontal="left" indent="5"/>
    </xf>
    <xf numFmtId="43" fontId="8" fillId="0" borderId="8" xfId="1" applyFont="1" applyBorder="1" applyAlignment="1">
      <alignment vertical="center"/>
    </xf>
    <xf numFmtId="49" fontId="7" fillId="2" borderId="0" xfId="2" applyNumberFormat="1" applyFont="1" applyFill="1" applyAlignment="1">
      <alignment vertical="center"/>
    </xf>
    <xf numFmtId="165" fontId="7" fillId="2" borderId="0" xfId="4" applyNumberFormat="1" applyFont="1" applyFill="1" applyAlignment="1">
      <alignment vertical="center"/>
    </xf>
    <xf numFmtId="164" fontId="10" fillId="3" borderId="0" xfId="1" applyNumberFormat="1" applyFont="1" applyFill="1" applyAlignment="1">
      <alignment vertical="center"/>
    </xf>
    <xf numFmtId="43" fontId="19" fillId="0" borderId="0" xfId="1" applyFont="1"/>
  </cellXfs>
  <cellStyles count="9">
    <cellStyle name="Hipervínculo" xfId="7" builtinId="8"/>
    <cellStyle name="Millares" xfId="1" builtinId="3"/>
    <cellStyle name="Normal" xfId="0" builtinId="0"/>
    <cellStyle name="Normal 10 2" xfId="2" xr:uid="{595A6E0F-AB91-4204-86D8-ED627A7E33B7}"/>
    <cellStyle name="Normal 2 2 2 2" xfId="3" xr:uid="{D34ED3F9-A5A7-45B5-B403-075F87BBFBE2}"/>
    <cellStyle name="Normal 3 6" xfId="6" xr:uid="{37CC46B3-2CB3-46E3-B22D-A686148A3368}"/>
    <cellStyle name="Normal_COMPARACION 2002-2001 2" xfId="4" xr:uid="{93BA0E92-3E97-4181-AC97-F66015B1569F}"/>
    <cellStyle name="Normal_Hoja4" xfId="5" xr:uid="{A3CFAB82-1F1E-470E-BBA3-176A960B3F7E}"/>
    <cellStyle name="Normal_Hoja6" xfId="8" xr:uid="{2A64A918-1F13-45E8-BD6A-D6EEC021F8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JUNI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JUNI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/>
      <sheetData sheetId="3">
        <row r="41">
          <cell r="C41">
            <v>25.2</v>
          </cell>
          <cell r="D41">
            <v>21.1</v>
          </cell>
          <cell r="E41">
            <v>19.899999999999999</v>
          </cell>
          <cell r="F41">
            <v>33.5</v>
          </cell>
          <cell r="G41">
            <v>19</v>
          </cell>
          <cell r="H41">
            <v>10.1</v>
          </cell>
          <cell r="J41">
            <v>10.5</v>
          </cell>
          <cell r="K41">
            <v>12.3</v>
          </cell>
          <cell r="L41">
            <v>8.3000000000000007</v>
          </cell>
          <cell r="M41">
            <v>7.2</v>
          </cell>
          <cell r="N41">
            <v>8.3000000000000007</v>
          </cell>
          <cell r="O41">
            <v>4.3</v>
          </cell>
        </row>
        <row r="57">
          <cell r="M57">
            <v>1</v>
          </cell>
          <cell r="N57">
            <v>0</v>
          </cell>
          <cell r="O57">
            <v>1.7</v>
          </cell>
        </row>
        <row r="67">
          <cell r="C67">
            <v>2.2000000000000002</v>
          </cell>
          <cell r="D67">
            <v>28.5</v>
          </cell>
          <cell r="E67">
            <v>0</v>
          </cell>
          <cell r="F67">
            <v>20.8</v>
          </cell>
          <cell r="G67">
            <v>6.6</v>
          </cell>
          <cell r="H67">
            <v>7.4</v>
          </cell>
          <cell r="J67">
            <v>10.1</v>
          </cell>
          <cell r="K67">
            <v>36.5</v>
          </cell>
          <cell r="L67">
            <v>10</v>
          </cell>
          <cell r="M67">
            <v>12.5</v>
          </cell>
          <cell r="N67">
            <v>19.600000000000001</v>
          </cell>
          <cell r="O67">
            <v>16.2</v>
          </cell>
        </row>
        <row r="68">
          <cell r="C68">
            <v>202</v>
          </cell>
          <cell r="D68">
            <v>138.5</v>
          </cell>
          <cell r="E68">
            <v>8.5</v>
          </cell>
          <cell r="F68">
            <v>47.7</v>
          </cell>
          <cell r="G68">
            <v>316.89999999999998</v>
          </cell>
          <cell r="H68">
            <v>11.6</v>
          </cell>
          <cell r="J68">
            <v>22.2</v>
          </cell>
          <cell r="K68">
            <v>143.6</v>
          </cell>
          <cell r="L68">
            <v>78.8</v>
          </cell>
          <cell r="M68">
            <v>192.9</v>
          </cell>
          <cell r="N68">
            <v>0.7</v>
          </cell>
          <cell r="O68">
            <v>211.2</v>
          </cell>
        </row>
        <row r="72">
          <cell r="C72">
            <v>2881.9</v>
          </cell>
          <cell r="D72">
            <v>2610</v>
          </cell>
          <cell r="E72">
            <v>1912.5</v>
          </cell>
          <cell r="F72">
            <v>2520.6</v>
          </cell>
          <cell r="G72">
            <v>2067.8000000000002</v>
          </cell>
          <cell r="H72">
            <v>1727.5</v>
          </cell>
          <cell r="J72">
            <v>2166.9</v>
          </cell>
          <cell r="K72">
            <v>1998.9</v>
          </cell>
          <cell r="L72">
            <v>2050.4</v>
          </cell>
          <cell r="M72">
            <v>1959.5</v>
          </cell>
          <cell r="N72">
            <v>2650.8</v>
          </cell>
          <cell r="O72">
            <v>2306.4</v>
          </cell>
        </row>
        <row r="79">
          <cell r="J79">
            <v>4.3</v>
          </cell>
          <cell r="K79">
            <v>3.4</v>
          </cell>
          <cell r="L79">
            <v>3.1</v>
          </cell>
          <cell r="M79">
            <v>4</v>
          </cell>
          <cell r="N79">
            <v>3.3</v>
          </cell>
          <cell r="O79">
            <v>2.7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76.099999999999994</v>
          </cell>
          <cell r="G89">
            <v>69.2</v>
          </cell>
          <cell r="H89">
            <v>70.099999999999994</v>
          </cell>
          <cell r="I89">
            <v>457.79999999999995</v>
          </cell>
          <cell r="J89">
            <v>88.7</v>
          </cell>
          <cell r="K89">
            <v>68.900000000000006</v>
          </cell>
          <cell r="L89">
            <v>85.4</v>
          </cell>
          <cell r="M89">
            <v>86.5</v>
          </cell>
          <cell r="N89">
            <v>84.3</v>
          </cell>
          <cell r="O89">
            <v>80.900000000000006</v>
          </cell>
          <cell r="P89">
            <v>494.70000000000005</v>
          </cell>
        </row>
      </sheetData>
      <sheetData sheetId="4"/>
      <sheetData sheetId="5">
        <row r="12">
          <cell r="J12">
            <v>12908.9</v>
          </cell>
          <cell r="K12">
            <v>11313.6</v>
          </cell>
          <cell r="L12">
            <v>11933.5</v>
          </cell>
          <cell r="M12">
            <v>11986.6</v>
          </cell>
          <cell r="N12">
            <v>12744.3</v>
          </cell>
          <cell r="O12">
            <v>10631.7</v>
          </cell>
        </row>
        <row r="13">
          <cell r="J13">
            <v>17302</v>
          </cell>
          <cell r="K13">
            <v>12300.8</v>
          </cell>
          <cell r="L13">
            <v>11863.2</v>
          </cell>
          <cell r="M13">
            <v>40824.199999999997</v>
          </cell>
          <cell r="N13">
            <v>21556.2</v>
          </cell>
          <cell r="O13">
            <v>13687.2</v>
          </cell>
        </row>
        <row r="14">
          <cell r="J14">
            <v>9006.4</v>
          </cell>
          <cell r="K14">
            <v>4037.7</v>
          </cell>
          <cell r="L14">
            <v>3901.8</v>
          </cell>
          <cell r="M14">
            <v>6448.2</v>
          </cell>
          <cell r="N14">
            <v>6465.6</v>
          </cell>
          <cell r="O14">
            <v>8149.9</v>
          </cell>
        </row>
        <row r="15">
          <cell r="J15">
            <v>232.5</v>
          </cell>
          <cell r="K15">
            <v>282.5</v>
          </cell>
          <cell r="L15">
            <v>262</v>
          </cell>
          <cell r="M15">
            <v>291.39999999999998</v>
          </cell>
          <cell r="N15">
            <v>407.1</v>
          </cell>
          <cell r="O15">
            <v>282.10000000000002</v>
          </cell>
        </row>
        <row r="18">
          <cell r="J18">
            <v>133.5</v>
          </cell>
          <cell r="K18">
            <v>511.2</v>
          </cell>
          <cell r="L18">
            <v>2130.3000000000002</v>
          </cell>
          <cell r="M18">
            <v>232.5</v>
          </cell>
          <cell r="N18">
            <v>199.3</v>
          </cell>
          <cell r="O18">
            <v>162.6</v>
          </cell>
        </row>
        <row r="19">
          <cell r="J19">
            <v>280.8</v>
          </cell>
          <cell r="K19">
            <v>144.80000000000001</v>
          </cell>
          <cell r="L19">
            <v>363.7</v>
          </cell>
          <cell r="M19">
            <v>4321.7</v>
          </cell>
          <cell r="N19">
            <v>361.2</v>
          </cell>
          <cell r="O19">
            <v>273.5</v>
          </cell>
        </row>
        <row r="20">
          <cell r="J20">
            <v>1004.4</v>
          </cell>
          <cell r="K20">
            <v>1046.7</v>
          </cell>
          <cell r="L20">
            <v>1394.8</v>
          </cell>
          <cell r="M20">
            <v>1366.7</v>
          </cell>
          <cell r="N20">
            <v>1356.7</v>
          </cell>
          <cell r="O20">
            <v>1420.5</v>
          </cell>
        </row>
        <row r="21">
          <cell r="J21">
            <v>222.1</v>
          </cell>
          <cell r="K21">
            <v>216.7</v>
          </cell>
          <cell r="L21">
            <v>220.1</v>
          </cell>
          <cell r="M21">
            <v>205</v>
          </cell>
          <cell r="N21">
            <v>213.7</v>
          </cell>
          <cell r="O21">
            <v>201.8</v>
          </cell>
        </row>
        <row r="22">
          <cell r="J22">
            <v>97.5</v>
          </cell>
          <cell r="K22">
            <v>99.5</v>
          </cell>
          <cell r="L22">
            <v>91.1</v>
          </cell>
          <cell r="M22">
            <v>120.1</v>
          </cell>
          <cell r="N22">
            <v>93.9</v>
          </cell>
          <cell r="O22">
            <v>111.4</v>
          </cell>
        </row>
        <row r="23">
          <cell r="J23">
            <v>1792.6</v>
          </cell>
          <cell r="K23">
            <v>1470.6</v>
          </cell>
          <cell r="L23">
            <v>1504</v>
          </cell>
          <cell r="M23">
            <v>1449.4</v>
          </cell>
          <cell r="N23">
            <v>1903.7</v>
          </cell>
          <cell r="O23">
            <v>1471</v>
          </cell>
        </row>
        <row r="24">
          <cell r="J24">
            <v>126.9</v>
          </cell>
          <cell r="K24">
            <v>54.4</v>
          </cell>
          <cell r="L24">
            <v>214.6</v>
          </cell>
          <cell r="M24">
            <v>77.900000000000006</v>
          </cell>
          <cell r="N24">
            <v>125.2</v>
          </cell>
          <cell r="O24">
            <v>105.3</v>
          </cell>
        </row>
        <row r="25">
          <cell r="J25">
            <v>195.9</v>
          </cell>
          <cell r="K25">
            <v>226.3</v>
          </cell>
          <cell r="L25">
            <v>333.6</v>
          </cell>
          <cell r="M25">
            <v>251.8</v>
          </cell>
          <cell r="N25">
            <v>300.89999999999998</v>
          </cell>
          <cell r="O25">
            <v>297.39999999999998</v>
          </cell>
        </row>
        <row r="28">
          <cell r="J28">
            <v>21901.9</v>
          </cell>
          <cell r="K28">
            <v>17624.8</v>
          </cell>
          <cell r="L28">
            <v>16953.7</v>
          </cell>
          <cell r="M28">
            <v>18555.400000000001</v>
          </cell>
          <cell r="N28">
            <v>16861.400000000001</v>
          </cell>
          <cell r="O28">
            <v>17399.099999999999</v>
          </cell>
        </row>
        <row r="30">
          <cell r="J30">
            <v>5006.6000000000004</v>
          </cell>
          <cell r="K30">
            <v>4257.3</v>
          </cell>
          <cell r="L30">
            <v>4350.6000000000004</v>
          </cell>
          <cell r="M30">
            <v>4448.3999999999996</v>
          </cell>
          <cell r="N30">
            <v>4942.8999999999996</v>
          </cell>
          <cell r="O30">
            <v>4275.3999999999996</v>
          </cell>
        </row>
        <row r="31">
          <cell r="J31">
            <v>2957.2</v>
          </cell>
          <cell r="K31">
            <v>2520.6</v>
          </cell>
          <cell r="L31">
            <v>2544.4</v>
          </cell>
          <cell r="M31">
            <v>2598.6</v>
          </cell>
          <cell r="N31">
            <v>2876.1</v>
          </cell>
          <cell r="O31">
            <v>2478.1999999999998</v>
          </cell>
        </row>
        <row r="32">
          <cell r="J32">
            <v>1194.8</v>
          </cell>
          <cell r="K32">
            <v>506.2</v>
          </cell>
          <cell r="L32">
            <v>573.29999999999995</v>
          </cell>
          <cell r="M32">
            <v>809.6</v>
          </cell>
          <cell r="N32">
            <v>701.4</v>
          </cell>
          <cell r="O32">
            <v>787.5</v>
          </cell>
        </row>
        <row r="33">
          <cell r="J33">
            <v>2517.1999999999998</v>
          </cell>
          <cell r="K33">
            <v>1589.5</v>
          </cell>
          <cell r="L33">
            <v>1416.7</v>
          </cell>
          <cell r="M33">
            <v>1785.3</v>
          </cell>
          <cell r="N33">
            <v>1839.9</v>
          </cell>
          <cell r="O33">
            <v>1882.7</v>
          </cell>
        </row>
        <row r="34">
          <cell r="J34">
            <v>44.9</v>
          </cell>
          <cell r="K34">
            <v>27.7</v>
          </cell>
          <cell r="L34">
            <v>30.6</v>
          </cell>
          <cell r="M34">
            <v>63.6</v>
          </cell>
          <cell r="N34">
            <v>20.9</v>
          </cell>
          <cell r="O34">
            <v>34.9</v>
          </cell>
        </row>
        <row r="35">
          <cell r="J35">
            <v>826.3</v>
          </cell>
          <cell r="K35">
            <v>817.4</v>
          </cell>
          <cell r="L35">
            <v>795.2</v>
          </cell>
          <cell r="M35">
            <v>810.5</v>
          </cell>
          <cell r="N35">
            <v>805.3</v>
          </cell>
          <cell r="O35">
            <v>819.1</v>
          </cell>
        </row>
        <row r="36">
          <cell r="J36">
            <v>1205.7</v>
          </cell>
          <cell r="K36">
            <v>1144.0999999999999</v>
          </cell>
          <cell r="L36">
            <v>1132.9000000000001</v>
          </cell>
          <cell r="M36">
            <v>1408.1</v>
          </cell>
          <cell r="N36">
            <v>1550.6</v>
          </cell>
          <cell r="O36">
            <v>1261.5</v>
          </cell>
        </row>
        <row r="37">
          <cell r="J37">
            <v>8</v>
          </cell>
          <cell r="K37">
            <v>5.5</v>
          </cell>
          <cell r="L37">
            <v>3.5</v>
          </cell>
          <cell r="M37">
            <v>0</v>
          </cell>
          <cell r="N37">
            <v>9.4</v>
          </cell>
          <cell r="O37">
            <v>3.4</v>
          </cell>
        </row>
        <row r="39">
          <cell r="J39">
            <v>1839</v>
          </cell>
          <cell r="K39">
            <v>1973.2</v>
          </cell>
          <cell r="L39">
            <v>1885.9</v>
          </cell>
          <cell r="M39">
            <v>1649.7</v>
          </cell>
          <cell r="N39">
            <v>1897.5</v>
          </cell>
          <cell r="O39">
            <v>1715.8</v>
          </cell>
        </row>
        <row r="40">
          <cell r="J40">
            <v>1196.2</v>
          </cell>
          <cell r="K40">
            <v>661.4</v>
          </cell>
          <cell r="L40">
            <v>67.099999999999994</v>
          </cell>
          <cell r="M40">
            <v>45.5</v>
          </cell>
          <cell r="N40">
            <v>47.2</v>
          </cell>
          <cell r="O40">
            <v>41.4</v>
          </cell>
        </row>
        <row r="41">
          <cell r="J41">
            <v>98.2</v>
          </cell>
          <cell r="K41">
            <v>102.7</v>
          </cell>
          <cell r="L41">
            <v>105.4</v>
          </cell>
          <cell r="M41">
            <v>108.1</v>
          </cell>
          <cell r="N41">
            <v>106.2</v>
          </cell>
          <cell r="O41">
            <v>103.8</v>
          </cell>
        </row>
        <row r="42">
          <cell r="J42">
            <v>35.200000000000003</v>
          </cell>
          <cell r="K42">
            <v>30.7</v>
          </cell>
          <cell r="L42">
            <v>33.4</v>
          </cell>
          <cell r="M42">
            <v>32.4</v>
          </cell>
          <cell r="N42">
            <v>34.5</v>
          </cell>
          <cell r="O42">
            <v>33.9</v>
          </cell>
        </row>
        <row r="43">
          <cell r="J43">
            <v>197.3</v>
          </cell>
          <cell r="K43">
            <v>218.3</v>
          </cell>
          <cell r="L43">
            <v>207.4</v>
          </cell>
          <cell r="M43">
            <v>243.8</v>
          </cell>
          <cell r="N43">
            <v>229</v>
          </cell>
          <cell r="O43">
            <v>380.7</v>
          </cell>
        </row>
        <row r="45">
          <cell r="J45">
            <v>1031.5</v>
          </cell>
          <cell r="K45">
            <v>980.4</v>
          </cell>
          <cell r="L45">
            <v>995.8</v>
          </cell>
          <cell r="M45">
            <v>1002.7</v>
          </cell>
          <cell r="N45">
            <v>863.8</v>
          </cell>
          <cell r="O45">
            <v>828.7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0.1</v>
          </cell>
          <cell r="O46">
            <v>0</v>
          </cell>
        </row>
        <row r="47">
          <cell r="J47">
            <v>128.80000000000001</v>
          </cell>
          <cell r="K47">
            <v>132.5</v>
          </cell>
          <cell r="L47">
            <v>135.80000000000001</v>
          </cell>
          <cell r="M47">
            <v>123.6</v>
          </cell>
          <cell r="N47">
            <v>128.6</v>
          </cell>
          <cell r="O47">
            <v>117.8</v>
          </cell>
        </row>
        <row r="48">
          <cell r="J48">
            <v>0.1</v>
          </cell>
          <cell r="K48">
            <v>1.9</v>
          </cell>
          <cell r="L48">
            <v>0.3</v>
          </cell>
          <cell r="M48">
            <v>1.2</v>
          </cell>
          <cell r="N48">
            <v>0.2</v>
          </cell>
          <cell r="O48">
            <v>0.4</v>
          </cell>
        </row>
        <row r="51">
          <cell r="J51">
            <v>0.2</v>
          </cell>
          <cell r="K51">
            <v>0</v>
          </cell>
          <cell r="L51">
            <v>1.2</v>
          </cell>
          <cell r="M51">
            <v>2.2999999999999998</v>
          </cell>
          <cell r="N51">
            <v>0.3</v>
          </cell>
          <cell r="O51">
            <v>0.5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4">
          <cell r="J54">
            <v>446.2</v>
          </cell>
          <cell r="K54">
            <v>569.29999999999995</v>
          </cell>
          <cell r="L54">
            <v>502.7</v>
          </cell>
          <cell r="M54">
            <v>555.79999999999995</v>
          </cell>
          <cell r="N54">
            <v>442.3</v>
          </cell>
          <cell r="O54">
            <v>461.4</v>
          </cell>
        </row>
        <row r="55">
          <cell r="J55">
            <v>2.5</v>
          </cell>
          <cell r="K55">
            <v>2.4</v>
          </cell>
          <cell r="L55">
            <v>3</v>
          </cell>
          <cell r="M55">
            <v>2.6</v>
          </cell>
          <cell r="N55">
            <v>2.6</v>
          </cell>
          <cell r="O55">
            <v>2.4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0.1</v>
          </cell>
          <cell r="O56">
            <v>0</v>
          </cell>
        </row>
        <row r="60">
          <cell r="J60">
            <v>336.5</v>
          </cell>
          <cell r="K60">
            <v>218.1</v>
          </cell>
          <cell r="L60">
            <v>255.1</v>
          </cell>
          <cell r="M60">
            <v>248.2</v>
          </cell>
          <cell r="N60">
            <v>223.5</v>
          </cell>
          <cell r="O60">
            <v>411.3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J62">
            <v>10.7</v>
          </cell>
          <cell r="K62">
            <v>9.9</v>
          </cell>
          <cell r="L62">
            <v>13.9</v>
          </cell>
          <cell r="M62">
            <v>14.9</v>
          </cell>
          <cell r="N62">
            <v>14.1</v>
          </cell>
          <cell r="O62">
            <v>19.2</v>
          </cell>
        </row>
        <row r="63">
          <cell r="J63">
            <v>1018.7</v>
          </cell>
          <cell r="K63">
            <v>891.3</v>
          </cell>
          <cell r="L63">
            <v>816.1</v>
          </cell>
          <cell r="M63">
            <v>811</v>
          </cell>
          <cell r="N63">
            <v>990.3</v>
          </cell>
          <cell r="O63">
            <v>743</v>
          </cell>
        </row>
        <row r="64">
          <cell r="J64">
            <v>1014.3</v>
          </cell>
          <cell r="K64">
            <v>883.2</v>
          </cell>
          <cell r="L64">
            <v>810.1</v>
          </cell>
          <cell r="M64">
            <v>806.8</v>
          </cell>
          <cell r="N64">
            <v>984.6</v>
          </cell>
          <cell r="O64">
            <v>735.5</v>
          </cell>
        </row>
      </sheetData>
      <sheetData sheetId="6"/>
      <sheetData sheetId="7">
        <row r="11">
          <cell r="J11">
            <v>13284.3</v>
          </cell>
          <cell r="K11">
            <v>13018.4</v>
          </cell>
          <cell r="L11">
            <v>14741.7</v>
          </cell>
          <cell r="M11">
            <v>14306.8</v>
          </cell>
          <cell r="N11">
            <v>14275.6</v>
          </cell>
          <cell r="O11">
            <v>13740.1</v>
          </cell>
        </row>
        <row r="13">
          <cell r="J13">
            <v>1092.8</v>
          </cell>
          <cell r="K13">
            <v>1335.7</v>
          </cell>
          <cell r="L13">
            <v>1431.6</v>
          </cell>
          <cell r="M13">
            <v>1247.7</v>
          </cell>
          <cell r="N13">
            <v>1291.2</v>
          </cell>
          <cell r="O13">
            <v>1195.2</v>
          </cell>
        </row>
        <row r="14">
          <cell r="J14">
            <v>123.3</v>
          </cell>
          <cell r="K14">
            <v>224</v>
          </cell>
          <cell r="L14">
            <v>163.19999999999999</v>
          </cell>
          <cell r="M14">
            <v>200.8</v>
          </cell>
          <cell r="N14">
            <v>207.4</v>
          </cell>
          <cell r="O14">
            <v>218.1</v>
          </cell>
        </row>
        <row r="15">
          <cell r="J15">
            <v>279.10000000000002</v>
          </cell>
          <cell r="K15">
            <v>237.2</v>
          </cell>
          <cell r="L15">
            <v>259.39999999999998</v>
          </cell>
          <cell r="M15">
            <v>341</v>
          </cell>
          <cell r="N15">
            <v>323.3</v>
          </cell>
          <cell r="O15">
            <v>337</v>
          </cell>
        </row>
        <row r="16">
          <cell r="J16">
            <v>172</v>
          </cell>
          <cell r="K16">
            <v>139.9</v>
          </cell>
          <cell r="L16">
            <v>178.9</v>
          </cell>
          <cell r="M16">
            <v>152.6</v>
          </cell>
          <cell r="N16">
            <v>190.8</v>
          </cell>
          <cell r="O16">
            <v>135.19999999999999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J18">
            <v>60.9</v>
          </cell>
          <cell r="K18">
            <v>53.3</v>
          </cell>
          <cell r="L18">
            <v>38.799999999999997</v>
          </cell>
          <cell r="M18">
            <v>42.5</v>
          </cell>
          <cell r="N18">
            <v>52.5</v>
          </cell>
          <cell r="O18">
            <v>44.4</v>
          </cell>
        </row>
        <row r="21">
          <cell r="J21">
            <v>4516.1000000000004</v>
          </cell>
          <cell r="K21">
            <v>4532.1000000000004</v>
          </cell>
          <cell r="L21">
            <v>4975.8</v>
          </cell>
          <cell r="M21">
            <v>4976.8</v>
          </cell>
          <cell r="N21">
            <v>4858.1000000000004</v>
          </cell>
          <cell r="O21">
            <v>4709.8999999999996</v>
          </cell>
        </row>
        <row r="23">
          <cell r="J23">
            <v>2.7</v>
          </cell>
          <cell r="K23">
            <v>1.5</v>
          </cell>
          <cell r="L23">
            <v>1.7</v>
          </cell>
          <cell r="M23">
            <v>1.7</v>
          </cell>
          <cell r="N23">
            <v>1.5</v>
          </cell>
          <cell r="O23">
            <v>1.6</v>
          </cell>
        </row>
        <row r="24">
          <cell r="J24">
            <v>0.8</v>
          </cell>
          <cell r="K24">
            <v>1</v>
          </cell>
          <cell r="L24">
            <v>1.4</v>
          </cell>
          <cell r="M24">
            <v>1.1000000000000001</v>
          </cell>
          <cell r="N24">
            <v>1.1000000000000001</v>
          </cell>
          <cell r="O24">
            <v>0.9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8">
          <cell r="J28">
            <v>202.3</v>
          </cell>
          <cell r="K28">
            <v>103.2</v>
          </cell>
          <cell r="L28">
            <v>114.5</v>
          </cell>
          <cell r="M28">
            <v>58.6</v>
          </cell>
          <cell r="N28">
            <v>687.9</v>
          </cell>
          <cell r="O28">
            <v>553.79999999999995</v>
          </cell>
        </row>
        <row r="29">
          <cell r="J29">
            <v>259</v>
          </cell>
          <cell r="K29">
            <v>0</v>
          </cell>
          <cell r="L29">
            <v>0</v>
          </cell>
          <cell r="M29">
            <v>109.3</v>
          </cell>
          <cell r="N29">
            <v>134</v>
          </cell>
          <cell r="O29">
            <v>0</v>
          </cell>
          <cell r="P29">
            <v>502.3</v>
          </cell>
        </row>
      </sheetData>
      <sheetData sheetId="8"/>
      <sheetData sheetId="9"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J14">
            <v>0</v>
          </cell>
          <cell r="K14">
            <v>0</v>
          </cell>
          <cell r="L14">
            <v>66.400000000000006</v>
          </cell>
          <cell r="M14">
            <v>65.7</v>
          </cell>
          <cell r="N14">
            <v>0</v>
          </cell>
          <cell r="O14">
            <v>61.5</v>
          </cell>
        </row>
        <row r="17">
          <cell r="J17">
            <v>12.6</v>
          </cell>
          <cell r="K17">
            <v>9.6</v>
          </cell>
          <cell r="L17">
            <v>15.9</v>
          </cell>
          <cell r="M17">
            <v>13.6</v>
          </cell>
          <cell r="N17">
            <v>14.4</v>
          </cell>
          <cell r="O17">
            <v>13.1</v>
          </cell>
        </row>
        <row r="18"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J20">
            <v>15.5</v>
          </cell>
          <cell r="K20">
            <v>14.5</v>
          </cell>
          <cell r="L20">
            <v>17.2</v>
          </cell>
          <cell r="M20">
            <v>14.1</v>
          </cell>
          <cell r="N20">
            <v>13.6</v>
          </cell>
          <cell r="O20">
            <v>18</v>
          </cell>
        </row>
        <row r="21">
          <cell r="J21">
            <v>313.60000000000002</v>
          </cell>
          <cell r="K21">
            <v>352.4</v>
          </cell>
          <cell r="L21">
            <v>988.1</v>
          </cell>
          <cell r="M21">
            <v>329.6</v>
          </cell>
          <cell r="N21">
            <v>328.5</v>
          </cell>
          <cell r="O21">
            <v>1196.0999999999999</v>
          </cell>
        </row>
        <row r="26"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31">
          <cell r="J31">
            <v>98.2</v>
          </cell>
          <cell r="K31">
            <v>81.400000000000006</v>
          </cell>
          <cell r="L31">
            <v>83.6</v>
          </cell>
          <cell r="M31">
            <v>75.599999999999994</v>
          </cell>
          <cell r="N31">
            <v>82</v>
          </cell>
          <cell r="O31">
            <v>70.400000000000006</v>
          </cell>
        </row>
        <row r="32"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4">
          <cell r="J34">
            <v>9.6999999999999993</v>
          </cell>
          <cell r="K34">
            <v>7.2</v>
          </cell>
          <cell r="L34">
            <v>8.1</v>
          </cell>
          <cell r="M34">
            <v>21.4</v>
          </cell>
          <cell r="N34">
            <v>25.9</v>
          </cell>
          <cell r="O34">
            <v>7.5</v>
          </cell>
        </row>
        <row r="35"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7">
          <cell r="J37">
            <v>132.1</v>
          </cell>
          <cell r="K37">
            <v>94.1</v>
          </cell>
          <cell r="L37">
            <v>114.4</v>
          </cell>
          <cell r="M37">
            <v>103.9</v>
          </cell>
          <cell r="N37">
            <v>92.4</v>
          </cell>
          <cell r="O37">
            <v>99.4</v>
          </cell>
        </row>
        <row r="38"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42"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5">
          <cell r="J45">
            <v>183.3</v>
          </cell>
          <cell r="K45">
            <v>25.1</v>
          </cell>
          <cell r="L45">
            <v>30.1</v>
          </cell>
          <cell r="M45">
            <v>30</v>
          </cell>
          <cell r="N45">
            <v>37.799999999999997</v>
          </cell>
          <cell r="O45">
            <v>17.2</v>
          </cell>
        </row>
        <row r="46">
          <cell r="J46">
            <v>0.1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J47">
            <v>0</v>
          </cell>
          <cell r="M47">
            <v>655.5</v>
          </cell>
          <cell r="N47">
            <v>0</v>
          </cell>
          <cell r="O47">
            <v>0</v>
          </cell>
        </row>
        <row r="52">
          <cell r="J52">
            <v>0</v>
          </cell>
          <cell r="K52">
            <v>31.3</v>
          </cell>
          <cell r="L52">
            <v>3.8</v>
          </cell>
          <cell r="M52">
            <v>0</v>
          </cell>
          <cell r="N52">
            <v>0</v>
          </cell>
          <cell r="O52">
            <v>26.5</v>
          </cell>
        </row>
        <row r="53">
          <cell r="J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J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46A1-7711-4149-A7C9-159A00281835}">
  <dimension ref="A1:GI893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4" sqref="M14"/>
    </sheetView>
  </sheetViews>
  <sheetFormatPr baseColWidth="10" defaultColWidth="11.42578125" defaultRowHeight="12.75"/>
  <cols>
    <col min="1" max="1" width="0.85546875" style="1" customWidth="1"/>
    <col min="2" max="2" width="79" style="1" customWidth="1"/>
    <col min="3" max="3" width="11.140625" style="1" bestFit="1" customWidth="1"/>
    <col min="4" max="4" width="11.28515625" style="1" bestFit="1" customWidth="1"/>
    <col min="5" max="6" width="11.140625" style="1" bestFit="1" customWidth="1"/>
    <col min="7" max="7" width="10.5703125" style="1" customWidth="1"/>
    <col min="8" max="8" width="11.28515625" style="1" bestFit="1" customWidth="1"/>
    <col min="9" max="9" width="13.7109375" style="1" customWidth="1"/>
    <col min="10" max="14" width="12.7109375" style="4" customWidth="1"/>
    <col min="15" max="15" width="12.28515625" style="4" bestFit="1" customWidth="1"/>
    <col min="16" max="16" width="16" style="4" customWidth="1"/>
    <col min="17" max="17" width="15.28515625" style="4" customWidth="1"/>
    <col min="18" max="18" width="14.28515625" style="4" customWidth="1"/>
    <col min="19" max="19" width="17.85546875" style="4" bestFit="1" customWidth="1"/>
    <col min="20" max="21" width="11.42578125" style="1"/>
    <col min="22" max="23" width="11.42578125" style="5"/>
    <col min="24" max="16384" width="11.42578125" style="1"/>
  </cols>
  <sheetData>
    <row r="1" spans="1:21" ht="7.15" customHeight="1">
      <c r="A1" s="1" t="s">
        <v>0</v>
      </c>
      <c r="B1" s="2"/>
      <c r="C1" s="2"/>
      <c r="D1" s="2"/>
      <c r="E1" s="2"/>
      <c r="F1" s="2"/>
      <c r="G1" s="2"/>
      <c r="H1" s="2"/>
      <c r="J1" s="3"/>
      <c r="K1" s="3"/>
      <c r="L1" s="3"/>
      <c r="M1" s="3"/>
      <c r="N1" s="3"/>
      <c r="O1" s="3"/>
      <c r="P1" s="3"/>
      <c r="Q1" s="3"/>
      <c r="R1" s="3"/>
    </row>
    <row r="2" spans="1:21" ht="15.7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1" ht="13.5" customHeight="1">
      <c r="B3" s="7"/>
      <c r="C3" s="7"/>
      <c r="D3" s="7"/>
      <c r="E3" s="7"/>
      <c r="F3" s="7"/>
      <c r="G3" s="7"/>
      <c r="H3" s="7"/>
      <c r="I3" s="8"/>
      <c r="J3" s="9"/>
      <c r="K3" s="9"/>
      <c r="L3" s="9"/>
      <c r="M3" s="9"/>
      <c r="N3" s="9"/>
      <c r="O3" s="9"/>
      <c r="P3" s="9"/>
      <c r="Q3" s="9"/>
      <c r="R3" s="9"/>
    </row>
    <row r="4" spans="1:21" ht="19.5" customHeight="1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1" ht="15.75" customHeight="1">
      <c r="B5" s="11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1" ht="14.25"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21" ht="15" customHeight="1">
      <c r="B7" s="12" t="s">
        <v>5</v>
      </c>
      <c r="C7" s="13">
        <v>2025</v>
      </c>
      <c r="D7" s="14"/>
      <c r="E7" s="14"/>
      <c r="F7" s="14"/>
      <c r="G7" s="14"/>
      <c r="H7" s="14"/>
      <c r="I7" s="15" t="s">
        <v>6</v>
      </c>
      <c r="J7" s="13">
        <v>2025</v>
      </c>
      <c r="K7" s="14"/>
      <c r="L7" s="14"/>
      <c r="M7" s="14"/>
      <c r="N7" s="14"/>
      <c r="O7" s="14"/>
      <c r="P7" s="15" t="s">
        <v>7</v>
      </c>
      <c r="Q7" s="12" t="s">
        <v>8</v>
      </c>
      <c r="R7" s="15" t="s">
        <v>9</v>
      </c>
    </row>
    <row r="8" spans="1:21" ht="36.75" customHeight="1" thickBot="1">
      <c r="B8" s="16"/>
      <c r="C8" s="17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/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8"/>
      <c r="Q8" s="16"/>
      <c r="R8" s="18"/>
    </row>
    <row r="9" spans="1:21" ht="18" customHeight="1" thickTop="1">
      <c r="B9" s="19" t="s">
        <v>16</v>
      </c>
      <c r="C9" s="20">
        <f>+C10+C49+C57</f>
        <v>85307.199999999997</v>
      </c>
      <c r="D9" s="20">
        <f t="shared" ref="D9:H9" si="0">+D10+D49+D57</f>
        <v>65990</v>
      </c>
      <c r="E9" s="20">
        <f t="shared" si="0"/>
        <v>67036.700000000012</v>
      </c>
      <c r="F9" s="20">
        <f t="shared" si="0"/>
        <v>102896.8</v>
      </c>
      <c r="G9" s="20">
        <f t="shared" si="0"/>
        <v>80316</v>
      </c>
      <c r="H9" s="20">
        <f t="shared" si="0"/>
        <v>70596.5</v>
      </c>
      <c r="I9" s="20">
        <f>+I10+I49+I57</f>
        <v>472143.19999999995</v>
      </c>
      <c r="J9" s="21">
        <f t="shared" ref="J9:P9" si="1">+J10+J49+J57</f>
        <v>86675.513257060113</v>
      </c>
      <c r="K9" s="21">
        <f t="shared" si="1"/>
        <v>65631.837111101588</v>
      </c>
      <c r="L9" s="21">
        <f t="shared" si="1"/>
        <v>68899.789794796467</v>
      </c>
      <c r="M9" s="21">
        <f t="shared" si="1"/>
        <v>101029.78307866993</v>
      </c>
      <c r="N9" s="21">
        <f t="shared" si="1"/>
        <v>74776.98901694025</v>
      </c>
      <c r="O9" s="21">
        <f t="shared" si="1"/>
        <v>69065.479723364057</v>
      </c>
      <c r="P9" s="22">
        <f t="shared" si="1"/>
        <v>466079.39198193245</v>
      </c>
      <c r="Q9" s="22">
        <f t="shared" ref="Q9:Q65" si="2">+I9-P9</f>
        <v>6063.8080180675024</v>
      </c>
      <c r="R9" s="22">
        <f t="shared" ref="R9:R51" si="3">+I9/P9*100</f>
        <v>101.30102470145313</v>
      </c>
      <c r="T9" s="23"/>
    </row>
    <row r="10" spans="1:21" ht="18" customHeight="1">
      <c r="B10" s="24" t="s">
        <v>17</v>
      </c>
      <c r="C10" s="25">
        <f>+C11+C16+C26+C44+C47+C48</f>
        <v>83492.400000000009</v>
      </c>
      <c r="D10" s="25">
        <f t="shared" ref="D10:H10" si="4">+D11+D16+D26+D44+D47+D48</f>
        <v>64299</v>
      </c>
      <c r="E10" s="25">
        <f t="shared" si="4"/>
        <v>65444.700000000012</v>
      </c>
      <c r="F10" s="25">
        <f t="shared" si="4"/>
        <v>101262</v>
      </c>
      <c r="G10" s="25">
        <f t="shared" si="4"/>
        <v>78642.8</v>
      </c>
      <c r="H10" s="25">
        <f t="shared" si="4"/>
        <v>68958.7</v>
      </c>
      <c r="I10" s="25">
        <f>+I11+I16+I26+I44+I47+I48</f>
        <v>462099.6</v>
      </c>
      <c r="J10" s="26">
        <f t="shared" ref="J10:P10" si="5">+J11+J16+J26+J44+J47+J48</f>
        <v>84672.501127279742</v>
      </c>
      <c r="K10" s="26">
        <f t="shared" si="5"/>
        <v>63984.173845574391</v>
      </c>
      <c r="L10" s="26">
        <f t="shared" si="5"/>
        <v>67246.313027536176</v>
      </c>
      <c r="M10" s="26">
        <f t="shared" si="5"/>
        <v>99247.254436679315</v>
      </c>
      <c r="N10" s="26">
        <f t="shared" si="5"/>
        <v>73102.237126817068</v>
      </c>
      <c r="O10" s="26">
        <f t="shared" si="5"/>
        <v>67488.439255654361</v>
      </c>
      <c r="P10" s="27">
        <f t="shared" si="5"/>
        <v>455740.91881954111</v>
      </c>
      <c r="Q10" s="27">
        <f t="shared" si="2"/>
        <v>6358.6811804588651</v>
      </c>
      <c r="R10" s="28">
        <f t="shared" si="3"/>
        <v>101.39524034772411</v>
      </c>
      <c r="T10" s="23"/>
    </row>
    <row r="11" spans="1:21" ht="18" customHeight="1">
      <c r="B11" s="24" t="s">
        <v>18</v>
      </c>
      <c r="C11" s="25">
        <f t="shared" ref="C11:J11" si="6">SUM(C12:C15)</f>
        <v>39449.800000000003</v>
      </c>
      <c r="D11" s="25">
        <f t="shared" ref="D11:H11" si="7">SUM(D12:D15)</f>
        <v>27934.600000000002</v>
      </c>
      <c r="E11" s="25">
        <f t="shared" si="7"/>
        <v>27960.5</v>
      </c>
      <c r="F11" s="25">
        <f t="shared" si="7"/>
        <v>59550.399999999994</v>
      </c>
      <c r="G11" s="25">
        <f t="shared" si="7"/>
        <v>41173.199999999997</v>
      </c>
      <c r="H11" s="25">
        <f t="shared" si="7"/>
        <v>32750.9</v>
      </c>
      <c r="I11" s="29">
        <f>SUM(I12:I15)</f>
        <v>228819.4</v>
      </c>
      <c r="J11" s="30">
        <f t="shared" si="6"/>
        <v>37949.688885725336</v>
      </c>
      <c r="K11" s="30">
        <f t="shared" ref="K11:O11" si="8">SUM(K12:K15)</f>
        <v>26490.658280467524</v>
      </c>
      <c r="L11" s="30">
        <f t="shared" si="8"/>
        <v>27723.036206106728</v>
      </c>
      <c r="M11" s="30">
        <f t="shared" si="8"/>
        <v>54450.180534762512</v>
      </c>
      <c r="N11" s="30">
        <f t="shared" si="8"/>
        <v>31891.085306712783</v>
      </c>
      <c r="O11" s="30">
        <f t="shared" si="8"/>
        <v>28986.176126918133</v>
      </c>
      <c r="P11" s="27">
        <f>SUM(P12:P15)</f>
        <v>207490.825340693</v>
      </c>
      <c r="Q11" s="27">
        <f t="shared" si="2"/>
        <v>21328.574659306993</v>
      </c>
      <c r="R11" s="28">
        <f t="shared" si="3"/>
        <v>110.27928566204611</v>
      </c>
      <c r="S11" s="31"/>
      <c r="T11" s="23"/>
    </row>
    <row r="12" spans="1:21" ht="18" customHeight="1">
      <c r="B12" s="32" t="s">
        <v>19</v>
      </c>
      <c r="C12" s="33">
        <f>+[1]DGII!J12</f>
        <v>12908.9</v>
      </c>
      <c r="D12" s="33">
        <f>+[1]DGII!K12</f>
        <v>11313.6</v>
      </c>
      <c r="E12" s="33">
        <f>+[1]DGII!L12</f>
        <v>11933.5</v>
      </c>
      <c r="F12" s="33">
        <f>+[1]DGII!M12</f>
        <v>11986.6</v>
      </c>
      <c r="G12" s="33">
        <f>+[1]DGII!N12</f>
        <v>12744.3</v>
      </c>
      <c r="H12" s="33">
        <f>+[1]DGII!O12</f>
        <v>10631.7</v>
      </c>
      <c r="I12" s="34">
        <f>SUM(C12:H12)</f>
        <v>71518.599999999991</v>
      </c>
      <c r="J12" s="35">
        <v>12583.965682354908</v>
      </c>
      <c r="K12" s="35">
        <v>10768.470042923467</v>
      </c>
      <c r="L12" s="35">
        <v>11302.543454222143</v>
      </c>
      <c r="M12" s="35">
        <v>10965.742699237566</v>
      </c>
      <c r="N12" s="35">
        <v>12057.271706305881</v>
      </c>
      <c r="O12" s="35">
        <v>9958.8742467691191</v>
      </c>
      <c r="P12" s="36">
        <f>SUM(J12:O12)</f>
        <v>67636.867831813084</v>
      </c>
      <c r="Q12" s="36">
        <f t="shared" si="2"/>
        <v>3881.7321681869071</v>
      </c>
      <c r="R12" s="37">
        <f t="shared" si="3"/>
        <v>105.73907735916939</v>
      </c>
      <c r="T12" s="23"/>
      <c r="U12" s="5"/>
    </row>
    <row r="13" spans="1:21" ht="18" customHeight="1">
      <c r="B13" s="32" t="s">
        <v>20</v>
      </c>
      <c r="C13" s="33">
        <f>+[1]DGII!J13</f>
        <v>17302</v>
      </c>
      <c r="D13" s="33">
        <f>+[1]DGII!K13</f>
        <v>12300.8</v>
      </c>
      <c r="E13" s="33">
        <f>+[1]DGII!L13</f>
        <v>11863.2</v>
      </c>
      <c r="F13" s="33">
        <f>+[1]DGII!M13</f>
        <v>40824.199999999997</v>
      </c>
      <c r="G13" s="33">
        <f>+[1]DGII!N13</f>
        <v>21556.2</v>
      </c>
      <c r="H13" s="33">
        <f>+[1]DGII!O13</f>
        <v>13687.2</v>
      </c>
      <c r="I13" s="34">
        <f>SUM(C13:H13)</f>
        <v>117533.59999999999</v>
      </c>
      <c r="J13" s="35">
        <v>16654.246632491289</v>
      </c>
      <c r="K13" s="35">
        <v>11458.406733360807</v>
      </c>
      <c r="L13" s="35">
        <v>11447.390287667284</v>
      </c>
      <c r="M13" s="35">
        <v>37215.055738145355</v>
      </c>
      <c r="N13" s="35">
        <v>12315.31977687463</v>
      </c>
      <c r="O13" s="35">
        <v>12554.7971787347</v>
      </c>
      <c r="P13" s="36">
        <f>SUM(J13:O13)</f>
        <v>101645.21634727406</v>
      </c>
      <c r="Q13" s="36">
        <f t="shared" si="2"/>
        <v>15888.383652725926</v>
      </c>
      <c r="R13" s="37">
        <f t="shared" si="3"/>
        <v>115.63121632644547</v>
      </c>
      <c r="T13" s="23"/>
      <c r="U13" s="5"/>
    </row>
    <row r="14" spans="1:21" ht="18" customHeight="1">
      <c r="B14" s="32" t="s">
        <v>21</v>
      </c>
      <c r="C14" s="33">
        <f>+[1]DGII!J14</f>
        <v>9006.4</v>
      </c>
      <c r="D14" s="33">
        <f>+[1]DGII!K14</f>
        <v>4037.7</v>
      </c>
      <c r="E14" s="33">
        <f>+[1]DGII!L14</f>
        <v>3901.8</v>
      </c>
      <c r="F14" s="33">
        <f>+[1]DGII!M14</f>
        <v>6448.2</v>
      </c>
      <c r="G14" s="33">
        <f>+[1]DGII!N14</f>
        <v>6465.6</v>
      </c>
      <c r="H14" s="33">
        <f>+[1]DGII!O14</f>
        <v>8149.9</v>
      </c>
      <c r="I14" s="34">
        <f>SUM(C14:H14)</f>
        <v>38009.599999999999</v>
      </c>
      <c r="J14" s="35">
        <v>8500.3596387304351</v>
      </c>
      <c r="K14" s="35">
        <v>4103.435332820457</v>
      </c>
      <c r="L14" s="35">
        <v>4775.5695545110466</v>
      </c>
      <c r="M14" s="35">
        <v>6015.0632923521334</v>
      </c>
      <c r="N14" s="35">
        <v>7247.3532172786454</v>
      </c>
      <c r="O14" s="35">
        <v>6223.7128999400375</v>
      </c>
      <c r="P14" s="36">
        <f>SUM(J14:O14)</f>
        <v>36865.493935632752</v>
      </c>
      <c r="Q14" s="36">
        <f t="shared" si="2"/>
        <v>1144.1060643672463</v>
      </c>
      <c r="R14" s="37">
        <f t="shared" si="3"/>
        <v>103.10346055952718</v>
      </c>
      <c r="T14" s="23"/>
      <c r="U14" s="5"/>
    </row>
    <row r="15" spans="1:21" ht="18" customHeight="1">
      <c r="B15" s="32" t="s">
        <v>22</v>
      </c>
      <c r="C15" s="33">
        <f>+[1]DGII!J15</f>
        <v>232.5</v>
      </c>
      <c r="D15" s="33">
        <f>+[1]DGII!K15</f>
        <v>282.5</v>
      </c>
      <c r="E15" s="33">
        <f>+[1]DGII!L15</f>
        <v>262</v>
      </c>
      <c r="F15" s="33">
        <f>+[1]DGII!M15</f>
        <v>291.39999999999998</v>
      </c>
      <c r="G15" s="33">
        <f>+[1]DGII!N15</f>
        <v>407.1</v>
      </c>
      <c r="H15" s="33">
        <f>+[1]DGII!O15</f>
        <v>282.10000000000002</v>
      </c>
      <c r="I15" s="34">
        <f>SUM(C15:H15)</f>
        <v>1757.6</v>
      </c>
      <c r="J15" s="35">
        <v>211.11693214869982</v>
      </c>
      <c r="K15" s="35">
        <v>160.3461713627924</v>
      </c>
      <c r="L15" s="35">
        <v>197.53290970625272</v>
      </c>
      <c r="M15" s="35">
        <v>254.31880502745798</v>
      </c>
      <c r="N15" s="35">
        <v>271.14060625362657</v>
      </c>
      <c r="O15" s="35">
        <v>248.79180147427843</v>
      </c>
      <c r="P15" s="36">
        <f>SUM(J15:O15)</f>
        <v>1343.247225973108</v>
      </c>
      <c r="Q15" s="36">
        <f t="shared" si="2"/>
        <v>414.35277402689189</v>
      </c>
      <c r="R15" s="37">
        <f t="shared" si="3"/>
        <v>130.84709694648475</v>
      </c>
      <c r="T15" s="23"/>
      <c r="U15" s="5"/>
    </row>
    <row r="16" spans="1:21" ht="18" customHeight="1">
      <c r="B16" s="24" t="s">
        <v>23</v>
      </c>
      <c r="C16" s="25">
        <f>+C17+C25</f>
        <v>3853.7</v>
      </c>
      <c r="D16" s="25">
        <f t="shared" ref="D16:H16" si="9">+D17+D25</f>
        <v>3770.2000000000003</v>
      </c>
      <c r="E16" s="25">
        <f t="shared" si="9"/>
        <v>6252.2000000000016</v>
      </c>
      <c r="F16" s="25">
        <f t="shared" si="9"/>
        <v>8025.0999999999995</v>
      </c>
      <c r="G16" s="25">
        <f t="shared" si="9"/>
        <v>4554.5999999999995</v>
      </c>
      <c r="H16" s="25">
        <f t="shared" si="9"/>
        <v>4043.5000000000005</v>
      </c>
      <c r="I16" s="29">
        <f>+I17+I25</f>
        <v>30499.300000000003</v>
      </c>
      <c r="J16" s="26">
        <f t="shared" ref="J16:O16" si="10">+J17+J25</f>
        <v>3817.7125590652531</v>
      </c>
      <c r="K16" s="26">
        <f t="shared" si="10"/>
        <v>3945.1661851402491</v>
      </c>
      <c r="L16" s="26">
        <f t="shared" si="10"/>
        <v>6054.3528964650695</v>
      </c>
      <c r="M16" s="26">
        <f t="shared" si="10"/>
        <v>8432.3891673262933</v>
      </c>
      <c r="N16" s="26">
        <f t="shared" si="10"/>
        <v>4612.0117389035477</v>
      </c>
      <c r="O16" s="26">
        <f t="shared" si="10"/>
        <v>4018.3005194363086</v>
      </c>
      <c r="P16" s="27">
        <f>+P17+P25</f>
        <v>30879.933066336718</v>
      </c>
      <c r="Q16" s="27">
        <f t="shared" si="2"/>
        <v>-380.63306633671527</v>
      </c>
      <c r="R16" s="28">
        <f t="shared" si="3"/>
        <v>98.76737729476605</v>
      </c>
      <c r="T16" s="23"/>
      <c r="U16" s="5"/>
    </row>
    <row r="17" spans="2:25" ht="18" customHeight="1">
      <c r="B17" s="38" t="s">
        <v>24</v>
      </c>
      <c r="C17" s="25">
        <f>SUM(C18:C24)</f>
        <v>3657.7999999999997</v>
      </c>
      <c r="D17" s="25">
        <f t="shared" ref="D17:H17" si="11">SUM(D18:D24)</f>
        <v>3543.9</v>
      </c>
      <c r="E17" s="25">
        <f t="shared" si="11"/>
        <v>5918.6000000000013</v>
      </c>
      <c r="F17" s="25">
        <f t="shared" si="11"/>
        <v>7773.2999999999993</v>
      </c>
      <c r="G17" s="25">
        <f t="shared" si="11"/>
        <v>4253.7</v>
      </c>
      <c r="H17" s="25">
        <f t="shared" si="11"/>
        <v>3746.1000000000004</v>
      </c>
      <c r="I17" s="29">
        <f>SUM(I18:I24)</f>
        <v>28893.4</v>
      </c>
      <c r="J17" s="26">
        <f t="shared" ref="J17:O17" si="12">SUM(J18:J24)</f>
        <v>3666.9664052209728</v>
      </c>
      <c r="K17" s="26">
        <f t="shared" si="12"/>
        <v>3762.1124136375274</v>
      </c>
      <c r="L17" s="26">
        <f t="shared" si="12"/>
        <v>5816.3545018938003</v>
      </c>
      <c r="M17" s="26">
        <f t="shared" si="12"/>
        <v>8240.5744241602915</v>
      </c>
      <c r="N17" s="26">
        <f t="shared" si="12"/>
        <v>4376.3104043187759</v>
      </c>
      <c r="O17" s="26">
        <f t="shared" si="12"/>
        <v>3794.6580166002254</v>
      </c>
      <c r="P17" s="27">
        <f>SUM(P18:P24)</f>
        <v>29656.976165831591</v>
      </c>
      <c r="Q17" s="27">
        <f t="shared" si="2"/>
        <v>-763.57616583158961</v>
      </c>
      <c r="R17" s="28">
        <f t="shared" si="3"/>
        <v>97.425306742123894</v>
      </c>
      <c r="T17" s="23"/>
      <c r="U17" s="5"/>
    </row>
    <row r="18" spans="2:25" ht="18" customHeight="1">
      <c r="B18" s="39" t="s">
        <v>25</v>
      </c>
      <c r="C18" s="33">
        <f>+[1]DGII!J18</f>
        <v>133.5</v>
      </c>
      <c r="D18" s="33">
        <f>+[1]DGII!K18</f>
        <v>511.2</v>
      </c>
      <c r="E18" s="33">
        <f>+[1]DGII!L18</f>
        <v>2130.3000000000002</v>
      </c>
      <c r="F18" s="33">
        <f>+[1]DGII!M18</f>
        <v>232.5</v>
      </c>
      <c r="G18" s="33">
        <f>+[1]DGII!N18</f>
        <v>199.3</v>
      </c>
      <c r="H18" s="33">
        <f>+[1]DGII!O18</f>
        <v>162.6</v>
      </c>
      <c r="I18" s="34">
        <f t="shared" ref="I18:I25" si="13">SUM(C18:H18)</f>
        <v>3369.4</v>
      </c>
      <c r="J18" s="40">
        <v>165.74873770105796</v>
      </c>
      <c r="K18" s="40">
        <v>498.98255559307108</v>
      </c>
      <c r="L18" s="40">
        <v>2197.2885172830001</v>
      </c>
      <c r="M18" s="40">
        <v>313.40312888264629</v>
      </c>
      <c r="N18" s="40">
        <v>276.58685143604026</v>
      </c>
      <c r="O18" s="40">
        <v>225.28226841249466</v>
      </c>
      <c r="P18" s="36">
        <f t="shared" ref="P18:P25" si="14">SUM(J18:O18)</f>
        <v>3677.2920593083109</v>
      </c>
      <c r="Q18" s="36">
        <f t="shared" si="2"/>
        <v>-307.89205930831076</v>
      </c>
      <c r="R18" s="37">
        <f t="shared" si="3"/>
        <v>91.627206804829513</v>
      </c>
      <c r="T18" s="23"/>
      <c r="U18" s="41"/>
      <c r="X18" s="42"/>
    </row>
    <row r="19" spans="2:25" ht="18" customHeight="1">
      <c r="B19" s="39" t="s">
        <v>26</v>
      </c>
      <c r="C19" s="33">
        <f>+[1]DGII!J19</f>
        <v>280.8</v>
      </c>
      <c r="D19" s="33">
        <f>+[1]DGII!K19</f>
        <v>144.80000000000001</v>
      </c>
      <c r="E19" s="33">
        <f>+[1]DGII!L19</f>
        <v>363.7</v>
      </c>
      <c r="F19" s="33">
        <f>+[1]DGII!M19</f>
        <v>4321.7</v>
      </c>
      <c r="G19" s="33">
        <f>+[1]DGII!N19</f>
        <v>361.2</v>
      </c>
      <c r="H19" s="33">
        <f>+[1]DGII!O19</f>
        <v>273.5</v>
      </c>
      <c r="I19" s="34">
        <f t="shared" si="13"/>
        <v>5745.7</v>
      </c>
      <c r="J19" s="40">
        <v>413.90891208702732</v>
      </c>
      <c r="K19" s="40">
        <v>209.83771658110138</v>
      </c>
      <c r="L19" s="40">
        <v>282.76123291601652</v>
      </c>
      <c r="M19" s="40">
        <v>4743.7263781990441</v>
      </c>
      <c r="N19" s="40">
        <v>563.78830290350186</v>
      </c>
      <c r="O19" s="40">
        <v>352.61838155095933</v>
      </c>
      <c r="P19" s="36">
        <f t="shared" si="14"/>
        <v>6566.6409242376503</v>
      </c>
      <c r="Q19" s="36">
        <f t="shared" si="2"/>
        <v>-820.94092423765051</v>
      </c>
      <c r="R19" s="37">
        <f t="shared" si="3"/>
        <v>87.49831255113196</v>
      </c>
      <c r="T19" s="23"/>
      <c r="U19" s="5"/>
    </row>
    <row r="20" spans="2:25" ht="18" customHeight="1">
      <c r="B20" s="39" t="s">
        <v>27</v>
      </c>
      <c r="C20" s="33">
        <f>+[1]DGII!J20</f>
        <v>1004.4</v>
      </c>
      <c r="D20" s="33">
        <f>+[1]DGII!K20</f>
        <v>1046.7</v>
      </c>
      <c r="E20" s="33">
        <f>+[1]DGII!L20</f>
        <v>1394.8</v>
      </c>
      <c r="F20" s="33">
        <f>+[1]DGII!M20</f>
        <v>1366.7</v>
      </c>
      <c r="G20" s="33">
        <f>+[1]DGII!N20</f>
        <v>1356.7</v>
      </c>
      <c r="H20" s="33">
        <f>+[1]DGII!O20</f>
        <v>1420.5</v>
      </c>
      <c r="I20" s="34">
        <f t="shared" si="13"/>
        <v>7589.7999999999993</v>
      </c>
      <c r="J20" s="40">
        <v>959.68216033381702</v>
      </c>
      <c r="K20" s="40">
        <v>1214.1377023867853</v>
      </c>
      <c r="L20" s="40">
        <v>1398.9650146847055</v>
      </c>
      <c r="M20" s="40">
        <v>1180.4188802335709</v>
      </c>
      <c r="N20" s="40">
        <v>1252.411938070109</v>
      </c>
      <c r="O20" s="40">
        <v>1311.9585030822018</v>
      </c>
      <c r="P20" s="36">
        <f t="shared" si="14"/>
        <v>7317.5741987911897</v>
      </c>
      <c r="Q20" s="36">
        <f t="shared" si="2"/>
        <v>272.22580120880957</v>
      </c>
      <c r="R20" s="37">
        <f t="shared" si="3"/>
        <v>103.72016454925431</v>
      </c>
      <c r="T20" s="23"/>
      <c r="U20" s="5"/>
    </row>
    <row r="21" spans="2:25" ht="18" customHeight="1">
      <c r="B21" s="39" t="s">
        <v>28</v>
      </c>
      <c r="C21" s="33">
        <f>+[1]DGII!J21</f>
        <v>222.1</v>
      </c>
      <c r="D21" s="33">
        <f>+[1]DGII!K21</f>
        <v>216.7</v>
      </c>
      <c r="E21" s="33">
        <f>+[1]DGII!L21</f>
        <v>220.1</v>
      </c>
      <c r="F21" s="33">
        <f>+[1]DGII!M21</f>
        <v>205</v>
      </c>
      <c r="G21" s="33">
        <f>+[1]DGII!N21</f>
        <v>213.7</v>
      </c>
      <c r="H21" s="33">
        <f>+[1]DGII!O21</f>
        <v>201.8</v>
      </c>
      <c r="I21" s="34">
        <f t="shared" si="13"/>
        <v>1279.3999999999999</v>
      </c>
      <c r="J21" s="40">
        <v>232.95864699279463</v>
      </c>
      <c r="K21" s="40">
        <v>221.46324575342652</v>
      </c>
      <c r="L21" s="40">
        <v>223.78962085365706</v>
      </c>
      <c r="M21" s="40">
        <v>217.07820286847257</v>
      </c>
      <c r="N21" s="40">
        <v>221.19404108442006</v>
      </c>
      <c r="O21" s="40">
        <v>205.32786701857299</v>
      </c>
      <c r="P21" s="36">
        <f t="shared" si="14"/>
        <v>1321.8116245713438</v>
      </c>
      <c r="Q21" s="36">
        <f t="shared" si="2"/>
        <v>-42.411624571343964</v>
      </c>
      <c r="R21" s="37">
        <f t="shared" si="3"/>
        <v>96.791401756275391</v>
      </c>
      <c r="T21" s="23"/>
      <c r="U21" s="5"/>
      <c r="Y21" s="5"/>
    </row>
    <row r="22" spans="2:25" ht="18" customHeight="1">
      <c r="B22" s="39" t="s">
        <v>29</v>
      </c>
      <c r="C22" s="33">
        <f>+[1]DGII!J22</f>
        <v>97.5</v>
      </c>
      <c r="D22" s="33">
        <f>+[1]DGII!K22</f>
        <v>99.5</v>
      </c>
      <c r="E22" s="33">
        <f>+[1]DGII!L22</f>
        <v>91.1</v>
      </c>
      <c r="F22" s="33">
        <f>+[1]DGII!M22</f>
        <v>120.1</v>
      </c>
      <c r="G22" s="33">
        <f>+[1]DGII!N22</f>
        <v>93.9</v>
      </c>
      <c r="H22" s="33">
        <f>+[1]DGII!O22</f>
        <v>111.4</v>
      </c>
      <c r="I22" s="34">
        <f t="shared" si="13"/>
        <v>613.5</v>
      </c>
      <c r="J22" s="40">
        <v>86.867622334323087</v>
      </c>
      <c r="K22" s="40">
        <v>100.36200972718231</v>
      </c>
      <c r="L22" s="40">
        <v>137.13839562587231</v>
      </c>
      <c r="M22" s="40">
        <v>106.82705775132018</v>
      </c>
      <c r="N22" s="40">
        <v>115.62158228740492</v>
      </c>
      <c r="O22" s="40">
        <v>131.39546190355904</v>
      </c>
      <c r="P22" s="36">
        <f t="shared" si="14"/>
        <v>678.21212962966194</v>
      </c>
      <c r="Q22" s="36">
        <f t="shared" si="2"/>
        <v>-64.712129629661945</v>
      </c>
      <c r="R22" s="37">
        <f t="shared" si="3"/>
        <v>90.458423433830646</v>
      </c>
      <c r="T22" s="23"/>
      <c r="Y22" s="5"/>
    </row>
    <row r="23" spans="2:25" ht="18" customHeight="1">
      <c r="B23" s="43" t="s">
        <v>30</v>
      </c>
      <c r="C23" s="33">
        <f>+[1]DGII!J23</f>
        <v>1792.6</v>
      </c>
      <c r="D23" s="33">
        <f>+[1]DGII!K23</f>
        <v>1470.6</v>
      </c>
      <c r="E23" s="33">
        <f>+[1]DGII!L23</f>
        <v>1504</v>
      </c>
      <c r="F23" s="33">
        <f>+[1]DGII!M23</f>
        <v>1449.4</v>
      </c>
      <c r="G23" s="33">
        <f>+[1]DGII!N23</f>
        <v>1903.7</v>
      </c>
      <c r="H23" s="33">
        <f>+[1]DGII!O23</f>
        <v>1471</v>
      </c>
      <c r="I23" s="34">
        <f t="shared" si="13"/>
        <v>9591.2999999999993</v>
      </c>
      <c r="J23" s="40">
        <v>1744.7541528431823</v>
      </c>
      <c r="K23" s="40">
        <v>1403.8819588326505</v>
      </c>
      <c r="L23" s="40">
        <v>1414.9663139889617</v>
      </c>
      <c r="M23" s="40">
        <v>1524.878157553966</v>
      </c>
      <c r="N23" s="40">
        <v>1826.7597518525583</v>
      </c>
      <c r="O23" s="40">
        <v>1456.877547224346</v>
      </c>
      <c r="P23" s="36">
        <f t="shared" si="14"/>
        <v>9372.1178822956645</v>
      </c>
      <c r="Q23" s="36">
        <f t="shared" si="2"/>
        <v>219.18211770433481</v>
      </c>
      <c r="R23" s="37">
        <f t="shared" si="3"/>
        <v>102.33866155395228</v>
      </c>
      <c r="T23" s="23"/>
      <c r="Y23" s="5"/>
    </row>
    <row r="24" spans="2:25" ht="18" customHeight="1">
      <c r="B24" s="43" t="s">
        <v>31</v>
      </c>
      <c r="C24" s="33">
        <f>+[1]DGII!J24</f>
        <v>126.9</v>
      </c>
      <c r="D24" s="33">
        <f>+[1]DGII!K24</f>
        <v>54.4</v>
      </c>
      <c r="E24" s="33">
        <f>+[1]DGII!L24</f>
        <v>214.6</v>
      </c>
      <c r="F24" s="33">
        <f>+[1]DGII!M24</f>
        <v>77.900000000000006</v>
      </c>
      <c r="G24" s="33">
        <f>+[1]DGII!N24</f>
        <v>125.2</v>
      </c>
      <c r="H24" s="33">
        <f>+[1]DGII!O24</f>
        <v>105.3</v>
      </c>
      <c r="I24" s="34">
        <f t="shared" si="13"/>
        <v>704.3</v>
      </c>
      <c r="J24" s="33">
        <v>63.046172928770346</v>
      </c>
      <c r="K24" s="33">
        <v>113.44722476331044</v>
      </c>
      <c r="L24" s="33">
        <v>161.44540654158791</v>
      </c>
      <c r="M24" s="33">
        <v>154.242618671271</v>
      </c>
      <c r="N24" s="33">
        <v>119.94793668474111</v>
      </c>
      <c r="O24" s="33">
        <v>111.19798740809173</v>
      </c>
      <c r="P24" s="36">
        <f t="shared" si="14"/>
        <v>723.32734699777257</v>
      </c>
      <c r="Q24" s="36">
        <f t="shared" si="2"/>
        <v>-19.027346997772611</v>
      </c>
      <c r="R24" s="37">
        <f t="shared" si="3"/>
        <v>97.369469428088536</v>
      </c>
      <c r="T24" s="23"/>
      <c r="Y24" s="42"/>
    </row>
    <row r="25" spans="2:25" ht="18" customHeight="1">
      <c r="B25" s="38" t="s">
        <v>32</v>
      </c>
      <c r="C25" s="25">
        <f>+[1]DGII!J25</f>
        <v>195.9</v>
      </c>
      <c r="D25" s="25">
        <f>+[1]DGII!K25</f>
        <v>226.3</v>
      </c>
      <c r="E25" s="25">
        <f>+[1]DGII!L25</f>
        <v>333.6</v>
      </c>
      <c r="F25" s="25">
        <f>+[1]DGII!M25</f>
        <v>251.8</v>
      </c>
      <c r="G25" s="25">
        <f>+[1]DGII!N25</f>
        <v>300.89999999999998</v>
      </c>
      <c r="H25" s="25">
        <f>+[1]DGII!O25</f>
        <v>297.39999999999998</v>
      </c>
      <c r="I25" s="29">
        <f t="shared" si="13"/>
        <v>1605.9</v>
      </c>
      <c r="J25" s="30">
        <v>150.7461538442804</v>
      </c>
      <c r="K25" s="30">
        <v>183.0537715027219</v>
      </c>
      <c r="L25" s="30">
        <v>237.99839457126902</v>
      </c>
      <c r="M25" s="30">
        <v>191.81474316600108</v>
      </c>
      <c r="N25" s="30">
        <v>235.70133458477201</v>
      </c>
      <c r="O25" s="30">
        <v>223.64250283608322</v>
      </c>
      <c r="P25" s="27">
        <f t="shared" si="14"/>
        <v>1222.9569005051276</v>
      </c>
      <c r="Q25" s="27">
        <f t="shared" si="2"/>
        <v>382.94309949487251</v>
      </c>
      <c r="R25" s="28">
        <f t="shared" si="3"/>
        <v>131.31288595180274</v>
      </c>
      <c r="T25" s="23"/>
    </row>
    <row r="26" spans="2:25" ht="18" customHeight="1">
      <c r="B26" s="24" t="s">
        <v>33</v>
      </c>
      <c r="C26" s="25">
        <f>+C27+C29+C38+C43</f>
        <v>39028.5</v>
      </c>
      <c r="D26" s="25">
        <f t="shared" ref="D26:H26" si="15">+D27+D29+D38+D43</f>
        <v>31479.399999999998</v>
      </c>
      <c r="E26" s="25">
        <f t="shared" si="15"/>
        <v>30100.100000000002</v>
      </c>
      <c r="F26" s="25">
        <f t="shared" si="15"/>
        <v>32559</v>
      </c>
      <c r="G26" s="25">
        <f t="shared" si="15"/>
        <v>31922.300000000003</v>
      </c>
      <c r="H26" s="25">
        <f t="shared" si="15"/>
        <v>31217.399999999998</v>
      </c>
      <c r="I26" s="29">
        <f>+I27+I29+I38+I43</f>
        <v>196306.69999999998</v>
      </c>
      <c r="J26" s="26">
        <f t="shared" ref="J26:O26" si="16">+J27+J29+J38+J43</f>
        <v>41631.754030534139</v>
      </c>
      <c r="K26" s="26">
        <f t="shared" si="16"/>
        <v>32339.01565488915</v>
      </c>
      <c r="L26" s="26">
        <f t="shared" si="16"/>
        <v>32250.554191594503</v>
      </c>
      <c r="M26" s="26">
        <f t="shared" si="16"/>
        <v>35046.540824303353</v>
      </c>
      <c r="N26" s="26">
        <f t="shared" si="16"/>
        <v>35546.462305485751</v>
      </c>
      <c r="O26" s="26">
        <f t="shared" si="16"/>
        <v>33426.518316790585</v>
      </c>
      <c r="P26" s="27">
        <f>+P27+P29+P38+P43</f>
        <v>210240.84532359746</v>
      </c>
      <c r="Q26" s="27">
        <f t="shared" si="2"/>
        <v>-13934.145323597477</v>
      </c>
      <c r="R26" s="28">
        <f t="shared" si="3"/>
        <v>93.372293903142193</v>
      </c>
      <c r="T26" s="23"/>
    </row>
    <row r="27" spans="2:25" ht="18" customHeight="1">
      <c r="B27" s="38" t="s">
        <v>34</v>
      </c>
      <c r="C27" s="25">
        <f t="shared" ref="C27:O27" si="17">+C28</f>
        <v>21901.9</v>
      </c>
      <c r="D27" s="25">
        <f t="shared" si="17"/>
        <v>17624.8</v>
      </c>
      <c r="E27" s="25">
        <f t="shared" si="17"/>
        <v>16953.7</v>
      </c>
      <c r="F27" s="25">
        <f t="shared" si="17"/>
        <v>18555.400000000001</v>
      </c>
      <c r="G27" s="25">
        <f t="shared" si="17"/>
        <v>16861.400000000001</v>
      </c>
      <c r="H27" s="25">
        <f t="shared" si="17"/>
        <v>17399.099999999999</v>
      </c>
      <c r="I27" s="29">
        <f>+I28</f>
        <v>109296.29999999999</v>
      </c>
      <c r="J27" s="26">
        <f t="shared" si="17"/>
        <v>22919.393513689367</v>
      </c>
      <c r="K27" s="26">
        <f t="shared" si="17"/>
        <v>17655.079454018323</v>
      </c>
      <c r="L27" s="26">
        <f t="shared" si="17"/>
        <v>17966.806443611407</v>
      </c>
      <c r="M27" s="26">
        <f t="shared" si="17"/>
        <v>20214.852416022852</v>
      </c>
      <c r="N27" s="26">
        <f t="shared" si="17"/>
        <v>18892.114930600244</v>
      </c>
      <c r="O27" s="26">
        <f t="shared" si="17"/>
        <v>19117.172941379467</v>
      </c>
      <c r="P27" s="27">
        <f>+P28</f>
        <v>116765.41969932166</v>
      </c>
      <c r="Q27" s="27">
        <f t="shared" si="2"/>
        <v>-7469.1196993216727</v>
      </c>
      <c r="R27" s="28">
        <f t="shared" si="3"/>
        <v>93.603311906423031</v>
      </c>
      <c r="T27" s="23"/>
    </row>
    <row r="28" spans="2:25" ht="18" customHeight="1">
      <c r="B28" s="44" t="s">
        <v>35</v>
      </c>
      <c r="C28" s="33">
        <f>+[1]DGII!J28</f>
        <v>21901.9</v>
      </c>
      <c r="D28" s="33">
        <f>+[1]DGII!K28</f>
        <v>17624.8</v>
      </c>
      <c r="E28" s="33">
        <f>+[1]DGII!L28</f>
        <v>16953.7</v>
      </c>
      <c r="F28" s="33">
        <f>+[1]DGII!M28</f>
        <v>18555.400000000001</v>
      </c>
      <c r="G28" s="33">
        <f>+[1]DGII!N28</f>
        <v>16861.400000000001</v>
      </c>
      <c r="H28" s="33">
        <f>+[1]DGII!O28</f>
        <v>17399.099999999999</v>
      </c>
      <c r="I28" s="34">
        <f>SUM(C28:H28)</f>
        <v>109296.29999999999</v>
      </c>
      <c r="J28" s="40">
        <v>22919.393513689367</v>
      </c>
      <c r="K28" s="40">
        <v>17655.079454018323</v>
      </c>
      <c r="L28" s="40">
        <v>17966.806443611407</v>
      </c>
      <c r="M28" s="40">
        <v>20214.852416022852</v>
      </c>
      <c r="N28" s="40">
        <v>18892.114930600244</v>
      </c>
      <c r="O28" s="40">
        <v>19117.172941379467</v>
      </c>
      <c r="P28" s="36">
        <f>SUM(J28:O28)</f>
        <v>116765.41969932166</v>
      </c>
      <c r="Q28" s="36">
        <f t="shared" si="2"/>
        <v>-7469.1196993216727</v>
      </c>
      <c r="R28" s="37">
        <f t="shared" si="3"/>
        <v>93.603311906423031</v>
      </c>
      <c r="T28" s="23"/>
      <c r="Y28" s="42"/>
    </row>
    <row r="29" spans="2:25" ht="18" customHeight="1">
      <c r="B29" s="45" t="s">
        <v>36</v>
      </c>
      <c r="C29" s="25">
        <f>SUM(C30:C37)</f>
        <v>13760.699999999999</v>
      </c>
      <c r="D29" s="25">
        <f t="shared" ref="D29:H29" si="18">SUM(D30:D37)</f>
        <v>10868.3</v>
      </c>
      <c r="E29" s="25">
        <f t="shared" si="18"/>
        <v>10847.2</v>
      </c>
      <c r="F29" s="25">
        <f t="shared" si="18"/>
        <v>11924.1</v>
      </c>
      <c r="G29" s="25">
        <f t="shared" si="18"/>
        <v>12746.499999999998</v>
      </c>
      <c r="H29" s="25">
        <f t="shared" si="18"/>
        <v>11542.699999999999</v>
      </c>
      <c r="I29" s="29">
        <f>SUM(I30:I37)</f>
        <v>71689.500000000015</v>
      </c>
      <c r="J29" s="26">
        <f t="shared" ref="J29:O29" si="19">SUM(J30:J37)</f>
        <v>15474.731525668991</v>
      </c>
      <c r="K29" s="26">
        <f t="shared" si="19"/>
        <v>11578.629101923989</v>
      </c>
      <c r="L29" s="26">
        <f t="shared" si="19"/>
        <v>11636.540012879403</v>
      </c>
      <c r="M29" s="26">
        <f t="shared" si="19"/>
        <v>12626.325534349988</v>
      </c>
      <c r="N29" s="26">
        <f t="shared" si="19"/>
        <v>14185.045698926591</v>
      </c>
      <c r="O29" s="26">
        <f t="shared" si="19"/>
        <v>11990.212379940791</v>
      </c>
      <c r="P29" s="27">
        <f>SUM(P30:P37)</f>
        <v>77491.484253689749</v>
      </c>
      <c r="Q29" s="27">
        <f t="shared" si="2"/>
        <v>-5801.984253689734</v>
      </c>
      <c r="R29" s="28">
        <f t="shared" si="3"/>
        <v>92.512746000973038</v>
      </c>
      <c r="T29" s="23"/>
    </row>
    <row r="30" spans="2:25" ht="18" customHeight="1">
      <c r="B30" s="44" t="s">
        <v>37</v>
      </c>
      <c r="C30" s="33">
        <f>+[1]DGII!J30</f>
        <v>5006.6000000000004</v>
      </c>
      <c r="D30" s="33">
        <f>+[1]DGII!K30</f>
        <v>4257.3</v>
      </c>
      <c r="E30" s="33">
        <f>+[1]DGII!L30</f>
        <v>4350.6000000000004</v>
      </c>
      <c r="F30" s="33">
        <f>+[1]DGII!M30</f>
        <v>4448.3999999999996</v>
      </c>
      <c r="G30" s="33">
        <f>+[1]DGII!N30</f>
        <v>4942.8999999999996</v>
      </c>
      <c r="H30" s="33">
        <f>+[1]DGII!O30</f>
        <v>4275.3999999999996</v>
      </c>
      <c r="I30" s="34">
        <f t="shared" ref="I30:I37" si="20">SUM(C30:H30)</f>
        <v>27281.200000000004</v>
      </c>
      <c r="J30" s="40">
        <v>5616.9149095760813</v>
      </c>
      <c r="K30" s="40">
        <v>4521.6677396642144</v>
      </c>
      <c r="L30" s="40">
        <v>4505.6106199388378</v>
      </c>
      <c r="M30" s="40">
        <v>4445.8727383407713</v>
      </c>
      <c r="N30" s="40">
        <v>5563.5019882612814</v>
      </c>
      <c r="O30" s="40">
        <v>4530.1669161714808</v>
      </c>
      <c r="P30" s="36">
        <f t="shared" ref="P30:P37" si="21">SUM(J30:O30)</f>
        <v>29183.73491195267</v>
      </c>
      <c r="Q30" s="36">
        <f t="shared" si="2"/>
        <v>-1902.5349119526654</v>
      </c>
      <c r="R30" s="37">
        <f t="shared" si="3"/>
        <v>93.48083815285257</v>
      </c>
      <c r="T30" s="23"/>
    </row>
    <row r="31" spans="2:25" ht="18" customHeight="1">
      <c r="B31" s="44" t="s">
        <v>38</v>
      </c>
      <c r="C31" s="33">
        <f>+[1]DGII!J31</f>
        <v>2957.2</v>
      </c>
      <c r="D31" s="33">
        <f>+[1]DGII!K31</f>
        <v>2520.6</v>
      </c>
      <c r="E31" s="33">
        <f>+[1]DGII!L31</f>
        <v>2544.4</v>
      </c>
      <c r="F31" s="33">
        <f>+[1]DGII!M31</f>
        <v>2598.6</v>
      </c>
      <c r="G31" s="33">
        <f>+[1]DGII!N31</f>
        <v>2876.1</v>
      </c>
      <c r="H31" s="33">
        <f>+[1]DGII!O31</f>
        <v>2478.1999999999998</v>
      </c>
      <c r="I31" s="34">
        <f t="shared" si="20"/>
        <v>15975.099999999999</v>
      </c>
      <c r="J31" s="40">
        <v>3486.7534685338687</v>
      </c>
      <c r="K31" s="40">
        <v>2820.4752655431735</v>
      </c>
      <c r="L31" s="40">
        <v>2744.3586240406621</v>
      </c>
      <c r="M31" s="40">
        <v>2758.9039253879164</v>
      </c>
      <c r="N31" s="40">
        <v>3419.6377470367397</v>
      </c>
      <c r="O31" s="40">
        <v>2722.7634073242816</v>
      </c>
      <c r="P31" s="36">
        <f t="shared" si="21"/>
        <v>17952.892437866642</v>
      </c>
      <c r="Q31" s="36">
        <f t="shared" si="2"/>
        <v>-1977.792437866643</v>
      </c>
      <c r="R31" s="37">
        <f t="shared" si="3"/>
        <v>88.983432921956137</v>
      </c>
      <c r="T31" s="23"/>
    </row>
    <row r="32" spans="2:25" ht="18" customHeight="1">
      <c r="B32" s="44" t="s">
        <v>39</v>
      </c>
      <c r="C32" s="33">
        <f>+[1]DGII!J32</f>
        <v>1194.8</v>
      </c>
      <c r="D32" s="33">
        <f>+[1]DGII!K32</f>
        <v>506.2</v>
      </c>
      <c r="E32" s="33">
        <f>+[1]DGII!L32</f>
        <v>573.29999999999995</v>
      </c>
      <c r="F32" s="33">
        <f>+[1]DGII!M32</f>
        <v>809.6</v>
      </c>
      <c r="G32" s="33">
        <f>+[1]DGII!N32</f>
        <v>701.4</v>
      </c>
      <c r="H32" s="33">
        <f>+[1]DGII!O32</f>
        <v>787.5</v>
      </c>
      <c r="I32" s="34">
        <f t="shared" si="20"/>
        <v>4572.8</v>
      </c>
      <c r="J32" s="40">
        <v>1540.8669833030754</v>
      </c>
      <c r="K32" s="40">
        <v>733.64189546587431</v>
      </c>
      <c r="L32" s="40">
        <v>701.12179177971655</v>
      </c>
      <c r="M32" s="40">
        <v>1054.1301556099399</v>
      </c>
      <c r="N32" s="40">
        <v>930.55788878632654</v>
      </c>
      <c r="O32" s="40">
        <v>592.27252619064643</v>
      </c>
      <c r="P32" s="36">
        <f t="shared" si="21"/>
        <v>5552.5912411355794</v>
      </c>
      <c r="Q32" s="36">
        <f t="shared" si="2"/>
        <v>-979.79124113557918</v>
      </c>
      <c r="R32" s="37">
        <f t="shared" si="3"/>
        <v>82.354342349623437</v>
      </c>
      <c r="T32" s="23"/>
    </row>
    <row r="33" spans="1:20" ht="18" customHeight="1">
      <c r="B33" s="44" t="s">
        <v>40</v>
      </c>
      <c r="C33" s="33">
        <f>+[1]DGII!J33</f>
        <v>2517.1999999999998</v>
      </c>
      <c r="D33" s="33">
        <f>+[1]DGII!K33</f>
        <v>1589.5</v>
      </c>
      <c r="E33" s="33">
        <f>+[1]DGII!L33</f>
        <v>1416.7</v>
      </c>
      <c r="F33" s="33">
        <f>+[1]DGII!M33</f>
        <v>1785.3</v>
      </c>
      <c r="G33" s="33">
        <f>+[1]DGII!N33</f>
        <v>1839.9</v>
      </c>
      <c r="H33" s="33">
        <f>+[1]DGII!O33</f>
        <v>1882.7</v>
      </c>
      <c r="I33" s="34">
        <f t="shared" si="20"/>
        <v>11031.300000000001</v>
      </c>
      <c r="J33" s="40">
        <v>2630.9817422882211</v>
      </c>
      <c r="K33" s="40">
        <v>1724.5497149159878</v>
      </c>
      <c r="L33" s="40">
        <v>1720.0636688325694</v>
      </c>
      <c r="M33" s="40">
        <v>2107.7617559456075</v>
      </c>
      <c r="N33" s="40">
        <v>1899.3948347572104</v>
      </c>
      <c r="O33" s="40">
        <v>1997.5539856696546</v>
      </c>
      <c r="P33" s="36">
        <f t="shared" si="21"/>
        <v>12080.30570240925</v>
      </c>
      <c r="Q33" s="36">
        <f t="shared" si="2"/>
        <v>-1049.0057024092494</v>
      </c>
      <c r="R33" s="37">
        <f t="shared" si="3"/>
        <v>91.31639771169003</v>
      </c>
      <c r="T33" s="23"/>
    </row>
    <row r="34" spans="1:20" ht="18" customHeight="1">
      <c r="B34" s="44" t="s">
        <v>41</v>
      </c>
      <c r="C34" s="33">
        <f>+[1]DGII!J34</f>
        <v>44.9</v>
      </c>
      <c r="D34" s="33">
        <f>+[1]DGII!K34</f>
        <v>27.7</v>
      </c>
      <c r="E34" s="33">
        <f>+[1]DGII!L34</f>
        <v>30.6</v>
      </c>
      <c r="F34" s="33">
        <f>+[1]DGII!M34</f>
        <v>63.6</v>
      </c>
      <c r="G34" s="33">
        <f>+[1]DGII!N34</f>
        <v>20.9</v>
      </c>
      <c r="H34" s="33">
        <f>+[1]DGII!O34</f>
        <v>34.9</v>
      </c>
      <c r="I34" s="34">
        <f t="shared" si="20"/>
        <v>222.6</v>
      </c>
      <c r="J34" s="40">
        <v>54.823140595342416</v>
      </c>
      <c r="K34" s="40">
        <v>47.225197756688793</v>
      </c>
      <c r="L34" s="40">
        <v>39.938114451669982</v>
      </c>
      <c r="M34" s="40">
        <v>54.423299126399954</v>
      </c>
      <c r="N34" s="40">
        <v>47.109795804151929</v>
      </c>
      <c r="O34" s="40">
        <v>47.196496123270308</v>
      </c>
      <c r="P34" s="36">
        <f t="shared" si="21"/>
        <v>290.7160438575234</v>
      </c>
      <c r="Q34" s="36">
        <f t="shared" si="2"/>
        <v>-68.116043857523408</v>
      </c>
      <c r="R34" s="37">
        <f t="shared" si="3"/>
        <v>76.569561502802259</v>
      </c>
      <c r="T34" s="23"/>
    </row>
    <row r="35" spans="1:20" ht="18" customHeight="1">
      <c r="B35" s="44" t="s">
        <v>42</v>
      </c>
      <c r="C35" s="33">
        <f>+[1]DGII!J35</f>
        <v>826.3</v>
      </c>
      <c r="D35" s="33">
        <f>+[1]DGII!K35</f>
        <v>817.4</v>
      </c>
      <c r="E35" s="33">
        <f>+[1]DGII!L35</f>
        <v>795.2</v>
      </c>
      <c r="F35" s="33">
        <f>+[1]DGII!M35</f>
        <v>810.5</v>
      </c>
      <c r="G35" s="33">
        <f>+[1]DGII!N35</f>
        <v>805.3</v>
      </c>
      <c r="H35" s="33">
        <f>+[1]DGII!O35</f>
        <v>819.1</v>
      </c>
      <c r="I35" s="34">
        <f t="shared" si="20"/>
        <v>4873.8</v>
      </c>
      <c r="J35" s="35">
        <v>851.66762077751059</v>
      </c>
      <c r="K35" s="35">
        <v>827.63371577124815</v>
      </c>
      <c r="L35" s="35">
        <v>823.17555468049284</v>
      </c>
      <c r="M35" s="35">
        <v>843.44329593912391</v>
      </c>
      <c r="N35" s="35">
        <v>833.37091953366507</v>
      </c>
      <c r="O35" s="35">
        <v>853.74787402208733</v>
      </c>
      <c r="P35" s="36">
        <f t="shared" si="21"/>
        <v>5033.0389807241281</v>
      </c>
      <c r="Q35" s="36">
        <f t="shared" si="2"/>
        <v>-159.23898072412794</v>
      </c>
      <c r="R35" s="37">
        <f t="shared" si="3"/>
        <v>96.836126615867826</v>
      </c>
      <c r="T35" s="23"/>
    </row>
    <row r="36" spans="1:20" ht="18" customHeight="1">
      <c r="B36" s="44" t="s">
        <v>43</v>
      </c>
      <c r="C36" s="33">
        <f>+[1]DGII!J36</f>
        <v>1205.7</v>
      </c>
      <c r="D36" s="33">
        <f>+[1]DGII!K36</f>
        <v>1144.0999999999999</v>
      </c>
      <c r="E36" s="33">
        <f>+[1]DGII!L36</f>
        <v>1132.9000000000001</v>
      </c>
      <c r="F36" s="33">
        <f>+[1]DGII!M36</f>
        <v>1408.1</v>
      </c>
      <c r="G36" s="33">
        <f>+[1]DGII!N36</f>
        <v>1550.6</v>
      </c>
      <c r="H36" s="33">
        <f>+[1]DGII!O36</f>
        <v>1261.5</v>
      </c>
      <c r="I36" s="34">
        <f t="shared" si="20"/>
        <v>7702.9</v>
      </c>
      <c r="J36" s="35">
        <v>1288.5775960496126</v>
      </c>
      <c r="K36" s="35">
        <v>899.41061063225936</v>
      </c>
      <c r="L36" s="35">
        <v>1098.2851074064044</v>
      </c>
      <c r="M36" s="35">
        <v>1357.6285097517648</v>
      </c>
      <c r="N36" s="35">
        <v>1487.3860387863754</v>
      </c>
      <c r="O36" s="35">
        <v>1242.5867826793547</v>
      </c>
      <c r="P36" s="36">
        <f t="shared" si="21"/>
        <v>7373.8746453057711</v>
      </c>
      <c r="Q36" s="36">
        <f t="shared" si="2"/>
        <v>329.02535469422855</v>
      </c>
      <c r="R36" s="37">
        <f t="shared" si="3"/>
        <v>104.46204160662924</v>
      </c>
      <c r="T36" s="23"/>
    </row>
    <row r="37" spans="1:20" ht="18" customHeight="1">
      <c r="B37" s="44" t="s">
        <v>31</v>
      </c>
      <c r="C37" s="33">
        <f>+[1]DGII!J37</f>
        <v>8</v>
      </c>
      <c r="D37" s="33">
        <f>+[1]DGII!K37</f>
        <v>5.5</v>
      </c>
      <c r="E37" s="33">
        <f>+[1]DGII!L37</f>
        <v>3.5</v>
      </c>
      <c r="F37" s="33">
        <f>+[1]DGII!M37</f>
        <v>0</v>
      </c>
      <c r="G37" s="33">
        <f>+[1]DGII!N37</f>
        <v>9.4</v>
      </c>
      <c r="H37" s="33">
        <f>+[1]DGII!O37</f>
        <v>3.4</v>
      </c>
      <c r="I37" s="34">
        <f t="shared" si="20"/>
        <v>29.799999999999997</v>
      </c>
      <c r="J37" s="33">
        <v>4.1460645452788434</v>
      </c>
      <c r="K37" s="33">
        <v>4.0249621745423401</v>
      </c>
      <c r="L37" s="33">
        <v>3.986531749049341</v>
      </c>
      <c r="M37" s="33">
        <v>4.1618542484655654</v>
      </c>
      <c r="N37" s="33">
        <v>4.0864859608401112</v>
      </c>
      <c r="O37" s="33">
        <v>3.9243917600153897</v>
      </c>
      <c r="P37" s="36">
        <f t="shared" si="21"/>
        <v>24.330290438191589</v>
      </c>
      <c r="Q37" s="36">
        <f t="shared" si="2"/>
        <v>5.4697095618084077</v>
      </c>
      <c r="R37" s="37">
        <f t="shared" si="3"/>
        <v>122.48106974186601</v>
      </c>
      <c r="T37" s="23"/>
    </row>
    <row r="38" spans="1:20" ht="18" customHeight="1">
      <c r="B38" s="45" t="s">
        <v>44</v>
      </c>
      <c r="C38" s="25">
        <f>SUM(C39:C42)</f>
        <v>3168.5999999999995</v>
      </c>
      <c r="D38" s="25">
        <f t="shared" ref="D38:H38" si="22">SUM(D39:D42)</f>
        <v>2767.9999999999995</v>
      </c>
      <c r="E38" s="25">
        <f t="shared" si="22"/>
        <v>2091.8000000000002</v>
      </c>
      <c r="F38" s="25">
        <f t="shared" si="22"/>
        <v>1835.7</v>
      </c>
      <c r="G38" s="25">
        <f t="shared" si="22"/>
        <v>2085.4</v>
      </c>
      <c r="H38" s="25">
        <f t="shared" si="22"/>
        <v>1894.9</v>
      </c>
      <c r="I38" s="29">
        <f>SUM(I39:I42)</f>
        <v>13844.399999999998</v>
      </c>
      <c r="J38" s="26">
        <f t="shared" ref="J38:O38" si="23">SUM(J39:J42)</f>
        <v>3067.9630524074801</v>
      </c>
      <c r="K38" s="26">
        <f t="shared" si="23"/>
        <v>2907.6494594713299</v>
      </c>
      <c r="L38" s="26">
        <f t="shared" si="23"/>
        <v>2463.6606788161071</v>
      </c>
      <c r="M38" s="26">
        <f t="shared" si="23"/>
        <v>2042.393164601956</v>
      </c>
      <c r="N38" s="26">
        <f t="shared" si="23"/>
        <v>2277.8801292242233</v>
      </c>
      <c r="O38" s="26">
        <f t="shared" si="23"/>
        <v>2131.2308567796736</v>
      </c>
      <c r="P38" s="27">
        <f>SUM(P39:P42)</f>
        <v>14890.777341300765</v>
      </c>
      <c r="Q38" s="27">
        <f t="shared" si="2"/>
        <v>-1046.3773413007675</v>
      </c>
      <c r="R38" s="28">
        <f t="shared" si="3"/>
        <v>92.972983764933772</v>
      </c>
      <c r="T38" s="23"/>
    </row>
    <row r="39" spans="1:20" ht="18" customHeight="1">
      <c r="B39" s="46" t="s">
        <v>45</v>
      </c>
      <c r="C39" s="33">
        <f>+[1]DGII!J39</f>
        <v>1839</v>
      </c>
      <c r="D39" s="33">
        <f>+[1]DGII!K39</f>
        <v>1973.2</v>
      </c>
      <c r="E39" s="33">
        <f>+[1]DGII!L39</f>
        <v>1885.9</v>
      </c>
      <c r="F39" s="33">
        <f>+[1]DGII!M39</f>
        <v>1649.7</v>
      </c>
      <c r="G39" s="33">
        <f>+[1]DGII!N39</f>
        <v>1897.5</v>
      </c>
      <c r="H39" s="33">
        <f>+[1]DGII!O39</f>
        <v>1715.8</v>
      </c>
      <c r="I39" s="34">
        <f>SUM(C39:H39)</f>
        <v>10961.099999999999</v>
      </c>
      <c r="J39" s="40">
        <v>1730.7209693542245</v>
      </c>
      <c r="K39" s="40">
        <v>2008.0399898219907</v>
      </c>
      <c r="L39" s="40">
        <v>2135.3542108719148</v>
      </c>
      <c r="M39" s="40">
        <v>1818.7527942305899</v>
      </c>
      <c r="N39" s="40">
        <v>2058.03784486938</v>
      </c>
      <c r="O39" s="40">
        <v>1915.8963603560305</v>
      </c>
      <c r="P39" s="36">
        <f>SUM(J39:O39)</f>
        <v>11666.802169504128</v>
      </c>
      <c r="Q39" s="36">
        <f t="shared" si="2"/>
        <v>-705.70216950412942</v>
      </c>
      <c r="R39" s="37">
        <f t="shared" si="3"/>
        <v>93.951194515419445</v>
      </c>
      <c r="T39" s="23"/>
    </row>
    <row r="40" spans="1:20" ht="18" customHeight="1">
      <c r="B40" s="46" t="s">
        <v>46</v>
      </c>
      <c r="C40" s="33">
        <f>+[1]DGII!J40</f>
        <v>1196.2</v>
      </c>
      <c r="D40" s="33">
        <f>+[1]DGII!K40</f>
        <v>661.4</v>
      </c>
      <c r="E40" s="33">
        <f>+[1]DGII!L40</f>
        <v>67.099999999999994</v>
      </c>
      <c r="F40" s="33">
        <f>+[1]DGII!M40</f>
        <v>45.5</v>
      </c>
      <c r="G40" s="33">
        <f>+[1]DGII!N40</f>
        <v>47.2</v>
      </c>
      <c r="H40" s="33">
        <f>+[1]DGII!O40</f>
        <v>41.4</v>
      </c>
      <c r="I40" s="34">
        <f>SUM(C40:H40)</f>
        <v>2058.7999999999997</v>
      </c>
      <c r="J40" s="40">
        <v>1187.0506237508614</v>
      </c>
      <c r="K40" s="40">
        <v>752.41871533313986</v>
      </c>
      <c r="L40" s="40">
        <v>177.02785584375999</v>
      </c>
      <c r="M40" s="40">
        <v>70.159369901289423</v>
      </c>
      <c r="N40" s="40">
        <v>66.4607293205339</v>
      </c>
      <c r="O40" s="40">
        <v>61.003649453045512</v>
      </c>
      <c r="P40" s="36">
        <f>SUM(J40:O40)</f>
        <v>2314.1209436026297</v>
      </c>
      <c r="Q40" s="36">
        <f t="shared" si="2"/>
        <v>-255.32094360263</v>
      </c>
      <c r="R40" s="37">
        <f t="shared" si="3"/>
        <v>88.966828016985772</v>
      </c>
      <c r="T40" s="23"/>
    </row>
    <row r="41" spans="1:20" ht="18" customHeight="1">
      <c r="B41" s="44" t="s">
        <v>47</v>
      </c>
      <c r="C41" s="33">
        <f>+[1]DGII!J41</f>
        <v>98.2</v>
      </c>
      <c r="D41" s="33">
        <f>+[1]DGII!K41</f>
        <v>102.7</v>
      </c>
      <c r="E41" s="33">
        <f>+[1]DGII!L41</f>
        <v>105.4</v>
      </c>
      <c r="F41" s="33">
        <f>+[1]DGII!M41</f>
        <v>108.1</v>
      </c>
      <c r="G41" s="33">
        <f>+[1]DGII!N41</f>
        <v>106.2</v>
      </c>
      <c r="H41" s="33">
        <f>+[1]DGII!O41</f>
        <v>103.8</v>
      </c>
      <c r="I41" s="34">
        <f>SUM(C41:H41)</f>
        <v>624.4</v>
      </c>
      <c r="J41" s="40">
        <v>111.88949986734626</v>
      </c>
      <c r="K41" s="40">
        <v>109.65403733362925</v>
      </c>
      <c r="L41" s="40">
        <v>112.69940599261417</v>
      </c>
      <c r="M41" s="40">
        <v>114.34013932284311</v>
      </c>
      <c r="N41" s="40">
        <v>114.26605455048788</v>
      </c>
      <c r="O41" s="40">
        <v>114.97325721349377</v>
      </c>
      <c r="P41" s="36">
        <f>SUM(J41:O41)</f>
        <v>677.82239428041441</v>
      </c>
      <c r="Q41" s="36">
        <f t="shared" si="2"/>
        <v>-53.422394280414437</v>
      </c>
      <c r="R41" s="37">
        <f t="shared" si="3"/>
        <v>92.118526219965275</v>
      </c>
      <c r="T41" s="23"/>
    </row>
    <row r="42" spans="1:20" ht="18" customHeight="1">
      <c r="B42" s="44" t="s">
        <v>48</v>
      </c>
      <c r="C42" s="33">
        <f>+[1]DGII!J42</f>
        <v>35.200000000000003</v>
      </c>
      <c r="D42" s="33">
        <f>+[1]DGII!K42</f>
        <v>30.7</v>
      </c>
      <c r="E42" s="33">
        <f>+[1]DGII!L42</f>
        <v>33.4</v>
      </c>
      <c r="F42" s="33">
        <f>+[1]DGII!M42</f>
        <v>32.4</v>
      </c>
      <c r="G42" s="33">
        <f>+[1]DGII!N42</f>
        <v>34.5</v>
      </c>
      <c r="H42" s="33">
        <f>+[1]DGII!O42</f>
        <v>33.9</v>
      </c>
      <c r="I42" s="34">
        <f>SUM(C42:H42)</f>
        <v>200.10000000000002</v>
      </c>
      <c r="J42" s="40">
        <v>38.301959435047529</v>
      </c>
      <c r="K42" s="40">
        <v>37.536716982569779</v>
      </c>
      <c r="L42" s="40">
        <v>38.579206107818315</v>
      </c>
      <c r="M42" s="40">
        <v>39.140861147233672</v>
      </c>
      <c r="N42" s="40">
        <v>39.115500483821386</v>
      </c>
      <c r="O42" s="40">
        <v>39.35758975710371</v>
      </c>
      <c r="P42" s="36">
        <f>SUM(J42:O42)</f>
        <v>232.0318339135944</v>
      </c>
      <c r="Q42" s="36">
        <f t="shared" si="2"/>
        <v>-31.931833913594375</v>
      </c>
      <c r="R42" s="37">
        <f t="shared" si="3"/>
        <v>86.238166817452566</v>
      </c>
      <c r="T42" s="23"/>
    </row>
    <row r="43" spans="1:20" ht="18" customHeight="1">
      <c r="B43" s="38" t="s">
        <v>49</v>
      </c>
      <c r="C43" s="25">
        <f>+[1]DGII!J43</f>
        <v>197.3</v>
      </c>
      <c r="D43" s="25">
        <f>+[1]DGII!K43</f>
        <v>218.3</v>
      </c>
      <c r="E43" s="25">
        <f>+[1]DGII!L43</f>
        <v>207.4</v>
      </c>
      <c r="F43" s="25">
        <f>+[1]DGII!M43</f>
        <v>243.8</v>
      </c>
      <c r="G43" s="25">
        <f>+[1]DGII!N43</f>
        <v>229</v>
      </c>
      <c r="H43" s="25">
        <f>+[1]DGII!O43</f>
        <v>380.7</v>
      </c>
      <c r="I43" s="25">
        <f>SUM(C43:H43)</f>
        <v>1476.5</v>
      </c>
      <c r="J43" s="25">
        <v>169.66593876829759</v>
      </c>
      <c r="K43" s="25">
        <v>197.6576394755055</v>
      </c>
      <c r="L43" s="25">
        <v>183.54705628758549</v>
      </c>
      <c r="M43" s="25">
        <v>162.96970932855922</v>
      </c>
      <c r="N43" s="25">
        <v>191.42154673469307</v>
      </c>
      <c r="O43" s="25">
        <v>187.90213869065241</v>
      </c>
      <c r="P43" s="27">
        <f>SUM(J43:O43)</f>
        <v>1093.1640292852933</v>
      </c>
      <c r="Q43" s="27">
        <f t="shared" si="2"/>
        <v>383.33597071470672</v>
      </c>
      <c r="R43" s="37">
        <f t="shared" si="3"/>
        <v>135.06664694824713</v>
      </c>
      <c r="T43" s="23"/>
    </row>
    <row r="44" spans="1:20" ht="18" customHeight="1">
      <c r="B44" s="47" t="s">
        <v>50</v>
      </c>
      <c r="C44" s="25">
        <f>SUM(C45:C46)</f>
        <v>1031.5</v>
      </c>
      <c r="D44" s="25">
        <f t="shared" ref="D44:H44" si="24">SUM(D45:D46)</f>
        <v>980.4</v>
      </c>
      <c r="E44" s="25">
        <f t="shared" si="24"/>
        <v>995.8</v>
      </c>
      <c r="F44" s="25">
        <f t="shared" si="24"/>
        <v>1002.7</v>
      </c>
      <c r="G44" s="25">
        <f t="shared" si="24"/>
        <v>863.9</v>
      </c>
      <c r="H44" s="25">
        <f t="shared" si="24"/>
        <v>828.7</v>
      </c>
      <c r="I44" s="29">
        <f>SUM(I45:I46)</f>
        <v>5703</v>
      </c>
      <c r="J44" s="48">
        <f>+J45+J46</f>
        <v>1135.7088884484745</v>
      </c>
      <c r="K44" s="48">
        <f t="shared" ref="K44:O44" si="25">+K45+K46</f>
        <v>1049.2208010594911</v>
      </c>
      <c r="L44" s="48">
        <f t="shared" si="25"/>
        <v>1073.2803733313044</v>
      </c>
      <c r="M44" s="48">
        <f t="shared" si="25"/>
        <v>1170.8253608713107</v>
      </c>
      <c r="N44" s="48">
        <f t="shared" si="25"/>
        <v>906.12539539652994</v>
      </c>
      <c r="O44" s="48">
        <f t="shared" si="25"/>
        <v>917.18982893918462</v>
      </c>
      <c r="P44" s="27">
        <f>+P45+P46</f>
        <v>6252.3506480462947</v>
      </c>
      <c r="Q44" s="27">
        <f t="shared" si="2"/>
        <v>-549.35064804629474</v>
      </c>
      <c r="R44" s="28">
        <f t="shared" si="3"/>
        <v>91.213694193271877</v>
      </c>
      <c r="T44" s="23"/>
    </row>
    <row r="45" spans="1:20" ht="18" customHeight="1">
      <c r="B45" s="44" t="s">
        <v>51</v>
      </c>
      <c r="C45" s="33">
        <f>+[1]DGII!J45</f>
        <v>1031.5</v>
      </c>
      <c r="D45" s="33">
        <f>+[1]DGII!K45</f>
        <v>980.4</v>
      </c>
      <c r="E45" s="33">
        <f>+[1]DGII!L45</f>
        <v>995.8</v>
      </c>
      <c r="F45" s="33">
        <f>+[1]DGII!M45</f>
        <v>1002.7</v>
      </c>
      <c r="G45" s="33">
        <f>+[1]DGII!N45</f>
        <v>863.8</v>
      </c>
      <c r="H45" s="33">
        <f>+[1]DGII!O45</f>
        <v>828.7</v>
      </c>
      <c r="I45" s="34">
        <f>SUM(C45:H45)</f>
        <v>5702.9</v>
      </c>
      <c r="J45" s="40">
        <v>1135.7088884484745</v>
      </c>
      <c r="K45" s="40">
        <v>1049.2208010594911</v>
      </c>
      <c r="L45" s="40">
        <v>1073.2803733313044</v>
      </c>
      <c r="M45" s="40">
        <v>1170.8253608713107</v>
      </c>
      <c r="N45" s="40">
        <v>906.12539539652994</v>
      </c>
      <c r="O45" s="40">
        <v>917.18982893918462</v>
      </c>
      <c r="P45" s="36">
        <f>SUM(J45:O45)</f>
        <v>6252.3506480462947</v>
      </c>
      <c r="Q45" s="36">
        <f t="shared" si="2"/>
        <v>-549.4506480462951</v>
      </c>
      <c r="R45" s="37">
        <f t="shared" si="3"/>
        <v>91.212094794811534</v>
      </c>
      <c r="T45" s="23"/>
    </row>
    <row r="46" spans="1:20" ht="18" customHeight="1">
      <c r="B46" s="44" t="s">
        <v>31</v>
      </c>
      <c r="C46" s="33">
        <f>+[1]DGII!J46</f>
        <v>0</v>
      </c>
      <c r="D46" s="33">
        <f>+[1]DGII!K46</f>
        <v>0</v>
      </c>
      <c r="E46" s="33">
        <f>+[1]DGII!L46</f>
        <v>0</v>
      </c>
      <c r="F46" s="33">
        <f>+[1]DGII!M46</f>
        <v>0</v>
      </c>
      <c r="G46" s="33">
        <f>+[1]DGII!N46</f>
        <v>0.1</v>
      </c>
      <c r="H46" s="33">
        <f>+[1]DGII!O46</f>
        <v>0</v>
      </c>
      <c r="I46" s="34">
        <f>SUM(C46:H46)</f>
        <v>0.1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6">
        <f>SUM(J46:O46)</f>
        <v>0</v>
      </c>
      <c r="Q46" s="36">
        <f t="shared" si="2"/>
        <v>0.1</v>
      </c>
      <c r="R46" s="49">
        <v>0</v>
      </c>
      <c r="T46" s="23"/>
    </row>
    <row r="47" spans="1:20" ht="18" customHeight="1">
      <c r="B47" s="47" t="s">
        <v>52</v>
      </c>
      <c r="C47" s="25">
        <f>+[1]DGII!J47</f>
        <v>128.80000000000001</v>
      </c>
      <c r="D47" s="25">
        <f>+[1]DGII!K47</f>
        <v>132.5</v>
      </c>
      <c r="E47" s="25">
        <f>+[1]DGII!L47</f>
        <v>135.80000000000001</v>
      </c>
      <c r="F47" s="25">
        <f>+[1]DGII!M47</f>
        <v>123.6</v>
      </c>
      <c r="G47" s="25">
        <f>+[1]DGII!N47</f>
        <v>128.6</v>
      </c>
      <c r="H47" s="25">
        <f>+[1]DGII!O47</f>
        <v>117.8</v>
      </c>
      <c r="I47" s="29">
        <f>SUM(C47:H47)</f>
        <v>767.1</v>
      </c>
      <c r="J47" s="26">
        <v>137.48639784649268</v>
      </c>
      <c r="K47" s="26">
        <v>159.96377925772197</v>
      </c>
      <c r="L47" s="26">
        <v>144.89955000463553</v>
      </c>
      <c r="M47" s="26">
        <v>146.87251816867575</v>
      </c>
      <c r="N47" s="26">
        <v>146.02655560068794</v>
      </c>
      <c r="O47" s="26">
        <v>140.08525647464788</v>
      </c>
      <c r="P47" s="27">
        <f>SUM(J47:O47)</f>
        <v>875.33405735286169</v>
      </c>
      <c r="Q47" s="27">
        <f t="shared" si="2"/>
        <v>-108.23405735286167</v>
      </c>
      <c r="R47" s="28">
        <f t="shared" si="3"/>
        <v>87.635114109443279</v>
      </c>
      <c r="T47" s="23"/>
    </row>
    <row r="48" spans="1:20" ht="18" customHeight="1">
      <c r="A48" s="50"/>
      <c r="B48" s="47" t="s">
        <v>53</v>
      </c>
      <c r="C48" s="25">
        <f>+[1]DGII!J48</f>
        <v>0.1</v>
      </c>
      <c r="D48" s="25">
        <f>+[1]DGII!K48</f>
        <v>1.9</v>
      </c>
      <c r="E48" s="25">
        <f>+[1]DGII!L48</f>
        <v>0.3</v>
      </c>
      <c r="F48" s="25">
        <f>+[1]DGII!M48</f>
        <v>1.2</v>
      </c>
      <c r="G48" s="25">
        <f>+[1]DGII!N48</f>
        <v>0.2</v>
      </c>
      <c r="H48" s="25">
        <f>+[1]DGII!O48</f>
        <v>0.4</v>
      </c>
      <c r="I48" s="29">
        <f>SUM(C48:H48)</f>
        <v>4.1000000000000005</v>
      </c>
      <c r="J48" s="26">
        <v>0.15036566007116495</v>
      </c>
      <c r="K48" s="26">
        <v>0.14914476025632928</v>
      </c>
      <c r="L48" s="26">
        <v>0.18981003394486559</v>
      </c>
      <c r="M48" s="26">
        <v>0.44603124717430598</v>
      </c>
      <c r="N48" s="26">
        <v>0.52582471776051443</v>
      </c>
      <c r="O48" s="26">
        <v>0.16920709550695665</v>
      </c>
      <c r="P48" s="27">
        <f>SUM(J48:O48)</f>
        <v>1.6303835147141368</v>
      </c>
      <c r="Q48" s="27">
        <f t="shared" si="2"/>
        <v>2.4696164852858637</v>
      </c>
      <c r="R48" s="28">
        <f t="shared" si="3"/>
        <v>251.47457411079586</v>
      </c>
      <c r="T48" s="23"/>
    </row>
    <row r="49" spans="1:191" ht="18" customHeight="1">
      <c r="B49" s="24" t="s">
        <v>54</v>
      </c>
      <c r="C49" s="25">
        <f>+C50+C53+C56</f>
        <v>448.9</v>
      </c>
      <c r="D49" s="25">
        <f t="shared" ref="D49:H49" si="26">+D50+D53+D56</f>
        <v>571.69999999999993</v>
      </c>
      <c r="E49" s="25">
        <f t="shared" si="26"/>
        <v>506.9</v>
      </c>
      <c r="F49" s="25">
        <f t="shared" si="26"/>
        <v>560.69999999999993</v>
      </c>
      <c r="G49" s="25">
        <f t="shared" si="26"/>
        <v>445.30000000000007</v>
      </c>
      <c r="H49" s="25">
        <f t="shared" si="26"/>
        <v>464.29999999999995</v>
      </c>
      <c r="I49" s="29">
        <f>+I50+I53+I56</f>
        <v>2997.8</v>
      </c>
      <c r="J49" s="29">
        <f t="shared" ref="J49:O49" si="27">+J50+J53+J56</f>
        <v>457.25209467846929</v>
      </c>
      <c r="K49" s="29">
        <f t="shared" si="27"/>
        <v>623.24627250996582</v>
      </c>
      <c r="L49" s="29">
        <f t="shared" si="27"/>
        <v>597.44912985710937</v>
      </c>
      <c r="M49" s="29">
        <f t="shared" si="27"/>
        <v>605.69637298341672</v>
      </c>
      <c r="N49" s="29">
        <f t="shared" si="27"/>
        <v>499.41701590233589</v>
      </c>
      <c r="O49" s="29">
        <f t="shared" si="27"/>
        <v>482.01478430547303</v>
      </c>
      <c r="P49" s="27">
        <f>+P50+P53+P56</f>
        <v>3265.0756702367703</v>
      </c>
      <c r="Q49" s="27">
        <f t="shared" si="2"/>
        <v>-267.27567023677011</v>
      </c>
      <c r="R49" s="28">
        <f t="shared" si="3"/>
        <v>91.81410487134626</v>
      </c>
      <c r="T49" s="23"/>
    </row>
    <row r="50" spans="1:191" ht="18" customHeight="1">
      <c r="B50" s="51" t="s">
        <v>55</v>
      </c>
      <c r="C50" s="25">
        <f>+C51+C52</f>
        <v>0.2</v>
      </c>
      <c r="D50" s="25">
        <f t="shared" ref="D50:H50" si="28">+D51+D52</f>
        <v>0</v>
      </c>
      <c r="E50" s="25">
        <f t="shared" si="28"/>
        <v>1.2</v>
      </c>
      <c r="F50" s="25">
        <f t="shared" si="28"/>
        <v>2.2999999999999998</v>
      </c>
      <c r="G50" s="25">
        <f t="shared" si="28"/>
        <v>0.3</v>
      </c>
      <c r="H50" s="25">
        <f t="shared" si="28"/>
        <v>0.5</v>
      </c>
      <c r="I50" s="29">
        <f>+I51+I52</f>
        <v>4.5</v>
      </c>
      <c r="J50" s="26">
        <f t="shared" ref="J50:O50" si="29">+J51+J52</f>
        <v>0.2927587188994677</v>
      </c>
      <c r="K50" s="26">
        <f t="shared" si="29"/>
        <v>0.29038165311512082</v>
      </c>
      <c r="L50" s="26">
        <f t="shared" si="29"/>
        <v>0.3695560698211538</v>
      </c>
      <c r="M50" s="26">
        <f t="shared" si="29"/>
        <v>0.86841328299347753</v>
      </c>
      <c r="N50" s="26">
        <f t="shared" si="29"/>
        <v>1.0237694608222772</v>
      </c>
      <c r="O50" s="26">
        <f t="shared" si="29"/>
        <v>0.32944259005594578</v>
      </c>
      <c r="P50" s="28">
        <f>+P51+P52</f>
        <v>3.1743217757074422</v>
      </c>
      <c r="Q50" s="28">
        <f t="shared" si="2"/>
        <v>1.3256782242925578</v>
      </c>
      <c r="R50" s="28">
        <f t="shared" si="3"/>
        <v>141.76256592629497</v>
      </c>
      <c r="T50" s="23"/>
    </row>
    <row r="51" spans="1:191" ht="18" customHeight="1">
      <c r="B51" s="46" t="s">
        <v>56</v>
      </c>
      <c r="C51" s="33">
        <f>+[1]DGII!J51</f>
        <v>0.2</v>
      </c>
      <c r="D51" s="33">
        <f>+[1]DGII!K51</f>
        <v>0</v>
      </c>
      <c r="E51" s="33">
        <f>+[1]DGII!L51</f>
        <v>1.2</v>
      </c>
      <c r="F51" s="33">
        <f>+[1]DGII!M51</f>
        <v>2.2999999999999998</v>
      </c>
      <c r="G51" s="33">
        <f>+[1]DGII!N51</f>
        <v>0.3</v>
      </c>
      <c r="H51" s="33">
        <f>+[1]DGII!O51</f>
        <v>0.5</v>
      </c>
      <c r="I51" s="34">
        <f>SUM(C51:H51)</f>
        <v>4.5</v>
      </c>
      <c r="J51" s="33">
        <v>0.2927587188994677</v>
      </c>
      <c r="K51" s="33">
        <v>0.29038165311512082</v>
      </c>
      <c r="L51" s="33">
        <v>0.3695560698211538</v>
      </c>
      <c r="M51" s="33">
        <v>0.86841328299347753</v>
      </c>
      <c r="N51" s="33">
        <v>1.0237694608222772</v>
      </c>
      <c r="O51" s="33">
        <v>0.32944259005594578</v>
      </c>
      <c r="P51" s="37">
        <f>SUM(J51:O51)</f>
        <v>3.1743217757074422</v>
      </c>
      <c r="Q51" s="37">
        <f t="shared" si="2"/>
        <v>1.3256782242925578</v>
      </c>
      <c r="R51" s="37">
        <f t="shared" si="3"/>
        <v>141.76256592629497</v>
      </c>
      <c r="T51" s="23"/>
    </row>
    <row r="52" spans="1:191" ht="18" customHeight="1">
      <c r="B52" s="46" t="s">
        <v>57</v>
      </c>
      <c r="C52" s="33">
        <f>+[1]DGII!J52</f>
        <v>0</v>
      </c>
      <c r="D52" s="33">
        <f>+[1]DGII!K52</f>
        <v>0</v>
      </c>
      <c r="E52" s="33">
        <f>+[1]DGII!L52</f>
        <v>0</v>
      </c>
      <c r="F52" s="33">
        <f>+[1]DGII!M52</f>
        <v>0</v>
      </c>
      <c r="G52" s="33">
        <f>+[1]DGII!N52</f>
        <v>0</v>
      </c>
      <c r="H52" s="33">
        <f>+[1]DGII!O52</f>
        <v>0</v>
      </c>
      <c r="I52" s="34">
        <f>SUM(C52:H52)</f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37">
        <f>SUM(J52:O52)</f>
        <v>0</v>
      </c>
      <c r="Q52" s="37">
        <f t="shared" si="2"/>
        <v>0</v>
      </c>
      <c r="R52" s="37" t="s">
        <v>58</v>
      </c>
      <c r="T52" s="23"/>
    </row>
    <row r="53" spans="1:191" ht="18" customHeight="1">
      <c r="B53" s="51" t="s">
        <v>59</v>
      </c>
      <c r="C53" s="25">
        <f>+C54+C55</f>
        <v>448.7</v>
      </c>
      <c r="D53" s="25">
        <f t="shared" ref="D53:H53" si="30">+D54+D55</f>
        <v>571.69999999999993</v>
      </c>
      <c r="E53" s="25">
        <f t="shared" si="30"/>
        <v>505.7</v>
      </c>
      <c r="F53" s="25">
        <f t="shared" si="30"/>
        <v>558.4</v>
      </c>
      <c r="G53" s="25">
        <f t="shared" si="30"/>
        <v>444.90000000000003</v>
      </c>
      <c r="H53" s="25">
        <f t="shared" si="30"/>
        <v>463.79999999999995</v>
      </c>
      <c r="I53" s="29">
        <f>+I54+I55</f>
        <v>2993.2000000000003</v>
      </c>
      <c r="J53" s="26">
        <f t="shared" ref="J53:O53" si="31">+J54+J55</f>
        <v>456.95933595956984</v>
      </c>
      <c r="K53" s="26">
        <f t="shared" si="31"/>
        <v>622.95589085685071</v>
      </c>
      <c r="L53" s="26">
        <f t="shared" si="31"/>
        <v>597.07957378728827</v>
      </c>
      <c r="M53" s="26">
        <f t="shared" si="31"/>
        <v>604.82795970042321</v>
      </c>
      <c r="N53" s="26">
        <f t="shared" si="31"/>
        <v>498.39324644151361</v>
      </c>
      <c r="O53" s="26">
        <f t="shared" si="31"/>
        <v>481.68534171541711</v>
      </c>
      <c r="P53" s="27">
        <f>+P54+P55</f>
        <v>3261.9013484610628</v>
      </c>
      <c r="Q53" s="27">
        <f t="shared" si="2"/>
        <v>-268.70134846106248</v>
      </c>
      <c r="R53" s="28">
        <f t="shared" ref="R53:R59" si="32">+I53/P53*100</f>
        <v>91.762431791880104</v>
      </c>
      <c r="T53" s="23"/>
    </row>
    <row r="54" spans="1:191" ht="18" customHeight="1">
      <c r="A54" s="52"/>
      <c r="B54" s="44" t="s">
        <v>60</v>
      </c>
      <c r="C54" s="33">
        <f>+[1]DGII!J54</f>
        <v>446.2</v>
      </c>
      <c r="D54" s="33">
        <f>+[1]DGII!K54</f>
        <v>569.29999999999995</v>
      </c>
      <c r="E54" s="33">
        <f>+[1]DGII!L54</f>
        <v>502.7</v>
      </c>
      <c r="F54" s="33">
        <f>+[1]DGII!M54</f>
        <v>555.79999999999995</v>
      </c>
      <c r="G54" s="33">
        <f>+[1]DGII!N54</f>
        <v>442.3</v>
      </c>
      <c r="H54" s="33">
        <f>+[1]DGII!O54</f>
        <v>461.4</v>
      </c>
      <c r="I54" s="34">
        <f>SUM(C54:H54)</f>
        <v>2977.7000000000003</v>
      </c>
      <c r="J54" s="40">
        <v>454.36247689222478</v>
      </c>
      <c r="K54" s="40">
        <v>620.3058281818827</v>
      </c>
      <c r="L54" s="40">
        <v>593.92540993972966</v>
      </c>
      <c r="M54" s="40">
        <v>602.17414722875367</v>
      </c>
      <c r="N54" s="40">
        <v>495.27199393997228</v>
      </c>
      <c r="O54" s="40">
        <v>478.82665458769452</v>
      </c>
      <c r="P54" s="36">
        <f>SUM(J54:O54)</f>
        <v>3244.8665107702577</v>
      </c>
      <c r="Q54" s="36">
        <f t="shared" si="2"/>
        <v>-267.16651077025745</v>
      </c>
      <c r="R54" s="37">
        <f t="shared" si="32"/>
        <v>91.766486852895596</v>
      </c>
      <c r="T54" s="23"/>
    </row>
    <row r="55" spans="1:191" ht="18" customHeight="1">
      <c r="B55" s="44" t="s">
        <v>31</v>
      </c>
      <c r="C55" s="33">
        <f>+[1]DGII!J55</f>
        <v>2.5</v>
      </c>
      <c r="D55" s="33">
        <f>+[1]DGII!K55</f>
        <v>2.4</v>
      </c>
      <c r="E55" s="33">
        <f>+[1]DGII!L55</f>
        <v>3</v>
      </c>
      <c r="F55" s="33">
        <f>+[1]DGII!M55</f>
        <v>2.6</v>
      </c>
      <c r="G55" s="33">
        <f>+[1]DGII!N55</f>
        <v>2.6</v>
      </c>
      <c r="H55" s="33">
        <f>+[1]DGII!O55</f>
        <v>2.4</v>
      </c>
      <c r="I55" s="34">
        <f>SUM(C55:H55)</f>
        <v>15.5</v>
      </c>
      <c r="J55" s="40">
        <v>2.5968590673450582</v>
      </c>
      <c r="K55" s="40">
        <v>2.6500626749680039</v>
      </c>
      <c r="L55" s="40">
        <v>3.1541638475586269</v>
      </c>
      <c r="M55" s="40">
        <v>2.653812471669581</v>
      </c>
      <c r="N55" s="40">
        <v>3.1212525015413277</v>
      </c>
      <c r="O55" s="40">
        <v>2.8586871277225669</v>
      </c>
      <c r="P55" s="36">
        <f>SUM(J55:O55)</f>
        <v>17.034837690805166</v>
      </c>
      <c r="Q55" s="36">
        <f t="shared" si="2"/>
        <v>-1.5348376908051655</v>
      </c>
      <c r="R55" s="37">
        <f t="shared" si="32"/>
        <v>90.990006957133389</v>
      </c>
      <c r="T55" s="23"/>
    </row>
    <row r="56" spans="1:191" ht="18" customHeight="1">
      <c r="B56" s="51" t="s">
        <v>61</v>
      </c>
      <c r="C56" s="25">
        <f>+[1]DGII!J56</f>
        <v>0</v>
      </c>
      <c r="D56" s="25">
        <f>+[1]DGII!K56</f>
        <v>0</v>
      </c>
      <c r="E56" s="25">
        <f>+[1]DGII!L56</f>
        <v>0</v>
      </c>
      <c r="F56" s="25">
        <f>+[1]DGII!M56</f>
        <v>0</v>
      </c>
      <c r="G56" s="25">
        <f>+[1]DGII!N56</f>
        <v>0.1</v>
      </c>
      <c r="H56" s="25">
        <f>+[1]DGII!O56</f>
        <v>0</v>
      </c>
      <c r="I56" s="29">
        <f>SUM(C56:H56)</f>
        <v>0.1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7">
        <f>SUM(J56:O56)</f>
        <v>0</v>
      </c>
      <c r="Q56" s="27">
        <f t="shared" si="2"/>
        <v>0.1</v>
      </c>
      <c r="R56" s="53">
        <v>0</v>
      </c>
      <c r="T56" s="23"/>
    </row>
    <row r="57" spans="1:191" ht="18" customHeight="1">
      <c r="B57" s="54" t="s">
        <v>62</v>
      </c>
      <c r="C57" s="25">
        <f>+C58+C62+C63</f>
        <v>1365.9</v>
      </c>
      <c r="D57" s="25">
        <f t="shared" ref="D57:H57" si="33">+D58+D62+D63</f>
        <v>1119.3</v>
      </c>
      <c r="E57" s="25">
        <f t="shared" si="33"/>
        <v>1085.0999999999999</v>
      </c>
      <c r="F57" s="25">
        <f t="shared" si="33"/>
        <v>1074.0999999999999</v>
      </c>
      <c r="G57" s="25">
        <f t="shared" si="33"/>
        <v>1227.8999999999999</v>
      </c>
      <c r="H57" s="25">
        <f t="shared" si="33"/>
        <v>1173.5</v>
      </c>
      <c r="I57" s="29">
        <f>+I58+I62+I63</f>
        <v>7045.7999999999993</v>
      </c>
      <c r="J57" s="26">
        <f>+J58+J62+J63</f>
        <v>1545.7600351019041</v>
      </c>
      <c r="K57" s="26">
        <f t="shared" ref="K57:O57" si="34">+K58+K62+K63</f>
        <v>1024.4169930172316</v>
      </c>
      <c r="L57" s="26">
        <f t="shared" si="34"/>
        <v>1056.0276374031782</v>
      </c>
      <c r="M57" s="26">
        <f t="shared" si="34"/>
        <v>1176.8322690072027</v>
      </c>
      <c r="N57" s="26">
        <f t="shared" si="34"/>
        <v>1175.3348742208441</v>
      </c>
      <c r="O57" s="26">
        <f t="shared" si="34"/>
        <v>1095.0256834042252</v>
      </c>
      <c r="P57" s="27">
        <f>+P58+P62+P63</f>
        <v>7073.397492154586</v>
      </c>
      <c r="Q57" s="27">
        <f t="shared" si="2"/>
        <v>-27.597492154586689</v>
      </c>
      <c r="R57" s="27">
        <f t="shared" si="32"/>
        <v>99.609841067390931</v>
      </c>
      <c r="T57" s="23"/>
    </row>
    <row r="58" spans="1:191" s="55" customFormat="1" ht="18" customHeight="1">
      <c r="B58" s="54" t="s">
        <v>63</v>
      </c>
      <c r="C58" s="25">
        <f t="shared" ref="C58:O58" si="35">+C59</f>
        <v>336.5</v>
      </c>
      <c r="D58" s="25">
        <f t="shared" si="35"/>
        <v>218.1</v>
      </c>
      <c r="E58" s="25">
        <f t="shared" si="35"/>
        <v>255.1</v>
      </c>
      <c r="F58" s="25">
        <f t="shared" si="35"/>
        <v>248.2</v>
      </c>
      <c r="G58" s="25">
        <f t="shared" si="35"/>
        <v>223.5</v>
      </c>
      <c r="H58" s="25">
        <f t="shared" si="35"/>
        <v>411.3</v>
      </c>
      <c r="I58" s="29">
        <f>+I59</f>
        <v>1692.7</v>
      </c>
      <c r="J58" s="26">
        <f t="shared" si="35"/>
        <v>427.25739560768284</v>
      </c>
      <c r="K58" s="26">
        <f t="shared" si="35"/>
        <v>127.88678583101418</v>
      </c>
      <c r="L58" s="26">
        <f t="shared" si="35"/>
        <v>120.01528362534388</v>
      </c>
      <c r="M58" s="26">
        <f t="shared" si="35"/>
        <v>277.70644890197121</v>
      </c>
      <c r="N58" s="26">
        <f t="shared" si="35"/>
        <v>87.567992844394837</v>
      </c>
      <c r="O58" s="26">
        <f t="shared" si="35"/>
        <v>201.06897275837295</v>
      </c>
      <c r="P58" s="27">
        <f>+P59</f>
        <v>1241.5028795687799</v>
      </c>
      <c r="Q58" s="27">
        <f t="shared" si="2"/>
        <v>451.19712043122013</v>
      </c>
      <c r="R58" s="27">
        <f t="shared" si="32"/>
        <v>136.34281706925543</v>
      </c>
      <c r="S58" s="4"/>
      <c r="T58" s="23"/>
      <c r="V58" s="56"/>
      <c r="W58" s="56"/>
    </row>
    <row r="59" spans="1:191" ht="18" customHeight="1">
      <c r="B59" s="51" t="s">
        <v>64</v>
      </c>
      <c r="C59" s="25">
        <f>+C60+C61</f>
        <v>336.5</v>
      </c>
      <c r="D59" s="25">
        <f t="shared" ref="D59:H59" si="36">+D60+D61</f>
        <v>218.1</v>
      </c>
      <c r="E59" s="25">
        <f t="shared" si="36"/>
        <v>255.1</v>
      </c>
      <c r="F59" s="25">
        <f t="shared" si="36"/>
        <v>248.2</v>
      </c>
      <c r="G59" s="25">
        <f t="shared" si="36"/>
        <v>223.5</v>
      </c>
      <c r="H59" s="25">
        <f t="shared" si="36"/>
        <v>411.3</v>
      </c>
      <c r="I59" s="29">
        <f>+I60+I61</f>
        <v>1692.7</v>
      </c>
      <c r="J59" s="26">
        <f t="shared" ref="J59:O59" si="37">+J60+J61</f>
        <v>427.25739560768284</v>
      </c>
      <c r="K59" s="26">
        <f t="shared" si="37"/>
        <v>127.88678583101418</v>
      </c>
      <c r="L59" s="26">
        <f t="shared" si="37"/>
        <v>120.01528362534388</v>
      </c>
      <c r="M59" s="26">
        <f t="shared" si="37"/>
        <v>277.70644890197121</v>
      </c>
      <c r="N59" s="26">
        <f t="shared" si="37"/>
        <v>87.567992844394837</v>
      </c>
      <c r="O59" s="26">
        <f t="shared" si="37"/>
        <v>201.06897275837295</v>
      </c>
      <c r="P59" s="27">
        <f>+P60+P61</f>
        <v>1241.5028795687799</v>
      </c>
      <c r="Q59" s="27">
        <f t="shared" si="2"/>
        <v>451.19712043122013</v>
      </c>
      <c r="R59" s="27">
        <f t="shared" si="32"/>
        <v>136.34281706925543</v>
      </c>
      <c r="T59" s="23"/>
    </row>
    <row r="60" spans="1:191" s="57" customFormat="1" ht="18" customHeight="1">
      <c r="B60" s="44" t="s">
        <v>65</v>
      </c>
      <c r="C60" s="33">
        <f>+[1]DGII!J60</f>
        <v>336.5</v>
      </c>
      <c r="D60" s="33">
        <f>+[1]DGII!K60</f>
        <v>218.1</v>
      </c>
      <c r="E60" s="33">
        <f>+[1]DGII!L60</f>
        <v>255.1</v>
      </c>
      <c r="F60" s="33">
        <f>+[1]DGII!M60</f>
        <v>248.2</v>
      </c>
      <c r="G60" s="33">
        <f>+[1]DGII!N60</f>
        <v>223.5</v>
      </c>
      <c r="H60" s="33">
        <f>+[1]DGII!O60</f>
        <v>411.3</v>
      </c>
      <c r="I60" s="34">
        <f>SUM(C60:H60)</f>
        <v>1692.7</v>
      </c>
      <c r="J60" s="33">
        <v>427.21740198999998</v>
      </c>
      <c r="K60" s="33">
        <v>127.8753753</v>
      </c>
      <c r="L60" s="33">
        <v>120.00076194</v>
      </c>
      <c r="M60" s="33">
        <v>277.67232464999995</v>
      </c>
      <c r="N60" s="33">
        <v>87.527763879999995</v>
      </c>
      <c r="O60" s="33">
        <v>201.05602732999998</v>
      </c>
      <c r="P60" s="36">
        <f t="shared" ref="P60:P65" si="38">SUM(J60:O60)</f>
        <v>1241.3496550899999</v>
      </c>
      <c r="Q60" s="36">
        <f t="shared" si="2"/>
        <v>451.3503449100001</v>
      </c>
      <c r="R60" s="58">
        <v>0</v>
      </c>
      <c r="S60" s="4"/>
      <c r="T60" s="23"/>
      <c r="U60" s="59"/>
      <c r="V60" s="60"/>
      <c r="W60" s="60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 t="s">
        <v>66</v>
      </c>
      <c r="BG60" s="59" t="s">
        <v>66</v>
      </c>
      <c r="BH60" s="59" t="s">
        <v>66</v>
      </c>
      <c r="BI60" s="59" t="s">
        <v>66</v>
      </c>
      <c r="BJ60" s="59" t="s">
        <v>66</v>
      </c>
      <c r="BK60" s="59" t="s">
        <v>66</v>
      </c>
      <c r="BL60" s="59" t="s">
        <v>66</v>
      </c>
      <c r="BM60" s="59" t="s">
        <v>66</v>
      </c>
      <c r="BN60" s="59" t="s">
        <v>66</v>
      </c>
      <c r="BO60" s="59" t="s">
        <v>66</v>
      </c>
      <c r="BP60" s="59" t="s">
        <v>66</v>
      </c>
      <c r="BQ60" s="59" t="s">
        <v>66</v>
      </c>
      <c r="BR60" s="59" t="s">
        <v>66</v>
      </c>
      <c r="BS60" s="59" t="s">
        <v>66</v>
      </c>
      <c r="BT60" s="59" t="s">
        <v>66</v>
      </c>
      <c r="BU60" s="59" t="s">
        <v>66</v>
      </c>
      <c r="BV60" s="59" t="s">
        <v>66</v>
      </c>
      <c r="BW60" s="59" t="s">
        <v>66</v>
      </c>
      <c r="BX60" s="59" t="s">
        <v>66</v>
      </c>
      <c r="BY60" s="59" t="s">
        <v>66</v>
      </c>
      <c r="BZ60" s="59" t="s">
        <v>66</v>
      </c>
      <c r="CA60" s="59" t="s">
        <v>66</v>
      </c>
      <c r="CB60" s="59" t="s">
        <v>66</v>
      </c>
      <c r="CC60" s="59" t="s">
        <v>66</v>
      </c>
      <c r="CD60" s="59" t="s">
        <v>66</v>
      </c>
      <c r="CE60" s="59" t="s">
        <v>66</v>
      </c>
      <c r="CF60" s="59" t="s">
        <v>66</v>
      </c>
      <c r="CG60" s="59" t="s">
        <v>66</v>
      </c>
      <c r="CH60" s="59" t="s">
        <v>66</v>
      </c>
      <c r="CI60" s="59" t="s">
        <v>66</v>
      </c>
      <c r="CJ60" s="59" t="s">
        <v>66</v>
      </c>
      <c r="CK60" s="59" t="s">
        <v>66</v>
      </c>
      <c r="CL60" s="59" t="s">
        <v>66</v>
      </c>
      <c r="CM60" s="59" t="s">
        <v>66</v>
      </c>
      <c r="CN60" s="59" t="s">
        <v>66</v>
      </c>
      <c r="CO60" s="59" t="s">
        <v>66</v>
      </c>
      <c r="CP60" s="59" t="s">
        <v>66</v>
      </c>
      <c r="CQ60" s="59" t="s">
        <v>66</v>
      </c>
      <c r="CR60" s="59" t="s">
        <v>66</v>
      </c>
      <c r="CS60" s="59" t="s">
        <v>66</v>
      </c>
      <c r="CT60" s="59" t="s">
        <v>66</v>
      </c>
      <c r="CU60" s="59" t="s">
        <v>66</v>
      </c>
      <c r="CV60" s="59" t="s">
        <v>66</v>
      </c>
      <c r="CW60" s="59" t="s">
        <v>66</v>
      </c>
      <c r="CX60" s="59" t="s">
        <v>66</v>
      </c>
      <c r="CY60" s="59" t="s">
        <v>66</v>
      </c>
      <c r="CZ60" s="59" t="s">
        <v>66</v>
      </c>
      <c r="DA60" s="59" t="s">
        <v>66</v>
      </c>
      <c r="DB60" s="59" t="s">
        <v>66</v>
      </c>
      <c r="DC60" s="59" t="s">
        <v>66</v>
      </c>
      <c r="DD60" s="59" t="s">
        <v>66</v>
      </c>
      <c r="DE60" s="59" t="s">
        <v>66</v>
      </c>
      <c r="DF60" s="59" t="s">
        <v>66</v>
      </c>
      <c r="DG60" s="59" t="s">
        <v>66</v>
      </c>
      <c r="DH60" s="59" t="s">
        <v>66</v>
      </c>
      <c r="DI60" s="59" t="s">
        <v>66</v>
      </c>
      <c r="DJ60" s="59" t="s">
        <v>66</v>
      </c>
      <c r="DK60" s="59" t="s">
        <v>66</v>
      </c>
      <c r="DL60" s="59" t="s">
        <v>66</v>
      </c>
      <c r="DM60" s="59" t="s">
        <v>66</v>
      </c>
      <c r="DN60" s="59" t="s">
        <v>66</v>
      </c>
      <c r="DO60" s="59" t="s">
        <v>66</v>
      </c>
      <c r="DP60" s="59" t="s">
        <v>66</v>
      </c>
      <c r="DQ60" s="59" t="s">
        <v>66</v>
      </c>
      <c r="DR60" s="59" t="s">
        <v>66</v>
      </c>
      <c r="DS60" s="59" t="s">
        <v>66</v>
      </c>
      <c r="DT60" s="59" t="s">
        <v>66</v>
      </c>
      <c r="DU60" s="59" t="s">
        <v>66</v>
      </c>
      <c r="DV60" s="59" t="s">
        <v>66</v>
      </c>
      <c r="DW60" s="59" t="s">
        <v>66</v>
      </c>
      <c r="DX60" s="59" t="s">
        <v>66</v>
      </c>
      <c r="DY60" s="59" t="s">
        <v>66</v>
      </c>
      <c r="DZ60" s="59" t="s">
        <v>66</v>
      </c>
      <c r="EA60" s="59" t="s">
        <v>66</v>
      </c>
      <c r="EB60" s="59" t="s">
        <v>66</v>
      </c>
      <c r="EC60" s="59" t="s">
        <v>66</v>
      </c>
      <c r="ED60" s="59" t="s">
        <v>66</v>
      </c>
      <c r="EE60" s="59" t="s">
        <v>66</v>
      </c>
      <c r="EF60" s="59" t="s">
        <v>66</v>
      </c>
      <c r="EG60" s="59" t="s">
        <v>66</v>
      </c>
      <c r="EH60" s="59" t="s">
        <v>66</v>
      </c>
      <c r="EI60" s="59" t="s">
        <v>66</v>
      </c>
      <c r="EJ60" s="59" t="s">
        <v>66</v>
      </c>
      <c r="EK60" s="59" t="s">
        <v>66</v>
      </c>
      <c r="EL60" s="59" t="s">
        <v>66</v>
      </c>
      <c r="EM60" s="59" t="s">
        <v>66</v>
      </c>
      <c r="EN60" s="59" t="s">
        <v>66</v>
      </c>
      <c r="EO60" s="59" t="s">
        <v>66</v>
      </c>
      <c r="EP60" s="59" t="s">
        <v>66</v>
      </c>
      <c r="EQ60" s="59" t="s">
        <v>66</v>
      </c>
      <c r="ER60" s="59" t="s">
        <v>66</v>
      </c>
      <c r="ES60" s="59" t="s">
        <v>66</v>
      </c>
      <c r="ET60" s="59" t="s">
        <v>66</v>
      </c>
      <c r="EU60" s="59" t="s">
        <v>66</v>
      </c>
      <c r="EV60" s="59" t="s">
        <v>66</v>
      </c>
      <c r="EW60" s="59" t="s">
        <v>66</v>
      </c>
      <c r="EX60" s="59" t="s">
        <v>66</v>
      </c>
      <c r="EY60" s="59" t="s">
        <v>66</v>
      </c>
      <c r="EZ60" s="59" t="s">
        <v>66</v>
      </c>
      <c r="FA60" s="59" t="s">
        <v>66</v>
      </c>
      <c r="FB60" s="59" t="s">
        <v>66</v>
      </c>
      <c r="FC60" s="59" t="s">
        <v>66</v>
      </c>
      <c r="FD60" s="59" t="s">
        <v>66</v>
      </c>
      <c r="FE60" s="59" t="s">
        <v>66</v>
      </c>
      <c r="FF60" s="59" t="s">
        <v>66</v>
      </c>
      <c r="FG60" s="59" t="s">
        <v>66</v>
      </c>
      <c r="FH60" s="59" t="s">
        <v>66</v>
      </c>
      <c r="FI60" s="59" t="s">
        <v>66</v>
      </c>
      <c r="FJ60" s="59" t="s">
        <v>66</v>
      </c>
      <c r="FK60" s="59" t="s">
        <v>66</v>
      </c>
      <c r="FL60" s="59" t="s">
        <v>66</v>
      </c>
      <c r="FM60" s="59" t="s">
        <v>66</v>
      </c>
      <c r="FN60" s="59" t="s">
        <v>66</v>
      </c>
      <c r="FO60" s="59" t="s">
        <v>66</v>
      </c>
      <c r="FP60" s="59" t="s">
        <v>66</v>
      </c>
      <c r="FQ60" s="59" t="s">
        <v>66</v>
      </c>
      <c r="FR60" s="59" t="s">
        <v>66</v>
      </c>
      <c r="FS60" s="59" t="s">
        <v>66</v>
      </c>
      <c r="FT60" s="59" t="s">
        <v>66</v>
      </c>
      <c r="FU60" s="59" t="s">
        <v>66</v>
      </c>
      <c r="FV60" s="59" t="s">
        <v>66</v>
      </c>
      <c r="FW60" s="59" t="s">
        <v>66</v>
      </c>
      <c r="FX60" s="59" t="s">
        <v>66</v>
      </c>
      <c r="FY60" s="59" t="s">
        <v>66</v>
      </c>
      <c r="FZ60" s="59" t="s">
        <v>66</v>
      </c>
      <c r="GA60" s="59" t="s">
        <v>66</v>
      </c>
      <c r="GB60" s="59" t="s">
        <v>66</v>
      </c>
      <c r="GC60" s="59" t="s">
        <v>66</v>
      </c>
      <c r="GD60" s="59" t="s">
        <v>66</v>
      </c>
      <c r="GE60" s="59" t="s">
        <v>66</v>
      </c>
      <c r="GF60" s="59" t="s">
        <v>66</v>
      </c>
      <c r="GG60" s="59" t="s">
        <v>66</v>
      </c>
      <c r="GH60" s="59" t="s">
        <v>66</v>
      </c>
      <c r="GI60" s="59" t="s">
        <v>66</v>
      </c>
    </row>
    <row r="61" spans="1:191" ht="18" customHeight="1">
      <c r="B61" s="44" t="s">
        <v>31</v>
      </c>
      <c r="C61" s="33">
        <f>+[1]DGII!J61</f>
        <v>0</v>
      </c>
      <c r="D61" s="33">
        <f>+[1]DGII!K61</f>
        <v>0</v>
      </c>
      <c r="E61" s="33">
        <f>+[1]DGII!L61</f>
        <v>0</v>
      </c>
      <c r="F61" s="33">
        <f>+[1]DGII!M61</f>
        <v>0</v>
      </c>
      <c r="G61" s="33">
        <f>+[1]DGII!N61</f>
        <v>0</v>
      </c>
      <c r="H61" s="33">
        <f>+[1]DGII!O61</f>
        <v>0</v>
      </c>
      <c r="I61" s="34">
        <f>SUM(C61:H61)</f>
        <v>0</v>
      </c>
      <c r="J61" s="33">
        <v>3.9993617682833528E-2</v>
      </c>
      <c r="K61" s="33">
        <v>1.141053101418189E-2</v>
      </c>
      <c r="L61" s="33">
        <v>1.452168534387982E-2</v>
      </c>
      <c r="M61" s="33">
        <v>3.4124251971236544E-2</v>
      </c>
      <c r="N61" s="33">
        <v>4.0228964394846509E-2</v>
      </c>
      <c r="O61" s="33">
        <v>1.2945428372967804E-2</v>
      </c>
      <c r="P61" s="36">
        <f t="shared" si="38"/>
        <v>0.1532244787799461</v>
      </c>
      <c r="Q61" s="36">
        <f t="shared" si="2"/>
        <v>-0.1532244787799461</v>
      </c>
      <c r="R61" s="37">
        <f>+I61/P61*100</f>
        <v>0</v>
      </c>
      <c r="T61" s="23"/>
    </row>
    <row r="62" spans="1:191" ht="18" customHeight="1">
      <c r="B62" s="51" t="s">
        <v>67</v>
      </c>
      <c r="C62" s="25">
        <f>+[1]DGII!J62</f>
        <v>10.7</v>
      </c>
      <c r="D62" s="25">
        <f>+[1]DGII!K62</f>
        <v>9.9</v>
      </c>
      <c r="E62" s="25">
        <f>+[1]DGII!L62</f>
        <v>13.9</v>
      </c>
      <c r="F62" s="25">
        <f>+[1]DGII!M62</f>
        <v>14.9</v>
      </c>
      <c r="G62" s="25">
        <f>+[1]DGII!N62</f>
        <v>14.1</v>
      </c>
      <c r="H62" s="25">
        <f>+[1]DGII!O62</f>
        <v>19.2</v>
      </c>
      <c r="I62" s="29">
        <f>SUM(C62:H62)</f>
        <v>82.7</v>
      </c>
      <c r="J62" s="25">
        <v>23.406165720220621</v>
      </c>
      <c r="K62" s="25">
        <v>29.45525194692026</v>
      </c>
      <c r="L62" s="25">
        <v>28.223669859739029</v>
      </c>
      <c r="M62" s="25">
        <v>31.584755936499565</v>
      </c>
      <c r="N62" s="25">
        <v>30.75078388476577</v>
      </c>
      <c r="O62" s="25">
        <v>26.736422483953852</v>
      </c>
      <c r="P62" s="27">
        <f t="shared" si="38"/>
        <v>170.15704983209909</v>
      </c>
      <c r="Q62" s="27">
        <f t="shared" si="2"/>
        <v>-87.457049832099088</v>
      </c>
      <c r="R62" s="28">
        <f>+I62/P62*100</f>
        <v>48.602159053417694</v>
      </c>
      <c r="T62" s="23"/>
    </row>
    <row r="63" spans="1:191" ht="18" customHeight="1">
      <c r="B63" s="51" t="s">
        <v>68</v>
      </c>
      <c r="C63" s="25">
        <f>+[1]DGII!J63</f>
        <v>1018.7</v>
      </c>
      <c r="D63" s="25">
        <f>+[1]DGII!K63</f>
        <v>891.3</v>
      </c>
      <c r="E63" s="25">
        <f>+[1]DGII!L63</f>
        <v>816.1</v>
      </c>
      <c r="F63" s="25">
        <f>+[1]DGII!M63</f>
        <v>811</v>
      </c>
      <c r="G63" s="25">
        <f>+[1]DGII!N63</f>
        <v>990.3</v>
      </c>
      <c r="H63" s="25">
        <f>+[1]DGII!O63</f>
        <v>743</v>
      </c>
      <c r="I63" s="29">
        <f>SUM(C63:H63)</f>
        <v>5270.4</v>
      </c>
      <c r="J63" s="26">
        <v>1095.0964737740007</v>
      </c>
      <c r="K63" s="26">
        <v>867.0749552392972</v>
      </c>
      <c r="L63" s="26">
        <v>907.78868391809522</v>
      </c>
      <c r="M63" s="26">
        <v>867.54106416873185</v>
      </c>
      <c r="N63" s="26">
        <v>1057.0160974916835</v>
      </c>
      <c r="O63" s="26">
        <v>867.22028816189845</v>
      </c>
      <c r="P63" s="27">
        <f t="shared" si="38"/>
        <v>5661.7375627537067</v>
      </c>
      <c r="Q63" s="27">
        <f t="shared" si="2"/>
        <v>-391.33756275370706</v>
      </c>
      <c r="R63" s="28">
        <f>+I63/P63*100</f>
        <v>93.088030689939444</v>
      </c>
      <c r="T63" s="23"/>
    </row>
    <row r="64" spans="1:191" ht="18" customHeight="1">
      <c r="B64" s="46" t="s">
        <v>69</v>
      </c>
      <c r="C64" s="33">
        <f>+[1]DGII!J64</f>
        <v>1014.3</v>
      </c>
      <c r="D64" s="33">
        <f>+[1]DGII!K64</f>
        <v>883.2</v>
      </c>
      <c r="E64" s="33">
        <f>+[1]DGII!L64</f>
        <v>810.1</v>
      </c>
      <c r="F64" s="33">
        <f>+[1]DGII!M64</f>
        <v>806.8</v>
      </c>
      <c r="G64" s="33">
        <f>+[1]DGII!N64</f>
        <v>984.6</v>
      </c>
      <c r="H64" s="33">
        <f>+[1]DGII!O64</f>
        <v>735.5</v>
      </c>
      <c r="I64" s="34">
        <f>SUM(C64:H64)</f>
        <v>5234.5</v>
      </c>
      <c r="J64" s="40">
        <v>1086.7172647791142</v>
      </c>
      <c r="K64" s="40">
        <v>860.21108501601896</v>
      </c>
      <c r="L64" s="40">
        <v>896.18285088174969</v>
      </c>
      <c r="M64" s="40">
        <v>861.05109925900194</v>
      </c>
      <c r="N64" s="40">
        <v>1050.7937320144936</v>
      </c>
      <c r="O64" s="40">
        <v>860.55835111756551</v>
      </c>
      <c r="P64" s="36">
        <f t="shared" si="38"/>
        <v>5615.5143830679444</v>
      </c>
      <c r="Q64" s="36">
        <f t="shared" si="2"/>
        <v>-381.01438306794444</v>
      </c>
      <c r="R64" s="37">
        <f>+I64/P64*100</f>
        <v>93.214969153729001</v>
      </c>
      <c r="T64" s="23"/>
    </row>
    <row r="65" spans="2:20" ht="21.75" customHeight="1" thickBot="1">
      <c r="B65" s="61" t="s">
        <v>70</v>
      </c>
      <c r="C65" s="62">
        <f>++C9</f>
        <v>85307.199999999997</v>
      </c>
      <c r="D65" s="62">
        <f t="shared" ref="D65:H65" si="39">++D9</f>
        <v>65990</v>
      </c>
      <c r="E65" s="62">
        <f t="shared" si="39"/>
        <v>67036.700000000012</v>
      </c>
      <c r="F65" s="62">
        <f t="shared" si="39"/>
        <v>102896.8</v>
      </c>
      <c r="G65" s="62">
        <f t="shared" si="39"/>
        <v>80316</v>
      </c>
      <c r="H65" s="62">
        <f t="shared" si="39"/>
        <v>70596.5</v>
      </c>
      <c r="I65" s="62">
        <f>+I9</f>
        <v>472143.19999999995</v>
      </c>
      <c r="J65" s="62">
        <f>++J9</f>
        <v>86675.513257060113</v>
      </c>
      <c r="K65" s="62">
        <f t="shared" ref="K65:O65" si="40">++K9</f>
        <v>65631.837111101588</v>
      </c>
      <c r="L65" s="62">
        <f t="shared" si="40"/>
        <v>68899.789794796467</v>
      </c>
      <c r="M65" s="62">
        <f t="shared" si="40"/>
        <v>101029.78307866993</v>
      </c>
      <c r="N65" s="62">
        <f t="shared" si="40"/>
        <v>74776.98901694025</v>
      </c>
      <c r="O65" s="62">
        <f t="shared" si="40"/>
        <v>69065.479723364057</v>
      </c>
      <c r="P65" s="62">
        <f t="shared" si="38"/>
        <v>466079.39198193239</v>
      </c>
      <c r="Q65" s="62">
        <f t="shared" si="2"/>
        <v>6063.8080180675606</v>
      </c>
      <c r="R65" s="63">
        <f>+I65/P65*100</f>
        <v>101.30102470145314</v>
      </c>
      <c r="T65" s="23"/>
    </row>
    <row r="66" spans="2:20" ht="18" customHeight="1" thickTop="1">
      <c r="B66" s="64" t="s">
        <v>71</v>
      </c>
      <c r="C66" s="65"/>
      <c r="D66" s="65"/>
      <c r="E66" s="65"/>
      <c r="F66" s="65"/>
      <c r="G66" s="65"/>
      <c r="H66" s="65"/>
      <c r="I66" s="65"/>
      <c r="J66" s="66"/>
      <c r="K66" s="66"/>
      <c r="L66" s="66"/>
      <c r="M66" s="66"/>
      <c r="N66" s="66"/>
      <c r="O66" s="66"/>
      <c r="P66" s="66"/>
      <c r="Q66" s="66"/>
      <c r="R66" s="67"/>
      <c r="T66" s="23"/>
    </row>
    <row r="67" spans="2:20">
      <c r="B67" s="68" t="s">
        <v>72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70"/>
      <c r="R67" s="71"/>
      <c r="T67" s="23"/>
    </row>
    <row r="68" spans="2:20" ht="12.75" customHeight="1">
      <c r="B68" s="72" t="s">
        <v>73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73"/>
      <c r="T68" s="23"/>
    </row>
    <row r="69" spans="2:20" ht="12" customHeight="1">
      <c r="B69" s="72" t="s">
        <v>74</v>
      </c>
      <c r="C69" s="69"/>
      <c r="D69" s="69"/>
      <c r="E69" s="69"/>
      <c r="F69" s="69"/>
      <c r="G69" s="69"/>
      <c r="H69" s="69"/>
      <c r="I69" s="69"/>
      <c r="J69" s="74"/>
      <c r="K69" s="74"/>
      <c r="L69" s="74"/>
      <c r="M69" s="74"/>
      <c r="N69" s="74"/>
      <c r="O69" s="74"/>
      <c r="P69" s="74"/>
      <c r="Q69" s="74"/>
      <c r="R69" s="74"/>
      <c r="T69" s="23"/>
    </row>
    <row r="70" spans="2:20">
      <c r="B70" s="75" t="s">
        <v>75</v>
      </c>
      <c r="C70" s="76"/>
      <c r="D70" s="76"/>
      <c r="E70" s="76"/>
      <c r="F70" s="76"/>
      <c r="G70" s="76"/>
      <c r="H70" s="76"/>
      <c r="I70" s="76"/>
      <c r="J70" s="74"/>
      <c r="K70" s="74"/>
      <c r="L70" s="74"/>
      <c r="M70" s="74"/>
      <c r="N70" s="74"/>
      <c r="O70" s="74"/>
      <c r="P70" s="74"/>
      <c r="Q70" s="74"/>
      <c r="R70" s="74"/>
    </row>
    <row r="71" spans="2:20">
      <c r="B71" s="77"/>
      <c r="C71" s="76"/>
      <c r="D71" s="76"/>
      <c r="E71" s="76"/>
      <c r="F71" s="76"/>
      <c r="G71" s="76"/>
      <c r="H71" s="76"/>
      <c r="I71" s="76"/>
      <c r="J71" s="74"/>
      <c r="K71" s="74"/>
      <c r="L71" s="74"/>
      <c r="M71" s="74"/>
      <c r="N71" s="74"/>
      <c r="O71" s="74"/>
      <c r="P71" s="74"/>
      <c r="Q71" s="74"/>
      <c r="R71" s="74"/>
    </row>
    <row r="72" spans="2:20">
      <c r="B72" s="76"/>
      <c r="C72" s="76"/>
      <c r="D72" s="76"/>
      <c r="E72" s="76"/>
      <c r="F72" s="76"/>
      <c r="G72" s="76"/>
      <c r="H72" s="76"/>
      <c r="I72" s="76"/>
      <c r="J72" s="74"/>
      <c r="K72" s="74"/>
      <c r="L72" s="74"/>
      <c r="M72" s="74"/>
      <c r="N72" s="74"/>
      <c r="O72" s="74"/>
      <c r="P72" s="74"/>
      <c r="Q72" s="74"/>
      <c r="R72" s="74"/>
    </row>
    <row r="73" spans="2:20">
      <c r="B73" s="76"/>
      <c r="C73" s="76"/>
      <c r="D73" s="76"/>
      <c r="E73" s="76"/>
      <c r="F73" s="76"/>
      <c r="G73" s="76"/>
      <c r="H73" s="76"/>
      <c r="I73" s="76"/>
      <c r="J73" s="74"/>
      <c r="K73" s="74"/>
      <c r="L73" s="74"/>
      <c r="M73" s="74"/>
      <c r="N73" s="74"/>
      <c r="O73" s="74"/>
      <c r="P73" s="74"/>
      <c r="Q73" s="74"/>
      <c r="R73" s="74"/>
    </row>
    <row r="74" spans="2:20">
      <c r="B74" s="76"/>
      <c r="C74" s="76"/>
      <c r="D74" s="76"/>
      <c r="E74" s="76"/>
      <c r="F74" s="76"/>
      <c r="G74" s="76"/>
      <c r="H74" s="76"/>
      <c r="I74" s="76"/>
      <c r="J74" s="74"/>
      <c r="K74" s="74"/>
      <c r="L74" s="74"/>
      <c r="M74" s="74"/>
      <c r="N74" s="74"/>
      <c r="O74" s="74"/>
      <c r="P74" s="74"/>
      <c r="Q74" s="74"/>
      <c r="R74" s="74"/>
    </row>
    <row r="75" spans="2:20">
      <c r="B75" s="76"/>
      <c r="C75" s="76"/>
      <c r="D75" s="76"/>
      <c r="E75" s="76"/>
      <c r="F75" s="76"/>
      <c r="G75" s="76"/>
      <c r="H75" s="76"/>
      <c r="I75" s="76"/>
      <c r="J75" s="74"/>
      <c r="K75" s="74"/>
      <c r="L75" s="74"/>
      <c r="M75" s="74"/>
      <c r="N75" s="74"/>
      <c r="O75" s="74"/>
      <c r="P75" s="74"/>
      <c r="Q75" s="74"/>
      <c r="R75" s="74"/>
    </row>
    <row r="76" spans="2:20">
      <c r="B76" s="76"/>
      <c r="C76" s="76"/>
      <c r="D76" s="76"/>
      <c r="E76" s="76"/>
      <c r="F76" s="76"/>
      <c r="G76" s="76"/>
      <c r="H76" s="76"/>
      <c r="I76" s="76"/>
      <c r="J76" s="74"/>
      <c r="K76" s="74"/>
      <c r="L76" s="74"/>
      <c r="M76" s="74"/>
      <c r="N76" s="74"/>
      <c r="O76" s="74"/>
      <c r="P76" s="74"/>
      <c r="Q76" s="74"/>
      <c r="R76" s="74"/>
    </row>
    <row r="77" spans="2:20">
      <c r="B77" s="76"/>
      <c r="C77" s="76"/>
      <c r="D77" s="76"/>
      <c r="E77" s="76"/>
      <c r="F77" s="76"/>
      <c r="G77" s="76"/>
      <c r="H77" s="76"/>
      <c r="I77" s="76"/>
      <c r="J77" s="74"/>
      <c r="K77" s="74"/>
      <c r="L77" s="74"/>
      <c r="M77" s="74"/>
      <c r="N77" s="74"/>
      <c r="O77" s="74"/>
      <c r="P77" s="74"/>
      <c r="Q77" s="74"/>
      <c r="R77" s="74"/>
    </row>
    <row r="78" spans="2:20">
      <c r="B78" s="76"/>
      <c r="C78" s="76"/>
      <c r="D78" s="76"/>
      <c r="E78" s="76"/>
      <c r="F78" s="76"/>
      <c r="G78" s="76"/>
      <c r="H78" s="76"/>
      <c r="I78" s="76"/>
      <c r="J78" s="74"/>
      <c r="K78" s="74"/>
      <c r="L78" s="74"/>
      <c r="M78" s="74"/>
      <c r="N78" s="74"/>
      <c r="O78" s="74"/>
      <c r="P78" s="74"/>
      <c r="Q78" s="74"/>
      <c r="R78" s="74"/>
    </row>
    <row r="79" spans="2:20">
      <c r="B79" s="76"/>
      <c r="C79" s="76"/>
      <c r="D79" s="76"/>
      <c r="E79" s="76"/>
      <c r="F79" s="76"/>
      <c r="G79" s="76"/>
      <c r="H79" s="76"/>
      <c r="I79" s="76"/>
      <c r="J79" s="74"/>
      <c r="K79" s="74"/>
      <c r="L79" s="74"/>
      <c r="M79" s="74"/>
      <c r="N79" s="74"/>
      <c r="O79" s="74"/>
      <c r="P79" s="74"/>
      <c r="Q79" s="74"/>
      <c r="R79" s="74"/>
    </row>
    <row r="80" spans="2:20">
      <c r="B80" s="76"/>
      <c r="C80" s="76"/>
      <c r="D80" s="76"/>
      <c r="E80" s="76"/>
      <c r="F80" s="76"/>
      <c r="G80" s="76"/>
      <c r="H80" s="76"/>
      <c r="I80" s="76"/>
      <c r="J80" s="74"/>
      <c r="K80" s="74"/>
      <c r="L80" s="74"/>
      <c r="M80" s="74"/>
      <c r="N80" s="74"/>
      <c r="O80" s="74"/>
      <c r="P80" s="74"/>
      <c r="Q80" s="74"/>
      <c r="R80" s="74"/>
    </row>
    <row r="81" spans="2:18">
      <c r="B81" s="76"/>
      <c r="C81" s="76"/>
      <c r="D81" s="76"/>
      <c r="E81" s="76"/>
      <c r="F81" s="76"/>
      <c r="G81" s="76"/>
      <c r="H81" s="76"/>
      <c r="I81" s="76"/>
      <c r="J81" s="74"/>
      <c r="K81" s="74"/>
      <c r="L81" s="74"/>
      <c r="M81" s="74"/>
      <c r="N81" s="74"/>
      <c r="O81" s="74"/>
      <c r="P81" s="74"/>
      <c r="Q81" s="74"/>
      <c r="R81" s="74"/>
    </row>
    <row r="82" spans="2:18">
      <c r="B82" s="76"/>
      <c r="C82" s="76"/>
      <c r="D82" s="76"/>
      <c r="E82" s="76"/>
      <c r="F82" s="76"/>
      <c r="G82" s="76"/>
      <c r="H82" s="76"/>
      <c r="I82" s="76"/>
      <c r="J82" s="74"/>
      <c r="K82" s="74"/>
      <c r="L82" s="74"/>
      <c r="M82" s="74"/>
      <c r="N82" s="74"/>
      <c r="O82" s="74"/>
      <c r="P82" s="74"/>
      <c r="Q82" s="74"/>
      <c r="R82" s="74"/>
    </row>
    <row r="83" spans="2:18">
      <c r="B83" s="76"/>
      <c r="C83" s="76"/>
      <c r="D83" s="76"/>
      <c r="E83" s="76"/>
      <c r="F83" s="76"/>
      <c r="G83" s="76"/>
      <c r="H83" s="76"/>
      <c r="I83" s="76"/>
      <c r="J83" s="74"/>
      <c r="K83" s="74"/>
      <c r="L83" s="74"/>
      <c r="M83" s="74"/>
      <c r="N83" s="74"/>
      <c r="O83" s="74"/>
      <c r="P83" s="74"/>
      <c r="Q83" s="74"/>
      <c r="R83" s="74"/>
    </row>
    <row r="84" spans="2:18">
      <c r="B84" s="76"/>
      <c r="C84" s="76"/>
      <c r="D84" s="76"/>
      <c r="E84" s="76"/>
      <c r="F84" s="76"/>
      <c r="G84" s="76"/>
      <c r="H84" s="76"/>
      <c r="I84" s="76"/>
      <c r="J84" s="74"/>
      <c r="K84" s="74"/>
      <c r="L84" s="74"/>
      <c r="M84" s="74"/>
      <c r="N84" s="74"/>
      <c r="O84" s="74"/>
      <c r="P84" s="74"/>
      <c r="Q84" s="74"/>
      <c r="R84" s="74"/>
    </row>
    <row r="85" spans="2:18">
      <c r="B85" s="76"/>
      <c r="C85" s="76"/>
      <c r="D85" s="76"/>
      <c r="E85" s="76"/>
      <c r="F85" s="76"/>
      <c r="G85" s="76"/>
      <c r="H85" s="76"/>
      <c r="I85" s="76"/>
      <c r="J85" s="74"/>
      <c r="K85" s="74"/>
      <c r="L85" s="74"/>
      <c r="M85" s="74"/>
      <c r="N85" s="74"/>
      <c r="O85" s="74"/>
      <c r="P85" s="74"/>
      <c r="Q85" s="74"/>
      <c r="R85" s="74"/>
    </row>
    <row r="86" spans="2:18">
      <c r="B86" s="76"/>
      <c r="C86" s="76"/>
      <c r="D86" s="76"/>
      <c r="E86" s="76"/>
      <c r="F86" s="76"/>
      <c r="G86" s="76"/>
      <c r="H86" s="76"/>
      <c r="I86" s="76"/>
      <c r="J86" s="74"/>
      <c r="K86" s="74"/>
      <c r="L86" s="74"/>
      <c r="M86" s="74"/>
      <c r="N86" s="74"/>
      <c r="O86" s="74"/>
      <c r="P86" s="74"/>
      <c r="Q86" s="74"/>
      <c r="R86" s="74"/>
    </row>
    <row r="87" spans="2:18">
      <c r="B87" s="76"/>
      <c r="C87" s="76"/>
      <c r="D87" s="76"/>
      <c r="E87" s="76"/>
      <c r="F87" s="76"/>
      <c r="G87" s="76"/>
      <c r="H87" s="76"/>
      <c r="I87" s="76"/>
      <c r="J87" s="74"/>
      <c r="K87" s="74"/>
      <c r="L87" s="74"/>
      <c r="M87" s="74"/>
      <c r="N87" s="74"/>
      <c r="O87" s="74"/>
      <c r="P87" s="74"/>
      <c r="Q87" s="74"/>
      <c r="R87" s="74"/>
    </row>
    <row r="88" spans="2:18">
      <c r="B88" s="76"/>
      <c r="C88" s="76"/>
      <c r="D88" s="76"/>
      <c r="E88" s="76"/>
      <c r="F88" s="76"/>
      <c r="G88" s="76"/>
      <c r="H88" s="76"/>
      <c r="I88" s="76"/>
      <c r="J88" s="74"/>
      <c r="K88" s="74"/>
      <c r="L88" s="74"/>
      <c r="M88" s="74"/>
      <c r="N88" s="74"/>
      <c r="O88" s="74"/>
      <c r="P88" s="74"/>
      <c r="Q88" s="74"/>
      <c r="R88" s="74"/>
    </row>
    <row r="89" spans="2:18">
      <c r="B89" s="76"/>
      <c r="C89" s="76"/>
      <c r="D89" s="76"/>
      <c r="E89" s="76"/>
      <c r="F89" s="76"/>
      <c r="G89" s="76"/>
      <c r="H89" s="76"/>
      <c r="I89" s="76"/>
      <c r="J89" s="74"/>
      <c r="K89" s="74"/>
      <c r="L89" s="74"/>
      <c r="M89" s="74"/>
      <c r="N89" s="74"/>
      <c r="O89" s="74"/>
      <c r="P89" s="74"/>
      <c r="Q89" s="74"/>
      <c r="R89" s="74"/>
    </row>
    <row r="90" spans="2:18">
      <c r="B90" s="76"/>
      <c r="C90" s="76"/>
      <c r="D90" s="76"/>
      <c r="E90" s="76"/>
      <c r="F90" s="76"/>
      <c r="G90" s="76"/>
      <c r="H90" s="76"/>
      <c r="I90" s="76"/>
      <c r="J90" s="74"/>
      <c r="K90" s="74"/>
      <c r="L90" s="74"/>
      <c r="M90" s="74"/>
      <c r="N90" s="74"/>
      <c r="O90" s="74"/>
      <c r="P90" s="74"/>
      <c r="Q90" s="74"/>
      <c r="R90" s="74"/>
    </row>
    <row r="91" spans="2:18">
      <c r="B91" s="76"/>
      <c r="C91" s="76"/>
      <c r="D91" s="76"/>
      <c r="E91" s="76"/>
      <c r="F91" s="76"/>
      <c r="G91" s="76"/>
      <c r="H91" s="76"/>
      <c r="I91" s="76"/>
      <c r="J91" s="74"/>
      <c r="K91" s="74"/>
      <c r="L91" s="74"/>
      <c r="M91" s="74"/>
      <c r="N91" s="74"/>
      <c r="O91" s="74"/>
      <c r="P91" s="74"/>
      <c r="Q91" s="74"/>
      <c r="R91" s="74"/>
    </row>
    <row r="92" spans="2:18">
      <c r="B92" s="76"/>
      <c r="C92" s="76"/>
      <c r="D92" s="76"/>
      <c r="E92" s="76"/>
      <c r="F92" s="76"/>
      <c r="G92" s="76"/>
      <c r="H92" s="76"/>
      <c r="I92" s="76"/>
      <c r="J92" s="74"/>
      <c r="K92" s="74"/>
      <c r="L92" s="74"/>
      <c r="M92" s="74"/>
      <c r="N92" s="74"/>
      <c r="O92" s="74"/>
      <c r="P92" s="74"/>
      <c r="Q92" s="74"/>
      <c r="R92" s="74"/>
    </row>
    <row r="93" spans="2:18">
      <c r="B93" s="76"/>
      <c r="C93" s="76"/>
      <c r="D93" s="76"/>
      <c r="E93" s="76"/>
      <c r="F93" s="76"/>
      <c r="G93" s="76"/>
      <c r="H93" s="76"/>
      <c r="I93" s="76"/>
      <c r="J93" s="74"/>
      <c r="K93" s="74"/>
      <c r="L93" s="74"/>
      <c r="M93" s="74"/>
      <c r="N93" s="74"/>
      <c r="O93" s="74"/>
      <c r="P93" s="74"/>
      <c r="Q93" s="74"/>
      <c r="R93" s="74"/>
    </row>
    <row r="94" spans="2:18">
      <c r="B94" s="76"/>
      <c r="C94" s="76"/>
      <c r="D94" s="76"/>
      <c r="E94" s="76"/>
      <c r="F94" s="76"/>
      <c r="G94" s="76"/>
      <c r="H94" s="76"/>
      <c r="I94" s="76"/>
      <c r="J94" s="74"/>
      <c r="K94" s="74"/>
      <c r="L94" s="74"/>
      <c r="M94" s="74"/>
      <c r="N94" s="74"/>
      <c r="O94" s="74"/>
      <c r="P94" s="74"/>
      <c r="Q94" s="74"/>
      <c r="R94" s="74"/>
    </row>
    <row r="95" spans="2:18">
      <c r="B95" s="76"/>
      <c r="C95" s="76"/>
      <c r="D95" s="76"/>
      <c r="E95" s="76"/>
      <c r="F95" s="76"/>
      <c r="G95" s="76"/>
      <c r="H95" s="76"/>
      <c r="I95" s="76"/>
      <c r="J95" s="74"/>
      <c r="K95" s="74"/>
      <c r="L95" s="74"/>
      <c r="M95" s="74"/>
      <c r="N95" s="74"/>
      <c r="O95" s="74"/>
      <c r="P95" s="74"/>
      <c r="Q95" s="74"/>
      <c r="R95" s="74"/>
    </row>
    <row r="96" spans="2:18">
      <c r="B96" s="76"/>
      <c r="C96" s="76"/>
      <c r="D96" s="76"/>
      <c r="E96" s="76"/>
      <c r="F96" s="76"/>
      <c r="G96" s="76"/>
      <c r="H96" s="76"/>
      <c r="I96" s="76"/>
      <c r="J96" s="74"/>
      <c r="K96" s="74"/>
      <c r="L96" s="74"/>
      <c r="M96" s="74"/>
      <c r="N96" s="74"/>
      <c r="O96" s="74"/>
      <c r="P96" s="74"/>
      <c r="Q96" s="74"/>
      <c r="R96" s="74"/>
    </row>
    <row r="97" spans="2:18">
      <c r="B97" s="76"/>
      <c r="C97" s="76"/>
      <c r="D97" s="76"/>
      <c r="E97" s="76"/>
      <c r="F97" s="76"/>
      <c r="G97" s="76"/>
      <c r="H97" s="76"/>
      <c r="I97" s="76"/>
      <c r="J97" s="74"/>
      <c r="K97" s="74"/>
      <c r="L97" s="74"/>
      <c r="M97" s="74"/>
      <c r="N97" s="74"/>
      <c r="O97" s="74"/>
      <c r="P97" s="74"/>
      <c r="Q97" s="74"/>
      <c r="R97" s="74"/>
    </row>
    <row r="98" spans="2:18">
      <c r="B98" s="76"/>
      <c r="C98" s="76"/>
      <c r="D98" s="76"/>
      <c r="E98" s="76"/>
      <c r="F98" s="76"/>
      <c r="G98" s="76"/>
      <c r="H98" s="76"/>
      <c r="I98" s="76"/>
      <c r="J98" s="74"/>
      <c r="K98" s="74"/>
      <c r="L98" s="74"/>
      <c r="M98" s="74"/>
      <c r="N98" s="74"/>
      <c r="O98" s="74"/>
      <c r="P98" s="74"/>
      <c r="Q98" s="74"/>
      <c r="R98" s="74"/>
    </row>
    <row r="99" spans="2:18">
      <c r="B99" s="76"/>
      <c r="C99" s="76"/>
      <c r="D99" s="76"/>
      <c r="E99" s="76"/>
      <c r="F99" s="76"/>
      <c r="G99" s="76"/>
      <c r="H99" s="76"/>
      <c r="I99" s="76"/>
      <c r="J99" s="74"/>
      <c r="K99" s="74"/>
      <c r="L99" s="74"/>
      <c r="M99" s="74"/>
      <c r="N99" s="74"/>
      <c r="O99" s="74"/>
      <c r="P99" s="74"/>
      <c r="Q99" s="74"/>
      <c r="R99" s="74"/>
    </row>
    <row r="100" spans="2:18">
      <c r="B100" s="76"/>
      <c r="C100" s="76"/>
      <c r="D100" s="76"/>
      <c r="E100" s="76"/>
      <c r="F100" s="76"/>
      <c r="G100" s="76"/>
      <c r="H100" s="76"/>
      <c r="I100" s="76"/>
      <c r="J100" s="74"/>
      <c r="K100" s="74"/>
      <c r="L100" s="74"/>
      <c r="M100" s="74"/>
      <c r="N100" s="74"/>
      <c r="O100" s="74"/>
      <c r="P100" s="74"/>
      <c r="Q100" s="74"/>
      <c r="R100" s="74"/>
    </row>
    <row r="101" spans="2:18">
      <c r="B101" s="76"/>
      <c r="C101" s="76"/>
      <c r="D101" s="76"/>
      <c r="E101" s="76"/>
      <c r="F101" s="76"/>
      <c r="G101" s="76"/>
      <c r="H101" s="76"/>
      <c r="I101" s="76"/>
      <c r="J101" s="74"/>
      <c r="K101" s="74"/>
      <c r="L101" s="74"/>
      <c r="M101" s="74"/>
      <c r="N101" s="74"/>
      <c r="O101" s="74"/>
      <c r="P101" s="74"/>
      <c r="Q101" s="74"/>
      <c r="R101" s="74"/>
    </row>
    <row r="102" spans="2:18">
      <c r="B102" s="76"/>
      <c r="C102" s="76"/>
      <c r="D102" s="76"/>
      <c r="E102" s="76"/>
      <c r="F102" s="76"/>
      <c r="G102" s="76"/>
      <c r="H102" s="76"/>
      <c r="I102" s="76"/>
      <c r="J102" s="74"/>
      <c r="K102" s="74"/>
      <c r="L102" s="74"/>
      <c r="M102" s="74"/>
      <c r="N102" s="74"/>
      <c r="O102" s="74"/>
      <c r="P102" s="74"/>
      <c r="Q102" s="74"/>
      <c r="R102" s="74"/>
    </row>
    <row r="103" spans="2:18">
      <c r="B103" s="76"/>
      <c r="C103" s="76"/>
      <c r="D103" s="76"/>
      <c r="E103" s="76"/>
      <c r="F103" s="76"/>
      <c r="G103" s="76"/>
      <c r="H103" s="76"/>
      <c r="I103" s="76"/>
      <c r="J103" s="74"/>
      <c r="K103" s="74"/>
      <c r="L103" s="74"/>
      <c r="M103" s="74"/>
      <c r="N103" s="74"/>
      <c r="O103" s="74"/>
      <c r="P103" s="74"/>
      <c r="Q103" s="74"/>
      <c r="R103" s="74"/>
    </row>
    <row r="104" spans="2:18">
      <c r="B104" s="76"/>
      <c r="C104" s="76"/>
      <c r="D104" s="76"/>
      <c r="E104" s="76"/>
      <c r="F104" s="76"/>
      <c r="G104" s="76"/>
      <c r="H104" s="76"/>
      <c r="I104" s="76"/>
      <c r="J104" s="74"/>
      <c r="K104" s="74"/>
      <c r="L104" s="74"/>
      <c r="M104" s="74"/>
      <c r="N104" s="74"/>
      <c r="O104" s="74"/>
      <c r="P104" s="74"/>
      <c r="Q104" s="74"/>
      <c r="R104" s="74"/>
    </row>
    <row r="105" spans="2:18">
      <c r="B105" s="76"/>
      <c r="C105" s="76"/>
      <c r="D105" s="76"/>
      <c r="E105" s="76"/>
      <c r="F105" s="76"/>
      <c r="G105" s="76"/>
      <c r="H105" s="76"/>
      <c r="I105" s="76"/>
      <c r="J105" s="74"/>
      <c r="K105" s="74"/>
      <c r="L105" s="74"/>
      <c r="M105" s="74"/>
      <c r="N105" s="74"/>
      <c r="O105" s="74"/>
      <c r="P105" s="74"/>
      <c r="Q105" s="74"/>
      <c r="R105" s="74"/>
    </row>
    <row r="106" spans="2:18">
      <c r="B106" s="76"/>
      <c r="C106" s="76"/>
      <c r="D106" s="76"/>
      <c r="E106" s="76"/>
      <c r="F106" s="76"/>
      <c r="G106" s="76"/>
      <c r="H106" s="76"/>
      <c r="I106" s="76"/>
      <c r="J106" s="74"/>
      <c r="K106" s="74"/>
      <c r="L106" s="74"/>
      <c r="M106" s="74"/>
      <c r="N106" s="74"/>
      <c r="O106" s="74"/>
      <c r="P106" s="74"/>
      <c r="Q106" s="74"/>
      <c r="R106" s="74"/>
    </row>
    <row r="107" spans="2:18">
      <c r="B107" s="76"/>
      <c r="C107" s="76"/>
      <c r="D107" s="76"/>
      <c r="E107" s="76"/>
      <c r="F107" s="76"/>
      <c r="G107" s="76"/>
      <c r="H107" s="76"/>
      <c r="I107" s="76"/>
      <c r="J107" s="74"/>
      <c r="K107" s="74"/>
      <c r="L107" s="74"/>
      <c r="M107" s="74"/>
      <c r="N107" s="74"/>
      <c r="O107" s="74"/>
      <c r="P107" s="74"/>
      <c r="Q107" s="74"/>
      <c r="R107" s="74"/>
    </row>
    <row r="108" spans="2:18">
      <c r="B108" s="76"/>
      <c r="C108" s="76"/>
      <c r="D108" s="76"/>
      <c r="E108" s="76"/>
      <c r="F108" s="76"/>
      <c r="G108" s="76"/>
      <c r="H108" s="76"/>
      <c r="I108" s="76"/>
      <c r="J108" s="74"/>
      <c r="K108" s="74"/>
      <c r="L108" s="74"/>
      <c r="M108" s="74"/>
      <c r="N108" s="74"/>
      <c r="O108" s="74"/>
      <c r="P108" s="74"/>
      <c r="Q108" s="74"/>
      <c r="R108" s="74"/>
    </row>
    <row r="109" spans="2:18">
      <c r="B109" s="76"/>
      <c r="C109" s="76"/>
      <c r="D109" s="76"/>
      <c r="E109" s="76"/>
      <c r="F109" s="76"/>
      <c r="G109" s="76"/>
      <c r="H109" s="76"/>
      <c r="I109" s="76"/>
      <c r="J109" s="74"/>
      <c r="K109" s="74"/>
      <c r="L109" s="74"/>
      <c r="M109" s="74"/>
      <c r="N109" s="74"/>
      <c r="O109" s="74"/>
      <c r="P109" s="74"/>
      <c r="Q109" s="74"/>
      <c r="R109" s="74"/>
    </row>
    <row r="110" spans="2:18">
      <c r="B110" s="76"/>
      <c r="C110" s="76"/>
      <c r="D110" s="76"/>
      <c r="E110" s="76"/>
      <c r="F110" s="76"/>
      <c r="G110" s="76"/>
      <c r="H110" s="76"/>
      <c r="I110" s="76"/>
      <c r="J110" s="74"/>
      <c r="K110" s="74"/>
      <c r="L110" s="74"/>
      <c r="M110" s="74"/>
      <c r="N110" s="74"/>
      <c r="O110" s="74"/>
      <c r="P110" s="74"/>
      <c r="Q110" s="74"/>
      <c r="R110" s="74"/>
    </row>
    <row r="111" spans="2:18">
      <c r="B111" s="76"/>
      <c r="C111" s="76"/>
      <c r="D111" s="76"/>
      <c r="E111" s="76"/>
      <c r="F111" s="76"/>
      <c r="G111" s="76"/>
      <c r="H111" s="76"/>
      <c r="I111" s="76"/>
      <c r="J111" s="74"/>
      <c r="K111" s="74"/>
      <c r="L111" s="74"/>
      <c r="M111" s="74"/>
      <c r="N111" s="74"/>
      <c r="O111" s="74"/>
      <c r="P111" s="74"/>
      <c r="Q111" s="74"/>
      <c r="R111" s="74"/>
    </row>
    <row r="112" spans="2:18">
      <c r="B112" s="76"/>
      <c r="C112" s="76"/>
      <c r="D112" s="76"/>
      <c r="E112" s="76"/>
      <c r="F112" s="76"/>
      <c r="G112" s="76"/>
      <c r="H112" s="76"/>
      <c r="I112" s="76"/>
      <c r="J112" s="74"/>
      <c r="K112" s="74"/>
      <c r="L112" s="74"/>
      <c r="M112" s="74"/>
      <c r="N112" s="74"/>
      <c r="O112" s="74"/>
      <c r="P112" s="74"/>
      <c r="Q112" s="74"/>
      <c r="R112" s="74"/>
    </row>
    <row r="113" spans="2:18">
      <c r="B113" s="76"/>
      <c r="C113" s="76"/>
      <c r="D113" s="76"/>
      <c r="E113" s="76"/>
      <c r="F113" s="76"/>
      <c r="G113" s="76"/>
      <c r="H113" s="76"/>
      <c r="I113" s="76"/>
      <c r="J113" s="74"/>
      <c r="K113" s="74"/>
      <c r="L113" s="74"/>
      <c r="M113" s="74"/>
      <c r="N113" s="74"/>
      <c r="O113" s="74"/>
      <c r="P113" s="74"/>
      <c r="Q113" s="74"/>
      <c r="R113" s="74"/>
    </row>
    <row r="114" spans="2:18">
      <c r="B114" s="76"/>
      <c r="C114" s="76"/>
      <c r="D114" s="76"/>
      <c r="E114" s="76"/>
      <c r="F114" s="76"/>
      <c r="G114" s="76"/>
      <c r="H114" s="76"/>
      <c r="I114" s="76"/>
      <c r="J114" s="74"/>
      <c r="K114" s="74"/>
      <c r="L114" s="74"/>
      <c r="M114" s="74"/>
      <c r="N114" s="74"/>
      <c r="O114" s="74"/>
      <c r="P114" s="74"/>
      <c r="Q114" s="74"/>
      <c r="R114" s="74"/>
    </row>
    <row r="115" spans="2:18">
      <c r="B115" s="76"/>
      <c r="C115" s="76"/>
      <c r="D115" s="76"/>
      <c r="E115" s="76"/>
      <c r="F115" s="76"/>
      <c r="G115" s="76"/>
      <c r="H115" s="76"/>
      <c r="I115" s="76"/>
      <c r="J115" s="74"/>
      <c r="K115" s="74"/>
      <c r="L115" s="74"/>
      <c r="M115" s="74"/>
      <c r="N115" s="74"/>
      <c r="O115" s="74"/>
      <c r="P115" s="74"/>
      <c r="Q115" s="74"/>
      <c r="R115" s="74"/>
    </row>
    <row r="116" spans="2:18">
      <c r="B116" s="76"/>
      <c r="C116" s="76"/>
      <c r="D116" s="76"/>
      <c r="E116" s="76"/>
      <c r="F116" s="76"/>
      <c r="G116" s="76"/>
      <c r="H116" s="76"/>
      <c r="I116" s="76"/>
      <c r="J116" s="74"/>
      <c r="K116" s="74"/>
      <c r="L116" s="74"/>
      <c r="M116" s="74"/>
      <c r="N116" s="74"/>
      <c r="O116" s="74"/>
      <c r="P116" s="74"/>
      <c r="Q116" s="74"/>
      <c r="R116" s="74"/>
    </row>
    <row r="117" spans="2:18">
      <c r="B117" s="76"/>
      <c r="C117" s="76"/>
      <c r="D117" s="76"/>
      <c r="E117" s="76"/>
      <c r="F117" s="76"/>
      <c r="G117" s="76"/>
      <c r="H117" s="76"/>
      <c r="I117" s="76"/>
      <c r="J117" s="74"/>
      <c r="K117" s="74"/>
      <c r="L117" s="74"/>
      <c r="M117" s="74"/>
      <c r="N117" s="74"/>
      <c r="O117" s="74"/>
      <c r="P117" s="74"/>
      <c r="Q117" s="74"/>
      <c r="R117" s="74"/>
    </row>
    <row r="118" spans="2:18">
      <c r="B118" s="76"/>
      <c r="C118" s="76"/>
      <c r="D118" s="76"/>
      <c r="E118" s="76"/>
      <c r="F118" s="76"/>
      <c r="G118" s="76"/>
      <c r="H118" s="76"/>
      <c r="I118" s="76"/>
      <c r="J118" s="74"/>
      <c r="K118" s="74"/>
      <c r="L118" s="74"/>
      <c r="M118" s="74"/>
      <c r="N118" s="74"/>
      <c r="O118" s="74"/>
      <c r="P118" s="74"/>
      <c r="Q118" s="74"/>
      <c r="R118" s="74"/>
    </row>
    <row r="119" spans="2:18">
      <c r="B119" s="76"/>
      <c r="C119" s="76"/>
      <c r="D119" s="76"/>
      <c r="E119" s="76"/>
      <c r="F119" s="76"/>
      <c r="G119" s="76"/>
      <c r="H119" s="76"/>
      <c r="I119" s="76"/>
      <c r="J119" s="74"/>
      <c r="K119" s="74"/>
      <c r="L119" s="74"/>
      <c r="M119" s="74"/>
      <c r="N119" s="74"/>
      <c r="O119" s="74"/>
      <c r="P119" s="74"/>
      <c r="Q119" s="74"/>
      <c r="R119" s="74"/>
    </row>
    <row r="120" spans="2:18">
      <c r="B120" s="76"/>
      <c r="C120" s="76"/>
      <c r="D120" s="76"/>
      <c r="E120" s="76"/>
      <c r="F120" s="76"/>
      <c r="G120" s="76"/>
      <c r="H120" s="76"/>
      <c r="I120" s="76"/>
      <c r="J120" s="74"/>
      <c r="K120" s="74"/>
      <c r="L120" s="74"/>
      <c r="M120" s="74"/>
      <c r="N120" s="74"/>
      <c r="O120" s="74"/>
      <c r="P120" s="74"/>
      <c r="Q120" s="74"/>
      <c r="R120" s="74"/>
    </row>
    <row r="121" spans="2:18">
      <c r="B121" s="76"/>
      <c r="C121" s="76"/>
      <c r="D121" s="76"/>
      <c r="E121" s="76"/>
      <c r="F121" s="76"/>
      <c r="G121" s="76"/>
      <c r="H121" s="76"/>
      <c r="I121" s="76"/>
      <c r="J121" s="74"/>
      <c r="K121" s="74"/>
      <c r="L121" s="74"/>
      <c r="M121" s="74"/>
      <c r="N121" s="74"/>
      <c r="O121" s="74"/>
      <c r="P121" s="74"/>
      <c r="Q121" s="74"/>
      <c r="R121" s="74"/>
    </row>
    <row r="122" spans="2:18">
      <c r="B122" s="76"/>
      <c r="C122" s="76"/>
      <c r="D122" s="76"/>
      <c r="E122" s="76"/>
      <c r="F122" s="76"/>
      <c r="G122" s="76"/>
      <c r="H122" s="76"/>
      <c r="I122" s="76"/>
      <c r="J122" s="74"/>
      <c r="K122" s="74"/>
      <c r="L122" s="74"/>
      <c r="M122" s="74"/>
      <c r="N122" s="74"/>
      <c r="O122" s="74"/>
      <c r="P122" s="74"/>
      <c r="Q122" s="74"/>
      <c r="R122" s="74"/>
    </row>
    <row r="123" spans="2:18">
      <c r="B123" s="76"/>
      <c r="C123" s="76"/>
      <c r="D123" s="76"/>
      <c r="E123" s="76"/>
      <c r="F123" s="76"/>
      <c r="G123" s="76"/>
      <c r="H123" s="76"/>
      <c r="I123" s="76"/>
      <c r="J123" s="74"/>
      <c r="K123" s="74"/>
      <c r="L123" s="74"/>
      <c r="M123" s="74"/>
      <c r="N123" s="74"/>
      <c r="O123" s="74"/>
      <c r="P123" s="74"/>
      <c r="Q123" s="74"/>
      <c r="R123" s="74"/>
    </row>
    <row r="124" spans="2:18">
      <c r="B124" s="76"/>
      <c r="C124" s="76"/>
      <c r="D124" s="76"/>
      <c r="E124" s="76"/>
      <c r="F124" s="76"/>
      <c r="G124" s="76"/>
      <c r="H124" s="76"/>
      <c r="I124" s="76"/>
      <c r="J124" s="74"/>
      <c r="K124" s="74"/>
      <c r="L124" s="74"/>
      <c r="M124" s="74"/>
      <c r="N124" s="74"/>
      <c r="O124" s="74"/>
      <c r="P124" s="74"/>
      <c r="Q124" s="74"/>
      <c r="R124" s="74"/>
    </row>
    <row r="125" spans="2:18">
      <c r="B125" s="76"/>
      <c r="C125" s="76"/>
      <c r="D125" s="76"/>
      <c r="E125" s="76"/>
      <c r="F125" s="76"/>
      <c r="G125" s="76"/>
      <c r="H125" s="76"/>
      <c r="I125" s="76"/>
      <c r="J125" s="74"/>
      <c r="K125" s="74"/>
      <c r="L125" s="74"/>
      <c r="M125" s="74"/>
      <c r="N125" s="74"/>
      <c r="O125" s="74"/>
      <c r="P125" s="74"/>
      <c r="Q125" s="74"/>
      <c r="R125" s="74"/>
    </row>
    <row r="126" spans="2:18">
      <c r="B126" s="76"/>
      <c r="C126" s="76"/>
      <c r="D126" s="76"/>
      <c r="E126" s="76"/>
      <c r="F126" s="76"/>
      <c r="G126" s="76"/>
      <c r="H126" s="76"/>
      <c r="I126" s="76"/>
      <c r="J126" s="74"/>
      <c r="K126" s="74"/>
      <c r="L126" s="74"/>
      <c r="M126" s="74"/>
      <c r="N126" s="74"/>
      <c r="O126" s="74"/>
      <c r="P126" s="74"/>
      <c r="Q126" s="74"/>
      <c r="R126" s="74"/>
    </row>
    <row r="127" spans="2:18">
      <c r="B127" s="76"/>
      <c r="C127" s="76"/>
      <c r="D127" s="76"/>
      <c r="E127" s="76"/>
      <c r="F127" s="76"/>
      <c r="G127" s="76"/>
      <c r="H127" s="76"/>
      <c r="I127" s="76"/>
      <c r="J127" s="74"/>
      <c r="K127" s="74"/>
      <c r="L127" s="74"/>
      <c r="M127" s="74"/>
      <c r="N127" s="74"/>
      <c r="O127" s="74"/>
      <c r="P127" s="74"/>
      <c r="Q127" s="74"/>
      <c r="R127" s="74"/>
    </row>
    <row r="128" spans="2:18">
      <c r="B128" s="76"/>
      <c r="C128" s="76"/>
      <c r="D128" s="76"/>
      <c r="E128" s="76"/>
      <c r="F128" s="76"/>
      <c r="G128" s="76"/>
      <c r="H128" s="76"/>
      <c r="I128" s="76"/>
      <c r="J128" s="74"/>
      <c r="K128" s="74"/>
      <c r="L128" s="74"/>
      <c r="M128" s="74"/>
      <c r="N128" s="74"/>
      <c r="O128" s="74"/>
      <c r="P128" s="74"/>
      <c r="Q128" s="74"/>
      <c r="R128" s="74"/>
    </row>
    <row r="129" spans="2:18">
      <c r="B129" s="76"/>
      <c r="C129" s="76"/>
      <c r="D129" s="76"/>
      <c r="E129" s="76"/>
      <c r="F129" s="76"/>
      <c r="G129" s="76"/>
      <c r="H129" s="76"/>
      <c r="I129" s="76"/>
      <c r="J129" s="74"/>
      <c r="K129" s="74"/>
      <c r="L129" s="74"/>
      <c r="M129" s="74"/>
      <c r="N129" s="74"/>
      <c r="O129" s="74"/>
      <c r="P129" s="74"/>
      <c r="Q129" s="74"/>
      <c r="R129" s="74"/>
    </row>
    <row r="130" spans="2:18">
      <c r="B130" s="76"/>
      <c r="C130" s="76"/>
      <c r="D130" s="76"/>
      <c r="E130" s="76"/>
      <c r="F130" s="76"/>
      <c r="G130" s="76"/>
      <c r="H130" s="76"/>
      <c r="I130" s="76"/>
      <c r="J130" s="74"/>
      <c r="K130" s="74"/>
      <c r="L130" s="74"/>
      <c r="M130" s="74"/>
      <c r="N130" s="74"/>
      <c r="O130" s="74"/>
      <c r="P130" s="74"/>
      <c r="Q130" s="74"/>
      <c r="R130" s="74"/>
    </row>
    <row r="131" spans="2:18">
      <c r="B131" s="76"/>
      <c r="C131" s="76"/>
      <c r="D131" s="76"/>
      <c r="E131" s="76"/>
      <c r="F131" s="76"/>
      <c r="G131" s="76"/>
      <c r="H131" s="76"/>
      <c r="I131" s="76"/>
      <c r="J131" s="74"/>
      <c r="K131" s="74"/>
      <c r="L131" s="74"/>
      <c r="M131" s="74"/>
      <c r="N131" s="74"/>
      <c r="O131" s="74"/>
      <c r="P131" s="74"/>
      <c r="Q131" s="74"/>
      <c r="R131" s="74"/>
    </row>
    <row r="132" spans="2:18">
      <c r="B132" s="76"/>
      <c r="C132" s="76"/>
      <c r="D132" s="76"/>
      <c r="E132" s="76"/>
      <c r="F132" s="76"/>
      <c r="G132" s="76"/>
      <c r="H132" s="76"/>
      <c r="I132" s="76"/>
      <c r="J132" s="74"/>
      <c r="K132" s="74"/>
      <c r="L132" s="74"/>
      <c r="M132" s="74"/>
      <c r="N132" s="74"/>
      <c r="O132" s="74"/>
      <c r="P132" s="74"/>
      <c r="Q132" s="74"/>
      <c r="R132" s="74"/>
    </row>
    <row r="133" spans="2:18">
      <c r="B133" s="76"/>
      <c r="C133" s="76"/>
      <c r="D133" s="76"/>
      <c r="E133" s="76"/>
      <c r="F133" s="76"/>
      <c r="G133" s="76"/>
      <c r="H133" s="76"/>
      <c r="I133" s="76"/>
      <c r="J133" s="74"/>
      <c r="K133" s="74"/>
      <c r="L133" s="74"/>
      <c r="M133" s="74"/>
      <c r="N133" s="74"/>
      <c r="O133" s="74"/>
      <c r="P133" s="74"/>
      <c r="Q133" s="74"/>
      <c r="R133" s="74"/>
    </row>
    <row r="134" spans="2:18">
      <c r="B134" s="76"/>
      <c r="C134" s="76"/>
      <c r="D134" s="76"/>
      <c r="E134" s="76"/>
      <c r="F134" s="76"/>
      <c r="G134" s="76"/>
      <c r="H134" s="76"/>
      <c r="I134" s="76"/>
      <c r="J134" s="74"/>
      <c r="K134" s="74"/>
      <c r="L134" s="74"/>
      <c r="M134" s="74"/>
      <c r="N134" s="74"/>
      <c r="O134" s="74"/>
      <c r="P134" s="74"/>
      <c r="Q134" s="74"/>
      <c r="R134" s="74"/>
    </row>
    <row r="135" spans="2:18">
      <c r="B135" s="76"/>
      <c r="C135" s="76"/>
      <c r="D135" s="76"/>
      <c r="E135" s="76"/>
      <c r="F135" s="76"/>
      <c r="G135" s="76"/>
      <c r="H135" s="76"/>
      <c r="I135" s="76"/>
      <c r="J135" s="74"/>
      <c r="K135" s="74"/>
      <c r="L135" s="74"/>
      <c r="M135" s="74"/>
      <c r="N135" s="74"/>
      <c r="O135" s="74"/>
      <c r="P135" s="74"/>
      <c r="Q135" s="74"/>
      <c r="R135" s="74"/>
    </row>
    <row r="136" spans="2:18">
      <c r="B136" s="76"/>
      <c r="C136" s="76"/>
      <c r="D136" s="76"/>
      <c r="E136" s="76"/>
      <c r="F136" s="76"/>
      <c r="G136" s="76"/>
      <c r="H136" s="76"/>
      <c r="I136" s="76"/>
      <c r="J136" s="74"/>
      <c r="K136" s="74"/>
      <c r="L136" s="74"/>
      <c r="M136" s="74"/>
      <c r="N136" s="74"/>
      <c r="O136" s="74"/>
      <c r="P136" s="74"/>
      <c r="Q136" s="74"/>
      <c r="R136" s="74"/>
    </row>
    <row r="137" spans="2:18">
      <c r="B137" s="76"/>
      <c r="C137" s="76"/>
      <c r="D137" s="76"/>
      <c r="E137" s="76"/>
      <c r="F137" s="76"/>
      <c r="G137" s="76"/>
      <c r="H137" s="76"/>
      <c r="I137" s="76"/>
      <c r="J137" s="74"/>
      <c r="K137" s="74"/>
      <c r="L137" s="74"/>
      <c r="M137" s="74"/>
      <c r="N137" s="74"/>
      <c r="O137" s="74"/>
      <c r="P137" s="74"/>
      <c r="Q137" s="74"/>
      <c r="R137" s="74"/>
    </row>
    <row r="138" spans="2:18">
      <c r="B138" s="76"/>
      <c r="C138" s="76"/>
      <c r="D138" s="76"/>
      <c r="E138" s="76"/>
      <c r="F138" s="76"/>
      <c r="G138" s="76"/>
      <c r="H138" s="76"/>
      <c r="I138" s="76"/>
      <c r="J138" s="74"/>
      <c r="K138" s="74"/>
      <c r="L138" s="74"/>
      <c r="M138" s="74"/>
      <c r="N138" s="74"/>
      <c r="O138" s="74"/>
      <c r="P138" s="74"/>
      <c r="Q138" s="74"/>
      <c r="R138" s="74"/>
    </row>
    <row r="139" spans="2:18">
      <c r="B139" s="76"/>
      <c r="C139" s="76"/>
      <c r="D139" s="76"/>
      <c r="E139" s="76"/>
      <c r="F139" s="76"/>
      <c r="G139" s="76"/>
      <c r="H139" s="76"/>
      <c r="I139" s="76"/>
      <c r="J139" s="74"/>
      <c r="K139" s="74"/>
      <c r="L139" s="74"/>
      <c r="M139" s="74"/>
      <c r="N139" s="74"/>
      <c r="O139" s="74"/>
      <c r="P139" s="74"/>
      <c r="Q139" s="74"/>
      <c r="R139" s="74"/>
    </row>
    <row r="140" spans="2:18">
      <c r="B140" s="76"/>
      <c r="C140" s="76"/>
      <c r="D140" s="76"/>
      <c r="E140" s="76"/>
      <c r="F140" s="76"/>
      <c r="G140" s="76"/>
      <c r="H140" s="76"/>
      <c r="I140" s="76"/>
      <c r="J140" s="74"/>
      <c r="K140" s="74"/>
      <c r="L140" s="74"/>
      <c r="M140" s="74"/>
      <c r="N140" s="74"/>
      <c r="O140" s="74"/>
      <c r="P140" s="74"/>
      <c r="Q140" s="74"/>
      <c r="R140" s="74"/>
    </row>
    <row r="141" spans="2:18">
      <c r="B141" s="76"/>
      <c r="C141" s="76"/>
      <c r="D141" s="76"/>
      <c r="E141" s="76"/>
      <c r="F141" s="76"/>
      <c r="G141" s="76"/>
      <c r="H141" s="76"/>
      <c r="I141" s="76"/>
      <c r="J141" s="74"/>
      <c r="K141" s="74"/>
      <c r="L141" s="74"/>
      <c r="M141" s="74"/>
      <c r="N141" s="74"/>
      <c r="O141" s="74"/>
      <c r="P141" s="74"/>
      <c r="Q141" s="74"/>
      <c r="R141" s="74"/>
    </row>
    <row r="142" spans="2:18">
      <c r="B142" s="76"/>
      <c r="C142" s="76"/>
      <c r="D142" s="76"/>
      <c r="E142" s="76"/>
      <c r="F142" s="76"/>
      <c r="G142" s="76"/>
      <c r="H142" s="76"/>
      <c r="I142" s="76"/>
      <c r="J142" s="74"/>
      <c r="K142" s="74"/>
      <c r="L142" s="74"/>
      <c r="M142" s="74"/>
      <c r="N142" s="74"/>
      <c r="O142" s="74"/>
      <c r="P142" s="74"/>
      <c r="Q142" s="74"/>
      <c r="R142" s="74"/>
    </row>
    <row r="143" spans="2:18">
      <c r="B143" s="76"/>
      <c r="C143" s="76"/>
      <c r="D143" s="76"/>
      <c r="E143" s="76"/>
      <c r="F143" s="76"/>
      <c r="G143" s="76"/>
      <c r="H143" s="76"/>
      <c r="I143" s="76"/>
      <c r="J143" s="74"/>
      <c r="K143" s="74"/>
      <c r="L143" s="74"/>
      <c r="M143" s="74"/>
      <c r="N143" s="74"/>
      <c r="O143" s="74"/>
      <c r="P143" s="74"/>
      <c r="Q143" s="74"/>
      <c r="R143" s="74"/>
    </row>
    <row r="144" spans="2:18">
      <c r="B144" s="76"/>
      <c r="C144" s="76"/>
      <c r="D144" s="76"/>
      <c r="E144" s="76"/>
      <c r="F144" s="76"/>
      <c r="G144" s="76"/>
      <c r="H144" s="76"/>
      <c r="I144" s="76"/>
      <c r="J144" s="74"/>
      <c r="K144" s="74"/>
      <c r="L144" s="74"/>
      <c r="M144" s="74"/>
      <c r="N144" s="74"/>
      <c r="O144" s="74"/>
      <c r="P144" s="74"/>
      <c r="Q144" s="74"/>
      <c r="R144" s="74"/>
    </row>
    <row r="145" spans="2:18">
      <c r="B145" s="76"/>
      <c r="C145" s="76"/>
      <c r="D145" s="76"/>
      <c r="E145" s="76"/>
      <c r="F145" s="76"/>
      <c r="G145" s="76"/>
      <c r="H145" s="76"/>
      <c r="I145" s="76"/>
      <c r="J145" s="74"/>
      <c r="K145" s="74"/>
      <c r="L145" s="74"/>
      <c r="M145" s="74"/>
      <c r="N145" s="74"/>
      <c r="O145" s="74"/>
      <c r="P145" s="74"/>
      <c r="Q145" s="74"/>
      <c r="R145" s="74"/>
    </row>
    <row r="146" spans="2:18">
      <c r="B146" s="76"/>
      <c r="C146" s="76"/>
      <c r="D146" s="76"/>
      <c r="E146" s="76"/>
      <c r="F146" s="76"/>
      <c r="G146" s="76"/>
      <c r="H146" s="76"/>
      <c r="I146" s="76"/>
      <c r="J146" s="74"/>
      <c r="K146" s="74"/>
      <c r="L146" s="74"/>
      <c r="M146" s="74"/>
      <c r="N146" s="74"/>
      <c r="O146" s="74"/>
      <c r="P146" s="74"/>
      <c r="Q146" s="74"/>
      <c r="R146" s="74"/>
    </row>
    <row r="147" spans="2:18">
      <c r="B147" s="76"/>
      <c r="C147" s="76"/>
      <c r="D147" s="76"/>
      <c r="E147" s="76"/>
      <c r="F147" s="76"/>
      <c r="G147" s="76"/>
      <c r="H147" s="76"/>
      <c r="I147" s="76"/>
      <c r="J147" s="74"/>
      <c r="K147" s="74"/>
      <c r="L147" s="74"/>
      <c r="M147" s="74"/>
      <c r="N147" s="74"/>
      <c r="O147" s="74"/>
      <c r="P147" s="74"/>
      <c r="Q147" s="74"/>
      <c r="R147" s="74"/>
    </row>
    <row r="148" spans="2:18">
      <c r="B148" s="76"/>
      <c r="C148" s="76"/>
      <c r="D148" s="76"/>
      <c r="E148" s="76"/>
      <c r="F148" s="76"/>
      <c r="G148" s="76"/>
      <c r="H148" s="76"/>
      <c r="I148" s="76"/>
      <c r="J148" s="74"/>
      <c r="K148" s="74"/>
      <c r="L148" s="74"/>
      <c r="M148" s="74"/>
      <c r="N148" s="74"/>
      <c r="O148" s="74"/>
      <c r="P148" s="74"/>
      <c r="Q148" s="74"/>
      <c r="R148" s="74"/>
    </row>
    <row r="149" spans="2:18">
      <c r="B149" s="76"/>
      <c r="C149" s="76"/>
      <c r="D149" s="76"/>
      <c r="E149" s="76"/>
      <c r="F149" s="76"/>
      <c r="G149" s="76"/>
      <c r="H149" s="76"/>
      <c r="I149" s="76"/>
      <c r="J149" s="74"/>
      <c r="K149" s="74"/>
      <c r="L149" s="74"/>
      <c r="M149" s="74"/>
      <c r="N149" s="74"/>
      <c r="O149" s="74"/>
      <c r="P149" s="74"/>
      <c r="Q149" s="74"/>
      <c r="R149" s="74"/>
    </row>
    <row r="150" spans="2:18">
      <c r="B150" s="76"/>
      <c r="C150" s="76"/>
      <c r="D150" s="76"/>
      <c r="E150" s="76"/>
      <c r="F150" s="76"/>
      <c r="G150" s="76"/>
      <c r="H150" s="76"/>
      <c r="I150" s="76"/>
      <c r="J150" s="74"/>
      <c r="K150" s="74"/>
      <c r="L150" s="74"/>
      <c r="M150" s="74"/>
      <c r="N150" s="74"/>
      <c r="O150" s="74"/>
      <c r="P150" s="74"/>
      <c r="Q150" s="74"/>
      <c r="R150" s="74"/>
    </row>
    <row r="151" spans="2:18">
      <c r="B151" s="76"/>
      <c r="C151" s="76"/>
      <c r="D151" s="76"/>
      <c r="E151" s="76"/>
      <c r="F151" s="76"/>
      <c r="G151" s="76"/>
      <c r="H151" s="76"/>
      <c r="I151" s="76"/>
      <c r="J151" s="74"/>
      <c r="K151" s="74"/>
      <c r="L151" s="74"/>
      <c r="M151" s="74"/>
      <c r="N151" s="74"/>
      <c r="O151" s="74"/>
      <c r="P151" s="74"/>
      <c r="Q151" s="74"/>
      <c r="R151" s="74"/>
    </row>
    <row r="152" spans="2:18">
      <c r="B152" s="76"/>
      <c r="C152" s="76"/>
      <c r="D152" s="76"/>
      <c r="E152" s="76"/>
      <c r="F152" s="76"/>
      <c r="G152" s="76"/>
      <c r="H152" s="76"/>
      <c r="I152" s="76"/>
      <c r="J152" s="74"/>
      <c r="K152" s="74"/>
      <c r="L152" s="74"/>
      <c r="M152" s="74"/>
      <c r="N152" s="74"/>
      <c r="O152" s="74"/>
      <c r="P152" s="74"/>
      <c r="Q152" s="74"/>
      <c r="R152" s="74"/>
    </row>
    <row r="153" spans="2:18">
      <c r="B153" s="76"/>
      <c r="C153" s="76"/>
      <c r="D153" s="76"/>
      <c r="E153" s="76"/>
      <c r="F153" s="76"/>
      <c r="G153" s="76"/>
      <c r="H153" s="76"/>
      <c r="I153" s="76"/>
      <c r="J153" s="74"/>
      <c r="K153" s="74"/>
      <c r="L153" s="74"/>
      <c r="M153" s="74"/>
      <c r="N153" s="74"/>
      <c r="O153" s="74"/>
      <c r="P153" s="74"/>
      <c r="Q153" s="74"/>
      <c r="R153" s="74"/>
    </row>
    <row r="154" spans="2:18">
      <c r="B154" s="76"/>
      <c r="C154" s="76"/>
      <c r="D154" s="76"/>
      <c r="E154" s="76"/>
      <c r="F154" s="76"/>
      <c r="G154" s="76"/>
      <c r="H154" s="76"/>
      <c r="I154" s="76"/>
      <c r="J154" s="74"/>
      <c r="K154" s="74"/>
      <c r="L154" s="74"/>
      <c r="M154" s="74"/>
      <c r="N154" s="74"/>
      <c r="O154" s="74"/>
      <c r="P154" s="74"/>
      <c r="Q154" s="74"/>
      <c r="R154" s="74"/>
    </row>
    <row r="155" spans="2:18">
      <c r="B155" s="76"/>
      <c r="C155" s="76"/>
      <c r="D155" s="76"/>
      <c r="E155" s="76"/>
      <c r="F155" s="76"/>
      <c r="G155" s="76"/>
      <c r="H155" s="76"/>
      <c r="I155" s="76"/>
      <c r="J155" s="74"/>
      <c r="K155" s="74"/>
      <c r="L155" s="74"/>
      <c r="M155" s="74"/>
      <c r="N155" s="74"/>
      <c r="O155" s="74"/>
      <c r="P155" s="74"/>
      <c r="Q155" s="74"/>
      <c r="R155" s="74"/>
    </row>
    <row r="156" spans="2:18">
      <c r="B156" s="76"/>
      <c r="C156" s="76"/>
      <c r="D156" s="76"/>
      <c r="E156" s="76"/>
      <c r="F156" s="76"/>
      <c r="G156" s="76"/>
      <c r="H156" s="76"/>
      <c r="I156" s="76"/>
      <c r="J156" s="74"/>
      <c r="K156" s="74"/>
      <c r="L156" s="74"/>
      <c r="M156" s="74"/>
      <c r="N156" s="74"/>
      <c r="O156" s="74"/>
      <c r="P156" s="74"/>
      <c r="Q156" s="74"/>
      <c r="R156" s="74"/>
    </row>
    <row r="157" spans="2:18">
      <c r="B157" s="76"/>
      <c r="C157" s="76"/>
      <c r="D157" s="76"/>
      <c r="E157" s="76"/>
      <c r="F157" s="76"/>
      <c r="G157" s="76"/>
      <c r="H157" s="76"/>
      <c r="I157" s="76"/>
      <c r="J157" s="74"/>
      <c r="K157" s="74"/>
      <c r="L157" s="74"/>
      <c r="M157" s="74"/>
      <c r="N157" s="74"/>
      <c r="O157" s="74"/>
      <c r="P157" s="74"/>
      <c r="Q157" s="74"/>
      <c r="R157" s="74"/>
    </row>
    <row r="158" spans="2:18">
      <c r="B158" s="76"/>
      <c r="C158" s="76"/>
      <c r="D158" s="76"/>
      <c r="E158" s="76"/>
      <c r="F158" s="76"/>
      <c r="G158" s="76"/>
      <c r="H158" s="76"/>
      <c r="I158" s="76"/>
      <c r="J158" s="74"/>
      <c r="K158" s="74"/>
      <c r="L158" s="74"/>
      <c r="M158" s="74"/>
      <c r="N158" s="74"/>
      <c r="O158" s="74"/>
      <c r="P158" s="74"/>
      <c r="Q158" s="74"/>
      <c r="R158" s="74"/>
    </row>
    <row r="159" spans="2:18">
      <c r="B159" s="76"/>
      <c r="C159" s="76"/>
      <c r="D159" s="76"/>
      <c r="E159" s="76"/>
      <c r="F159" s="76"/>
      <c r="G159" s="76"/>
      <c r="H159" s="76"/>
      <c r="I159" s="76"/>
      <c r="J159" s="74"/>
      <c r="K159" s="74"/>
      <c r="L159" s="74"/>
      <c r="M159" s="74"/>
      <c r="N159" s="74"/>
      <c r="O159" s="74"/>
      <c r="P159" s="74"/>
      <c r="Q159" s="74"/>
      <c r="R159" s="74"/>
    </row>
    <row r="160" spans="2:18">
      <c r="B160" s="76"/>
      <c r="C160" s="76"/>
      <c r="D160" s="76"/>
      <c r="E160" s="76"/>
      <c r="F160" s="76"/>
      <c r="G160" s="76"/>
      <c r="H160" s="76"/>
      <c r="I160" s="76"/>
      <c r="J160" s="74"/>
      <c r="K160" s="74"/>
      <c r="L160" s="74"/>
      <c r="M160" s="74"/>
      <c r="N160" s="74"/>
      <c r="O160" s="74"/>
      <c r="P160" s="74"/>
      <c r="Q160" s="74"/>
      <c r="R160" s="74"/>
    </row>
    <row r="161" spans="2:18">
      <c r="B161" s="76"/>
      <c r="C161" s="76"/>
      <c r="D161" s="76"/>
      <c r="E161" s="76"/>
      <c r="F161" s="76"/>
      <c r="G161" s="76"/>
      <c r="H161" s="76"/>
      <c r="I161" s="76"/>
      <c r="J161" s="74"/>
      <c r="K161" s="74"/>
      <c r="L161" s="74"/>
      <c r="M161" s="74"/>
      <c r="N161" s="74"/>
      <c r="O161" s="74"/>
      <c r="P161" s="74"/>
      <c r="Q161" s="74"/>
      <c r="R161" s="74"/>
    </row>
    <row r="162" spans="2:18">
      <c r="B162" s="76"/>
      <c r="C162" s="76"/>
      <c r="D162" s="76"/>
      <c r="E162" s="76"/>
      <c r="F162" s="76"/>
      <c r="G162" s="76"/>
      <c r="H162" s="76"/>
      <c r="I162" s="76"/>
      <c r="J162" s="74"/>
      <c r="K162" s="74"/>
      <c r="L162" s="74"/>
      <c r="M162" s="74"/>
      <c r="N162" s="74"/>
      <c r="O162" s="74"/>
      <c r="P162" s="74"/>
      <c r="Q162" s="74"/>
      <c r="R162" s="74"/>
    </row>
    <row r="163" spans="2:18">
      <c r="B163" s="76"/>
      <c r="C163" s="76"/>
      <c r="D163" s="76"/>
      <c r="E163" s="76"/>
      <c r="F163" s="76"/>
      <c r="G163" s="76"/>
      <c r="H163" s="76"/>
      <c r="I163" s="76"/>
      <c r="J163" s="74"/>
      <c r="K163" s="74"/>
      <c r="L163" s="74"/>
      <c r="M163" s="74"/>
      <c r="N163" s="74"/>
      <c r="O163" s="74"/>
      <c r="P163" s="74"/>
      <c r="Q163" s="74"/>
      <c r="R163" s="74"/>
    </row>
    <row r="164" spans="2:18">
      <c r="B164" s="76"/>
      <c r="C164" s="76"/>
      <c r="D164" s="76"/>
      <c r="E164" s="76"/>
      <c r="F164" s="76"/>
      <c r="G164" s="76"/>
      <c r="H164" s="76"/>
      <c r="I164" s="76"/>
      <c r="J164" s="74"/>
      <c r="K164" s="74"/>
      <c r="L164" s="74"/>
      <c r="M164" s="74"/>
      <c r="N164" s="74"/>
      <c r="O164" s="74"/>
      <c r="P164" s="74"/>
      <c r="Q164" s="74"/>
      <c r="R164" s="74"/>
    </row>
    <row r="165" spans="2:18">
      <c r="B165" s="76"/>
      <c r="C165" s="76"/>
      <c r="D165" s="76"/>
      <c r="E165" s="76"/>
      <c r="F165" s="76"/>
      <c r="G165" s="76"/>
      <c r="H165" s="76"/>
      <c r="I165" s="76"/>
      <c r="J165" s="74"/>
      <c r="K165" s="74"/>
      <c r="L165" s="74"/>
      <c r="M165" s="74"/>
      <c r="N165" s="74"/>
      <c r="O165" s="74"/>
      <c r="P165" s="74"/>
      <c r="Q165" s="74"/>
      <c r="R165" s="74"/>
    </row>
    <row r="166" spans="2:18">
      <c r="B166" s="76"/>
      <c r="C166" s="76"/>
      <c r="D166" s="76"/>
      <c r="E166" s="76"/>
      <c r="F166" s="76"/>
      <c r="G166" s="76"/>
      <c r="H166" s="76"/>
      <c r="I166" s="76"/>
      <c r="J166" s="74"/>
      <c r="K166" s="74"/>
      <c r="L166" s="74"/>
      <c r="M166" s="74"/>
      <c r="N166" s="74"/>
      <c r="O166" s="74"/>
      <c r="P166" s="74"/>
      <c r="Q166" s="74"/>
      <c r="R166" s="74"/>
    </row>
    <row r="167" spans="2:18">
      <c r="B167" s="76"/>
      <c r="C167" s="76"/>
      <c r="D167" s="76"/>
      <c r="E167" s="76"/>
      <c r="F167" s="76"/>
      <c r="G167" s="76"/>
      <c r="H167" s="76"/>
      <c r="I167" s="76"/>
      <c r="J167" s="74"/>
      <c r="K167" s="74"/>
      <c r="L167" s="74"/>
      <c r="M167" s="74"/>
      <c r="N167" s="74"/>
      <c r="O167" s="74"/>
      <c r="P167" s="74"/>
      <c r="Q167" s="74"/>
      <c r="R167" s="74"/>
    </row>
    <row r="168" spans="2:18">
      <c r="B168" s="76"/>
      <c r="C168" s="76"/>
      <c r="D168" s="76"/>
      <c r="E168" s="76"/>
      <c r="F168" s="76"/>
      <c r="G168" s="76"/>
      <c r="H168" s="76"/>
      <c r="I168" s="76"/>
      <c r="J168" s="74"/>
      <c r="K168" s="74"/>
      <c r="L168" s="74"/>
      <c r="M168" s="74"/>
      <c r="N168" s="74"/>
      <c r="O168" s="74"/>
      <c r="P168" s="74"/>
      <c r="Q168" s="74"/>
      <c r="R168" s="74"/>
    </row>
    <row r="169" spans="2:18">
      <c r="B169" s="76"/>
      <c r="C169" s="76"/>
      <c r="D169" s="76"/>
      <c r="E169" s="76"/>
      <c r="F169" s="76"/>
      <c r="G169" s="76"/>
      <c r="H169" s="76"/>
      <c r="I169" s="76"/>
      <c r="J169" s="74"/>
      <c r="K169" s="74"/>
      <c r="L169" s="74"/>
      <c r="M169" s="74"/>
      <c r="N169" s="74"/>
      <c r="O169" s="74"/>
      <c r="P169" s="74"/>
      <c r="Q169" s="74"/>
      <c r="R169" s="74"/>
    </row>
    <row r="170" spans="2:18">
      <c r="B170" s="76"/>
      <c r="C170" s="76"/>
      <c r="D170" s="76"/>
      <c r="E170" s="76"/>
      <c r="F170" s="76"/>
      <c r="G170" s="76"/>
      <c r="H170" s="76"/>
      <c r="I170" s="76"/>
      <c r="J170" s="74"/>
      <c r="K170" s="74"/>
      <c r="L170" s="74"/>
      <c r="M170" s="74"/>
      <c r="N170" s="74"/>
      <c r="O170" s="74"/>
      <c r="P170" s="74"/>
      <c r="Q170" s="74"/>
      <c r="R170" s="74"/>
    </row>
    <row r="171" spans="2:18">
      <c r="B171" s="76"/>
      <c r="C171" s="76"/>
      <c r="D171" s="76"/>
      <c r="E171" s="76"/>
      <c r="F171" s="76"/>
      <c r="G171" s="76"/>
      <c r="H171" s="76"/>
      <c r="I171" s="76"/>
      <c r="J171" s="74"/>
      <c r="K171" s="74"/>
      <c r="L171" s="74"/>
      <c r="M171" s="74"/>
      <c r="N171" s="74"/>
      <c r="O171" s="74"/>
      <c r="P171" s="74"/>
      <c r="Q171" s="74"/>
      <c r="R171" s="74"/>
    </row>
    <row r="172" spans="2:18">
      <c r="B172" s="76"/>
      <c r="C172" s="76"/>
      <c r="D172" s="76"/>
      <c r="E172" s="76"/>
      <c r="F172" s="76"/>
      <c r="G172" s="76"/>
      <c r="H172" s="76"/>
      <c r="I172" s="76"/>
      <c r="J172" s="74"/>
      <c r="K172" s="74"/>
      <c r="L172" s="74"/>
      <c r="M172" s="74"/>
      <c r="N172" s="74"/>
      <c r="O172" s="74"/>
      <c r="P172" s="74"/>
      <c r="Q172" s="74"/>
      <c r="R172" s="74"/>
    </row>
    <row r="173" spans="2:18">
      <c r="B173" s="76"/>
      <c r="C173" s="76"/>
      <c r="D173" s="76"/>
      <c r="E173" s="76"/>
      <c r="F173" s="76"/>
      <c r="G173" s="76"/>
      <c r="H173" s="76"/>
      <c r="I173" s="76"/>
      <c r="J173" s="74"/>
      <c r="K173" s="74"/>
      <c r="L173" s="74"/>
      <c r="M173" s="74"/>
      <c r="N173" s="74"/>
      <c r="O173" s="74"/>
      <c r="P173" s="74"/>
      <c r="Q173" s="74"/>
      <c r="R173" s="74"/>
    </row>
    <row r="174" spans="2:18">
      <c r="B174" s="76"/>
      <c r="C174" s="76"/>
      <c r="D174" s="76"/>
      <c r="E174" s="76"/>
      <c r="F174" s="76"/>
      <c r="G174" s="76"/>
      <c r="H174" s="76"/>
      <c r="I174" s="76"/>
      <c r="J174" s="74"/>
      <c r="K174" s="74"/>
      <c r="L174" s="74"/>
      <c r="M174" s="74"/>
      <c r="N174" s="74"/>
      <c r="O174" s="74"/>
      <c r="P174" s="74"/>
      <c r="Q174" s="74"/>
      <c r="R174" s="74"/>
    </row>
    <row r="175" spans="2:18">
      <c r="B175" s="76"/>
      <c r="C175" s="76"/>
      <c r="D175" s="76"/>
      <c r="E175" s="76"/>
      <c r="F175" s="76"/>
      <c r="G175" s="76"/>
      <c r="H175" s="76"/>
      <c r="I175" s="76"/>
      <c r="J175" s="74"/>
      <c r="K175" s="74"/>
      <c r="L175" s="74"/>
      <c r="M175" s="74"/>
      <c r="N175" s="74"/>
      <c r="O175" s="74"/>
      <c r="P175" s="74"/>
      <c r="Q175" s="74"/>
      <c r="R175" s="74"/>
    </row>
    <row r="176" spans="2:18">
      <c r="B176" s="76"/>
      <c r="C176" s="76"/>
      <c r="D176" s="76"/>
      <c r="E176" s="76"/>
      <c r="F176" s="76"/>
      <c r="G176" s="76"/>
      <c r="H176" s="76"/>
      <c r="I176" s="76"/>
      <c r="J176" s="74"/>
      <c r="K176" s="74"/>
      <c r="L176" s="74"/>
      <c r="M176" s="74"/>
      <c r="N176" s="74"/>
      <c r="O176" s="74"/>
      <c r="P176" s="74"/>
      <c r="Q176" s="74"/>
      <c r="R176" s="74"/>
    </row>
    <row r="177" spans="2:18">
      <c r="B177" s="76"/>
      <c r="C177" s="76"/>
      <c r="D177" s="76"/>
      <c r="E177" s="76"/>
      <c r="F177" s="76"/>
      <c r="G177" s="76"/>
      <c r="H177" s="76"/>
      <c r="I177" s="76"/>
      <c r="J177" s="74"/>
      <c r="K177" s="74"/>
      <c r="L177" s="74"/>
      <c r="M177" s="74"/>
      <c r="N177" s="74"/>
      <c r="O177" s="74"/>
      <c r="P177" s="74"/>
      <c r="Q177" s="74"/>
      <c r="R177" s="74"/>
    </row>
    <row r="178" spans="2:18">
      <c r="B178" s="76"/>
      <c r="C178" s="76"/>
      <c r="D178" s="76"/>
      <c r="E178" s="76"/>
      <c r="F178" s="76"/>
      <c r="G178" s="76"/>
      <c r="H178" s="76"/>
      <c r="I178" s="76"/>
      <c r="J178" s="74"/>
      <c r="K178" s="74"/>
      <c r="L178" s="74"/>
      <c r="M178" s="74"/>
      <c r="N178" s="74"/>
      <c r="O178" s="74"/>
      <c r="P178" s="74"/>
      <c r="Q178" s="74"/>
      <c r="R178" s="74"/>
    </row>
    <row r="179" spans="2:18">
      <c r="B179" s="76"/>
      <c r="C179" s="76"/>
      <c r="D179" s="76"/>
      <c r="E179" s="76"/>
      <c r="F179" s="76"/>
      <c r="G179" s="76"/>
      <c r="H179" s="76"/>
      <c r="I179" s="76"/>
      <c r="J179" s="74"/>
      <c r="K179" s="74"/>
      <c r="L179" s="74"/>
      <c r="M179" s="74"/>
      <c r="N179" s="74"/>
      <c r="O179" s="74"/>
      <c r="P179" s="74"/>
      <c r="Q179" s="74"/>
      <c r="R179" s="74"/>
    </row>
    <row r="180" spans="2:18">
      <c r="B180" s="76"/>
      <c r="C180" s="76"/>
      <c r="D180" s="76"/>
      <c r="E180" s="76"/>
      <c r="F180" s="76"/>
      <c r="G180" s="76"/>
      <c r="H180" s="76"/>
      <c r="I180" s="76"/>
      <c r="J180" s="74"/>
      <c r="K180" s="74"/>
      <c r="L180" s="74"/>
      <c r="M180" s="74"/>
      <c r="N180" s="74"/>
      <c r="O180" s="74"/>
      <c r="P180" s="74"/>
      <c r="Q180" s="74"/>
      <c r="R180" s="74"/>
    </row>
    <row r="181" spans="2:18">
      <c r="B181" s="76"/>
      <c r="C181" s="76"/>
      <c r="D181" s="76"/>
      <c r="E181" s="76"/>
      <c r="F181" s="76"/>
      <c r="G181" s="76"/>
      <c r="H181" s="76"/>
      <c r="I181" s="76"/>
      <c r="J181" s="74"/>
      <c r="K181" s="74"/>
      <c r="L181" s="74"/>
      <c r="M181" s="74"/>
      <c r="N181" s="74"/>
      <c r="O181" s="74"/>
      <c r="P181" s="74"/>
      <c r="Q181" s="74"/>
      <c r="R181" s="74"/>
    </row>
    <row r="182" spans="2:18">
      <c r="B182" s="76"/>
      <c r="C182" s="76"/>
      <c r="D182" s="76"/>
      <c r="E182" s="76"/>
      <c r="F182" s="76"/>
      <c r="G182" s="76"/>
      <c r="H182" s="76"/>
      <c r="I182" s="76"/>
      <c r="J182" s="74"/>
      <c r="K182" s="74"/>
      <c r="L182" s="74"/>
      <c r="M182" s="74"/>
      <c r="N182" s="74"/>
      <c r="O182" s="74"/>
      <c r="P182" s="74"/>
      <c r="Q182" s="74"/>
      <c r="R182" s="74"/>
    </row>
    <row r="183" spans="2:18">
      <c r="B183" s="76"/>
      <c r="C183" s="76"/>
      <c r="D183" s="76"/>
      <c r="E183" s="76"/>
      <c r="F183" s="76"/>
      <c r="G183" s="76"/>
      <c r="H183" s="76"/>
      <c r="I183" s="76"/>
      <c r="J183" s="74"/>
      <c r="K183" s="74"/>
      <c r="L183" s="74"/>
      <c r="M183" s="74"/>
      <c r="N183" s="74"/>
      <c r="O183" s="74"/>
      <c r="P183" s="74"/>
      <c r="Q183" s="74"/>
      <c r="R183" s="74"/>
    </row>
    <row r="184" spans="2:18">
      <c r="B184" s="76"/>
      <c r="C184" s="76"/>
      <c r="D184" s="76"/>
      <c r="E184" s="76"/>
      <c r="F184" s="76"/>
      <c r="G184" s="76"/>
      <c r="H184" s="76"/>
      <c r="I184" s="76"/>
      <c r="J184" s="74"/>
      <c r="K184" s="74"/>
      <c r="L184" s="74"/>
      <c r="M184" s="74"/>
      <c r="N184" s="74"/>
      <c r="O184" s="74"/>
      <c r="P184" s="74"/>
      <c r="Q184" s="74"/>
      <c r="R184" s="74"/>
    </row>
    <row r="185" spans="2:18">
      <c r="B185" s="76"/>
      <c r="C185" s="76"/>
      <c r="D185" s="76"/>
      <c r="E185" s="76"/>
      <c r="F185" s="76"/>
      <c r="G185" s="76"/>
      <c r="H185" s="76"/>
      <c r="I185" s="76"/>
      <c r="J185" s="74"/>
      <c r="K185" s="74"/>
      <c r="L185" s="74"/>
      <c r="M185" s="74"/>
      <c r="N185" s="74"/>
      <c r="O185" s="74"/>
      <c r="P185" s="74"/>
      <c r="Q185" s="74"/>
      <c r="R185" s="74"/>
    </row>
    <row r="186" spans="2:18">
      <c r="B186" s="76"/>
      <c r="C186" s="76"/>
      <c r="D186" s="76"/>
      <c r="E186" s="76"/>
      <c r="F186" s="76"/>
      <c r="G186" s="76"/>
      <c r="H186" s="76"/>
      <c r="I186" s="76"/>
      <c r="J186" s="74"/>
      <c r="K186" s="74"/>
      <c r="L186" s="74"/>
      <c r="M186" s="74"/>
      <c r="N186" s="74"/>
      <c r="O186" s="74"/>
      <c r="P186" s="74"/>
      <c r="Q186" s="74"/>
      <c r="R186" s="74"/>
    </row>
    <row r="187" spans="2:18">
      <c r="B187" s="76"/>
      <c r="C187" s="76"/>
      <c r="D187" s="76"/>
      <c r="E187" s="76"/>
      <c r="F187" s="76"/>
      <c r="G187" s="76"/>
      <c r="H187" s="76"/>
      <c r="I187" s="76"/>
      <c r="J187" s="74"/>
      <c r="K187" s="74"/>
      <c r="L187" s="74"/>
      <c r="M187" s="74"/>
      <c r="N187" s="74"/>
      <c r="O187" s="74"/>
      <c r="P187" s="74"/>
      <c r="Q187" s="74"/>
      <c r="R187" s="74"/>
    </row>
    <row r="188" spans="2:18">
      <c r="B188" s="76"/>
      <c r="C188" s="76"/>
      <c r="D188" s="76"/>
      <c r="E188" s="76"/>
      <c r="F188" s="76"/>
      <c r="G188" s="76"/>
      <c r="H188" s="76"/>
      <c r="I188" s="76"/>
      <c r="J188" s="74"/>
      <c r="K188" s="74"/>
      <c r="L188" s="74"/>
      <c r="M188" s="74"/>
      <c r="N188" s="74"/>
      <c r="O188" s="74"/>
      <c r="P188" s="74"/>
      <c r="Q188" s="74"/>
      <c r="R188" s="74"/>
    </row>
    <row r="189" spans="2:18" ht="14.25">
      <c r="B189" s="78"/>
      <c r="C189" s="78"/>
      <c r="D189" s="78"/>
      <c r="E189" s="78"/>
      <c r="F189" s="78"/>
      <c r="G189" s="78"/>
      <c r="H189" s="78"/>
      <c r="I189" s="78"/>
      <c r="J189" s="79"/>
      <c r="K189" s="79"/>
      <c r="L189" s="79"/>
      <c r="M189" s="79"/>
      <c r="N189" s="79"/>
      <c r="O189" s="79"/>
      <c r="P189" s="79"/>
      <c r="Q189" s="79"/>
      <c r="R189" s="79"/>
    </row>
    <row r="190" spans="2:18" ht="14.25">
      <c r="B190" s="78"/>
      <c r="C190" s="78"/>
      <c r="D190" s="78"/>
      <c r="E190" s="78"/>
      <c r="F190" s="78"/>
      <c r="G190" s="78"/>
      <c r="H190" s="78"/>
      <c r="I190" s="78"/>
      <c r="J190" s="79"/>
      <c r="K190" s="79"/>
      <c r="L190" s="79"/>
      <c r="M190" s="79"/>
      <c r="N190" s="79"/>
      <c r="O190" s="79"/>
      <c r="P190" s="79"/>
      <c r="Q190" s="79"/>
      <c r="R190" s="79"/>
    </row>
    <row r="191" spans="2:18" ht="14.25">
      <c r="B191" s="78"/>
      <c r="C191" s="78"/>
      <c r="D191" s="78"/>
      <c r="E191" s="78"/>
      <c r="F191" s="78"/>
      <c r="G191" s="78"/>
      <c r="H191" s="78"/>
      <c r="I191" s="78"/>
      <c r="J191" s="79"/>
      <c r="K191" s="79"/>
      <c r="L191" s="79"/>
      <c r="M191" s="79"/>
      <c r="N191" s="79"/>
      <c r="O191" s="79"/>
      <c r="P191" s="79"/>
      <c r="Q191" s="79"/>
      <c r="R191" s="79"/>
    </row>
    <row r="192" spans="2:18" ht="14.25">
      <c r="B192" s="78"/>
      <c r="C192" s="78"/>
      <c r="D192" s="78"/>
      <c r="E192" s="78"/>
      <c r="F192" s="78"/>
      <c r="G192" s="78"/>
      <c r="H192" s="78"/>
      <c r="I192" s="78"/>
      <c r="J192" s="79"/>
      <c r="K192" s="79"/>
      <c r="L192" s="79"/>
      <c r="M192" s="79"/>
      <c r="N192" s="79"/>
      <c r="O192" s="79"/>
      <c r="P192" s="79"/>
      <c r="Q192" s="79"/>
      <c r="R192" s="79"/>
    </row>
    <row r="193" spans="2:18" ht="14.25">
      <c r="B193" s="78"/>
      <c r="C193" s="78"/>
      <c r="D193" s="78"/>
      <c r="E193" s="78"/>
      <c r="F193" s="78"/>
      <c r="G193" s="78"/>
      <c r="H193" s="78"/>
      <c r="I193" s="78"/>
      <c r="J193" s="79"/>
      <c r="K193" s="79"/>
      <c r="L193" s="79"/>
      <c r="M193" s="79"/>
      <c r="N193" s="79"/>
      <c r="O193" s="79"/>
      <c r="P193" s="79"/>
      <c r="Q193" s="79"/>
      <c r="R193" s="79"/>
    </row>
    <row r="194" spans="2:18" ht="14.25">
      <c r="B194" s="78"/>
      <c r="C194" s="78"/>
      <c r="D194" s="78"/>
      <c r="E194" s="78"/>
      <c r="F194" s="78"/>
      <c r="G194" s="78"/>
      <c r="H194" s="78"/>
      <c r="I194" s="78"/>
      <c r="J194" s="79"/>
      <c r="K194" s="79"/>
      <c r="L194" s="79"/>
      <c r="M194" s="79"/>
      <c r="N194" s="79"/>
      <c r="O194" s="79"/>
      <c r="P194" s="79"/>
      <c r="Q194" s="79"/>
      <c r="R194" s="79"/>
    </row>
    <row r="195" spans="2:18" ht="14.25">
      <c r="B195" s="78"/>
      <c r="C195" s="78"/>
      <c r="D195" s="78"/>
      <c r="E195" s="78"/>
      <c r="F195" s="78"/>
      <c r="G195" s="78"/>
      <c r="H195" s="78"/>
      <c r="I195" s="78"/>
      <c r="J195" s="79"/>
      <c r="K195" s="79"/>
      <c r="L195" s="79"/>
      <c r="M195" s="79"/>
      <c r="N195" s="79"/>
      <c r="O195" s="79"/>
      <c r="P195" s="79"/>
      <c r="Q195" s="79"/>
      <c r="R195" s="79"/>
    </row>
    <row r="196" spans="2:18" ht="14.25">
      <c r="B196" s="78"/>
      <c r="C196" s="78"/>
      <c r="D196" s="78"/>
      <c r="E196" s="78"/>
      <c r="F196" s="78"/>
      <c r="G196" s="78"/>
      <c r="H196" s="78"/>
      <c r="I196" s="78"/>
      <c r="J196" s="79"/>
      <c r="K196" s="79"/>
      <c r="L196" s="79"/>
      <c r="M196" s="79"/>
      <c r="N196" s="79"/>
      <c r="O196" s="79"/>
      <c r="P196" s="79"/>
      <c r="Q196" s="79"/>
      <c r="R196" s="79"/>
    </row>
    <row r="197" spans="2:18" ht="14.25">
      <c r="B197" s="78"/>
      <c r="C197" s="78"/>
      <c r="D197" s="78"/>
      <c r="E197" s="78"/>
      <c r="F197" s="78"/>
      <c r="G197" s="78"/>
      <c r="H197" s="78"/>
      <c r="I197" s="78"/>
      <c r="J197" s="79"/>
      <c r="K197" s="79"/>
      <c r="L197" s="79"/>
      <c r="M197" s="79"/>
      <c r="N197" s="79"/>
      <c r="O197" s="79"/>
      <c r="P197" s="79"/>
      <c r="Q197" s="79"/>
      <c r="R197" s="79"/>
    </row>
    <row r="198" spans="2:18" ht="14.25">
      <c r="B198" s="78"/>
      <c r="C198" s="78"/>
      <c r="D198" s="78"/>
      <c r="E198" s="78"/>
      <c r="F198" s="78"/>
      <c r="G198" s="78"/>
      <c r="H198" s="78"/>
      <c r="I198" s="78"/>
      <c r="J198" s="79"/>
      <c r="K198" s="79"/>
      <c r="L198" s="79"/>
      <c r="M198" s="79"/>
      <c r="N198" s="79"/>
      <c r="O198" s="79"/>
      <c r="P198" s="79"/>
      <c r="Q198" s="79"/>
      <c r="R198" s="79"/>
    </row>
    <row r="199" spans="2:18" ht="14.25">
      <c r="B199" s="78"/>
      <c r="C199" s="78"/>
      <c r="D199" s="78"/>
      <c r="E199" s="78"/>
      <c r="F199" s="78"/>
      <c r="G199" s="78"/>
      <c r="H199" s="78"/>
      <c r="I199" s="78"/>
      <c r="J199" s="79"/>
      <c r="K199" s="79"/>
      <c r="L199" s="79"/>
      <c r="M199" s="79"/>
      <c r="N199" s="79"/>
      <c r="O199" s="79"/>
      <c r="P199" s="79"/>
      <c r="Q199" s="79"/>
      <c r="R199" s="79"/>
    </row>
    <row r="200" spans="2:18" ht="14.25">
      <c r="B200" s="78"/>
      <c r="C200" s="78"/>
      <c r="D200" s="78"/>
      <c r="E200" s="78"/>
      <c r="F200" s="78"/>
      <c r="G200" s="78"/>
      <c r="H200" s="78"/>
      <c r="I200" s="78"/>
      <c r="J200" s="79"/>
      <c r="K200" s="79"/>
      <c r="L200" s="79"/>
      <c r="M200" s="79"/>
      <c r="N200" s="79"/>
      <c r="O200" s="79"/>
      <c r="P200" s="79"/>
      <c r="Q200" s="79"/>
      <c r="R200" s="79"/>
    </row>
    <row r="201" spans="2:18" ht="14.25">
      <c r="B201" s="78"/>
      <c r="C201" s="78"/>
      <c r="D201" s="78"/>
      <c r="E201" s="78"/>
      <c r="F201" s="78"/>
      <c r="G201" s="78"/>
      <c r="H201" s="78"/>
      <c r="I201" s="78"/>
      <c r="J201" s="79"/>
      <c r="K201" s="79"/>
      <c r="L201" s="79"/>
      <c r="M201" s="79"/>
      <c r="N201" s="79"/>
      <c r="O201" s="79"/>
      <c r="P201" s="79"/>
      <c r="Q201" s="79"/>
      <c r="R201" s="79"/>
    </row>
    <row r="202" spans="2:18" ht="14.25">
      <c r="B202" s="78"/>
      <c r="C202" s="78"/>
      <c r="D202" s="78"/>
      <c r="E202" s="78"/>
      <c r="F202" s="78"/>
      <c r="G202" s="78"/>
      <c r="H202" s="78"/>
      <c r="I202" s="78"/>
      <c r="J202" s="79"/>
      <c r="K202" s="79"/>
      <c r="L202" s="79"/>
      <c r="M202" s="79"/>
      <c r="N202" s="79"/>
      <c r="O202" s="79"/>
      <c r="P202" s="79"/>
      <c r="Q202" s="79"/>
      <c r="R202" s="79"/>
    </row>
    <row r="203" spans="2:18" ht="14.25">
      <c r="B203" s="78"/>
      <c r="C203" s="78"/>
      <c r="D203" s="78"/>
      <c r="E203" s="78"/>
      <c r="F203" s="78"/>
      <c r="G203" s="78"/>
      <c r="H203" s="78"/>
      <c r="I203" s="78"/>
      <c r="J203" s="79"/>
      <c r="K203" s="79"/>
      <c r="L203" s="79"/>
      <c r="M203" s="79"/>
      <c r="N203" s="79"/>
      <c r="O203" s="79"/>
      <c r="P203" s="79"/>
      <c r="Q203" s="79"/>
      <c r="R203" s="79"/>
    </row>
    <row r="204" spans="2:18" ht="14.25">
      <c r="B204" s="78"/>
      <c r="C204" s="78"/>
      <c r="D204" s="78"/>
      <c r="E204" s="78"/>
      <c r="F204" s="78"/>
      <c r="G204" s="78"/>
      <c r="H204" s="78"/>
      <c r="I204" s="78"/>
      <c r="J204" s="79"/>
      <c r="K204" s="79"/>
      <c r="L204" s="79"/>
      <c r="M204" s="79"/>
      <c r="N204" s="79"/>
      <c r="O204" s="79"/>
      <c r="P204" s="79"/>
      <c r="Q204" s="79"/>
      <c r="R204" s="79"/>
    </row>
    <row r="205" spans="2:18" ht="14.25">
      <c r="B205" s="78"/>
      <c r="C205" s="78"/>
      <c r="D205" s="78"/>
      <c r="E205" s="78"/>
      <c r="F205" s="78"/>
      <c r="G205" s="78"/>
      <c r="H205" s="78"/>
      <c r="I205" s="78"/>
      <c r="J205" s="79"/>
      <c r="K205" s="79"/>
      <c r="L205" s="79"/>
      <c r="M205" s="79"/>
      <c r="N205" s="79"/>
      <c r="O205" s="79"/>
      <c r="P205" s="79"/>
      <c r="Q205" s="79"/>
      <c r="R205" s="79"/>
    </row>
    <row r="206" spans="2:18" ht="14.25">
      <c r="B206" s="78"/>
      <c r="C206" s="78"/>
      <c r="D206" s="78"/>
      <c r="E206" s="78"/>
      <c r="F206" s="78"/>
      <c r="G206" s="78"/>
      <c r="H206" s="78"/>
      <c r="I206" s="78"/>
      <c r="J206" s="79"/>
      <c r="K206" s="79"/>
      <c r="L206" s="79"/>
      <c r="M206" s="79"/>
      <c r="N206" s="79"/>
      <c r="O206" s="79"/>
      <c r="P206" s="79"/>
      <c r="Q206" s="79"/>
      <c r="R206" s="79"/>
    </row>
    <row r="207" spans="2:18" ht="14.25">
      <c r="B207" s="78"/>
      <c r="C207" s="78"/>
      <c r="D207" s="78"/>
      <c r="E207" s="78"/>
      <c r="F207" s="78"/>
      <c r="G207" s="78"/>
      <c r="H207" s="78"/>
      <c r="I207" s="78"/>
      <c r="J207" s="79"/>
      <c r="K207" s="79"/>
      <c r="L207" s="79"/>
      <c r="M207" s="79"/>
      <c r="N207" s="79"/>
      <c r="O207" s="79"/>
      <c r="P207" s="79"/>
      <c r="Q207" s="79"/>
      <c r="R207" s="79"/>
    </row>
    <row r="208" spans="2:18" ht="14.25">
      <c r="B208" s="78"/>
      <c r="C208" s="78"/>
      <c r="D208" s="78"/>
      <c r="E208" s="78"/>
      <c r="F208" s="78"/>
      <c r="G208" s="78"/>
      <c r="H208" s="78"/>
      <c r="I208" s="78"/>
      <c r="J208" s="79"/>
      <c r="K208" s="79"/>
      <c r="L208" s="79"/>
      <c r="M208" s="79"/>
      <c r="N208" s="79"/>
      <c r="O208" s="79"/>
      <c r="P208" s="79"/>
      <c r="Q208" s="79"/>
      <c r="R208" s="79"/>
    </row>
    <row r="209" spans="2:18" ht="14.25">
      <c r="B209" s="78"/>
      <c r="C209" s="78"/>
      <c r="D209" s="78"/>
      <c r="E209" s="78"/>
      <c r="F209" s="78"/>
      <c r="G209" s="78"/>
      <c r="H209" s="78"/>
      <c r="I209" s="78"/>
      <c r="J209" s="79"/>
      <c r="K209" s="79"/>
      <c r="L209" s="79"/>
      <c r="M209" s="79"/>
      <c r="N209" s="79"/>
      <c r="O209" s="79"/>
      <c r="P209" s="79"/>
      <c r="Q209" s="79"/>
      <c r="R209" s="79"/>
    </row>
    <row r="210" spans="2:18" ht="14.25">
      <c r="B210" s="78"/>
      <c r="C210" s="78"/>
      <c r="D210" s="78"/>
      <c r="E210" s="78"/>
      <c r="F210" s="78"/>
      <c r="G210" s="78"/>
      <c r="H210" s="78"/>
      <c r="I210" s="78"/>
      <c r="J210" s="79"/>
      <c r="K210" s="79"/>
      <c r="L210" s="79"/>
      <c r="M210" s="79"/>
      <c r="N210" s="79"/>
      <c r="O210" s="79"/>
      <c r="P210" s="79"/>
      <c r="Q210" s="79"/>
      <c r="R210" s="79"/>
    </row>
    <row r="211" spans="2:18" ht="14.25">
      <c r="B211" s="78"/>
      <c r="C211" s="78"/>
      <c r="D211" s="78"/>
      <c r="E211" s="78"/>
      <c r="F211" s="78"/>
      <c r="G211" s="78"/>
      <c r="H211" s="78"/>
      <c r="I211" s="78"/>
      <c r="J211" s="79"/>
      <c r="K211" s="79"/>
      <c r="L211" s="79"/>
      <c r="M211" s="79"/>
      <c r="N211" s="79"/>
      <c r="O211" s="79"/>
      <c r="P211" s="79"/>
      <c r="Q211" s="79"/>
      <c r="R211" s="79"/>
    </row>
    <row r="212" spans="2:18" ht="14.25">
      <c r="B212" s="78"/>
      <c r="C212" s="78"/>
      <c r="D212" s="78"/>
      <c r="E212" s="78"/>
      <c r="F212" s="78"/>
      <c r="G212" s="78"/>
      <c r="H212" s="78"/>
      <c r="I212" s="78"/>
      <c r="J212" s="79"/>
      <c r="K212" s="79"/>
      <c r="L212" s="79"/>
      <c r="M212" s="79"/>
      <c r="N212" s="79"/>
      <c r="O212" s="79"/>
      <c r="P212" s="79"/>
      <c r="Q212" s="79"/>
      <c r="R212" s="79"/>
    </row>
    <row r="213" spans="2:18" ht="14.25">
      <c r="B213" s="78"/>
      <c r="C213" s="78"/>
      <c r="D213" s="78"/>
      <c r="E213" s="78"/>
      <c r="F213" s="78"/>
      <c r="G213" s="78"/>
      <c r="H213" s="78"/>
      <c r="I213" s="78"/>
      <c r="J213" s="79"/>
      <c r="K213" s="79"/>
      <c r="L213" s="79"/>
      <c r="M213" s="79"/>
      <c r="N213" s="79"/>
      <c r="O213" s="79"/>
      <c r="P213" s="79"/>
      <c r="Q213" s="79"/>
      <c r="R213" s="79"/>
    </row>
    <row r="214" spans="2:18" ht="14.25">
      <c r="B214" s="78"/>
      <c r="C214" s="78"/>
      <c r="D214" s="78"/>
      <c r="E214" s="78"/>
      <c r="F214" s="78"/>
      <c r="G214" s="78"/>
      <c r="H214" s="78"/>
      <c r="I214" s="78"/>
      <c r="J214" s="79"/>
      <c r="K214" s="79"/>
      <c r="L214" s="79"/>
      <c r="M214" s="79"/>
      <c r="N214" s="79"/>
      <c r="O214" s="79"/>
      <c r="P214" s="79"/>
      <c r="Q214" s="79"/>
      <c r="R214" s="79"/>
    </row>
    <row r="215" spans="2:18" ht="14.25">
      <c r="B215" s="78"/>
      <c r="C215" s="78"/>
      <c r="D215" s="78"/>
      <c r="E215" s="78"/>
      <c r="F215" s="78"/>
      <c r="G215" s="78"/>
      <c r="H215" s="78"/>
      <c r="I215" s="78"/>
      <c r="J215" s="79"/>
      <c r="K215" s="79"/>
      <c r="L215" s="79"/>
      <c r="M215" s="79"/>
      <c r="N215" s="79"/>
      <c r="O215" s="79"/>
      <c r="P215" s="79"/>
      <c r="Q215" s="79"/>
      <c r="R215" s="79"/>
    </row>
    <row r="216" spans="2:18" ht="14.25">
      <c r="B216" s="78"/>
      <c r="C216" s="78"/>
      <c r="D216" s="78"/>
      <c r="E216" s="78"/>
      <c r="F216" s="78"/>
      <c r="G216" s="78"/>
      <c r="H216" s="78"/>
      <c r="I216" s="78"/>
      <c r="J216" s="79"/>
      <c r="K216" s="79"/>
      <c r="L216" s="79"/>
      <c r="M216" s="79"/>
      <c r="N216" s="79"/>
      <c r="O216" s="79"/>
      <c r="P216" s="79"/>
      <c r="Q216" s="79"/>
      <c r="R216" s="79"/>
    </row>
    <row r="217" spans="2:18" ht="14.25">
      <c r="B217" s="78"/>
      <c r="C217" s="78"/>
      <c r="D217" s="78"/>
      <c r="E217" s="78"/>
      <c r="F217" s="78"/>
      <c r="G217" s="78"/>
      <c r="H217" s="78"/>
      <c r="I217" s="78"/>
      <c r="J217" s="79"/>
      <c r="K217" s="79"/>
      <c r="L217" s="79"/>
      <c r="M217" s="79"/>
      <c r="N217" s="79"/>
      <c r="O217" s="79"/>
      <c r="P217" s="79"/>
      <c r="Q217" s="79"/>
      <c r="R217" s="79"/>
    </row>
    <row r="218" spans="2:18" ht="14.25">
      <c r="B218" s="78"/>
      <c r="C218" s="78"/>
      <c r="D218" s="78"/>
      <c r="E218" s="78"/>
      <c r="F218" s="78"/>
      <c r="G218" s="78"/>
      <c r="H218" s="78"/>
      <c r="I218" s="78"/>
      <c r="J218" s="79"/>
      <c r="K218" s="79"/>
      <c r="L218" s="79"/>
      <c r="M218" s="79"/>
      <c r="N218" s="79"/>
      <c r="O218" s="79"/>
      <c r="P218" s="79"/>
      <c r="Q218" s="79"/>
      <c r="R218" s="79"/>
    </row>
    <row r="219" spans="2:18" ht="14.25">
      <c r="B219" s="78"/>
      <c r="C219" s="78"/>
      <c r="D219" s="78"/>
      <c r="E219" s="78"/>
      <c r="F219" s="78"/>
      <c r="G219" s="78"/>
      <c r="H219" s="78"/>
      <c r="I219" s="78"/>
      <c r="J219" s="79"/>
      <c r="K219" s="79"/>
      <c r="L219" s="79"/>
      <c r="M219" s="79"/>
      <c r="N219" s="79"/>
      <c r="O219" s="79"/>
      <c r="P219" s="79"/>
      <c r="Q219" s="79"/>
      <c r="R219" s="79"/>
    </row>
    <row r="220" spans="2:18" ht="14.25">
      <c r="B220" s="78"/>
      <c r="C220" s="78"/>
      <c r="D220" s="78"/>
      <c r="E220" s="78"/>
      <c r="F220" s="78"/>
      <c r="G220" s="78"/>
      <c r="H220" s="78"/>
      <c r="I220" s="78"/>
      <c r="J220" s="79"/>
      <c r="K220" s="79"/>
      <c r="L220" s="79"/>
      <c r="M220" s="79"/>
      <c r="N220" s="79"/>
      <c r="O220" s="79"/>
      <c r="P220" s="79"/>
      <c r="Q220" s="79"/>
      <c r="R220" s="79"/>
    </row>
    <row r="221" spans="2:18" ht="14.25">
      <c r="B221" s="78"/>
      <c r="C221" s="78"/>
      <c r="D221" s="78"/>
      <c r="E221" s="78"/>
      <c r="F221" s="78"/>
      <c r="G221" s="78"/>
      <c r="H221" s="78"/>
      <c r="I221" s="78"/>
      <c r="J221" s="79"/>
      <c r="K221" s="79"/>
      <c r="L221" s="79"/>
      <c r="M221" s="79"/>
      <c r="N221" s="79"/>
      <c r="O221" s="79"/>
      <c r="P221" s="79"/>
      <c r="Q221" s="79"/>
      <c r="R221" s="79"/>
    </row>
    <row r="222" spans="2:18" ht="14.25">
      <c r="B222" s="78"/>
      <c r="C222" s="78"/>
      <c r="D222" s="78"/>
      <c r="E222" s="78"/>
      <c r="F222" s="78"/>
      <c r="G222" s="78"/>
      <c r="H222" s="78"/>
      <c r="I222" s="78"/>
      <c r="J222" s="79"/>
      <c r="K222" s="79"/>
      <c r="L222" s="79"/>
      <c r="M222" s="79"/>
      <c r="N222" s="79"/>
      <c r="O222" s="79"/>
      <c r="P222" s="79"/>
      <c r="Q222" s="79"/>
      <c r="R222" s="79"/>
    </row>
    <row r="223" spans="2:18" ht="14.25">
      <c r="B223" s="78"/>
      <c r="C223" s="78"/>
      <c r="D223" s="78"/>
      <c r="E223" s="78"/>
      <c r="F223" s="78"/>
      <c r="G223" s="78"/>
      <c r="H223" s="78"/>
      <c r="I223" s="78"/>
      <c r="J223" s="79"/>
      <c r="K223" s="79"/>
      <c r="L223" s="79"/>
      <c r="M223" s="79"/>
      <c r="N223" s="79"/>
      <c r="O223" s="79"/>
      <c r="P223" s="79"/>
      <c r="Q223" s="79"/>
      <c r="R223" s="79"/>
    </row>
    <row r="224" spans="2:18" ht="14.25">
      <c r="B224" s="78"/>
      <c r="C224" s="78"/>
      <c r="D224" s="78"/>
      <c r="E224" s="78"/>
      <c r="F224" s="78"/>
      <c r="G224" s="78"/>
      <c r="H224" s="78"/>
      <c r="I224" s="78"/>
      <c r="J224" s="79"/>
      <c r="K224" s="79"/>
      <c r="L224" s="79"/>
      <c r="M224" s="79"/>
      <c r="N224" s="79"/>
      <c r="O224" s="79"/>
      <c r="P224" s="79"/>
      <c r="Q224" s="79"/>
      <c r="R224" s="79"/>
    </row>
    <row r="225" spans="2:18" ht="14.25">
      <c r="B225" s="78"/>
      <c r="C225" s="78"/>
      <c r="D225" s="78"/>
      <c r="E225" s="78"/>
      <c r="F225" s="78"/>
      <c r="G225" s="78"/>
      <c r="H225" s="78"/>
      <c r="I225" s="78"/>
      <c r="J225" s="79"/>
      <c r="K225" s="79"/>
      <c r="L225" s="79"/>
      <c r="M225" s="79"/>
      <c r="N225" s="79"/>
      <c r="O225" s="79"/>
      <c r="P225" s="79"/>
      <c r="Q225" s="79"/>
      <c r="R225" s="79"/>
    </row>
    <row r="226" spans="2:18" ht="14.25">
      <c r="B226" s="78"/>
      <c r="C226" s="78"/>
      <c r="D226" s="78"/>
      <c r="E226" s="78"/>
      <c r="F226" s="78"/>
      <c r="G226" s="78"/>
      <c r="H226" s="78"/>
      <c r="I226" s="78"/>
      <c r="J226" s="79"/>
      <c r="K226" s="79"/>
      <c r="L226" s="79"/>
      <c r="M226" s="79"/>
      <c r="N226" s="79"/>
      <c r="O226" s="79"/>
      <c r="P226" s="79"/>
      <c r="Q226" s="79"/>
      <c r="R226" s="79"/>
    </row>
    <row r="227" spans="2:18" ht="14.25">
      <c r="B227" s="78"/>
      <c r="C227" s="78"/>
      <c r="D227" s="78"/>
      <c r="E227" s="78"/>
      <c r="F227" s="78"/>
      <c r="G227" s="78"/>
      <c r="H227" s="78"/>
      <c r="I227" s="78"/>
      <c r="J227" s="79"/>
      <c r="K227" s="79"/>
      <c r="L227" s="79"/>
      <c r="M227" s="79"/>
      <c r="N227" s="79"/>
      <c r="O227" s="79"/>
      <c r="P227" s="79"/>
      <c r="Q227" s="79"/>
      <c r="R227" s="79"/>
    </row>
    <row r="228" spans="2:18" ht="14.25">
      <c r="B228" s="78"/>
      <c r="C228" s="78"/>
      <c r="D228" s="78"/>
      <c r="E228" s="78"/>
      <c r="F228" s="78"/>
      <c r="G228" s="78"/>
      <c r="H228" s="78"/>
      <c r="I228" s="78"/>
      <c r="J228" s="79"/>
      <c r="K228" s="79"/>
      <c r="L228" s="79"/>
      <c r="M228" s="79"/>
      <c r="N228" s="79"/>
      <c r="O228" s="79"/>
      <c r="P228" s="79"/>
      <c r="Q228" s="79"/>
      <c r="R228" s="79"/>
    </row>
    <row r="229" spans="2:18" ht="14.25">
      <c r="B229" s="78"/>
      <c r="C229" s="78"/>
      <c r="D229" s="78"/>
      <c r="E229" s="78"/>
      <c r="F229" s="78"/>
      <c r="G229" s="78"/>
      <c r="H229" s="78"/>
      <c r="I229" s="78"/>
      <c r="J229" s="79"/>
      <c r="K229" s="79"/>
      <c r="L229" s="79"/>
      <c r="M229" s="79"/>
      <c r="N229" s="79"/>
      <c r="O229" s="79"/>
      <c r="P229" s="79"/>
      <c r="Q229" s="79"/>
      <c r="R229" s="79"/>
    </row>
    <row r="230" spans="2:18" ht="14.25">
      <c r="B230" s="78"/>
      <c r="C230" s="78"/>
      <c r="D230" s="78"/>
      <c r="E230" s="78"/>
      <c r="F230" s="78"/>
      <c r="G230" s="78"/>
      <c r="H230" s="78"/>
      <c r="I230" s="78"/>
      <c r="J230" s="79"/>
      <c r="K230" s="79"/>
      <c r="L230" s="79"/>
      <c r="M230" s="79"/>
      <c r="N230" s="79"/>
      <c r="O230" s="79"/>
      <c r="P230" s="79"/>
      <c r="Q230" s="79"/>
      <c r="R230" s="79"/>
    </row>
    <row r="231" spans="2:18" ht="14.25">
      <c r="B231" s="78"/>
      <c r="C231" s="78"/>
      <c r="D231" s="78"/>
      <c r="E231" s="78"/>
      <c r="F231" s="78"/>
      <c r="G231" s="78"/>
      <c r="H231" s="78"/>
      <c r="I231" s="78"/>
      <c r="J231" s="79"/>
      <c r="K231" s="79"/>
      <c r="L231" s="79"/>
      <c r="M231" s="79"/>
      <c r="N231" s="79"/>
      <c r="O231" s="79"/>
      <c r="P231" s="79"/>
      <c r="Q231" s="79"/>
      <c r="R231" s="79"/>
    </row>
    <row r="232" spans="2:18" ht="14.25">
      <c r="B232" s="78"/>
      <c r="C232" s="78"/>
      <c r="D232" s="78"/>
      <c r="E232" s="78"/>
      <c r="F232" s="78"/>
      <c r="G232" s="78"/>
      <c r="H232" s="78"/>
      <c r="I232" s="78"/>
      <c r="J232" s="79"/>
      <c r="K232" s="79"/>
      <c r="L232" s="79"/>
      <c r="M232" s="79"/>
      <c r="N232" s="79"/>
      <c r="O232" s="79"/>
      <c r="P232" s="79"/>
      <c r="Q232" s="79"/>
      <c r="R232" s="79"/>
    </row>
    <row r="233" spans="2:18" ht="14.25">
      <c r="B233" s="78"/>
      <c r="C233" s="78"/>
      <c r="D233" s="78"/>
      <c r="E233" s="78"/>
      <c r="F233" s="78"/>
      <c r="G233" s="78"/>
      <c r="H233" s="78"/>
      <c r="I233" s="78"/>
      <c r="J233" s="79"/>
      <c r="K233" s="79"/>
      <c r="L233" s="79"/>
      <c r="M233" s="79"/>
      <c r="N233" s="79"/>
      <c r="O233" s="79"/>
      <c r="P233" s="79"/>
      <c r="Q233" s="79"/>
      <c r="R233" s="79"/>
    </row>
    <row r="234" spans="2:18" ht="14.25">
      <c r="B234" s="78"/>
      <c r="C234" s="78"/>
      <c r="D234" s="78"/>
      <c r="E234" s="78"/>
      <c r="F234" s="78"/>
      <c r="G234" s="78"/>
      <c r="H234" s="78"/>
      <c r="I234" s="78"/>
      <c r="J234" s="79"/>
      <c r="K234" s="79"/>
      <c r="L234" s="79"/>
      <c r="M234" s="79"/>
      <c r="N234" s="79"/>
      <c r="O234" s="79"/>
      <c r="P234" s="79"/>
      <c r="Q234" s="79"/>
      <c r="R234" s="79"/>
    </row>
    <row r="235" spans="2:18" ht="14.25">
      <c r="B235" s="78"/>
      <c r="C235" s="78"/>
      <c r="D235" s="78"/>
      <c r="E235" s="78"/>
      <c r="F235" s="78"/>
      <c r="G235" s="78"/>
      <c r="H235" s="78"/>
      <c r="I235" s="78"/>
      <c r="J235" s="79"/>
      <c r="K235" s="79"/>
      <c r="L235" s="79"/>
      <c r="M235" s="79"/>
      <c r="N235" s="79"/>
      <c r="O235" s="79"/>
      <c r="P235" s="79"/>
      <c r="Q235" s="79"/>
      <c r="R235" s="79"/>
    </row>
    <row r="236" spans="2:18" ht="14.25">
      <c r="B236" s="78"/>
      <c r="C236" s="78"/>
      <c r="D236" s="78"/>
      <c r="E236" s="78"/>
      <c r="F236" s="78"/>
      <c r="G236" s="78"/>
      <c r="H236" s="78"/>
      <c r="I236" s="78"/>
      <c r="J236" s="79"/>
      <c r="K236" s="79"/>
      <c r="L236" s="79"/>
      <c r="M236" s="79"/>
      <c r="N236" s="79"/>
      <c r="O236" s="79"/>
      <c r="P236" s="79"/>
      <c r="Q236" s="79"/>
      <c r="R236" s="79"/>
    </row>
    <row r="237" spans="2:18" ht="14.25">
      <c r="B237" s="78"/>
      <c r="C237" s="78"/>
      <c r="D237" s="78"/>
      <c r="E237" s="78"/>
      <c r="F237" s="78"/>
      <c r="G237" s="78"/>
      <c r="H237" s="78"/>
      <c r="I237" s="78"/>
      <c r="J237" s="79"/>
      <c r="K237" s="79"/>
      <c r="L237" s="79"/>
      <c r="M237" s="79"/>
      <c r="N237" s="79"/>
      <c r="O237" s="79"/>
      <c r="P237" s="79"/>
      <c r="Q237" s="79"/>
      <c r="R237" s="79"/>
    </row>
    <row r="238" spans="2:18" ht="14.25">
      <c r="B238" s="78"/>
      <c r="C238" s="78"/>
      <c r="D238" s="78"/>
      <c r="E238" s="78"/>
      <c r="F238" s="78"/>
      <c r="G238" s="78"/>
      <c r="H238" s="78"/>
      <c r="I238" s="78"/>
      <c r="J238" s="79"/>
      <c r="K238" s="79"/>
      <c r="L238" s="79"/>
      <c r="M238" s="79"/>
      <c r="N238" s="79"/>
      <c r="O238" s="79"/>
      <c r="P238" s="79"/>
      <c r="Q238" s="79"/>
      <c r="R238" s="79"/>
    </row>
    <row r="239" spans="2:18" ht="14.25">
      <c r="B239" s="78"/>
      <c r="C239" s="78"/>
      <c r="D239" s="78"/>
      <c r="E239" s="78"/>
      <c r="F239" s="78"/>
      <c r="G239" s="78"/>
      <c r="H239" s="78"/>
      <c r="I239" s="78"/>
      <c r="J239" s="79"/>
      <c r="K239" s="79"/>
      <c r="L239" s="79"/>
      <c r="M239" s="79"/>
      <c r="N239" s="79"/>
      <c r="O239" s="79"/>
      <c r="P239" s="79"/>
      <c r="Q239" s="79"/>
      <c r="R239" s="79"/>
    </row>
    <row r="240" spans="2:18" ht="14.25">
      <c r="B240" s="78"/>
      <c r="C240" s="78"/>
      <c r="D240" s="78"/>
      <c r="E240" s="78"/>
      <c r="F240" s="78"/>
      <c r="G240" s="78"/>
      <c r="H240" s="78"/>
      <c r="I240" s="78"/>
      <c r="J240" s="79"/>
      <c r="K240" s="79"/>
      <c r="L240" s="79"/>
      <c r="M240" s="79"/>
      <c r="N240" s="79"/>
      <c r="O240" s="79"/>
      <c r="P240" s="79"/>
      <c r="Q240" s="79"/>
      <c r="R240" s="79"/>
    </row>
    <row r="241" spans="2:18" ht="14.25">
      <c r="B241" s="78"/>
      <c r="C241" s="78"/>
      <c r="D241" s="78"/>
      <c r="E241" s="78"/>
      <c r="F241" s="78"/>
      <c r="G241" s="78"/>
      <c r="H241" s="78"/>
      <c r="I241" s="78"/>
      <c r="J241" s="79"/>
      <c r="K241" s="79"/>
      <c r="L241" s="79"/>
      <c r="M241" s="79"/>
      <c r="N241" s="79"/>
      <c r="O241" s="79"/>
      <c r="P241" s="79"/>
      <c r="Q241" s="79"/>
      <c r="R241" s="79"/>
    </row>
    <row r="242" spans="2:18" ht="14.25">
      <c r="B242" s="78"/>
      <c r="C242" s="78"/>
      <c r="D242" s="78"/>
      <c r="E242" s="78"/>
      <c r="F242" s="78"/>
      <c r="G242" s="78"/>
      <c r="H242" s="78"/>
      <c r="I242" s="78"/>
      <c r="J242" s="79"/>
      <c r="K242" s="79"/>
      <c r="L242" s="79"/>
      <c r="M242" s="79"/>
      <c r="N242" s="79"/>
      <c r="O242" s="79"/>
      <c r="P242" s="79"/>
      <c r="Q242" s="79"/>
      <c r="R242" s="79"/>
    </row>
    <row r="243" spans="2:18">
      <c r="J243" s="3"/>
      <c r="K243" s="3"/>
      <c r="L243" s="3"/>
      <c r="M243" s="3"/>
      <c r="N243" s="3"/>
      <c r="O243" s="3"/>
      <c r="P243" s="3"/>
      <c r="Q243" s="3"/>
      <c r="R243" s="3"/>
    </row>
    <row r="244" spans="2:18">
      <c r="J244" s="3"/>
      <c r="K244" s="3"/>
      <c r="L244" s="3"/>
      <c r="M244" s="3"/>
      <c r="N244" s="3"/>
      <c r="O244" s="3"/>
      <c r="P244" s="3"/>
      <c r="Q244" s="3"/>
      <c r="R244" s="3"/>
    </row>
    <row r="245" spans="2:18">
      <c r="J245" s="3"/>
      <c r="K245" s="3"/>
      <c r="L245" s="3"/>
      <c r="M245" s="3"/>
      <c r="N245" s="3"/>
      <c r="O245" s="3"/>
      <c r="P245" s="3"/>
      <c r="Q245" s="3"/>
      <c r="R245" s="3"/>
    </row>
    <row r="246" spans="2:18">
      <c r="J246" s="3"/>
      <c r="K246" s="3"/>
      <c r="L246" s="3"/>
      <c r="M246" s="3"/>
      <c r="N246" s="3"/>
      <c r="O246" s="3"/>
      <c r="P246" s="3"/>
      <c r="Q246" s="3"/>
      <c r="R246" s="3"/>
    </row>
    <row r="247" spans="2:18">
      <c r="J247" s="3"/>
      <c r="K247" s="3"/>
      <c r="L247" s="3"/>
      <c r="M247" s="3"/>
      <c r="N247" s="3"/>
      <c r="O247" s="3"/>
      <c r="P247" s="3"/>
      <c r="Q247" s="3"/>
      <c r="R247" s="3"/>
    </row>
    <row r="248" spans="2:18">
      <c r="J248" s="3"/>
      <c r="K248" s="3"/>
      <c r="L248" s="3"/>
      <c r="M248" s="3"/>
      <c r="N248" s="3"/>
      <c r="O248" s="3"/>
      <c r="P248" s="3"/>
      <c r="Q248" s="3"/>
      <c r="R248" s="3"/>
    </row>
    <row r="249" spans="2:18">
      <c r="J249" s="3"/>
      <c r="K249" s="3"/>
      <c r="L249" s="3"/>
      <c r="M249" s="3"/>
      <c r="N249" s="3"/>
      <c r="O249" s="3"/>
      <c r="P249" s="3"/>
      <c r="Q249" s="3"/>
      <c r="R249" s="3"/>
    </row>
    <row r="250" spans="2:18">
      <c r="J250" s="3"/>
      <c r="K250" s="3"/>
      <c r="L250" s="3"/>
      <c r="M250" s="3"/>
      <c r="N250" s="3"/>
      <c r="O250" s="3"/>
      <c r="P250" s="3"/>
      <c r="Q250" s="3"/>
      <c r="R250" s="3"/>
    </row>
    <row r="251" spans="2:18">
      <c r="J251" s="3"/>
      <c r="K251" s="3"/>
      <c r="L251" s="3"/>
      <c r="M251" s="3"/>
      <c r="N251" s="3"/>
      <c r="O251" s="3"/>
      <c r="P251" s="3"/>
      <c r="Q251" s="3"/>
      <c r="R251" s="3"/>
    </row>
    <row r="252" spans="2:18">
      <c r="J252" s="3"/>
      <c r="K252" s="3"/>
      <c r="L252" s="3"/>
      <c r="M252" s="3"/>
      <c r="N252" s="3"/>
      <c r="O252" s="3"/>
      <c r="P252" s="3"/>
      <c r="Q252" s="3"/>
      <c r="R252" s="3"/>
    </row>
    <row r="253" spans="2:18">
      <c r="J253" s="3"/>
      <c r="K253" s="3"/>
      <c r="L253" s="3"/>
      <c r="M253" s="3"/>
      <c r="N253" s="3"/>
      <c r="O253" s="3"/>
      <c r="P253" s="3"/>
      <c r="Q253" s="3"/>
      <c r="R253" s="3"/>
    </row>
    <row r="254" spans="2:18">
      <c r="J254" s="3"/>
      <c r="K254" s="3"/>
      <c r="L254" s="3"/>
      <c r="M254" s="3"/>
      <c r="N254" s="3"/>
      <c r="O254" s="3"/>
      <c r="P254" s="3"/>
      <c r="Q254" s="3"/>
      <c r="R254" s="3"/>
    </row>
    <row r="255" spans="2:18">
      <c r="J255" s="3"/>
      <c r="K255" s="3"/>
      <c r="L255" s="3"/>
      <c r="M255" s="3"/>
      <c r="N255" s="3"/>
      <c r="O255" s="3"/>
      <c r="P255" s="3"/>
      <c r="Q255" s="3"/>
      <c r="R255" s="3"/>
    </row>
    <row r="256" spans="2:18">
      <c r="J256" s="3"/>
      <c r="K256" s="3"/>
      <c r="L256" s="3"/>
      <c r="M256" s="3"/>
      <c r="N256" s="3"/>
      <c r="O256" s="3"/>
      <c r="P256" s="3"/>
      <c r="Q256" s="3"/>
      <c r="R256" s="3"/>
    </row>
    <row r="257" spans="10:18">
      <c r="J257" s="3"/>
      <c r="K257" s="3"/>
      <c r="L257" s="3"/>
      <c r="M257" s="3"/>
      <c r="N257" s="3"/>
      <c r="O257" s="3"/>
      <c r="P257" s="3"/>
      <c r="Q257" s="3"/>
      <c r="R257" s="3"/>
    </row>
    <row r="258" spans="10:18">
      <c r="J258" s="3"/>
      <c r="K258" s="3"/>
      <c r="L258" s="3"/>
      <c r="M258" s="3"/>
      <c r="N258" s="3"/>
      <c r="O258" s="3"/>
      <c r="P258" s="3"/>
      <c r="Q258" s="3"/>
      <c r="R258" s="3"/>
    </row>
    <row r="259" spans="10:18">
      <c r="J259" s="3"/>
      <c r="K259" s="3"/>
      <c r="L259" s="3"/>
      <c r="M259" s="3"/>
      <c r="N259" s="3"/>
      <c r="O259" s="3"/>
      <c r="P259" s="3"/>
      <c r="Q259" s="3"/>
      <c r="R259" s="3"/>
    </row>
    <row r="260" spans="10:18">
      <c r="J260" s="3"/>
      <c r="K260" s="3"/>
      <c r="L260" s="3"/>
      <c r="M260" s="3"/>
      <c r="N260" s="3"/>
      <c r="O260" s="3"/>
      <c r="P260" s="3"/>
      <c r="Q260" s="3"/>
      <c r="R260" s="3"/>
    </row>
    <row r="261" spans="10:18">
      <c r="J261" s="3"/>
      <c r="K261" s="3"/>
      <c r="L261" s="3"/>
      <c r="M261" s="3"/>
      <c r="N261" s="3"/>
      <c r="O261" s="3"/>
      <c r="P261" s="3"/>
      <c r="Q261" s="3"/>
      <c r="R261" s="3"/>
    </row>
    <row r="262" spans="10:18">
      <c r="J262" s="3"/>
      <c r="K262" s="3"/>
      <c r="L262" s="3"/>
      <c r="M262" s="3"/>
      <c r="N262" s="3"/>
      <c r="O262" s="3"/>
      <c r="P262" s="3"/>
      <c r="Q262" s="3"/>
      <c r="R262" s="3"/>
    </row>
    <row r="263" spans="10:18">
      <c r="J263" s="3"/>
      <c r="K263" s="3"/>
      <c r="L263" s="3"/>
      <c r="M263" s="3"/>
      <c r="N263" s="3"/>
      <c r="O263" s="3"/>
      <c r="P263" s="3"/>
      <c r="Q263" s="3"/>
      <c r="R263" s="3"/>
    </row>
    <row r="264" spans="10:18">
      <c r="J264" s="3"/>
      <c r="K264" s="3"/>
      <c r="L264" s="3"/>
      <c r="M264" s="3"/>
      <c r="N264" s="3"/>
      <c r="O264" s="3"/>
      <c r="P264" s="3"/>
      <c r="Q264" s="3"/>
      <c r="R264" s="3"/>
    </row>
    <row r="265" spans="10:18">
      <c r="J265" s="3"/>
      <c r="K265" s="3"/>
      <c r="L265" s="3"/>
      <c r="M265" s="3"/>
      <c r="N265" s="3"/>
      <c r="O265" s="3"/>
      <c r="P265" s="3"/>
      <c r="Q265" s="3"/>
      <c r="R265" s="3"/>
    </row>
    <row r="266" spans="10:18">
      <c r="J266" s="3"/>
      <c r="K266" s="3"/>
      <c r="L266" s="3"/>
      <c r="M266" s="3"/>
      <c r="N266" s="3"/>
      <c r="O266" s="3"/>
      <c r="P266" s="3"/>
      <c r="Q266" s="3"/>
      <c r="R266" s="3"/>
    </row>
    <row r="267" spans="10:18">
      <c r="J267" s="3"/>
      <c r="K267" s="3"/>
      <c r="L267" s="3"/>
      <c r="M267" s="3"/>
      <c r="N267" s="3"/>
      <c r="O267" s="3"/>
      <c r="P267" s="3"/>
      <c r="Q267" s="3"/>
      <c r="R267" s="3"/>
    </row>
    <row r="268" spans="10:18">
      <c r="J268" s="3"/>
      <c r="K268" s="3"/>
      <c r="L268" s="3"/>
      <c r="M268" s="3"/>
      <c r="N268" s="3"/>
      <c r="O268" s="3"/>
      <c r="P268" s="3"/>
      <c r="Q268" s="3"/>
      <c r="R268" s="3"/>
    </row>
    <row r="269" spans="10:18">
      <c r="J269" s="3"/>
      <c r="K269" s="3"/>
      <c r="L269" s="3"/>
      <c r="M269" s="3"/>
      <c r="N269" s="3"/>
      <c r="O269" s="3"/>
      <c r="P269" s="3"/>
      <c r="Q269" s="3"/>
      <c r="R269" s="3"/>
    </row>
    <row r="270" spans="10:18">
      <c r="J270" s="3"/>
      <c r="K270" s="3"/>
      <c r="L270" s="3"/>
      <c r="M270" s="3"/>
      <c r="N270" s="3"/>
      <c r="O270" s="3"/>
      <c r="P270" s="3"/>
      <c r="Q270" s="3"/>
      <c r="R270" s="3"/>
    </row>
    <row r="271" spans="10:18">
      <c r="J271" s="3"/>
      <c r="K271" s="3"/>
      <c r="L271" s="3"/>
      <c r="M271" s="3"/>
      <c r="N271" s="3"/>
      <c r="O271" s="3"/>
      <c r="P271" s="3"/>
      <c r="Q271" s="3"/>
      <c r="R271" s="3"/>
    </row>
    <row r="272" spans="10:18">
      <c r="J272" s="3"/>
      <c r="K272" s="3"/>
      <c r="L272" s="3"/>
      <c r="M272" s="3"/>
      <c r="N272" s="3"/>
      <c r="O272" s="3"/>
      <c r="P272" s="3"/>
      <c r="Q272" s="3"/>
      <c r="R272" s="3"/>
    </row>
    <row r="273" spans="10:18">
      <c r="J273" s="3"/>
      <c r="K273" s="3"/>
      <c r="L273" s="3"/>
      <c r="M273" s="3"/>
      <c r="N273" s="3"/>
      <c r="O273" s="3"/>
      <c r="P273" s="3"/>
      <c r="Q273" s="3"/>
      <c r="R273" s="3"/>
    </row>
    <row r="274" spans="10:18">
      <c r="J274" s="3"/>
      <c r="K274" s="3"/>
      <c r="L274" s="3"/>
      <c r="M274" s="3"/>
      <c r="N274" s="3"/>
      <c r="O274" s="3"/>
      <c r="P274" s="3"/>
      <c r="Q274" s="3"/>
      <c r="R274" s="3"/>
    </row>
    <row r="275" spans="10:18">
      <c r="J275" s="3"/>
      <c r="K275" s="3"/>
      <c r="L275" s="3"/>
      <c r="M275" s="3"/>
      <c r="N275" s="3"/>
      <c r="O275" s="3"/>
      <c r="P275" s="3"/>
      <c r="Q275" s="3"/>
      <c r="R275" s="3"/>
    </row>
    <row r="276" spans="10:18">
      <c r="J276" s="3"/>
      <c r="K276" s="3"/>
      <c r="L276" s="3"/>
      <c r="M276" s="3"/>
      <c r="N276" s="3"/>
      <c r="O276" s="3"/>
      <c r="P276" s="3"/>
      <c r="Q276" s="3"/>
      <c r="R276" s="3"/>
    </row>
    <row r="277" spans="10:18">
      <c r="J277" s="3"/>
      <c r="K277" s="3"/>
      <c r="L277" s="3"/>
      <c r="M277" s="3"/>
      <c r="N277" s="3"/>
      <c r="O277" s="3"/>
      <c r="P277" s="3"/>
      <c r="Q277" s="3"/>
      <c r="R277" s="3"/>
    </row>
    <row r="278" spans="10:18">
      <c r="J278" s="3"/>
      <c r="K278" s="3"/>
      <c r="L278" s="3"/>
      <c r="M278" s="3"/>
      <c r="N278" s="3"/>
      <c r="O278" s="3"/>
      <c r="P278" s="3"/>
      <c r="Q278" s="3"/>
      <c r="R278" s="3"/>
    </row>
    <row r="279" spans="10:18">
      <c r="J279" s="3"/>
      <c r="K279" s="3"/>
      <c r="L279" s="3"/>
      <c r="M279" s="3"/>
      <c r="N279" s="3"/>
      <c r="O279" s="3"/>
      <c r="P279" s="3"/>
      <c r="Q279" s="3"/>
      <c r="R279" s="3"/>
    </row>
    <row r="280" spans="10:18">
      <c r="J280" s="3"/>
      <c r="K280" s="3"/>
      <c r="L280" s="3"/>
      <c r="M280" s="3"/>
      <c r="N280" s="3"/>
      <c r="O280" s="3"/>
      <c r="P280" s="3"/>
      <c r="Q280" s="3"/>
      <c r="R280" s="3"/>
    </row>
    <row r="281" spans="10:18">
      <c r="J281" s="3"/>
      <c r="K281" s="3"/>
      <c r="L281" s="3"/>
      <c r="M281" s="3"/>
      <c r="N281" s="3"/>
      <c r="O281" s="3"/>
      <c r="P281" s="3"/>
      <c r="Q281" s="3"/>
      <c r="R281" s="3"/>
    </row>
    <row r="282" spans="10:18">
      <c r="J282" s="3"/>
      <c r="K282" s="3"/>
      <c r="L282" s="3"/>
      <c r="M282" s="3"/>
      <c r="N282" s="3"/>
      <c r="O282" s="3"/>
      <c r="P282" s="3"/>
      <c r="Q282" s="3"/>
      <c r="R282" s="3"/>
    </row>
    <row r="283" spans="10:18">
      <c r="J283" s="3"/>
      <c r="K283" s="3"/>
      <c r="L283" s="3"/>
      <c r="M283" s="3"/>
      <c r="N283" s="3"/>
      <c r="O283" s="3"/>
      <c r="P283" s="3"/>
      <c r="Q283" s="3"/>
      <c r="R283" s="3"/>
    </row>
    <row r="284" spans="10:18">
      <c r="J284" s="3"/>
      <c r="K284" s="3"/>
      <c r="L284" s="3"/>
      <c r="M284" s="3"/>
      <c r="N284" s="3"/>
      <c r="O284" s="3"/>
      <c r="P284" s="3"/>
      <c r="Q284" s="3"/>
      <c r="R284" s="3"/>
    </row>
    <row r="285" spans="10:18">
      <c r="J285" s="3"/>
      <c r="K285" s="3"/>
      <c r="L285" s="3"/>
      <c r="M285" s="3"/>
      <c r="N285" s="3"/>
      <c r="O285" s="3"/>
      <c r="P285" s="3"/>
      <c r="Q285" s="3"/>
      <c r="R285" s="3"/>
    </row>
    <row r="286" spans="10:18">
      <c r="J286" s="3"/>
      <c r="K286" s="3"/>
      <c r="L286" s="3"/>
      <c r="M286" s="3"/>
      <c r="N286" s="3"/>
      <c r="O286" s="3"/>
      <c r="P286" s="3"/>
      <c r="Q286" s="3"/>
      <c r="R286" s="3"/>
    </row>
    <row r="287" spans="10:18">
      <c r="J287" s="3"/>
      <c r="K287" s="3"/>
      <c r="L287" s="3"/>
      <c r="M287" s="3"/>
      <c r="N287" s="3"/>
      <c r="O287" s="3"/>
      <c r="P287" s="3"/>
      <c r="Q287" s="3"/>
      <c r="R287" s="3"/>
    </row>
    <row r="288" spans="10:18">
      <c r="J288" s="3"/>
      <c r="K288" s="3"/>
      <c r="L288" s="3"/>
      <c r="M288" s="3"/>
      <c r="N288" s="3"/>
      <c r="O288" s="3"/>
      <c r="P288" s="3"/>
      <c r="Q288" s="3"/>
      <c r="R288" s="3"/>
    </row>
    <row r="289" spans="10:18">
      <c r="J289" s="3"/>
      <c r="K289" s="3"/>
      <c r="L289" s="3"/>
      <c r="M289" s="3"/>
      <c r="N289" s="3"/>
      <c r="O289" s="3"/>
      <c r="P289" s="3"/>
      <c r="Q289" s="3"/>
      <c r="R289" s="3"/>
    </row>
    <row r="290" spans="10:18">
      <c r="J290" s="3"/>
      <c r="K290" s="3"/>
      <c r="L290" s="3"/>
      <c r="M290" s="3"/>
      <c r="N290" s="3"/>
      <c r="O290" s="3"/>
      <c r="P290" s="3"/>
      <c r="Q290" s="3"/>
      <c r="R290" s="3"/>
    </row>
    <row r="291" spans="10:18">
      <c r="J291" s="3"/>
      <c r="K291" s="3"/>
      <c r="L291" s="3"/>
      <c r="M291" s="3"/>
      <c r="N291" s="3"/>
      <c r="O291" s="3"/>
      <c r="P291" s="3"/>
      <c r="Q291" s="3"/>
      <c r="R291" s="3"/>
    </row>
    <row r="292" spans="10:18">
      <c r="J292" s="3"/>
      <c r="K292" s="3"/>
      <c r="L292" s="3"/>
      <c r="M292" s="3"/>
      <c r="N292" s="3"/>
      <c r="O292" s="3"/>
      <c r="P292" s="3"/>
      <c r="Q292" s="3"/>
      <c r="R292" s="3"/>
    </row>
    <row r="293" spans="10:18">
      <c r="J293" s="3"/>
      <c r="K293" s="3"/>
      <c r="L293" s="3"/>
      <c r="M293" s="3"/>
      <c r="N293" s="3"/>
      <c r="O293" s="3"/>
      <c r="P293" s="3"/>
      <c r="Q293" s="3"/>
      <c r="R293" s="3"/>
    </row>
    <row r="294" spans="10:18">
      <c r="J294" s="3"/>
      <c r="K294" s="3"/>
      <c r="L294" s="3"/>
      <c r="M294" s="3"/>
      <c r="N294" s="3"/>
      <c r="O294" s="3"/>
      <c r="P294" s="3"/>
      <c r="Q294" s="3"/>
      <c r="R294" s="3"/>
    </row>
    <row r="295" spans="10:18">
      <c r="J295" s="3"/>
      <c r="K295" s="3"/>
      <c r="L295" s="3"/>
      <c r="M295" s="3"/>
      <c r="N295" s="3"/>
      <c r="O295" s="3"/>
      <c r="P295" s="3"/>
      <c r="Q295" s="3"/>
      <c r="R295" s="3"/>
    </row>
    <row r="296" spans="10:18">
      <c r="J296" s="3"/>
      <c r="K296" s="3"/>
      <c r="L296" s="3"/>
      <c r="M296" s="3"/>
      <c r="N296" s="3"/>
      <c r="O296" s="3"/>
      <c r="P296" s="3"/>
      <c r="Q296" s="3"/>
      <c r="R296" s="3"/>
    </row>
    <row r="297" spans="10:18">
      <c r="J297" s="3"/>
      <c r="K297" s="3"/>
      <c r="L297" s="3"/>
      <c r="M297" s="3"/>
      <c r="N297" s="3"/>
      <c r="O297" s="3"/>
      <c r="P297" s="3"/>
      <c r="Q297" s="3"/>
      <c r="R297" s="3"/>
    </row>
    <row r="298" spans="10:18">
      <c r="J298" s="3"/>
      <c r="K298" s="3"/>
      <c r="L298" s="3"/>
      <c r="M298" s="3"/>
      <c r="N298" s="3"/>
      <c r="O298" s="3"/>
      <c r="P298" s="3"/>
      <c r="Q298" s="3"/>
      <c r="R298" s="3"/>
    </row>
    <row r="299" spans="10:18">
      <c r="J299" s="3"/>
      <c r="K299" s="3"/>
      <c r="L299" s="3"/>
      <c r="M299" s="3"/>
      <c r="N299" s="3"/>
      <c r="O299" s="3"/>
      <c r="P299" s="3"/>
      <c r="Q299" s="3"/>
      <c r="R299" s="3"/>
    </row>
    <row r="300" spans="10:18">
      <c r="J300" s="3"/>
      <c r="K300" s="3"/>
      <c r="L300" s="3"/>
      <c r="M300" s="3"/>
      <c r="N300" s="3"/>
      <c r="O300" s="3"/>
      <c r="P300" s="3"/>
      <c r="Q300" s="3"/>
      <c r="R300" s="3"/>
    </row>
    <row r="301" spans="10:18">
      <c r="J301" s="3"/>
      <c r="K301" s="3"/>
      <c r="L301" s="3"/>
      <c r="M301" s="3"/>
      <c r="N301" s="3"/>
      <c r="O301" s="3"/>
      <c r="P301" s="3"/>
      <c r="Q301" s="3"/>
      <c r="R301" s="3"/>
    </row>
    <row r="302" spans="10:18">
      <c r="J302" s="3"/>
      <c r="K302" s="3"/>
      <c r="L302" s="3"/>
      <c r="M302" s="3"/>
      <c r="N302" s="3"/>
      <c r="O302" s="3"/>
      <c r="P302" s="3"/>
      <c r="Q302" s="3"/>
      <c r="R302" s="3"/>
    </row>
    <row r="303" spans="10:18">
      <c r="J303" s="3"/>
      <c r="K303" s="3"/>
      <c r="L303" s="3"/>
      <c r="M303" s="3"/>
      <c r="N303" s="3"/>
      <c r="O303" s="3"/>
      <c r="P303" s="3"/>
      <c r="Q303" s="3"/>
      <c r="R303" s="3"/>
    </row>
    <row r="304" spans="10:18">
      <c r="J304" s="3"/>
      <c r="K304" s="3"/>
      <c r="L304" s="3"/>
      <c r="M304" s="3"/>
      <c r="N304" s="3"/>
      <c r="O304" s="3"/>
      <c r="P304" s="3"/>
      <c r="Q304" s="3"/>
      <c r="R304" s="3"/>
    </row>
    <row r="305" spans="2:18">
      <c r="J305" s="3"/>
      <c r="K305" s="3"/>
      <c r="L305" s="3"/>
      <c r="M305" s="3"/>
      <c r="N305" s="3"/>
      <c r="O305" s="3"/>
      <c r="P305" s="3"/>
      <c r="Q305" s="3"/>
      <c r="R305" s="3"/>
    </row>
    <row r="306" spans="2:18">
      <c r="J306" s="3"/>
      <c r="K306" s="3"/>
      <c r="L306" s="3"/>
      <c r="M306" s="3"/>
      <c r="N306" s="3"/>
      <c r="O306" s="3"/>
      <c r="P306" s="3"/>
      <c r="Q306" s="3"/>
      <c r="R306" s="3"/>
    </row>
    <row r="307" spans="2:18">
      <c r="J307" s="3"/>
      <c r="K307" s="3"/>
      <c r="L307" s="3"/>
      <c r="M307" s="3"/>
      <c r="N307" s="3"/>
      <c r="O307" s="3"/>
      <c r="P307" s="3"/>
      <c r="Q307" s="3"/>
      <c r="R307" s="3"/>
    </row>
    <row r="308" spans="2:18">
      <c r="J308" s="3"/>
      <c r="K308" s="3"/>
      <c r="L308" s="3"/>
      <c r="M308" s="3"/>
      <c r="N308" s="3"/>
      <c r="O308" s="3"/>
      <c r="P308" s="3"/>
      <c r="Q308" s="3"/>
      <c r="R308" s="3"/>
    </row>
    <row r="309" spans="2:18">
      <c r="J309" s="3"/>
      <c r="K309" s="3"/>
      <c r="L309" s="3"/>
      <c r="M309" s="3"/>
      <c r="N309" s="3"/>
      <c r="O309" s="3"/>
      <c r="P309" s="3"/>
      <c r="Q309" s="3"/>
      <c r="R309" s="3"/>
    </row>
    <row r="310" spans="2:18">
      <c r="J310" s="3"/>
      <c r="K310" s="3"/>
      <c r="L310" s="3"/>
      <c r="M310" s="3"/>
      <c r="N310" s="3"/>
      <c r="O310" s="3"/>
      <c r="P310" s="3"/>
      <c r="Q310" s="3"/>
      <c r="R310" s="3"/>
    </row>
    <row r="311" spans="2:18">
      <c r="J311" s="3"/>
      <c r="K311" s="3"/>
      <c r="L311" s="3"/>
      <c r="M311" s="3"/>
      <c r="N311" s="3"/>
      <c r="O311" s="3"/>
      <c r="P311" s="3"/>
      <c r="Q311" s="3"/>
      <c r="R311" s="3"/>
    </row>
    <row r="312" spans="2:18">
      <c r="J312" s="3"/>
      <c r="K312" s="3"/>
      <c r="L312" s="3"/>
      <c r="M312" s="3"/>
      <c r="N312" s="3"/>
      <c r="O312" s="3"/>
      <c r="P312" s="3"/>
      <c r="Q312" s="3"/>
      <c r="R312" s="3"/>
    </row>
    <row r="313" spans="2:18">
      <c r="B313" s="80"/>
      <c r="J313" s="81"/>
      <c r="K313" s="81"/>
      <c r="L313" s="81"/>
      <c r="M313" s="81"/>
      <c r="N313" s="81"/>
      <c r="O313" s="81"/>
      <c r="P313" s="81"/>
      <c r="Q313" s="81"/>
      <c r="R313" s="81"/>
    </row>
    <row r="314" spans="2:18">
      <c r="B314" s="80"/>
      <c r="J314" s="81"/>
      <c r="K314" s="81"/>
      <c r="L314" s="81"/>
      <c r="M314" s="81"/>
      <c r="N314" s="81"/>
      <c r="O314" s="81"/>
      <c r="P314" s="81"/>
      <c r="Q314" s="81"/>
      <c r="R314" s="81"/>
    </row>
    <row r="315" spans="2:18">
      <c r="B315" s="80"/>
      <c r="J315" s="81"/>
      <c r="K315" s="81"/>
      <c r="L315" s="81"/>
      <c r="M315" s="81"/>
      <c r="N315" s="81"/>
      <c r="O315" s="81"/>
      <c r="P315" s="81"/>
      <c r="Q315" s="81"/>
      <c r="R315" s="81"/>
    </row>
    <row r="316" spans="2:18">
      <c r="B316" s="80"/>
      <c r="J316" s="81"/>
      <c r="K316" s="81"/>
      <c r="L316" s="81"/>
      <c r="M316" s="81"/>
      <c r="N316" s="81"/>
      <c r="O316" s="81"/>
      <c r="P316" s="81"/>
      <c r="Q316" s="81"/>
      <c r="R316" s="81"/>
    </row>
    <row r="317" spans="2:18">
      <c r="B317" s="80"/>
      <c r="J317" s="81"/>
      <c r="K317" s="81"/>
      <c r="L317" s="81"/>
      <c r="M317" s="81"/>
      <c r="N317" s="81"/>
      <c r="O317" s="81"/>
      <c r="P317" s="81"/>
      <c r="Q317" s="81"/>
      <c r="R317" s="81"/>
    </row>
    <row r="318" spans="2:18">
      <c r="B318" s="80"/>
      <c r="J318" s="81"/>
      <c r="K318" s="81"/>
      <c r="L318" s="81"/>
      <c r="M318" s="81"/>
      <c r="N318" s="81"/>
      <c r="O318" s="81"/>
      <c r="P318" s="81"/>
      <c r="Q318" s="81"/>
      <c r="R318" s="81"/>
    </row>
    <row r="319" spans="2:18">
      <c r="B319" s="80"/>
      <c r="J319" s="81"/>
      <c r="K319" s="81"/>
      <c r="L319" s="81"/>
      <c r="M319" s="81"/>
      <c r="N319" s="81"/>
      <c r="O319" s="81"/>
      <c r="P319" s="81"/>
      <c r="Q319" s="81"/>
      <c r="R319" s="81"/>
    </row>
    <row r="320" spans="2:18">
      <c r="B320" s="80"/>
      <c r="J320" s="81"/>
      <c r="K320" s="81"/>
      <c r="L320" s="81"/>
      <c r="M320" s="81"/>
      <c r="N320" s="81"/>
      <c r="O320" s="81"/>
      <c r="P320" s="81"/>
      <c r="Q320" s="81"/>
      <c r="R320" s="81"/>
    </row>
    <row r="321" spans="2:18">
      <c r="B321" s="80"/>
      <c r="J321" s="81"/>
      <c r="K321" s="81"/>
      <c r="L321" s="81"/>
      <c r="M321" s="81"/>
      <c r="N321" s="81"/>
      <c r="O321" s="81"/>
      <c r="P321" s="81"/>
      <c r="Q321" s="81"/>
      <c r="R321" s="81"/>
    </row>
    <row r="322" spans="2:18">
      <c r="B322" s="80"/>
      <c r="J322" s="81"/>
      <c r="K322" s="81"/>
      <c r="L322" s="81"/>
      <c r="M322" s="81"/>
      <c r="N322" s="81"/>
      <c r="O322" s="81"/>
      <c r="P322" s="81"/>
      <c r="Q322" s="81"/>
      <c r="R322" s="81"/>
    </row>
    <row r="323" spans="2:18">
      <c r="B323" s="80"/>
      <c r="J323" s="81"/>
      <c r="K323" s="81"/>
      <c r="L323" s="81"/>
      <c r="M323" s="81"/>
      <c r="N323" s="81"/>
      <c r="O323" s="81"/>
      <c r="P323" s="81"/>
      <c r="Q323" s="81"/>
      <c r="R323" s="81"/>
    </row>
    <row r="324" spans="2:18">
      <c r="B324" s="80"/>
      <c r="J324" s="81"/>
      <c r="K324" s="81"/>
      <c r="L324" s="81"/>
      <c r="M324" s="81"/>
      <c r="N324" s="81"/>
      <c r="O324" s="81"/>
      <c r="P324" s="81"/>
      <c r="Q324" s="81"/>
      <c r="R324" s="81"/>
    </row>
    <row r="325" spans="2:18">
      <c r="B325" s="80"/>
      <c r="J325" s="81"/>
      <c r="K325" s="81"/>
      <c r="L325" s="81"/>
      <c r="M325" s="81"/>
      <c r="N325" s="81"/>
      <c r="O325" s="81"/>
      <c r="P325" s="81"/>
      <c r="Q325" s="81"/>
      <c r="R325" s="81"/>
    </row>
    <row r="326" spans="2:18">
      <c r="B326" s="80"/>
      <c r="J326" s="81"/>
      <c r="K326" s="81"/>
      <c r="L326" s="81"/>
      <c r="M326" s="81"/>
      <c r="N326" s="81"/>
      <c r="O326" s="81"/>
      <c r="P326" s="81"/>
      <c r="Q326" s="81"/>
      <c r="R326" s="81"/>
    </row>
    <row r="327" spans="2:18">
      <c r="B327" s="80"/>
      <c r="J327" s="81"/>
      <c r="K327" s="81"/>
      <c r="L327" s="81"/>
      <c r="M327" s="81"/>
      <c r="N327" s="81"/>
      <c r="O327" s="81"/>
      <c r="P327" s="81"/>
      <c r="Q327" s="81"/>
      <c r="R327" s="81"/>
    </row>
    <row r="328" spans="2:18">
      <c r="B328" s="80"/>
      <c r="J328" s="81"/>
      <c r="K328" s="81"/>
      <c r="L328" s="81"/>
      <c r="M328" s="81"/>
      <c r="N328" s="81"/>
      <c r="O328" s="81"/>
      <c r="P328" s="81"/>
      <c r="Q328" s="81"/>
      <c r="R328" s="81"/>
    </row>
    <row r="329" spans="2:18">
      <c r="B329" s="80"/>
      <c r="J329" s="81"/>
      <c r="K329" s="81"/>
      <c r="L329" s="81"/>
      <c r="M329" s="81"/>
      <c r="N329" s="81"/>
      <c r="O329" s="81"/>
      <c r="P329" s="81"/>
      <c r="Q329" s="81"/>
      <c r="R329" s="81"/>
    </row>
    <row r="330" spans="2:18">
      <c r="B330" s="80"/>
      <c r="J330" s="81"/>
      <c r="K330" s="81"/>
      <c r="L330" s="81"/>
      <c r="M330" s="81"/>
      <c r="N330" s="81"/>
      <c r="O330" s="81"/>
      <c r="P330" s="81"/>
      <c r="Q330" s="81"/>
      <c r="R330" s="81"/>
    </row>
    <row r="331" spans="2:18">
      <c r="B331" s="80"/>
      <c r="J331" s="81"/>
      <c r="K331" s="81"/>
      <c r="L331" s="81"/>
      <c r="M331" s="81"/>
      <c r="N331" s="81"/>
      <c r="O331" s="81"/>
      <c r="P331" s="81"/>
      <c r="Q331" s="81"/>
      <c r="R331" s="81"/>
    </row>
    <row r="332" spans="2:18">
      <c r="B332" s="80"/>
      <c r="J332" s="81"/>
      <c r="K332" s="81"/>
      <c r="L332" s="81"/>
      <c r="M332" s="81"/>
      <c r="N332" s="81"/>
      <c r="O332" s="81"/>
      <c r="P332" s="81"/>
      <c r="Q332" s="81"/>
      <c r="R332" s="81"/>
    </row>
    <row r="333" spans="2:18">
      <c r="B333" s="80"/>
      <c r="J333" s="81"/>
      <c r="K333" s="81"/>
      <c r="L333" s="81"/>
      <c r="M333" s="81"/>
      <c r="N333" s="81"/>
      <c r="O333" s="81"/>
      <c r="P333" s="81"/>
      <c r="Q333" s="81"/>
      <c r="R333" s="81"/>
    </row>
    <row r="334" spans="2:18">
      <c r="B334" s="80"/>
      <c r="J334" s="81"/>
      <c r="K334" s="81"/>
      <c r="L334" s="81"/>
      <c r="M334" s="81"/>
      <c r="N334" s="81"/>
      <c r="O334" s="81"/>
      <c r="P334" s="81"/>
      <c r="Q334" s="81"/>
      <c r="R334" s="81"/>
    </row>
    <row r="335" spans="2:18">
      <c r="B335" s="80"/>
      <c r="J335" s="81"/>
      <c r="K335" s="81"/>
      <c r="L335" s="81"/>
      <c r="M335" s="81"/>
      <c r="N335" s="81"/>
      <c r="O335" s="81"/>
      <c r="P335" s="81"/>
      <c r="Q335" s="81"/>
      <c r="R335" s="81"/>
    </row>
    <row r="336" spans="2:18">
      <c r="B336" s="80"/>
      <c r="J336" s="81"/>
      <c r="K336" s="81"/>
      <c r="L336" s="81"/>
      <c r="M336" s="81"/>
      <c r="N336" s="81"/>
      <c r="O336" s="81"/>
      <c r="P336" s="81"/>
      <c r="Q336" s="81"/>
      <c r="R336" s="81"/>
    </row>
    <row r="337" spans="2:18">
      <c r="B337" s="80"/>
      <c r="J337" s="81"/>
      <c r="K337" s="81"/>
      <c r="L337" s="81"/>
      <c r="M337" s="81"/>
      <c r="N337" s="81"/>
      <c r="O337" s="81"/>
      <c r="P337" s="81"/>
      <c r="Q337" s="81"/>
      <c r="R337" s="81"/>
    </row>
    <row r="338" spans="2:18">
      <c r="B338" s="80"/>
      <c r="J338" s="81"/>
      <c r="K338" s="81"/>
      <c r="L338" s="81"/>
      <c r="M338" s="81"/>
      <c r="N338" s="81"/>
      <c r="O338" s="81"/>
      <c r="P338" s="81"/>
      <c r="Q338" s="81"/>
      <c r="R338" s="81"/>
    </row>
    <row r="339" spans="2:18">
      <c r="B339" s="80"/>
      <c r="J339" s="81"/>
      <c r="K339" s="81"/>
      <c r="L339" s="81"/>
      <c r="M339" s="81"/>
      <c r="N339" s="81"/>
      <c r="O339" s="81"/>
      <c r="P339" s="81"/>
      <c r="Q339" s="81"/>
      <c r="R339" s="81"/>
    </row>
    <row r="340" spans="2:18">
      <c r="B340" s="80"/>
      <c r="J340" s="81"/>
      <c r="K340" s="81"/>
      <c r="L340" s="81"/>
      <c r="M340" s="81"/>
      <c r="N340" s="81"/>
      <c r="O340" s="81"/>
      <c r="P340" s="81"/>
      <c r="Q340" s="81"/>
      <c r="R340" s="81"/>
    </row>
    <row r="341" spans="2:18">
      <c r="B341" s="80"/>
      <c r="J341" s="81"/>
      <c r="K341" s="81"/>
      <c r="L341" s="81"/>
      <c r="M341" s="81"/>
      <c r="N341" s="81"/>
      <c r="O341" s="81"/>
      <c r="P341" s="81"/>
      <c r="Q341" s="81"/>
      <c r="R341" s="81"/>
    </row>
    <row r="342" spans="2:18">
      <c r="B342" s="80"/>
      <c r="J342" s="81"/>
      <c r="K342" s="81"/>
      <c r="L342" s="81"/>
      <c r="M342" s="81"/>
      <c r="N342" s="81"/>
      <c r="O342" s="81"/>
      <c r="P342" s="81"/>
      <c r="Q342" s="81"/>
      <c r="R342" s="81"/>
    </row>
    <row r="343" spans="2:18">
      <c r="B343" s="80"/>
      <c r="J343" s="81"/>
      <c r="K343" s="81"/>
      <c r="L343" s="81"/>
      <c r="M343" s="81"/>
      <c r="N343" s="81"/>
      <c r="O343" s="81"/>
      <c r="P343" s="81"/>
      <c r="Q343" s="81"/>
      <c r="R343" s="81"/>
    </row>
    <row r="344" spans="2:18">
      <c r="B344" s="80"/>
      <c r="J344" s="81"/>
      <c r="K344" s="81"/>
      <c r="L344" s="81"/>
      <c r="M344" s="81"/>
      <c r="N344" s="81"/>
      <c r="O344" s="81"/>
      <c r="P344" s="81"/>
      <c r="Q344" s="81"/>
      <c r="R344" s="81"/>
    </row>
    <row r="345" spans="2:18">
      <c r="B345" s="80"/>
      <c r="J345" s="81"/>
      <c r="K345" s="81"/>
      <c r="L345" s="81"/>
      <c r="M345" s="81"/>
      <c r="N345" s="81"/>
      <c r="O345" s="81"/>
      <c r="P345" s="81"/>
      <c r="Q345" s="81"/>
      <c r="R345" s="81"/>
    </row>
    <row r="346" spans="2:18">
      <c r="B346" s="80"/>
      <c r="J346" s="81"/>
      <c r="K346" s="81"/>
      <c r="L346" s="81"/>
      <c r="M346" s="81"/>
      <c r="N346" s="81"/>
      <c r="O346" s="81"/>
      <c r="P346" s="81"/>
      <c r="Q346" s="81"/>
      <c r="R346" s="81"/>
    </row>
    <row r="347" spans="2:18">
      <c r="B347" s="80"/>
      <c r="J347" s="81"/>
      <c r="K347" s="81"/>
      <c r="L347" s="81"/>
      <c r="M347" s="81"/>
      <c r="N347" s="81"/>
      <c r="O347" s="81"/>
      <c r="P347" s="81"/>
      <c r="Q347" s="81"/>
      <c r="R347" s="81"/>
    </row>
    <row r="348" spans="2:18">
      <c r="B348" s="80"/>
      <c r="J348" s="81"/>
      <c r="K348" s="81"/>
      <c r="L348" s="81"/>
      <c r="M348" s="81"/>
      <c r="N348" s="81"/>
      <c r="O348" s="81"/>
      <c r="P348" s="81"/>
      <c r="Q348" s="81"/>
      <c r="R348" s="81"/>
    </row>
    <row r="349" spans="2:18">
      <c r="B349" s="80"/>
      <c r="J349" s="81"/>
      <c r="K349" s="81"/>
      <c r="L349" s="81"/>
      <c r="M349" s="81"/>
      <c r="N349" s="81"/>
      <c r="O349" s="81"/>
      <c r="P349" s="81"/>
      <c r="Q349" s="81"/>
      <c r="R349" s="81"/>
    </row>
    <row r="350" spans="2:18">
      <c r="B350" s="80"/>
      <c r="J350" s="81"/>
      <c r="K350" s="81"/>
      <c r="L350" s="81"/>
      <c r="M350" s="81"/>
      <c r="N350" s="81"/>
      <c r="O350" s="81"/>
      <c r="P350" s="81"/>
      <c r="Q350" s="81"/>
      <c r="R350" s="81"/>
    </row>
    <row r="351" spans="2:18">
      <c r="B351" s="80"/>
      <c r="J351" s="81"/>
      <c r="K351" s="81"/>
      <c r="L351" s="81"/>
      <c r="M351" s="81"/>
      <c r="N351" s="81"/>
      <c r="O351" s="81"/>
      <c r="P351" s="81"/>
      <c r="Q351" s="81"/>
      <c r="R351" s="81"/>
    </row>
    <row r="352" spans="2:18">
      <c r="B352" s="80"/>
      <c r="J352" s="81"/>
      <c r="K352" s="81"/>
      <c r="L352" s="81"/>
      <c r="M352" s="81"/>
      <c r="N352" s="81"/>
      <c r="O352" s="81"/>
      <c r="P352" s="81"/>
      <c r="Q352" s="81"/>
      <c r="R352" s="81"/>
    </row>
    <row r="353" spans="2:18">
      <c r="B353" s="80"/>
      <c r="J353" s="81"/>
      <c r="K353" s="81"/>
      <c r="L353" s="81"/>
      <c r="M353" s="81"/>
      <c r="N353" s="81"/>
      <c r="O353" s="81"/>
      <c r="P353" s="81"/>
      <c r="Q353" s="81"/>
      <c r="R353" s="81"/>
    </row>
    <row r="354" spans="2:18">
      <c r="B354" s="80"/>
      <c r="J354" s="81"/>
      <c r="K354" s="81"/>
      <c r="L354" s="81"/>
      <c r="M354" s="81"/>
      <c r="N354" s="81"/>
      <c r="O354" s="81"/>
      <c r="P354" s="81"/>
      <c r="Q354" s="81"/>
      <c r="R354" s="81"/>
    </row>
    <row r="355" spans="2:18">
      <c r="B355" s="80"/>
      <c r="J355" s="81"/>
      <c r="K355" s="81"/>
      <c r="L355" s="81"/>
      <c r="M355" s="81"/>
      <c r="N355" s="81"/>
      <c r="O355" s="81"/>
      <c r="P355" s="81"/>
      <c r="Q355" s="81"/>
      <c r="R355" s="81"/>
    </row>
    <row r="356" spans="2:18">
      <c r="B356" s="80"/>
      <c r="J356" s="81"/>
      <c r="K356" s="81"/>
      <c r="L356" s="81"/>
      <c r="M356" s="81"/>
      <c r="N356" s="81"/>
      <c r="O356" s="81"/>
      <c r="P356" s="81"/>
      <c r="Q356" s="81"/>
      <c r="R356" s="81"/>
    </row>
    <row r="357" spans="2:18">
      <c r="B357" s="80"/>
      <c r="J357" s="81"/>
      <c r="K357" s="81"/>
      <c r="L357" s="81"/>
      <c r="M357" s="81"/>
      <c r="N357" s="81"/>
      <c r="O357" s="81"/>
      <c r="P357" s="81"/>
      <c r="Q357" s="81"/>
      <c r="R357" s="81"/>
    </row>
    <row r="358" spans="2:18">
      <c r="B358" s="80"/>
      <c r="J358" s="81"/>
      <c r="K358" s="81"/>
      <c r="L358" s="81"/>
      <c r="M358" s="81"/>
      <c r="N358" s="81"/>
      <c r="O358" s="81"/>
      <c r="P358" s="81"/>
      <c r="Q358" s="81"/>
      <c r="R358" s="81"/>
    </row>
    <row r="359" spans="2:18">
      <c r="B359" s="80"/>
      <c r="J359" s="81"/>
      <c r="K359" s="81"/>
      <c r="L359" s="81"/>
      <c r="M359" s="81"/>
      <c r="N359" s="81"/>
      <c r="O359" s="81"/>
      <c r="P359" s="81"/>
      <c r="Q359" s="81"/>
      <c r="R359" s="81"/>
    </row>
    <row r="360" spans="2:18">
      <c r="B360" s="80"/>
      <c r="J360" s="81"/>
      <c r="K360" s="81"/>
      <c r="L360" s="81"/>
      <c r="M360" s="81"/>
      <c r="N360" s="81"/>
      <c r="O360" s="81"/>
      <c r="P360" s="81"/>
      <c r="Q360" s="81"/>
      <c r="R360" s="81"/>
    </row>
    <row r="361" spans="2:18">
      <c r="B361" s="80"/>
      <c r="J361" s="81"/>
      <c r="K361" s="81"/>
      <c r="L361" s="81"/>
      <c r="M361" s="81"/>
      <c r="N361" s="81"/>
      <c r="O361" s="81"/>
      <c r="P361" s="81"/>
      <c r="Q361" s="81"/>
      <c r="R361" s="81"/>
    </row>
    <row r="362" spans="2:18">
      <c r="B362" s="80"/>
      <c r="J362" s="81"/>
      <c r="K362" s="81"/>
      <c r="L362" s="81"/>
      <c r="M362" s="81"/>
      <c r="N362" s="81"/>
      <c r="O362" s="81"/>
      <c r="P362" s="81"/>
      <c r="Q362" s="81"/>
      <c r="R362" s="81"/>
    </row>
    <row r="363" spans="2:18">
      <c r="B363" s="80"/>
      <c r="J363" s="81"/>
      <c r="K363" s="81"/>
      <c r="L363" s="81"/>
      <c r="M363" s="81"/>
      <c r="N363" s="81"/>
      <c r="O363" s="81"/>
      <c r="P363" s="81"/>
      <c r="Q363" s="81"/>
      <c r="R363" s="81"/>
    </row>
    <row r="364" spans="2:18">
      <c r="B364" s="80"/>
      <c r="J364" s="81"/>
      <c r="K364" s="81"/>
      <c r="L364" s="81"/>
      <c r="M364" s="81"/>
      <c r="N364" s="81"/>
      <c r="O364" s="81"/>
      <c r="P364" s="81"/>
      <c r="Q364" s="81"/>
      <c r="R364" s="81"/>
    </row>
    <row r="365" spans="2:18">
      <c r="B365" s="80"/>
      <c r="J365" s="81"/>
      <c r="K365" s="81"/>
      <c r="L365" s="81"/>
      <c r="M365" s="81"/>
      <c r="N365" s="81"/>
      <c r="O365" s="81"/>
      <c r="P365" s="81"/>
      <c r="Q365" s="81"/>
      <c r="R365" s="81"/>
    </row>
    <row r="366" spans="2:18">
      <c r="B366" s="80"/>
      <c r="J366" s="81"/>
      <c r="K366" s="81"/>
      <c r="L366" s="81"/>
      <c r="M366" s="81"/>
      <c r="N366" s="81"/>
      <c r="O366" s="81"/>
      <c r="P366" s="81"/>
      <c r="Q366" s="81"/>
      <c r="R366" s="81"/>
    </row>
    <row r="367" spans="2:18">
      <c r="B367" s="80"/>
      <c r="J367" s="81"/>
      <c r="K367" s="81"/>
      <c r="L367" s="81"/>
      <c r="M367" s="81"/>
      <c r="N367" s="81"/>
      <c r="O367" s="81"/>
      <c r="P367" s="81"/>
      <c r="Q367" s="81"/>
      <c r="R367" s="81"/>
    </row>
    <row r="368" spans="2:18">
      <c r="B368" s="80"/>
      <c r="J368" s="81"/>
      <c r="K368" s="81"/>
      <c r="L368" s="81"/>
      <c r="M368" s="81"/>
      <c r="N368" s="81"/>
      <c r="O368" s="81"/>
      <c r="P368" s="81"/>
      <c r="Q368" s="81"/>
      <c r="R368" s="81"/>
    </row>
    <row r="369" spans="2:18">
      <c r="B369" s="80"/>
      <c r="J369" s="81"/>
      <c r="K369" s="81"/>
      <c r="L369" s="81"/>
      <c r="M369" s="81"/>
      <c r="N369" s="81"/>
      <c r="O369" s="81"/>
      <c r="P369" s="81"/>
      <c r="Q369" s="81"/>
      <c r="R369" s="81"/>
    </row>
    <row r="370" spans="2:18">
      <c r="B370" s="80"/>
      <c r="J370" s="81"/>
      <c r="K370" s="81"/>
      <c r="L370" s="81"/>
      <c r="M370" s="81"/>
      <c r="N370" s="81"/>
      <c r="O370" s="81"/>
      <c r="P370" s="81"/>
      <c r="Q370" s="81"/>
      <c r="R370" s="81"/>
    </row>
    <row r="371" spans="2:18">
      <c r="B371" s="80"/>
      <c r="J371" s="81"/>
      <c r="K371" s="81"/>
      <c r="L371" s="81"/>
      <c r="M371" s="81"/>
      <c r="N371" s="81"/>
      <c r="O371" s="81"/>
      <c r="P371" s="81"/>
      <c r="Q371" s="81"/>
      <c r="R371" s="81"/>
    </row>
    <row r="372" spans="2:18">
      <c r="B372" s="80"/>
      <c r="J372" s="81"/>
      <c r="K372" s="81"/>
      <c r="L372" s="81"/>
      <c r="M372" s="81"/>
      <c r="N372" s="81"/>
      <c r="O372" s="81"/>
      <c r="P372" s="81"/>
      <c r="Q372" s="81"/>
      <c r="R372" s="81"/>
    </row>
    <row r="373" spans="2:18">
      <c r="B373" s="80"/>
      <c r="J373" s="81"/>
      <c r="K373" s="81"/>
      <c r="L373" s="81"/>
      <c r="M373" s="81"/>
      <c r="N373" s="81"/>
      <c r="O373" s="81"/>
      <c r="P373" s="81"/>
      <c r="Q373" s="81"/>
      <c r="R373" s="81"/>
    </row>
    <row r="374" spans="2:18">
      <c r="B374" s="80"/>
      <c r="J374" s="81"/>
      <c r="K374" s="81"/>
      <c r="L374" s="81"/>
      <c r="M374" s="81"/>
      <c r="N374" s="81"/>
      <c r="O374" s="81"/>
      <c r="P374" s="81"/>
      <c r="Q374" s="81"/>
      <c r="R374" s="81"/>
    </row>
    <row r="375" spans="2:18">
      <c r="B375" s="80"/>
      <c r="J375" s="81"/>
      <c r="K375" s="81"/>
      <c r="L375" s="81"/>
      <c r="M375" s="81"/>
      <c r="N375" s="81"/>
      <c r="O375" s="81"/>
      <c r="P375" s="81"/>
      <c r="Q375" s="81"/>
      <c r="R375" s="81"/>
    </row>
    <row r="376" spans="2:18">
      <c r="B376" s="80"/>
      <c r="J376" s="81"/>
      <c r="K376" s="81"/>
      <c r="L376" s="81"/>
      <c r="M376" s="81"/>
      <c r="N376" s="81"/>
      <c r="O376" s="81"/>
      <c r="P376" s="81"/>
      <c r="Q376" s="81"/>
      <c r="R376" s="81"/>
    </row>
    <row r="377" spans="2:18">
      <c r="B377" s="80"/>
      <c r="J377" s="81"/>
      <c r="K377" s="81"/>
      <c r="L377" s="81"/>
      <c r="M377" s="81"/>
      <c r="N377" s="81"/>
      <c r="O377" s="81"/>
      <c r="P377" s="81"/>
      <c r="Q377" s="81"/>
      <c r="R377" s="81"/>
    </row>
    <row r="378" spans="2:18">
      <c r="B378" s="80"/>
      <c r="J378" s="81"/>
      <c r="K378" s="81"/>
      <c r="L378" s="81"/>
      <c r="M378" s="81"/>
      <c r="N378" s="81"/>
      <c r="O378" s="81"/>
      <c r="P378" s="81"/>
      <c r="Q378" s="81"/>
      <c r="R378" s="81"/>
    </row>
    <row r="379" spans="2:18">
      <c r="B379" s="80"/>
      <c r="J379" s="81"/>
      <c r="K379" s="81"/>
      <c r="L379" s="81"/>
      <c r="M379" s="81"/>
      <c r="N379" s="81"/>
      <c r="O379" s="81"/>
      <c r="P379" s="81"/>
      <c r="Q379" s="81"/>
      <c r="R379" s="81"/>
    </row>
    <row r="380" spans="2:18">
      <c r="B380" s="80"/>
      <c r="J380" s="81"/>
      <c r="K380" s="81"/>
      <c r="L380" s="81"/>
      <c r="M380" s="81"/>
      <c r="N380" s="81"/>
      <c r="O380" s="81"/>
      <c r="P380" s="81"/>
      <c r="Q380" s="81"/>
      <c r="R380" s="81"/>
    </row>
    <row r="381" spans="2:18">
      <c r="B381" s="80"/>
      <c r="J381" s="81"/>
      <c r="K381" s="81"/>
      <c r="L381" s="81"/>
      <c r="M381" s="81"/>
      <c r="N381" s="81"/>
      <c r="O381" s="81"/>
      <c r="P381" s="81"/>
      <c r="Q381" s="81"/>
      <c r="R381" s="81"/>
    </row>
    <row r="382" spans="2:18">
      <c r="B382" s="80"/>
      <c r="J382" s="81"/>
      <c r="K382" s="81"/>
      <c r="L382" s="81"/>
      <c r="M382" s="81"/>
      <c r="N382" s="81"/>
      <c r="O382" s="81"/>
      <c r="P382" s="81"/>
      <c r="Q382" s="81"/>
      <c r="R382" s="81"/>
    </row>
    <row r="383" spans="2:18">
      <c r="B383" s="80"/>
      <c r="J383" s="81"/>
      <c r="K383" s="81"/>
      <c r="L383" s="81"/>
      <c r="M383" s="81"/>
      <c r="N383" s="81"/>
      <c r="O383" s="81"/>
      <c r="P383" s="81"/>
      <c r="Q383" s="81"/>
      <c r="R383" s="81"/>
    </row>
    <row r="384" spans="2:18">
      <c r="B384" s="80"/>
      <c r="J384" s="81"/>
      <c r="K384" s="81"/>
      <c r="L384" s="81"/>
      <c r="M384" s="81"/>
      <c r="N384" s="81"/>
      <c r="O384" s="81"/>
      <c r="P384" s="81"/>
      <c r="Q384" s="81"/>
      <c r="R384" s="81"/>
    </row>
    <row r="385" spans="2:18">
      <c r="B385" s="80"/>
      <c r="J385" s="81"/>
      <c r="K385" s="81"/>
      <c r="L385" s="81"/>
      <c r="M385" s="81"/>
      <c r="N385" s="81"/>
      <c r="O385" s="81"/>
      <c r="P385" s="81"/>
      <c r="Q385" s="81"/>
      <c r="R385" s="81"/>
    </row>
    <row r="386" spans="2:18">
      <c r="B386" s="80"/>
      <c r="J386" s="81"/>
      <c r="K386" s="81"/>
      <c r="L386" s="81"/>
      <c r="M386" s="81"/>
      <c r="N386" s="81"/>
      <c r="O386" s="81"/>
      <c r="P386" s="81"/>
      <c r="Q386" s="81"/>
      <c r="R386" s="81"/>
    </row>
    <row r="387" spans="2:18">
      <c r="B387" s="80"/>
      <c r="J387" s="81"/>
      <c r="K387" s="81"/>
      <c r="L387" s="81"/>
      <c r="M387" s="81"/>
      <c r="N387" s="81"/>
      <c r="O387" s="81"/>
      <c r="P387" s="81"/>
      <c r="Q387" s="81"/>
      <c r="R387" s="81"/>
    </row>
    <row r="388" spans="2:18">
      <c r="B388" s="80"/>
      <c r="J388" s="81"/>
      <c r="K388" s="81"/>
      <c r="L388" s="81"/>
      <c r="M388" s="81"/>
      <c r="N388" s="81"/>
      <c r="O388" s="81"/>
      <c r="P388" s="81"/>
      <c r="Q388" s="81"/>
      <c r="R388" s="81"/>
    </row>
    <row r="389" spans="2:18">
      <c r="B389" s="80"/>
      <c r="J389" s="81"/>
      <c r="K389" s="81"/>
      <c r="L389" s="81"/>
      <c r="M389" s="81"/>
      <c r="N389" s="81"/>
      <c r="O389" s="81"/>
      <c r="P389" s="81"/>
      <c r="Q389" s="81"/>
      <c r="R389" s="81"/>
    </row>
    <row r="390" spans="2:18">
      <c r="B390" s="80"/>
      <c r="J390" s="81"/>
      <c r="K390" s="81"/>
      <c r="L390" s="81"/>
      <c r="M390" s="81"/>
      <c r="N390" s="81"/>
      <c r="O390" s="81"/>
      <c r="P390" s="81"/>
      <c r="Q390" s="81"/>
      <c r="R390" s="81"/>
    </row>
    <row r="391" spans="2:18">
      <c r="B391" s="80"/>
      <c r="J391" s="81"/>
      <c r="K391" s="81"/>
      <c r="L391" s="81"/>
      <c r="M391" s="81"/>
      <c r="N391" s="81"/>
      <c r="O391" s="81"/>
      <c r="P391" s="81"/>
      <c r="Q391" s="81"/>
      <c r="R391" s="81"/>
    </row>
    <row r="392" spans="2:18">
      <c r="B392" s="80"/>
      <c r="J392" s="81"/>
      <c r="K392" s="81"/>
      <c r="L392" s="81"/>
      <c r="M392" s="81"/>
      <c r="N392" s="81"/>
      <c r="O392" s="81"/>
      <c r="P392" s="81"/>
      <c r="Q392" s="81"/>
      <c r="R392" s="81"/>
    </row>
    <row r="393" spans="2:18">
      <c r="B393" s="80"/>
      <c r="J393" s="81"/>
      <c r="K393" s="81"/>
      <c r="L393" s="81"/>
      <c r="M393" s="81"/>
      <c r="N393" s="81"/>
      <c r="O393" s="81"/>
      <c r="P393" s="81"/>
      <c r="Q393" s="81"/>
      <c r="R393" s="81"/>
    </row>
    <row r="394" spans="2:18">
      <c r="B394" s="80"/>
      <c r="J394" s="81"/>
      <c r="K394" s="81"/>
      <c r="L394" s="81"/>
      <c r="M394" s="81"/>
      <c r="N394" s="81"/>
      <c r="O394" s="81"/>
      <c r="P394" s="81"/>
      <c r="Q394" s="81"/>
      <c r="R394" s="81"/>
    </row>
    <row r="395" spans="2:18">
      <c r="B395" s="80"/>
      <c r="J395" s="81"/>
      <c r="K395" s="81"/>
      <c r="L395" s="81"/>
      <c r="M395" s="81"/>
      <c r="N395" s="81"/>
      <c r="O395" s="81"/>
      <c r="P395" s="81"/>
      <c r="Q395" s="81"/>
      <c r="R395" s="81"/>
    </row>
    <row r="396" spans="2:18">
      <c r="B396" s="80"/>
      <c r="J396" s="81"/>
      <c r="K396" s="81"/>
      <c r="L396" s="81"/>
      <c r="M396" s="81"/>
      <c r="N396" s="81"/>
      <c r="O396" s="81"/>
      <c r="P396" s="81"/>
      <c r="Q396" s="81"/>
      <c r="R396" s="81"/>
    </row>
    <row r="397" spans="2:18">
      <c r="B397" s="80"/>
      <c r="J397" s="81"/>
      <c r="K397" s="81"/>
      <c r="L397" s="81"/>
      <c r="M397" s="81"/>
      <c r="N397" s="81"/>
      <c r="O397" s="81"/>
      <c r="P397" s="81"/>
      <c r="Q397" s="81"/>
      <c r="R397" s="81"/>
    </row>
    <row r="398" spans="2:18">
      <c r="B398" s="80"/>
      <c r="J398" s="81"/>
      <c r="K398" s="81"/>
      <c r="L398" s="81"/>
      <c r="M398" s="81"/>
      <c r="N398" s="81"/>
      <c r="O398" s="81"/>
      <c r="P398" s="81"/>
      <c r="Q398" s="81"/>
      <c r="R398" s="81"/>
    </row>
    <row r="399" spans="2:18">
      <c r="B399" s="80"/>
      <c r="J399" s="81"/>
      <c r="K399" s="81"/>
      <c r="L399" s="81"/>
      <c r="M399" s="81"/>
      <c r="N399" s="81"/>
      <c r="O399" s="81"/>
      <c r="P399" s="81"/>
      <c r="Q399" s="81"/>
      <c r="R399" s="81"/>
    </row>
    <row r="400" spans="2:18">
      <c r="B400" s="80"/>
      <c r="J400" s="81"/>
      <c r="K400" s="81"/>
      <c r="L400" s="81"/>
      <c r="M400" s="81"/>
      <c r="N400" s="81"/>
      <c r="O400" s="81"/>
      <c r="P400" s="81"/>
      <c r="Q400" s="81"/>
      <c r="R400" s="81"/>
    </row>
    <row r="401" spans="2:18">
      <c r="B401" s="80"/>
      <c r="J401" s="81"/>
      <c r="K401" s="81"/>
      <c r="L401" s="81"/>
      <c r="M401" s="81"/>
      <c r="N401" s="81"/>
      <c r="O401" s="81"/>
      <c r="P401" s="81"/>
      <c r="Q401" s="81"/>
      <c r="R401" s="81"/>
    </row>
    <row r="402" spans="2:18">
      <c r="J402" s="81"/>
      <c r="K402" s="81"/>
      <c r="L402" s="81"/>
      <c r="M402" s="81"/>
      <c r="N402" s="81"/>
      <c r="O402" s="81"/>
      <c r="P402" s="81"/>
      <c r="Q402" s="81"/>
      <c r="R402" s="81"/>
    </row>
    <row r="403" spans="2:18">
      <c r="J403" s="81"/>
      <c r="K403" s="81"/>
      <c r="L403" s="81"/>
      <c r="M403" s="81"/>
      <c r="N403" s="81"/>
      <c r="O403" s="81"/>
      <c r="P403" s="81"/>
      <c r="Q403" s="81"/>
      <c r="R403" s="81"/>
    </row>
    <row r="404" spans="2:18">
      <c r="J404" s="81"/>
      <c r="K404" s="81"/>
      <c r="L404" s="81"/>
      <c r="M404" s="81"/>
      <c r="N404" s="81"/>
      <c r="O404" s="81"/>
      <c r="P404" s="81"/>
      <c r="Q404" s="81"/>
      <c r="R404" s="81"/>
    </row>
    <row r="405" spans="2:18">
      <c r="J405" s="81"/>
      <c r="K405" s="81"/>
      <c r="L405" s="81"/>
      <c r="M405" s="81"/>
      <c r="N405" s="81"/>
      <c r="O405" s="81"/>
      <c r="P405" s="81"/>
      <c r="Q405" s="81"/>
      <c r="R405" s="81"/>
    </row>
    <row r="406" spans="2:18">
      <c r="J406" s="81"/>
      <c r="K406" s="81"/>
      <c r="L406" s="81"/>
      <c r="M406" s="81"/>
      <c r="N406" s="81"/>
      <c r="O406" s="81"/>
      <c r="P406" s="81"/>
      <c r="Q406" s="81"/>
      <c r="R406" s="81"/>
    </row>
    <row r="407" spans="2:18">
      <c r="J407" s="81"/>
      <c r="K407" s="81"/>
      <c r="L407" s="81"/>
      <c r="M407" s="81"/>
      <c r="N407" s="81"/>
      <c r="O407" s="81"/>
      <c r="P407" s="81"/>
      <c r="Q407" s="81"/>
      <c r="R407" s="81"/>
    </row>
    <row r="408" spans="2:18">
      <c r="J408" s="81"/>
      <c r="K408" s="81"/>
      <c r="L408" s="81"/>
      <c r="M408" s="81"/>
      <c r="N408" s="81"/>
      <c r="O408" s="81"/>
      <c r="P408" s="81"/>
      <c r="Q408" s="81"/>
      <c r="R408" s="81"/>
    </row>
    <row r="409" spans="2:18">
      <c r="J409" s="81"/>
      <c r="K409" s="81"/>
      <c r="L409" s="81"/>
      <c r="M409" s="81"/>
      <c r="N409" s="81"/>
      <c r="O409" s="81"/>
      <c r="P409" s="81"/>
      <c r="Q409" s="81"/>
      <c r="R409" s="81"/>
    </row>
    <row r="410" spans="2:18">
      <c r="J410" s="81"/>
      <c r="K410" s="81"/>
      <c r="L410" s="81"/>
      <c r="M410" s="81"/>
      <c r="N410" s="81"/>
      <c r="O410" s="81"/>
      <c r="P410" s="81"/>
      <c r="Q410" s="81"/>
      <c r="R410" s="81"/>
    </row>
    <row r="411" spans="2:18">
      <c r="J411" s="81"/>
      <c r="K411" s="81"/>
      <c r="L411" s="81"/>
      <c r="M411" s="81"/>
      <c r="N411" s="81"/>
      <c r="O411" s="81"/>
      <c r="P411" s="81"/>
      <c r="Q411" s="81"/>
      <c r="R411" s="81"/>
    </row>
    <row r="412" spans="2:18">
      <c r="J412" s="81"/>
      <c r="K412" s="81"/>
      <c r="L412" s="81"/>
      <c r="M412" s="81"/>
      <c r="N412" s="81"/>
      <c r="O412" s="81"/>
      <c r="P412" s="81"/>
      <c r="Q412" s="81"/>
      <c r="R412" s="81"/>
    </row>
    <row r="413" spans="2:18">
      <c r="J413" s="81"/>
      <c r="K413" s="81"/>
      <c r="L413" s="81"/>
      <c r="M413" s="81"/>
      <c r="N413" s="81"/>
      <c r="O413" s="81"/>
      <c r="P413" s="81"/>
      <c r="Q413" s="81"/>
      <c r="R413" s="81"/>
    </row>
    <row r="414" spans="2:18">
      <c r="J414" s="81"/>
      <c r="K414" s="81"/>
      <c r="L414" s="81"/>
      <c r="M414" s="81"/>
      <c r="N414" s="81"/>
      <c r="O414" s="81"/>
      <c r="P414" s="81"/>
      <c r="Q414" s="81"/>
      <c r="R414" s="81"/>
    </row>
    <row r="415" spans="2:18">
      <c r="J415" s="81"/>
      <c r="K415" s="81"/>
      <c r="L415" s="81"/>
      <c r="M415" s="81"/>
      <c r="N415" s="81"/>
      <c r="O415" s="81"/>
      <c r="P415" s="81"/>
      <c r="Q415" s="81"/>
      <c r="R415" s="81"/>
    </row>
    <row r="416" spans="2:18">
      <c r="J416" s="81"/>
      <c r="K416" s="81"/>
      <c r="L416" s="81"/>
      <c r="M416" s="81"/>
      <c r="N416" s="81"/>
      <c r="O416" s="81"/>
      <c r="P416" s="81"/>
      <c r="Q416" s="81"/>
      <c r="R416" s="81"/>
    </row>
    <row r="417" spans="10:18">
      <c r="J417" s="81"/>
      <c r="K417" s="81"/>
      <c r="L417" s="81"/>
      <c r="M417" s="81"/>
      <c r="N417" s="81"/>
      <c r="O417" s="81"/>
      <c r="P417" s="81"/>
      <c r="Q417" s="81"/>
      <c r="R417" s="81"/>
    </row>
    <row r="418" spans="10:18">
      <c r="J418" s="81"/>
      <c r="K418" s="81"/>
      <c r="L418" s="81"/>
      <c r="M418" s="81"/>
      <c r="N418" s="81"/>
      <c r="O418" s="81"/>
      <c r="P418" s="81"/>
      <c r="Q418" s="81"/>
      <c r="R418" s="81"/>
    </row>
    <row r="419" spans="10:18">
      <c r="J419" s="81"/>
      <c r="K419" s="81"/>
      <c r="L419" s="81"/>
      <c r="M419" s="81"/>
      <c r="N419" s="81"/>
      <c r="O419" s="81"/>
      <c r="P419" s="81"/>
      <c r="Q419" s="81"/>
      <c r="R419" s="81"/>
    </row>
    <row r="420" spans="10:18">
      <c r="J420" s="81"/>
      <c r="K420" s="81"/>
      <c r="L420" s="81"/>
      <c r="M420" s="81"/>
      <c r="N420" s="81"/>
      <c r="O420" s="81"/>
      <c r="P420" s="81"/>
      <c r="Q420" s="81"/>
      <c r="R420" s="81"/>
    </row>
    <row r="421" spans="10:18">
      <c r="J421" s="81"/>
      <c r="K421" s="81"/>
      <c r="L421" s="81"/>
      <c r="M421" s="81"/>
      <c r="N421" s="81"/>
      <c r="O421" s="81"/>
      <c r="P421" s="81"/>
      <c r="Q421" s="81"/>
      <c r="R421" s="81"/>
    </row>
    <row r="422" spans="10:18">
      <c r="J422" s="81"/>
      <c r="K422" s="81"/>
      <c r="L422" s="81"/>
      <c r="M422" s="81"/>
      <c r="N422" s="81"/>
      <c r="O422" s="81"/>
      <c r="P422" s="81"/>
      <c r="Q422" s="81"/>
      <c r="R422" s="81"/>
    </row>
    <row r="423" spans="10:18">
      <c r="J423" s="81"/>
      <c r="K423" s="81"/>
      <c r="L423" s="81"/>
      <c r="M423" s="81"/>
      <c r="N423" s="81"/>
      <c r="O423" s="81"/>
      <c r="P423" s="81"/>
      <c r="Q423" s="81"/>
      <c r="R423" s="81"/>
    </row>
    <row r="424" spans="10:18">
      <c r="J424" s="81"/>
      <c r="K424" s="81"/>
      <c r="L424" s="81"/>
      <c r="M424" s="81"/>
      <c r="N424" s="81"/>
      <c r="O424" s="81"/>
      <c r="P424" s="81"/>
      <c r="Q424" s="81"/>
      <c r="R424" s="81"/>
    </row>
    <row r="425" spans="10:18">
      <c r="J425" s="81"/>
      <c r="K425" s="81"/>
      <c r="L425" s="81"/>
      <c r="M425" s="81"/>
      <c r="N425" s="81"/>
      <c r="O425" s="81"/>
      <c r="P425" s="81"/>
      <c r="Q425" s="81"/>
      <c r="R425" s="81"/>
    </row>
    <row r="426" spans="10:18">
      <c r="J426" s="81"/>
      <c r="K426" s="81"/>
      <c r="L426" s="81"/>
      <c r="M426" s="81"/>
      <c r="N426" s="81"/>
      <c r="O426" s="81"/>
      <c r="P426" s="81"/>
      <c r="Q426" s="81"/>
      <c r="R426" s="81"/>
    </row>
    <row r="427" spans="10:18">
      <c r="J427" s="81"/>
      <c r="K427" s="81"/>
      <c r="L427" s="81"/>
      <c r="M427" s="81"/>
      <c r="N427" s="81"/>
      <c r="O427" s="81"/>
      <c r="P427" s="81"/>
      <c r="Q427" s="81"/>
      <c r="R427" s="81"/>
    </row>
    <row r="428" spans="10:18">
      <c r="J428" s="81"/>
      <c r="K428" s="81"/>
      <c r="L428" s="81"/>
      <c r="M428" s="81"/>
      <c r="N428" s="81"/>
      <c r="O428" s="81"/>
      <c r="P428" s="81"/>
      <c r="Q428" s="81"/>
      <c r="R428" s="81"/>
    </row>
    <row r="429" spans="10:18">
      <c r="J429" s="81"/>
      <c r="K429" s="81"/>
      <c r="L429" s="81"/>
      <c r="M429" s="81"/>
      <c r="N429" s="81"/>
      <c r="O429" s="81"/>
      <c r="P429" s="81"/>
      <c r="Q429" s="81"/>
      <c r="R429" s="81"/>
    </row>
    <row r="430" spans="10:18">
      <c r="J430" s="81"/>
      <c r="K430" s="81"/>
      <c r="L430" s="81"/>
      <c r="M430" s="81"/>
      <c r="N430" s="81"/>
      <c r="O430" s="81"/>
      <c r="P430" s="81"/>
      <c r="Q430" s="81"/>
      <c r="R430" s="81"/>
    </row>
    <row r="431" spans="10:18">
      <c r="J431" s="81"/>
      <c r="K431" s="81"/>
      <c r="L431" s="81"/>
      <c r="M431" s="81"/>
      <c r="N431" s="81"/>
      <c r="O431" s="81"/>
      <c r="P431" s="81"/>
      <c r="Q431" s="81"/>
      <c r="R431" s="81"/>
    </row>
    <row r="432" spans="10:18">
      <c r="J432" s="81"/>
      <c r="K432" s="81"/>
      <c r="L432" s="81"/>
      <c r="M432" s="81"/>
      <c r="N432" s="81"/>
      <c r="O432" s="81"/>
      <c r="P432" s="81"/>
      <c r="Q432" s="81"/>
      <c r="R432" s="81"/>
    </row>
    <row r="433" spans="10:18">
      <c r="J433" s="81"/>
      <c r="K433" s="81"/>
      <c r="L433" s="81"/>
      <c r="M433" s="81"/>
      <c r="N433" s="81"/>
      <c r="O433" s="81"/>
      <c r="P433" s="81"/>
      <c r="Q433" s="81"/>
      <c r="R433" s="81"/>
    </row>
    <row r="434" spans="10:18">
      <c r="J434" s="81"/>
      <c r="K434" s="81"/>
      <c r="L434" s="81"/>
      <c r="M434" s="81"/>
      <c r="N434" s="81"/>
      <c r="O434" s="81"/>
      <c r="P434" s="81"/>
      <c r="Q434" s="81"/>
      <c r="R434" s="81"/>
    </row>
    <row r="435" spans="10:18">
      <c r="J435" s="81"/>
      <c r="K435" s="81"/>
      <c r="L435" s="81"/>
      <c r="M435" s="81"/>
      <c r="N435" s="81"/>
      <c r="O435" s="81"/>
      <c r="P435" s="81"/>
      <c r="Q435" s="81"/>
      <c r="R435" s="81"/>
    </row>
    <row r="436" spans="10:18">
      <c r="J436" s="81"/>
      <c r="K436" s="81"/>
      <c r="L436" s="81"/>
      <c r="M436" s="81"/>
      <c r="N436" s="81"/>
      <c r="O436" s="81"/>
      <c r="P436" s="81"/>
      <c r="Q436" s="81"/>
      <c r="R436" s="81"/>
    </row>
    <row r="437" spans="10:18">
      <c r="J437" s="81"/>
      <c r="K437" s="81"/>
      <c r="L437" s="81"/>
      <c r="M437" s="81"/>
      <c r="N437" s="81"/>
      <c r="O437" s="81"/>
      <c r="P437" s="81"/>
      <c r="Q437" s="81"/>
      <c r="R437" s="81"/>
    </row>
    <row r="438" spans="10:18">
      <c r="J438" s="81"/>
      <c r="K438" s="81"/>
      <c r="L438" s="81"/>
      <c r="M438" s="81"/>
      <c r="N438" s="81"/>
      <c r="O438" s="81"/>
      <c r="P438" s="81"/>
      <c r="Q438" s="81"/>
      <c r="R438" s="81"/>
    </row>
    <row r="439" spans="10:18">
      <c r="J439" s="81"/>
      <c r="K439" s="81"/>
      <c r="L439" s="81"/>
      <c r="M439" s="81"/>
      <c r="N439" s="81"/>
      <c r="O439" s="81"/>
      <c r="P439" s="81"/>
      <c r="Q439" s="81"/>
      <c r="R439" s="81"/>
    </row>
    <row r="440" spans="10:18">
      <c r="J440" s="81"/>
      <c r="K440" s="81"/>
      <c r="L440" s="81"/>
      <c r="M440" s="81"/>
      <c r="N440" s="81"/>
      <c r="O440" s="81"/>
      <c r="P440" s="81"/>
      <c r="Q440" s="81"/>
      <c r="R440" s="81"/>
    </row>
    <row r="441" spans="10:18">
      <c r="J441" s="81"/>
      <c r="K441" s="81"/>
      <c r="L441" s="81"/>
      <c r="M441" s="81"/>
      <c r="N441" s="81"/>
      <c r="O441" s="81"/>
      <c r="P441" s="81"/>
      <c r="Q441" s="81"/>
      <c r="R441" s="81"/>
    </row>
    <row r="442" spans="10:18">
      <c r="J442" s="81"/>
      <c r="K442" s="81"/>
      <c r="L442" s="81"/>
      <c r="M442" s="81"/>
      <c r="N442" s="81"/>
      <c r="O442" s="81"/>
      <c r="P442" s="81"/>
      <c r="Q442" s="81"/>
      <c r="R442" s="81"/>
    </row>
    <row r="443" spans="10:18">
      <c r="J443" s="81"/>
      <c r="K443" s="81"/>
      <c r="L443" s="81"/>
      <c r="M443" s="81"/>
      <c r="N443" s="81"/>
      <c r="O443" s="81"/>
      <c r="P443" s="81"/>
      <c r="Q443" s="81"/>
      <c r="R443" s="81"/>
    </row>
    <row r="444" spans="10:18">
      <c r="J444" s="81"/>
      <c r="K444" s="81"/>
      <c r="L444" s="81"/>
      <c r="M444" s="81"/>
      <c r="N444" s="81"/>
      <c r="O444" s="81"/>
      <c r="P444" s="81"/>
      <c r="Q444" s="81"/>
      <c r="R444" s="81"/>
    </row>
    <row r="445" spans="10:18">
      <c r="J445" s="81"/>
      <c r="K445" s="81"/>
      <c r="L445" s="81"/>
      <c r="M445" s="81"/>
      <c r="N445" s="81"/>
      <c r="O445" s="81"/>
      <c r="P445" s="81"/>
      <c r="Q445" s="81"/>
      <c r="R445" s="81"/>
    </row>
    <row r="446" spans="10:18">
      <c r="J446" s="81"/>
      <c r="K446" s="81"/>
      <c r="L446" s="81"/>
      <c r="M446" s="81"/>
      <c r="N446" s="81"/>
      <c r="O446" s="81"/>
      <c r="P446" s="81"/>
      <c r="Q446" s="81"/>
      <c r="R446" s="81"/>
    </row>
    <row r="447" spans="10:18">
      <c r="J447" s="81"/>
      <c r="K447" s="81"/>
      <c r="L447" s="81"/>
      <c r="M447" s="81"/>
      <c r="N447" s="81"/>
      <c r="O447" s="81"/>
      <c r="P447" s="81"/>
      <c r="Q447" s="81"/>
      <c r="R447" s="81"/>
    </row>
    <row r="448" spans="10:18">
      <c r="J448" s="81"/>
      <c r="K448" s="81"/>
      <c r="L448" s="81"/>
      <c r="M448" s="81"/>
      <c r="N448" s="81"/>
      <c r="O448" s="81"/>
      <c r="P448" s="81"/>
      <c r="Q448" s="81"/>
      <c r="R448" s="81"/>
    </row>
    <row r="449" spans="10:18">
      <c r="J449" s="81"/>
      <c r="K449" s="81"/>
      <c r="L449" s="81"/>
      <c r="M449" s="81"/>
      <c r="N449" s="81"/>
      <c r="O449" s="81"/>
      <c r="P449" s="81"/>
      <c r="Q449" s="81"/>
      <c r="R449" s="81"/>
    </row>
    <row r="450" spans="10:18">
      <c r="J450" s="81"/>
      <c r="K450" s="81"/>
      <c r="L450" s="81"/>
      <c r="M450" s="81"/>
      <c r="N450" s="81"/>
      <c r="O450" s="81"/>
      <c r="P450" s="81"/>
      <c r="Q450" s="81"/>
      <c r="R450" s="81"/>
    </row>
    <row r="451" spans="10:18">
      <c r="J451" s="81"/>
      <c r="K451" s="81"/>
      <c r="L451" s="81"/>
      <c r="M451" s="81"/>
      <c r="N451" s="81"/>
      <c r="O451" s="81"/>
      <c r="P451" s="81"/>
      <c r="Q451" s="81"/>
      <c r="R451" s="81"/>
    </row>
    <row r="452" spans="10:18">
      <c r="J452" s="81"/>
      <c r="K452" s="81"/>
      <c r="L452" s="81"/>
      <c r="M452" s="81"/>
      <c r="N452" s="81"/>
      <c r="O452" s="81"/>
      <c r="P452" s="81"/>
      <c r="Q452" s="81"/>
      <c r="R452" s="81"/>
    </row>
    <row r="453" spans="10:18">
      <c r="J453" s="81"/>
      <c r="K453" s="81"/>
      <c r="L453" s="81"/>
      <c r="M453" s="81"/>
      <c r="N453" s="81"/>
      <c r="O453" s="81"/>
      <c r="P453" s="81"/>
      <c r="Q453" s="81"/>
      <c r="R453" s="81"/>
    </row>
    <row r="454" spans="10:18">
      <c r="J454" s="81"/>
      <c r="K454" s="81"/>
      <c r="L454" s="81"/>
      <c r="M454" s="81"/>
      <c r="N454" s="81"/>
      <c r="O454" s="81"/>
      <c r="P454" s="81"/>
      <c r="Q454" s="81"/>
      <c r="R454" s="81"/>
    </row>
    <row r="455" spans="10:18">
      <c r="J455" s="81"/>
      <c r="K455" s="81"/>
      <c r="L455" s="81"/>
      <c r="M455" s="81"/>
      <c r="N455" s="81"/>
      <c r="O455" s="81"/>
      <c r="P455" s="81"/>
      <c r="Q455" s="81"/>
      <c r="R455" s="81"/>
    </row>
    <row r="456" spans="10:18">
      <c r="J456" s="81"/>
      <c r="K456" s="81"/>
      <c r="L456" s="81"/>
      <c r="M456" s="81"/>
      <c r="N456" s="81"/>
      <c r="O456" s="81"/>
      <c r="P456" s="81"/>
      <c r="Q456" s="81"/>
      <c r="R456" s="81"/>
    </row>
    <row r="457" spans="10:18">
      <c r="J457" s="81"/>
      <c r="K457" s="81"/>
      <c r="L457" s="81"/>
      <c r="M457" s="81"/>
      <c r="N457" s="81"/>
      <c r="O457" s="81"/>
      <c r="P457" s="81"/>
      <c r="Q457" s="81"/>
      <c r="R457" s="81"/>
    </row>
    <row r="458" spans="10:18">
      <c r="J458" s="81"/>
      <c r="K458" s="81"/>
      <c r="L458" s="81"/>
      <c r="M458" s="81"/>
      <c r="N458" s="81"/>
      <c r="O458" s="81"/>
      <c r="P458" s="81"/>
      <c r="Q458" s="81"/>
      <c r="R458" s="81"/>
    </row>
    <row r="459" spans="10:18">
      <c r="J459" s="81"/>
      <c r="K459" s="81"/>
      <c r="L459" s="81"/>
      <c r="M459" s="81"/>
      <c r="N459" s="81"/>
      <c r="O459" s="81"/>
      <c r="P459" s="81"/>
      <c r="Q459" s="81"/>
      <c r="R459" s="81"/>
    </row>
    <row r="460" spans="10:18">
      <c r="J460" s="81"/>
      <c r="K460" s="81"/>
      <c r="L460" s="81"/>
      <c r="M460" s="81"/>
      <c r="N460" s="81"/>
      <c r="O460" s="81"/>
      <c r="P460" s="81"/>
      <c r="Q460" s="81"/>
      <c r="R460" s="81"/>
    </row>
    <row r="461" spans="10:18">
      <c r="J461" s="81"/>
      <c r="K461" s="81"/>
      <c r="L461" s="81"/>
      <c r="M461" s="81"/>
      <c r="N461" s="81"/>
      <c r="O461" s="81"/>
      <c r="P461" s="81"/>
      <c r="Q461" s="81"/>
      <c r="R461" s="81"/>
    </row>
    <row r="462" spans="10:18">
      <c r="J462" s="81"/>
      <c r="K462" s="81"/>
      <c r="L462" s="81"/>
      <c r="M462" s="81"/>
      <c r="N462" s="81"/>
      <c r="O462" s="81"/>
      <c r="P462" s="81"/>
      <c r="Q462" s="81"/>
      <c r="R462" s="81"/>
    </row>
    <row r="463" spans="10:18">
      <c r="J463" s="81"/>
      <c r="K463" s="81"/>
      <c r="L463" s="81"/>
      <c r="M463" s="81"/>
      <c r="N463" s="81"/>
      <c r="O463" s="81"/>
      <c r="P463" s="81"/>
      <c r="Q463" s="81"/>
      <c r="R463" s="81"/>
    </row>
    <row r="464" spans="10:18">
      <c r="J464" s="81"/>
      <c r="K464" s="81"/>
      <c r="L464" s="81"/>
      <c r="M464" s="81"/>
      <c r="N464" s="81"/>
      <c r="O464" s="81"/>
      <c r="P464" s="81"/>
      <c r="Q464" s="81"/>
      <c r="R464" s="81"/>
    </row>
    <row r="465" spans="10:18">
      <c r="J465" s="81"/>
      <c r="K465" s="81"/>
      <c r="L465" s="81"/>
      <c r="M465" s="81"/>
      <c r="N465" s="81"/>
      <c r="O465" s="81"/>
      <c r="P465" s="81"/>
      <c r="Q465" s="81"/>
      <c r="R465" s="81"/>
    </row>
    <row r="466" spans="10:18">
      <c r="J466" s="81"/>
      <c r="K466" s="81"/>
      <c r="L466" s="81"/>
      <c r="M466" s="81"/>
      <c r="N466" s="81"/>
      <c r="O466" s="81"/>
      <c r="P466" s="81"/>
      <c r="Q466" s="81"/>
      <c r="R466" s="81"/>
    </row>
    <row r="467" spans="10:18">
      <c r="J467" s="81"/>
      <c r="K467" s="81"/>
      <c r="L467" s="81"/>
      <c r="M467" s="81"/>
      <c r="N467" s="81"/>
      <c r="O467" s="81"/>
      <c r="P467" s="81"/>
      <c r="Q467" s="81"/>
      <c r="R467" s="81"/>
    </row>
    <row r="468" spans="10:18">
      <c r="J468" s="81"/>
      <c r="K468" s="81"/>
      <c r="L468" s="81"/>
      <c r="M468" s="81"/>
      <c r="N468" s="81"/>
      <c r="O468" s="81"/>
      <c r="P468" s="81"/>
      <c r="Q468" s="81"/>
      <c r="R468" s="81"/>
    </row>
    <row r="469" spans="10:18">
      <c r="J469" s="81"/>
      <c r="K469" s="81"/>
      <c r="L469" s="81"/>
      <c r="M469" s="81"/>
      <c r="N469" s="81"/>
      <c r="O469" s="81"/>
      <c r="P469" s="81"/>
      <c r="Q469" s="81"/>
      <c r="R469" s="81"/>
    </row>
    <row r="470" spans="10:18">
      <c r="J470" s="81"/>
      <c r="K470" s="81"/>
      <c r="L470" s="81"/>
      <c r="M470" s="81"/>
      <c r="N470" s="81"/>
      <c r="O470" s="81"/>
      <c r="P470" s="81"/>
      <c r="Q470" s="81"/>
      <c r="R470" s="81"/>
    </row>
    <row r="471" spans="10:18">
      <c r="J471" s="81"/>
      <c r="K471" s="81"/>
      <c r="L471" s="81"/>
      <c r="M471" s="81"/>
      <c r="N471" s="81"/>
      <c r="O471" s="81"/>
      <c r="P471" s="81"/>
      <c r="Q471" s="81"/>
      <c r="R471" s="81"/>
    </row>
    <row r="472" spans="10:18">
      <c r="J472" s="81"/>
      <c r="K472" s="81"/>
      <c r="L472" s="81"/>
      <c r="M472" s="81"/>
      <c r="N472" s="81"/>
      <c r="O472" s="81"/>
      <c r="P472" s="81"/>
      <c r="Q472" s="81"/>
      <c r="R472" s="81"/>
    </row>
    <row r="473" spans="10:18">
      <c r="J473" s="81"/>
      <c r="K473" s="81"/>
      <c r="L473" s="81"/>
      <c r="M473" s="81"/>
      <c r="N473" s="81"/>
      <c r="O473" s="81"/>
      <c r="P473" s="81"/>
      <c r="Q473" s="81"/>
      <c r="R473" s="81"/>
    </row>
    <row r="474" spans="10:18">
      <c r="J474" s="81"/>
      <c r="K474" s="81"/>
      <c r="L474" s="81"/>
      <c r="M474" s="81"/>
      <c r="N474" s="81"/>
      <c r="O474" s="81"/>
      <c r="P474" s="81"/>
      <c r="Q474" s="81"/>
      <c r="R474" s="81"/>
    </row>
    <row r="475" spans="10:18">
      <c r="J475" s="81"/>
      <c r="K475" s="81"/>
      <c r="L475" s="81"/>
      <c r="M475" s="81"/>
      <c r="N475" s="81"/>
      <c r="O475" s="81"/>
      <c r="P475" s="81"/>
      <c r="Q475" s="81"/>
      <c r="R475" s="81"/>
    </row>
    <row r="476" spans="10:18">
      <c r="J476" s="81"/>
      <c r="K476" s="81"/>
      <c r="L476" s="81"/>
      <c r="M476" s="81"/>
      <c r="N476" s="81"/>
      <c r="O476" s="81"/>
      <c r="P476" s="81"/>
      <c r="Q476" s="81"/>
      <c r="R476" s="81"/>
    </row>
    <row r="477" spans="10:18">
      <c r="J477" s="81"/>
      <c r="K477" s="81"/>
      <c r="L477" s="81"/>
      <c r="M477" s="81"/>
      <c r="N477" s="81"/>
      <c r="O477" s="81"/>
      <c r="P477" s="81"/>
      <c r="Q477" s="81"/>
      <c r="R477" s="81"/>
    </row>
    <row r="478" spans="10:18">
      <c r="J478" s="81"/>
      <c r="K478" s="81"/>
      <c r="L478" s="81"/>
      <c r="M478" s="81"/>
      <c r="N478" s="81"/>
      <c r="O478" s="81"/>
      <c r="P478" s="81"/>
      <c r="Q478" s="81"/>
      <c r="R478" s="81"/>
    </row>
    <row r="479" spans="10:18">
      <c r="J479" s="81"/>
      <c r="K479" s="81"/>
      <c r="L479" s="81"/>
      <c r="M479" s="81"/>
      <c r="N479" s="81"/>
      <c r="O479" s="81"/>
      <c r="P479" s="81"/>
      <c r="Q479" s="81"/>
      <c r="R479" s="81"/>
    </row>
    <row r="480" spans="10:18">
      <c r="J480" s="81"/>
      <c r="K480" s="81"/>
      <c r="L480" s="81"/>
      <c r="M480" s="81"/>
      <c r="N480" s="81"/>
      <c r="O480" s="81"/>
      <c r="P480" s="81"/>
      <c r="Q480" s="81"/>
      <c r="R480" s="81"/>
    </row>
    <row r="481" spans="10:18">
      <c r="J481" s="81"/>
      <c r="K481" s="81"/>
      <c r="L481" s="81"/>
      <c r="M481" s="81"/>
      <c r="N481" s="81"/>
      <c r="O481" s="81"/>
      <c r="P481" s="81"/>
      <c r="Q481" s="81"/>
      <c r="R481" s="81"/>
    </row>
    <row r="482" spans="10:18">
      <c r="J482" s="81"/>
      <c r="K482" s="81"/>
      <c r="L482" s="81"/>
      <c r="M482" s="81"/>
      <c r="N482" s="81"/>
      <c r="O482" s="81"/>
      <c r="P482" s="81"/>
      <c r="Q482" s="81"/>
      <c r="R482" s="81"/>
    </row>
    <row r="483" spans="10:18">
      <c r="J483" s="81"/>
      <c r="K483" s="81"/>
      <c r="L483" s="81"/>
      <c r="M483" s="81"/>
      <c r="N483" s="81"/>
      <c r="O483" s="81"/>
      <c r="P483" s="81"/>
      <c r="Q483" s="81"/>
      <c r="R483" s="81"/>
    </row>
    <row r="484" spans="10:18">
      <c r="J484" s="81"/>
      <c r="K484" s="81"/>
      <c r="L484" s="81"/>
      <c r="M484" s="81"/>
      <c r="N484" s="81"/>
      <c r="O484" s="81"/>
      <c r="P484" s="81"/>
      <c r="Q484" s="81"/>
      <c r="R484" s="81"/>
    </row>
    <row r="485" spans="10:18">
      <c r="J485" s="81"/>
      <c r="K485" s="81"/>
      <c r="L485" s="81"/>
      <c r="M485" s="81"/>
      <c r="N485" s="81"/>
      <c r="O485" s="81"/>
      <c r="P485" s="81"/>
      <c r="Q485" s="81"/>
      <c r="R485" s="81"/>
    </row>
    <row r="486" spans="10:18">
      <c r="J486" s="81"/>
      <c r="K486" s="81"/>
      <c r="L486" s="81"/>
      <c r="M486" s="81"/>
      <c r="N486" s="81"/>
      <c r="O486" s="81"/>
      <c r="P486" s="81"/>
      <c r="Q486" s="81"/>
      <c r="R486" s="81"/>
    </row>
    <row r="487" spans="10:18">
      <c r="J487" s="81"/>
      <c r="K487" s="81"/>
      <c r="L487" s="81"/>
      <c r="M487" s="81"/>
      <c r="N487" s="81"/>
      <c r="O487" s="81"/>
      <c r="P487" s="81"/>
      <c r="Q487" s="81"/>
      <c r="R487" s="81"/>
    </row>
    <row r="488" spans="10:18">
      <c r="J488" s="81"/>
      <c r="K488" s="81"/>
      <c r="L488" s="81"/>
      <c r="M488" s="81"/>
      <c r="N488" s="81"/>
      <c r="O488" s="81"/>
      <c r="P488" s="81"/>
      <c r="Q488" s="81"/>
      <c r="R488" s="81"/>
    </row>
    <row r="489" spans="10:18">
      <c r="J489" s="81"/>
      <c r="K489" s="81"/>
      <c r="L489" s="81"/>
      <c r="M489" s="81"/>
      <c r="N489" s="81"/>
      <c r="O489" s="81"/>
      <c r="P489" s="81"/>
      <c r="Q489" s="81"/>
      <c r="R489" s="81"/>
    </row>
    <row r="490" spans="10:18">
      <c r="J490" s="81"/>
      <c r="K490" s="81"/>
      <c r="L490" s="81"/>
      <c r="M490" s="81"/>
      <c r="N490" s="81"/>
      <c r="O490" s="81"/>
      <c r="P490" s="81"/>
      <c r="Q490" s="81"/>
      <c r="R490" s="81"/>
    </row>
    <row r="491" spans="10:18">
      <c r="J491" s="81"/>
      <c r="K491" s="81"/>
      <c r="L491" s="81"/>
      <c r="M491" s="81"/>
      <c r="N491" s="81"/>
      <c r="O491" s="81"/>
      <c r="P491" s="81"/>
      <c r="Q491" s="81"/>
      <c r="R491" s="81"/>
    </row>
    <row r="492" spans="10:18">
      <c r="J492" s="81"/>
      <c r="K492" s="81"/>
      <c r="L492" s="81"/>
      <c r="M492" s="81"/>
      <c r="N492" s="81"/>
      <c r="O492" s="81"/>
      <c r="P492" s="81"/>
      <c r="Q492" s="81"/>
      <c r="R492" s="81"/>
    </row>
    <row r="493" spans="10:18">
      <c r="J493" s="81"/>
      <c r="K493" s="81"/>
      <c r="L493" s="81"/>
      <c r="M493" s="81"/>
      <c r="N493" s="81"/>
      <c r="O493" s="81"/>
      <c r="P493" s="81"/>
      <c r="Q493" s="81"/>
      <c r="R493" s="81"/>
    </row>
    <row r="494" spans="10:18">
      <c r="J494" s="81"/>
      <c r="K494" s="81"/>
      <c r="L494" s="81"/>
      <c r="M494" s="81"/>
      <c r="N494" s="81"/>
      <c r="O494" s="81"/>
      <c r="P494" s="81"/>
      <c r="Q494" s="81"/>
      <c r="R494" s="81"/>
    </row>
    <row r="495" spans="10:18">
      <c r="J495" s="81"/>
      <c r="K495" s="81"/>
      <c r="L495" s="81"/>
      <c r="M495" s="81"/>
      <c r="N495" s="81"/>
      <c r="O495" s="81"/>
      <c r="P495" s="81"/>
      <c r="Q495" s="81"/>
      <c r="R495" s="81"/>
    </row>
    <row r="496" spans="10:18">
      <c r="J496" s="81"/>
      <c r="K496" s="81"/>
      <c r="L496" s="81"/>
      <c r="M496" s="81"/>
      <c r="N496" s="81"/>
      <c r="O496" s="81"/>
      <c r="P496" s="81"/>
      <c r="Q496" s="81"/>
      <c r="R496" s="81"/>
    </row>
    <row r="497" spans="10:18">
      <c r="J497" s="81"/>
      <c r="K497" s="81"/>
      <c r="L497" s="81"/>
      <c r="M497" s="81"/>
      <c r="N497" s="81"/>
      <c r="O497" s="81"/>
      <c r="P497" s="81"/>
      <c r="Q497" s="81"/>
      <c r="R497" s="81"/>
    </row>
    <row r="498" spans="10:18">
      <c r="J498" s="81"/>
      <c r="K498" s="81"/>
      <c r="L498" s="81"/>
      <c r="M498" s="81"/>
      <c r="N498" s="81"/>
      <c r="O498" s="81"/>
      <c r="P498" s="81"/>
      <c r="Q498" s="81"/>
      <c r="R498" s="81"/>
    </row>
    <row r="499" spans="10:18">
      <c r="J499" s="81"/>
      <c r="K499" s="81"/>
      <c r="L499" s="81"/>
      <c r="M499" s="81"/>
      <c r="N499" s="81"/>
      <c r="O499" s="81"/>
      <c r="P499" s="81"/>
      <c r="Q499" s="81"/>
      <c r="R499" s="81"/>
    </row>
    <row r="500" spans="10:18">
      <c r="J500" s="81"/>
      <c r="K500" s="81"/>
      <c r="L500" s="81"/>
      <c r="M500" s="81"/>
      <c r="N500" s="81"/>
      <c r="O500" s="81"/>
      <c r="P500" s="81"/>
      <c r="Q500" s="81"/>
      <c r="R500" s="81"/>
    </row>
    <row r="501" spans="10:18">
      <c r="J501" s="81"/>
      <c r="K501" s="81"/>
      <c r="L501" s="81"/>
      <c r="M501" s="81"/>
      <c r="N501" s="81"/>
      <c r="O501" s="81"/>
      <c r="P501" s="81"/>
      <c r="Q501" s="81"/>
      <c r="R501" s="81"/>
    </row>
    <row r="502" spans="10:18">
      <c r="J502" s="81"/>
      <c r="K502" s="81"/>
      <c r="L502" s="81"/>
      <c r="M502" s="81"/>
      <c r="N502" s="81"/>
      <c r="O502" s="81"/>
      <c r="P502" s="81"/>
      <c r="Q502" s="81"/>
      <c r="R502" s="81"/>
    </row>
    <row r="503" spans="10:18">
      <c r="J503" s="81"/>
      <c r="K503" s="81"/>
      <c r="L503" s="81"/>
      <c r="M503" s="81"/>
      <c r="N503" s="81"/>
      <c r="O503" s="81"/>
      <c r="P503" s="81"/>
      <c r="Q503" s="81"/>
      <c r="R503" s="81"/>
    </row>
    <row r="504" spans="10:18">
      <c r="J504" s="81"/>
      <c r="K504" s="81"/>
      <c r="L504" s="81"/>
      <c r="M504" s="81"/>
      <c r="N504" s="81"/>
      <c r="O504" s="81"/>
      <c r="P504" s="81"/>
      <c r="Q504" s="81"/>
      <c r="R504" s="81"/>
    </row>
    <row r="505" spans="10:18">
      <c r="J505" s="81"/>
      <c r="K505" s="81"/>
      <c r="L505" s="81"/>
      <c r="M505" s="81"/>
      <c r="N505" s="81"/>
      <c r="O505" s="81"/>
      <c r="P505" s="81"/>
      <c r="Q505" s="81"/>
      <c r="R505" s="81"/>
    </row>
    <row r="506" spans="10:18">
      <c r="J506" s="81"/>
      <c r="K506" s="81"/>
      <c r="L506" s="81"/>
      <c r="M506" s="81"/>
      <c r="N506" s="81"/>
      <c r="O506" s="81"/>
      <c r="P506" s="81"/>
      <c r="Q506" s="81"/>
      <c r="R506" s="81"/>
    </row>
    <row r="507" spans="10:18">
      <c r="J507" s="81"/>
      <c r="K507" s="81"/>
      <c r="L507" s="81"/>
      <c r="M507" s="81"/>
      <c r="N507" s="81"/>
      <c r="O507" s="81"/>
      <c r="P507" s="81"/>
      <c r="Q507" s="81"/>
      <c r="R507" s="81"/>
    </row>
    <row r="508" spans="10:18">
      <c r="J508" s="81"/>
      <c r="K508" s="81"/>
      <c r="L508" s="81"/>
      <c r="M508" s="81"/>
      <c r="N508" s="81"/>
      <c r="O508" s="81"/>
      <c r="P508" s="81"/>
      <c r="Q508" s="81"/>
      <c r="R508" s="81"/>
    </row>
    <row r="509" spans="10:18">
      <c r="J509" s="81"/>
      <c r="K509" s="81"/>
      <c r="L509" s="81"/>
      <c r="M509" s="81"/>
      <c r="N509" s="81"/>
      <c r="O509" s="81"/>
      <c r="P509" s="81"/>
      <c r="Q509" s="81"/>
      <c r="R509" s="81"/>
    </row>
    <row r="510" spans="10:18">
      <c r="J510" s="81"/>
      <c r="K510" s="81"/>
      <c r="L510" s="81"/>
      <c r="M510" s="81"/>
      <c r="N510" s="81"/>
      <c r="O510" s="81"/>
      <c r="P510" s="81"/>
      <c r="Q510" s="81"/>
      <c r="R510" s="81"/>
    </row>
    <row r="511" spans="10:18">
      <c r="J511" s="81"/>
      <c r="K511" s="81"/>
      <c r="L511" s="81"/>
      <c r="M511" s="81"/>
      <c r="N511" s="81"/>
      <c r="O511" s="81"/>
      <c r="P511" s="81"/>
      <c r="Q511" s="81"/>
      <c r="R511" s="81"/>
    </row>
    <row r="512" spans="10:18">
      <c r="J512" s="81"/>
      <c r="K512" s="81"/>
      <c r="L512" s="81"/>
      <c r="M512" s="81"/>
      <c r="N512" s="81"/>
      <c r="O512" s="81"/>
      <c r="P512" s="81"/>
      <c r="Q512" s="81"/>
      <c r="R512" s="81"/>
    </row>
    <row r="513" spans="10:18">
      <c r="J513" s="81"/>
      <c r="K513" s="81"/>
      <c r="L513" s="81"/>
      <c r="M513" s="81"/>
      <c r="N513" s="81"/>
      <c r="O513" s="81"/>
      <c r="P513" s="81"/>
      <c r="Q513" s="81"/>
      <c r="R513" s="81"/>
    </row>
    <row r="514" spans="10:18">
      <c r="J514" s="81"/>
      <c r="K514" s="81"/>
      <c r="L514" s="81"/>
      <c r="M514" s="81"/>
      <c r="N514" s="81"/>
      <c r="O514" s="81"/>
      <c r="P514" s="81"/>
      <c r="Q514" s="81"/>
      <c r="R514" s="81"/>
    </row>
    <row r="515" spans="10:18">
      <c r="J515" s="81"/>
      <c r="K515" s="81"/>
      <c r="L515" s="81"/>
      <c r="M515" s="81"/>
      <c r="N515" s="81"/>
      <c r="O515" s="81"/>
      <c r="P515" s="81"/>
      <c r="Q515" s="81"/>
      <c r="R515" s="81"/>
    </row>
    <row r="516" spans="10:18">
      <c r="J516" s="81"/>
      <c r="K516" s="81"/>
      <c r="L516" s="81"/>
      <c r="M516" s="81"/>
      <c r="N516" s="81"/>
      <c r="O516" s="81"/>
      <c r="P516" s="81"/>
      <c r="Q516" s="81"/>
      <c r="R516" s="81"/>
    </row>
    <row r="517" spans="10:18">
      <c r="J517" s="81"/>
      <c r="K517" s="81"/>
      <c r="L517" s="81"/>
      <c r="M517" s="81"/>
      <c r="N517" s="81"/>
      <c r="O517" s="81"/>
      <c r="P517" s="81"/>
      <c r="Q517" s="81"/>
      <c r="R517" s="81"/>
    </row>
    <row r="518" spans="10:18">
      <c r="J518" s="81"/>
      <c r="K518" s="81"/>
      <c r="L518" s="81"/>
      <c r="M518" s="81"/>
      <c r="N518" s="81"/>
      <c r="O518" s="81"/>
      <c r="P518" s="81"/>
      <c r="Q518" s="81"/>
      <c r="R518" s="81"/>
    </row>
    <row r="519" spans="10:18">
      <c r="J519" s="81"/>
      <c r="K519" s="81"/>
      <c r="L519" s="81"/>
      <c r="M519" s="81"/>
      <c r="N519" s="81"/>
      <c r="O519" s="81"/>
      <c r="P519" s="81"/>
      <c r="Q519" s="81"/>
      <c r="R519" s="81"/>
    </row>
    <row r="520" spans="10:18">
      <c r="J520" s="81"/>
      <c r="K520" s="81"/>
      <c r="L520" s="81"/>
      <c r="M520" s="81"/>
      <c r="N520" s="81"/>
      <c r="O520" s="81"/>
      <c r="P520" s="81"/>
      <c r="Q520" s="81"/>
      <c r="R520" s="81"/>
    </row>
    <row r="521" spans="10:18">
      <c r="J521" s="81"/>
      <c r="K521" s="81"/>
      <c r="L521" s="81"/>
      <c r="M521" s="81"/>
      <c r="N521" s="81"/>
      <c r="O521" s="81"/>
      <c r="P521" s="81"/>
      <c r="Q521" s="81"/>
      <c r="R521" s="81"/>
    </row>
    <row r="522" spans="10:18">
      <c r="J522" s="81"/>
      <c r="K522" s="81"/>
      <c r="L522" s="81"/>
      <c r="M522" s="81"/>
      <c r="N522" s="81"/>
      <c r="O522" s="81"/>
      <c r="P522" s="81"/>
      <c r="Q522" s="81"/>
      <c r="R522" s="81"/>
    </row>
    <row r="523" spans="10:18">
      <c r="J523" s="81"/>
      <c r="K523" s="81"/>
      <c r="L523" s="81"/>
      <c r="M523" s="81"/>
      <c r="N523" s="81"/>
      <c r="O523" s="81"/>
      <c r="P523" s="81"/>
      <c r="Q523" s="81"/>
      <c r="R523" s="81"/>
    </row>
    <row r="524" spans="10:18">
      <c r="J524" s="81"/>
      <c r="K524" s="81"/>
      <c r="L524" s="81"/>
      <c r="M524" s="81"/>
      <c r="N524" s="81"/>
      <c r="O524" s="81"/>
      <c r="P524" s="81"/>
      <c r="Q524" s="81"/>
      <c r="R524" s="81"/>
    </row>
    <row r="525" spans="10:18">
      <c r="J525" s="81"/>
      <c r="K525" s="81"/>
      <c r="L525" s="81"/>
      <c r="M525" s="81"/>
      <c r="N525" s="81"/>
      <c r="O525" s="81"/>
      <c r="P525" s="81"/>
      <c r="Q525" s="81"/>
      <c r="R525" s="81"/>
    </row>
    <row r="526" spans="10:18">
      <c r="J526" s="81"/>
      <c r="K526" s="81"/>
      <c r="L526" s="81"/>
      <c r="M526" s="81"/>
      <c r="N526" s="81"/>
      <c r="O526" s="81"/>
      <c r="P526" s="81"/>
      <c r="Q526" s="81"/>
      <c r="R526" s="81"/>
    </row>
    <row r="527" spans="10:18">
      <c r="J527" s="81"/>
      <c r="K527" s="81"/>
      <c r="L527" s="81"/>
      <c r="M527" s="81"/>
      <c r="N527" s="81"/>
      <c r="O527" s="81"/>
      <c r="P527" s="81"/>
      <c r="Q527" s="81"/>
      <c r="R527" s="81"/>
    </row>
    <row r="528" spans="10:18">
      <c r="J528" s="81"/>
      <c r="K528" s="81"/>
      <c r="L528" s="81"/>
      <c r="M528" s="81"/>
      <c r="N528" s="81"/>
      <c r="O528" s="81"/>
      <c r="P528" s="81"/>
      <c r="Q528" s="81"/>
      <c r="R528" s="81"/>
    </row>
    <row r="529" spans="10:18">
      <c r="J529" s="81"/>
      <c r="K529" s="81"/>
      <c r="L529" s="81"/>
      <c r="M529" s="81"/>
      <c r="N529" s="81"/>
      <c r="O529" s="81"/>
      <c r="P529" s="81"/>
      <c r="Q529" s="81"/>
      <c r="R529" s="81"/>
    </row>
    <row r="530" spans="10:18">
      <c r="J530" s="81"/>
      <c r="K530" s="81"/>
      <c r="L530" s="81"/>
      <c r="M530" s="81"/>
      <c r="N530" s="81"/>
      <c r="O530" s="81"/>
      <c r="P530" s="81"/>
      <c r="Q530" s="81"/>
      <c r="R530" s="81"/>
    </row>
    <row r="531" spans="10:18">
      <c r="J531" s="81"/>
      <c r="K531" s="81"/>
      <c r="L531" s="81"/>
      <c r="M531" s="81"/>
      <c r="N531" s="81"/>
      <c r="O531" s="81"/>
      <c r="P531" s="81"/>
      <c r="Q531" s="81"/>
      <c r="R531" s="81"/>
    </row>
    <row r="532" spans="10:18">
      <c r="J532" s="81"/>
      <c r="K532" s="81"/>
      <c r="L532" s="81"/>
      <c r="M532" s="81"/>
      <c r="N532" s="81"/>
      <c r="O532" s="81"/>
      <c r="P532" s="81"/>
      <c r="Q532" s="81"/>
      <c r="R532" s="81"/>
    </row>
    <row r="533" spans="10:18">
      <c r="J533" s="81"/>
      <c r="K533" s="81"/>
      <c r="L533" s="81"/>
      <c r="M533" s="81"/>
      <c r="N533" s="81"/>
      <c r="O533" s="81"/>
      <c r="P533" s="81"/>
      <c r="Q533" s="81"/>
      <c r="R533" s="81"/>
    </row>
    <row r="534" spans="10:18">
      <c r="J534" s="81"/>
      <c r="K534" s="81"/>
      <c r="L534" s="81"/>
      <c r="M534" s="81"/>
      <c r="N534" s="81"/>
      <c r="O534" s="81"/>
      <c r="P534" s="81"/>
      <c r="Q534" s="81"/>
      <c r="R534" s="81"/>
    </row>
    <row r="535" spans="10:18">
      <c r="J535" s="81"/>
      <c r="K535" s="81"/>
      <c r="L535" s="81"/>
      <c r="M535" s="81"/>
      <c r="N535" s="81"/>
      <c r="O535" s="81"/>
      <c r="P535" s="81"/>
      <c r="Q535" s="81"/>
      <c r="R535" s="81"/>
    </row>
    <row r="536" spans="10:18">
      <c r="J536" s="81"/>
      <c r="K536" s="81"/>
      <c r="L536" s="81"/>
      <c r="M536" s="81"/>
      <c r="N536" s="81"/>
      <c r="O536" s="81"/>
      <c r="P536" s="81"/>
      <c r="Q536" s="81"/>
      <c r="R536" s="81"/>
    </row>
    <row r="537" spans="10:18">
      <c r="J537" s="81"/>
      <c r="K537" s="81"/>
      <c r="L537" s="81"/>
      <c r="M537" s="81"/>
      <c r="N537" s="81"/>
      <c r="O537" s="81"/>
      <c r="P537" s="81"/>
      <c r="Q537" s="81"/>
      <c r="R537" s="81"/>
    </row>
    <row r="538" spans="10:18">
      <c r="J538" s="81"/>
      <c r="K538" s="81"/>
      <c r="L538" s="81"/>
      <c r="M538" s="81"/>
      <c r="N538" s="81"/>
      <c r="O538" s="81"/>
      <c r="P538" s="81"/>
      <c r="Q538" s="81"/>
      <c r="R538" s="81"/>
    </row>
    <row r="539" spans="10:18">
      <c r="J539" s="81"/>
      <c r="K539" s="81"/>
      <c r="L539" s="81"/>
      <c r="M539" s="81"/>
      <c r="N539" s="81"/>
      <c r="O539" s="81"/>
      <c r="P539" s="81"/>
      <c r="Q539" s="81"/>
      <c r="R539" s="81"/>
    </row>
    <row r="540" spans="10:18">
      <c r="J540" s="81"/>
      <c r="K540" s="81"/>
      <c r="L540" s="81"/>
      <c r="M540" s="81"/>
      <c r="N540" s="81"/>
      <c r="O540" s="81"/>
      <c r="P540" s="81"/>
      <c r="Q540" s="81"/>
      <c r="R540" s="81"/>
    </row>
    <row r="541" spans="10:18">
      <c r="J541" s="81"/>
      <c r="K541" s="81"/>
      <c r="L541" s="81"/>
      <c r="M541" s="81"/>
      <c r="N541" s="81"/>
      <c r="O541" s="81"/>
      <c r="P541" s="81"/>
      <c r="Q541" s="81"/>
      <c r="R541" s="81"/>
    </row>
    <row r="542" spans="10:18">
      <c r="J542" s="81"/>
      <c r="K542" s="81"/>
      <c r="L542" s="81"/>
      <c r="M542" s="81"/>
      <c r="N542" s="81"/>
      <c r="O542" s="81"/>
      <c r="P542" s="81"/>
      <c r="Q542" s="81"/>
      <c r="R542" s="81"/>
    </row>
    <row r="543" spans="10:18">
      <c r="J543" s="81"/>
      <c r="K543" s="81"/>
      <c r="L543" s="81"/>
      <c r="M543" s="81"/>
      <c r="N543" s="81"/>
      <c r="O543" s="81"/>
      <c r="P543" s="81"/>
      <c r="Q543" s="81"/>
      <c r="R543" s="81"/>
    </row>
    <row r="544" spans="10:18">
      <c r="J544" s="81"/>
      <c r="K544" s="81"/>
      <c r="L544" s="81"/>
      <c r="M544" s="81"/>
      <c r="N544" s="81"/>
      <c r="O544" s="81"/>
      <c r="P544" s="81"/>
      <c r="Q544" s="81"/>
      <c r="R544" s="81"/>
    </row>
    <row r="545" spans="10:18">
      <c r="J545" s="81"/>
      <c r="K545" s="81"/>
      <c r="L545" s="81"/>
      <c r="M545" s="81"/>
      <c r="N545" s="81"/>
      <c r="O545" s="81"/>
      <c r="P545" s="81"/>
      <c r="Q545" s="81"/>
      <c r="R545" s="81"/>
    </row>
    <row r="546" spans="10:18">
      <c r="J546" s="81"/>
      <c r="K546" s="81"/>
      <c r="L546" s="81"/>
      <c r="M546" s="81"/>
      <c r="N546" s="81"/>
      <c r="O546" s="81"/>
      <c r="P546" s="81"/>
      <c r="Q546" s="81"/>
      <c r="R546" s="81"/>
    </row>
    <row r="547" spans="10:18">
      <c r="J547" s="81"/>
      <c r="K547" s="81"/>
      <c r="L547" s="81"/>
      <c r="M547" s="81"/>
      <c r="N547" s="81"/>
      <c r="O547" s="81"/>
      <c r="P547" s="81"/>
      <c r="Q547" s="81"/>
      <c r="R547" s="81"/>
    </row>
    <row r="548" spans="10:18">
      <c r="J548" s="81"/>
      <c r="K548" s="81"/>
      <c r="L548" s="81"/>
      <c r="M548" s="81"/>
      <c r="N548" s="81"/>
      <c r="O548" s="81"/>
      <c r="P548" s="81"/>
      <c r="Q548" s="81"/>
      <c r="R548" s="81"/>
    </row>
    <row r="549" spans="10:18">
      <c r="J549" s="81"/>
      <c r="K549" s="81"/>
      <c r="L549" s="81"/>
      <c r="M549" s="81"/>
      <c r="N549" s="81"/>
      <c r="O549" s="81"/>
      <c r="P549" s="81"/>
      <c r="Q549" s="81"/>
      <c r="R549" s="81"/>
    </row>
    <row r="550" spans="10:18">
      <c r="J550" s="81"/>
      <c r="K550" s="81"/>
      <c r="L550" s="81"/>
      <c r="M550" s="81"/>
      <c r="N550" s="81"/>
      <c r="O550" s="81"/>
      <c r="P550" s="81"/>
      <c r="Q550" s="81"/>
      <c r="R550" s="81"/>
    </row>
    <row r="551" spans="10:18">
      <c r="J551" s="81"/>
      <c r="K551" s="81"/>
      <c r="L551" s="81"/>
      <c r="M551" s="81"/>
      <c r="N551" s="81"/>
      <c r="O551" s="81"/>
      <c r="P551" s="81"/>
      <c r="Q551" s="81"/>
      <c r="R551" s="81"/>
    </row>
    <row r="552" spans="10:18">
      <c r="J552" s="81"/>
      <c r="K552" s="81"/>
      <c r="L552" s="81"/>
      <c r="M552" s="81"/>
      <c r="N552" s="81"/>
      <c r="O552" s="81"/>
      <c r="P552" s="81"/>
      <c r="Q552" s="81"/>
      <c r="R552" s="81"/>
    </row>
    <row r="553" spans="10:18">
      <c r="J553" s="81"/>
      <c r="K553" s="81"/>
      <c r="L553" s="81"/>
      <c r="M553" s="81"/>
      <c r="N553" s="81"/>
      <c r="O553" s="81"/>
      <c r="P553" s="81"/>
      <c r="Q553" s="81"/>
      <c r="R553" s="81"/>
    </row>
    <row r="554" spans="10:18">
      <c r="J554" s="81"/>
      <c r="K554" s="81"/>
      <c r="L554" s="81"/>
      <c r="M554" s="81"/>
      <c r="N554" s="81"/>
      <c r="O554" s="81"/>
      <c r="P554" s="81"/>
      <c r="Q554" s="81"/>
      <c r="R554" s="81"/>
    </row>
    <row r="555" spans="10:18">
      <c r="J555" s="81"/>
      <c r="K555" s="81"/>
      <c r="L555" s="81"/>
      <c r="M555" s="81"/>
      <c r="N555" s="81"/>
      <c r="O555" s="81"/>
      <c r="P555" s="81"/>
      <c r="Q555" s="81"/>
      <c r="R555" s="81"/>
    </row>
    <row r="556" spans="10:18">
      <c r="J556" s="81"/>
      <c r="K556" s="81"/>
      <c r="L556" s="81"/>
      <c r="M556" s="81"/>
      <c r="N556" s="81"/>
      <c r="O556" s="81"/>
      <c r="P556" s="81"/>
      <c r="Q556" s="81"/>
      <c r="R556" s="81"/>
    </row>
    <row r="557" spans="10:18">
      <c r="J557" s="81"/>
      <c r="K557" s="81"/>
      <c r="L557" s="81"/>
      <c r="M557" s="81"/>
      <c r="N557" s="81"/>
      <c r="O557" s="81"/>
      <c r="P557" s="81"/>
      <c r="Q557" s="81"/>
      <c r="R557" s="81"/>
    </row>
    <row r="558" spans="10:18">
      <c r="J558" s="81"/>
      <c r="K558" s="81"/>
      <c r="L558" s="81"/>
      <c r="M558" s="81"/>
      <c r="N558" s="81"/>
      <c r="O558" s="81"/>
      <c r="P558" s="81"/>
      <c r="Q558" s="81"/>
      <c r="R558" s="81"/>
    </row>
    <row r="559" spans="10:18">
      <c r="J559" s="81"/>
      <c r="K559" s="81"/>
      <c r="L559" s="81"/>
      <c r="M559" s="81"/>
      <c r="N559" s="81"/>
      <c r="O559" s="81"/>
      <c r="P559" s="81"/>
      <c r="Q559" s="81"/>
      <c r="R559" s="81"/>
    </row>
    <row r="560" spans="10:18">
      <c r="J560" s="81"/>
      <c r="K560" s="81"/>
      <c r="L560" s="81"/>
      <c r="M560" s="81"/>
      <c r="N560" s="81"/>
      <c r="O560" s="81"/>
      <c r="P560" s="81"/>
      <c r="Q560" s="81"/>
      <c r="R560" s="81"/>
    </row>
    <row r="561" spans="10:18">
      <c r="J561" s="81"/>
      <c r="K561" s="81"/>
      <c r="L561" s="81"/>
      <c r="M561" s="81"/>
      <c r="N561" s="81"/>
      <c r="O561" s="81"/>
      <c r="P561" s="81"/>
      <c r="Q561" s="81"/>
      <c r="R561" s="81"/>
    </row>
    <row r="562" spans="10:18">
      <c r="J562" s="81"/>
      <c r="K562" s="81"/>
      <c r="L562" s="81"/>
      <c r="M562" s="81"/>
      <c r="N562" s="81"/>
      <c r="O562" s="81"/>
      <c r="P562" s="81"/>
      <c r="Q562" s="81"/>
      <c r="R562" s="81"/>
    </row>
    <row r="563" spans="10:18">
      <c r="J563" s="81"/>
      <c r="K563" s="81"/>
      <c r="L563" s="81"/>
      <c r="M563" s="81"/>
      <c r="N563" s="81"/>
      <c r="O563" s="81"/>
      <c r="P563" s="81"/>
      <c r="Q563" s="81"/>
      <c r="R563" s="81"/>
    </row>
    <row r="564" spans="10:18">
      <c r="J564" s="81"/>
      <c r="K564" s="81"/>
      <c r="L564" s="81"/>
      <c r="M564" s="81"/>
      <c r="N564" s="81"/>
      <c r="O564" s="81"/>
      <c r="P564" s="81"/>
      <c r="Q564" s="81"/>
      <c r="R564" s="81"/>
    </row>
    <row r="565" spans="10:18">
      <c r="J565" s="81"/>
      <c r="K565" s="81"/>
      <c r="L565" s="81"/>
      <c r="M565" s="81"/>
      <c r="N565" s="81"/>
      <c r="O565" s="81"/>
      <c r="P565" s="81"/>
      <c r="Q565" s="81"/>
      <c r="R565" s="81"/>
    </row>
    <row r="566" spans="10:18">
      <c r="J566" s="81"/>
      <c r="K566" s="81"/>
      <c r="L566" s="81"/>
      <c r="M566" s="81"/>
      <c r="N566" s="81"/>
      <c r="O566" s="81"/>
      <c r="P566" s="81"/>
      <c r="Q566" s="81"/>
      <c r="R566" s="81"/>
    </row>
    <row r="567" spans="10:18">
      <c r="J567" s="81"/>
      <c r="K567" s="81"/>
      <c r="L567" s="81"/>
      <c r="M567" s="81"/>
      <c r="N567" s="81"/>
      <c r="O567" s="81"/>
      <c r="P567" s="81"/>
      <c r="Q567" s="81"/>
      <c r="R567" s="81"/>
    </row>
    <row r="568" spans="10:18">
      <c r="J568" s="81"/>
      <c r="K568" s="81"/>
      <c r="L568" s="81"/>
      <c r="M568" s="81"/>
      <c r="N568" s="81"/>
      <c r="O568" s="81"/>
      <c r="P568" s="81"/>
      <c r="Q568" s="81"/>
      <c r="R568" s="81"/>
    </row>
    <row r="569" spans="10:18">
      <c r="J569" s="81"/>
      <c r="K569" s="81"/>
      <c r="L569" s="81"/>
      <c r="M569" s="81"/>
      <c r="N569" s="81"/>
      <c r="O569" s="81"/>
      <c r="P569" s="81"/>
      <c r="Q569" s="81"/>
      <c r="R569" s="81"/>
    </row>
    <row r="570" spans="10:18">
      <c r="J570" s="81"/>
      <c r="K570" s="81"/>
      <c r="L570" s="81"/>
      <c r="M570" s="81"/>
      <c r="N570" s="81"/>
      <c r="O570" s="81"/>
      <c r="P570" s="81"/>
      <c r="Q570" s="81"/>
      <c r="R570" s="81"/>
    </row>
    <row r="571" spans="10:18">
      <c r="J571" s="81"/>
      <c r="K571" s="81"/>
      <c r="L571" s="81"/>
      <c r="M571" s="81"/>
      <c r="N571" s="81"/>
      <c r="O571" s="81"/>
      <c r="P571" s="81"/>
      <c r="Q571" s="81"/>
      <c r="R571" s="81"/>
    </row>
    <row r="572" spans="10:18">
      <c r="J572" s="81"/>
      <c r="K572" s="81"/>
      <c r="L572" s="81"/>
      <c r="M572" s="81"/>
      <c r="N572" s="81"/>
      <c r="O572" s="81"/>
      <c r="P572" s="81"/>
      <c r="Q572" s="81"/>
      <c r="R572" s="81"/>
    </row>
    <row r="573" spans="10:18">
      <c r="J573" s="81"/>
      <c r="K573" s="81"/>
      <c r="L573" s="81"/>
      <c r="M573" s="81"/>
      <c r="N573" s="81"/>
      <c r="O573" s="81"/>
      <c r="P573" s="81"/>
      <c r="Q573" s="81"/>
      <c r="R573" s="81"/>
    </row>
    <row r="574" spans="10:18">
      <c r="J574" s="81"/>
      <c r="K574" s="81"/>
      <c r="L574" s="81"/>
      <c r="M574" s="81"/>
      <c r="N574" s="81"/>
      <c r="O574" s="81"/>
      <c r="P574" s="81"/>
      <c r="Q574" s="81"/>
      <c r="R574" s="81"/>
    </row>
    <row r="575" spans="10:18">
      <c r="J575" s="81"/>
      <c r="K575" s="81"/>
      <c r="L575" s="81"/>
      <c r="M575" s="81"/>
      <c r="N575" s="81"/>
      <c r="O575" s="81"/>
      <c r="P575" s="81"/>
      <c r="Q575" s="81"/>
      <c r="R575" s="81"/>
    </row>
    <row r="576" spans="10:18">
      <c r="J576" s="81"/>
      <c r="K576" s="81"/>
      <c r="L576" s="81"/>
      <c r="M576" s="81"/>
      <c r="N576" s="81"/>
      <c r="O576" s="81"/>
      <c r="P576" s="81"/>
      <c r="Q576" s="81"/>
      <c r="R576" s="81"/>
    </row>
    <row r="577" spans="10:18">
      <c r="J577" s="81"/>
      <c r="K577" s="81"/>
      <c r="L577" s="81"/>
      <c r="M577" s="81"/>
      <c r="N577" s="81"/>
      <c r="O577" s="81"/>
      <c r="P577" s="81"/>
      <c r="Q577" s="81"/>
      <c r="R577" s="81"/>
    </row>
    <row r="578" spans="10:18">
      <c r="J578" s="81"/>
      <c r="K578" s="81"/>
      <c r="L578" s="81"/>
      <c r="M578" s="81"/>
      <c r="N578" s="81"/>
      <c r="O578" s="81"/>
      <c r="P578" s="81"/>
      <c r="Q578" s="81"/>
      <c r="R578" s="81"/>
    </row>
    <row r="579" spans="10:18">
      <c r="J579" s="81"/>
      <c r="K579" s="81"/>
      <c r="L579" s="81"/>
      <c r="M579" s="81"/>
      <c r="N579" s="81"/>
      <c r="O579" s="81"/>
      <c r="P579" s="81"/>
      <c r="Q579" s="81"/>
      <c r="R579" s="81"/>
    </row>
    <row r="580" spans="10:18">
      <c r="J580" s="81"/>
      <c r="K580" s="81"/>
      <c r="L580" s="81"/>
      <c r="M580" s="81"/>
      <c r="N580" s="81"/>
      <c r="O580" s="81"/>
      <c r="P580" s="81"/>
      <c r="Q580" s="81"/>
      <c r="R580" s="81"/>
    </row>
    <row r="581" spans="10:18">
      <c r="J581" s="81"/>
      <c r="K581" s="81"/>
      <c r="L581" s="81"/>
      <c r="M581" s="81"/>
      <c r="N581" s="81"/>
      <c r="O581" s="81"/>
      <c r="P581" s="81"/>
      <c r="Q581" s="81"/>
      <c r="R581" s="81"/>
    </row>
    <row r="582" spans="10:18">
      <c r="J582" s="81"/>
      <c r="K582" s="81"/>
      <c r="L582" s="81"/>
      <c r="M582" s="81"/>
      <c r="N582" s="81"/>
      <c r="O582" s="81"/>
      <c r="P582" s="81"/>
      <c r="Q582" s="81"/>
      <c r="R582" s="81"/>
    </row>
    <row r="583" spans="10:18">
      <c r="J583" s="81"/>
      <c r="K583" s="81"/>
      <c r="L583" s="81"/>
      <c r="M583" s="81"/>
      <c r="N583" s="81"/>
      <c r="O583" s="81"/>
      <c r="P583" s="81"/>
      <c r="Q583" s="81"/>
      <c r="R583" s="81"/>
    </row>
    <row r="584" spans="10:18">
      <c r="J584" s="81"/>
      <c r="K584" s="81"/>
      <c r="L584" s="81"/>
      <c r="M584" s="81"/>
      <c r="N584" s="81"/>
      <c r="O584" s="81"/>
      <c r="P584" s="81"/>
      <c r="Q584" s="81"/>
      <c r="R584" s="81"/>
    </row>
    <row r="585" spans="10:18">
      <c r="J585" s="81"/>
      <c r="K585" s="81"/>
      <c r="L585" s="81"/>
      <c r="M585" s="81"/>
      <c r="N585" s="81"/>
      <c r="O585" s="81"/>
      <c r="P585" s="81"/>
      <c r="Q585" s="81"/>
      <c r="R585" s="81"/>
    </row>
    <row r="586" spans="10:18">
      <c r="J586" s="81"/>
      <c r="K586" s="81"/>
      <c r="L586" s="81"/>
      <c r="M586" s="81"/>
      <c r="N586" s="81"/>
      <c r="O586" s="81"/>
      <c r="P586" s="81"/>
      <c r="Q586" s="81"/>
      <c r="R586" s="81"/>
    </row>
    <row r="587" spans="10:18">
      <c r="J587" s="81"/>
      <c r="K587" s="81"/>
      <c r="L587" s="81"/>
      <c r="M587" s="81"/>
      <c r="N587" s="81"/>
      <c r="O587" s="81"/>
      <c r="P587" s="81"/>
      <c r="Q587" s="81"/>
      <c r="R587" s="81"/>
    </row>
    <row r="588" spans="10:18">
      <c r="J588" s="81"/>
      <c r="K588" s="81"/>
      <c r="L588" s="81"/>
      <c r="M588" s="81"/>
      <c r="N588" s="81"/>
      <c r="O588" s="81"/>
      <c r="P588" s="81"/>
      <c r="Q588" s="81"/>
      <c r="R588" s="81"/>
    </row>
    <row r="589" spans="10:18">
      <c r="J589" s="81"/>
      <c r="K589" s="81"/>
      <c r="L589" s="81"/>
      <c r="M589" s="81"/>
      <c r="N589" s="81"/>
      <c r="O589" s="81"/>
      <c r="P589" s="81"/>
      <c r="Q589" s="81"/>
      <c r="R589" s="81"/>
    </row>
    <row r="590" spans="10:18">
      <c r="J590" s="81"/>
      <c r="K590" s="81"/>
      <c r="L590" s="81"/>
      <c r="M590" s="81"/>
      <c r="N590" s="81"/>
      <c r="O590" s="81"/>
      <c r="P590" s="81"/>
      <c r="Q590" s="81"/>
      <c r="R590" s="81"/>
    </row>
    <row r="591" spans="10:18">
      <c r="J591" s="81"/>
      <c r="K591" s="81"/>
      <c r="L591" s="81"/>
      <c r="M591" s="81"/>
      <c r="N591" s="81"/>
      <c r="O591" s="81"/>
      <c r="P591" s="81"/>
      <c r="Q591" s="81"/>
      <c r="R591" s="81"/>
    </row>
    <row r="592" spans="10:18">
      <c r="J592" s="81"/>
      <c r="K592" s="81"/>
      <c r="L592" s="81"/>
      <c r="M592" s="81"/>
      <c r="N592" s="81"/>
      <c r="O592" s="81"/>
      <c r="P592" s="81"/>
      <c r="Q592" s="81"/>
      <c r="R592" s="81"/>
    </row>
    <row r="593" spans="10:18">
      <c r="J593" s="81"/>
      <c r="K593" s="81"/>
      <c r="L593" s="81"/>
      <c r="M593" s="81"/>
      <c r="N593" s="81"/>
      <c r="O593" s="81"/>
      <c r="P593" s="81"/>
      <c r="Q593" s="81"/>
      <c r="R593" s="81"/>
    </row>
    <row r="594" spans="10:18">
      <c r="J594" s="81"/>
      <c r="K594" s="81"/>
      <c r="L594" s="81"/>
      <c r="M594" s="81"/>
      <c r="N594" s="81"/>
      <c r="O594" s="81"/>
      <c r="P594" s="81"/>
      <c r="Q594" s="81"/>
      <c r="R594" s="81"/>
    </row>
    <row r="595" spans="10:18">
      <c r="J595" s="81"/>
      <c r="K595" s="81"/>
      <c r="L595" s="81"/>
      <c r="M595" s="81"/>
      <c r="N595" s="81"/>
      <c r="O595" s="81"/>
      <c r="P595" s="81"/>
      <c r="Q595" s="81"/>
      <c r="R595" s="81"/>
    </row>
    <row r="596" spans="10:18">
      <c r="J596" s="81"/>
      <c r="K596" s="81"/>
      <c r="L596" s="81"/>
      <c r="M596" s="81"/>
      <c r="N596" s="81"/>
      <c r="O596" s="81"/>
      <c r="P596" s="81"/>
      <c r="Q596" s="81"/>
      <c r="R596" s="81"/>
    </row>
    <row r="597" spans="10:18">
      <c r="J597" s="81"/>
      <c r="K597" s="81"/>
      <c r="L597" s="81"/>
      <c r="M597" s="81"/>
      <c r="N597" s="81"/>
      <c r="O597" s="81"/>
      <c r="P597" s="81"/>
      <c r="Q597" s="81"/>
      <c r="R597" s="81"/>
    </row>
    <row r="598" spans="10:18">
      <c r="J598" s="81"/>
      <c r="K598" s="81"/>
      <c r="L598" s="81"/>
      <c r="M598" s="81"/>
      <c r="N598" s="81"/>
      <c r="O598" s="81"/>
      <c r="P598" s="81"/>
      <c r="Q598" s="81"/>
      <c r="R598" s="81"/>
    </row>
    <row r="599" spans="10:18">
      <c r="J599" s="81"/>
      <c r="K599" s="81"/>
      <c r="L599" s="81"/>
      <c r="M599" s="81"/>
      <c r="N599" s="81"/>
      <c r="O599" s="81"/>
      <c r="P599" s="81"/>
      <c r="Q599" s="81"/>
      <c r="R599" s="81"/>
    </row>
    <row r="600" spans="10:18">
      <c r="J600" s="81"/>
      <c r="K600" s="81"/>
      <c r="L600" s="81"/>
      <c r="M600" s="81"/>
      <c r="N600" s="81"/>
      <c r="O600" s="81"/>
      <c r="P600" s="81"/>
      <c r="Q600" s="81"/>
      <c r="R600" s="81"/>
    </row>
    <row r="601" spans="10:18">
      <c r="J601" s="81"/>
      <c r="K601" s="81"/>
      <c r="L601" s="81"/>
      <c r="M601" s="81"/>
      <c r="N601" s="81"/>
      <c r="O601" s="81"/>
      <c r="P601" s="81"/>
      <c r="Q601" s="81"/>
      <c r="R601" s="81"/>
    </row>
    <row r="602" spans="10:18">
      <c r="J602" s="81"/>
      <c r="K602" s="81"/>
      <c r="L602" s="81"/>
      <c r="M602" s="81"/>
      <c r="N602" s="81"/>
      <c r="O602" s="81"/>
      <c r="P602" s="81"/>
      <c r="Q602" s="81"/>
      <c r="R602" s="81"/>
    </row>
    <row r="603" spans="10:18">
      <c r="J603" s="81"/>
      <c r="K603" s="81"/>
      <c r="L603" s="81"/>
      <c r="M603" s="81"/>
      <c r="N603" s="81"/>
      <c r="O603" s="81"/>
      <c r="P603" s="81"/>
      <c r="Q603" s="81"/>
      <c r="R603" s="81"/>
    </row>
    <row r="604" spans="10:18">
      <c r="J604" s="81"/>
      <c r="K604" s="81"/>
      <c r="L604" s="81"/>
      <c r="M604" s="81"/>
      <c r="N604" s="81"/>
      <c r="O604" s="81"/>
      <c r="P604" s="81"/>
      <c r="Q604" s="81"/>
      <c r="R604" s="81"/>
    </row>
    <row r="605" spans="10:18">
      <c r="J605" s="81"/>
      <c r="K605" s="81"/>
      <c r="L605" s="81"/>
      <c r="M605" s="81"/>
      <c r="N605" s="81"/>
      <c r="O605" s="81"/>
      <c r="P605" s="81"/>
      <c r="Q605" s="81"/>
      <c r="R605" s="81"/>
    </row>
    <row r="606" spans="10:18">
      <c r="J606" s="81"/>
      <c r="K606" s="81"/>
      <c r="L606" s="81"/>
      <c r="M606" s="81"/>
      <c r="N606" s="81"/>
      <c r="O606" s="81"/>
      <c r="P606" s="81"/>
      <c r="Q606" s="81"/>
      <c r="R606" s="81"/>
    </row>
    <row r="607" spans="10:18">
      <c r="J607" s="81"/>
      <c r="K607" s="81"/>
      <c r="L607" s="81"/>
      <c r="M607" s="81"/>
      <c r="N607" s="81"/>
      <c r="O607" s="81"/>
      <c r="P607" s="81"/>
      <c r="Q607" s="81"/>
      <c r="R607" s="81"/>
    </row>
    <row r="608" spans="10:18">
      <c r="J608" s="81"/>
      <c r="K608" s="81"/>
      <c r="L608" s="81"/>
      <c r="M608" s="81"/>
      <c r="N608" s="81"/>
      <c r="O608" s="81"/>
      <c r="P608" s="81"/>
      <c r="Q608" s="81"/>
      <c r="R608" s="81"/>
    </row>
    <row r="609" spans="10:18">
      <c r="J609" s="81"/>
      <c r="K609" s="81"/>
      <c r="L609" s="81"/>
      <c r="M609" s="81"/>
      <c r="N609" s="81"/>
      <c r="O609" s="81"/>
      <c r="P609" s="81"/>
      <c r="Q609" s="81"/>
      <c r="R609" s="81"/>
    </row>
    <row r="610" spans="10:18">
      <c r="J610" s="81"/>
      <c r="K610" s="81"/>
      <c r="L610" s="81"/>
      <c r="M610" s="81"/>
      <c r="N610" s="81"/>
      <c r="O610" s="81"/>
      <c r="P610" s="81"/>
      <c r="Q610" s="81"/>
      <c r="R610" s="81"/>
    </row>
    <row r="611" spans="10:18">
      <c r="J611" s="81"/>
      <c r="K611" s="81"/>
      <c r="L611" s="81"/>
      <c r="M611" s="81"/>
      <c r="N611" s="81"/>
      <c r="O611" s="81"/>
      <c r="P611" s="81"/>
      <c r="Q611" s="81"/>
      <c r="R611" s="81"/>
    </row>
    <row r="612" spans="10:18">
      <c r="J612" s="81"/>
      <c r="K612" s="81"/>
      <c r="L612" s="81"/>
      <c r="M612" s="81"/>
      <c r="N612" s="81"/>
      <c r="O612" s="81"/>
      <c r="P612" s="81"/>
      <c r="Q612" s="81"/>
      <c r="R612" s="81"/>
    </row>
    <row r="613" spans="10:18">
      <c r="J613" s="81"/>
      <c r="K613" s="81"/>
      <c r="L613" s="81"/>
      <c r="M613" s="81"/>
      <c r="N613" s="81"/>
      <c r="O613" s="81"/>
      <c r="P613" s="81"/>
      <c r="Q613" s="81"/>
      <c r="R613" s="81"/>
    </row>
    <row r="614" spans="10:18">
      <c r="J614" s="81"/>
      <c r="K614" s="81"/>
      <c r="L614" s="81"/>
      <c r="M614" s="81"/>
      <c r="N614" s="81"/>
      <c r="O614" s="81"/>
      <c r="P614" s="81"/>
      <c r="Q614" s="81"/>
      <c r="R614" s="81"/>
    </row>
    <row r="615" spans="10:18">
      <c r="J615" s="81"/>
      <c r="K615" s="81"/>
      <c r="L615" s="81"/>
      <c r="M615" s="81"/>
      <c r="N615" s="81"/>
      <c r="O615" s="81"/>
      <c r="P615" s="81"/>
      <c r="Q615" s="81"/>
      <c r="R615" s="81"/>
    </row>
    <row r="616" spans="10:18">
      <c r="J616" s="81"/>
      <c r="K616" s="81"/>
      <c r="L616" s="81"/>
      <c r="M616" s="81"/>
      <c r="N616" s="81"/>
      <c r="O616" s="81"/>
      <c r="P616" s="81"/>
      <c r="Q616" s="81"/>
      <c r="R616" s="81"/>
    </row>
    <row r="617" spans="10:18">
      <c r="J617" s="81"/>
      <c r="K617" s="81"/>
      <c r="L617" s="81"/>
      <c r="M617" s="81"/>
      <c r="N617" s="81"/>
      <c r="O617" s="81"/>
      <c r="P617" s="81"/>
      <c r="Q617" s="81"/>
      <c r="R617" s="81"/>
    </row>
    <row r="618" spans="10:18">
      <c r="J618" s="81"/>
      <c r="K618" s="81"/>
      <c r="L618" s="81"/>
      <c r="M618" s="81"/>
      <c r="N618" s="81"/>
      <c r="O618" s="81"/>
      <c r="P618" s="81"/>
      <c r="Q618" s="81"/>
      <c r="R618" s="81"/>
    </row>
    <row r="619" spans="10:18">
      <c r="J619" s="81"/>
      <c r="K619" s="81"/>
      <c r="L619" s="81"/>
      <c r="M619" s="81"/>
      <c r="N619" s="81"/>
      <c r="O619" s="81"/>
      <c r="P619" s="81"/>
      <c r="Q619" s="81"/>
      <c r="R619" s="81"/>
    </row>
    <row r="620" spans="10:18">
      <c r="J620" s="81"/>
      <c r="K620" s="81"/>
      <c r="L620" s="81"/>
      <c r="M620" s="81"/>
      <c r="N620" s="81"/>
      <c r="O620" s="81"/>
      <c r="P620" s="81"/>
      <c r="Q620" s="81"/>
      <c r="R620" s="81"/>
    </row>
    <row r="621" spans="10:18">
      <c r="J621" s="81"/>
      <c r="K621" s="81"/>
      <c r="L621" s="81"/>
      <c r="M621" s="81"/>
      <c r="N621" s="81"/>
      <c r="O621" s="81"/>
      <c r="P621" s="81"/>
      <c r="Q621" s="81"/>
      <c r="R621" s="81"/>
    </row>
    <row r="622" spans="10:18">
      <c r="J622" s="81"/>
      <c r="K622" s="81"/>
      <c r="L622" s="81"/>
      <c r="M622" s="81"/>
      <c r="N622" s="81"/>
      <c r="O622" s="81"/>
      <c r="P622" s="81"/>
      <c r="Q622" s="81"/>
      <c r="R622" s="81"/>
    </row>
    <row r="623" spans="10:18">
      <c r="J623" s="81"/>
      <c r="K623" s="81"/>
      <c r="L623" s="81"/>
      <c r="M623" s="81"/>
      <c r="N623" s="81"/>
      <c r="O623" s="81"/>
      <c r="P623" s="81"/>
      <c r="Q623" s="81"/>
      <c r="R623" s="81"/>
    </row>
    <row r="624" spans="10:18">
      <c r="J624" s="81"/>
      <c r="K624" s="81"/>
      <c r="L624" s="81"/>
      <c r="M624" s="81"/>
      <c r="N624" s="81"/>
      <c r="O624" s="81"/>
      <c r="P624" s="81"/>
      <c r="Q624" s="81"/>
      <c r="R624" s="81"/>
    </row>
    <row r="625" spans="10:18">
      <c r="J625" s="81"/>
      <c r="K625" s="81"/>
      <c r="L625" s="81"/>
      <c r="M625" s="81"/>
      <c r="N625" s="81"/>
      <c r="O625" s="81"/>
      <c r="P625" s="81"/>
      <c r="Q625" s="81"/>
      <c r="R625" s="81"/>
    </row>
    <row r="626" spans="10:18">
      <c r="J626" s="81"/>
      <c r="K626" s="81"/>
      <c r="L626" s="81"/>
      <c r="M626" s="81"/>
      <c r="N626" s="81"/>
      <c r="O626" s="81"/>
      <c r="P626" s="81"/>
      <c r="Q626" s="81"/>
      <c r="R626" s="81"/>
    </row>
    <row r="627" spans="10:18">
      <c r="J627" s="81"/>
      <c r="K627" s="81"/>
      <c r="L627" s="81"/>
      <c r="M627" s="81"/>
      <c r="N627" s="81"/>
      <c r="O627" s="81"/>
      <c r="P627" s="81"/>
      <c r="Q627" s="81"/>
      <c r="R627" s="81"/>
    </row>
    <row r="628" spans="10:18">
      <c r="J628" s="81"/>
      <c r="K628" s="81"/>
      <c r="L628" s="81"/>
      <c r="M628" s="81"/>
      <c r="N628" s="81"/>
      <c r="O628" s="81"/>
      <c r="P628" s="81"/>
      <c r="Q628" s="81"/>
      <c r="R628" s="81"/>
    </row>
    <row r="629" spans="10:18">
      <c r="J629" s="81"/>
      <c r="K629" s="81"/>
      <c r="L629" s="81"/>
      <c r="M629" s="81"/>
      <c r="N629" s="81"/>
      <c r="O629" s="81"/>
      <c r="P629" s="81"/>
      <c r="Q629" s="81"/>
      <c r="R629" s="81"/>
    </row>
    <row r="630" spans="10:18">
      <c r="J630" s="81"/>
      <c r="K630" s="81"/>
      <c r="L630" s="81"/>
      <c r="M630" s="81"/>
      <c r="N630" s="81"/>
      <c r="O630" s="81"/>
      <c r="P630" s="81"/>
      <c r="Q630" s="81"/>
      <c r="R630" s="81"/>
    </row>
    <row r="631" spans="10:18">
      <c r="J631" s="81"/>
      <c r="K631" s="81"/>
      <c r="L631" s="81"/>
      <c r="M631" s="81"/>
      <c r="N631" s="81"/>
      <c r="O631" s="81"/>
      <c r="P631" s="81"/>
      <c r="Q631" s="81"/>
      <c r="R631" s="81"/>
    </row>
    <row r="632" spans="10:18">
      <c r="J632" s="81"/>
      <c r="K632" s="81"/>
      <c r="L632" s="81"/>
      <c r="M632" s="81"/>
      <c r="N632" s="81"/>
      <c r="O632" s="81"/>
      <c r="P632" s="81"/>
      <c r="Q632" s="81"/>
      <c r="R632" s="81"/>
    </row>
    <row r="633" spans="10:18">
      <c r="J633" s="81"/>
      <c r="K633" s="81"/>
      <c r="L633" s="81"/>
      <c r="M633" s="81"/>
      <c r="N633" s="81"/>
      <c r="O633" s="81"/>
      <c r="P633" s="81"/>
      <c r="Q633" s="81"/>
      <c r="R633" s="81"/>
    </row>
    <row r="634" spans="10:18">
      <c r="J634" s="81"/>
      <c r="K634" s="81"/>
      <c r="L634" s="81"/>
      <c r="M634" s="81"/>
      <c r="N634" s="81"/>
      <c r="O634" s="81"/>
      <c r="P634" s="81"/>
      <c r="Q634" s="81"/>
      <c r="R634" s="81"/>
    </row>
    <row r="635" spans="10:18">
      <c r="J635" s="81"/>
      <c r="K635" s="81"/>
      <c r="L635" s="81"/>
      <c r="M635" s="81"/>
      <c r="N635" s="81"/>
      <c r="O635" s="81"/>
      <c r="P635" s="81"/>
      <c r="Q635" s="81"/>
      <c r="R635" s="81"/>
    </row>
    <row r="636" spans="10:18">
      <c r="J636" s="81"/>
      <c r="K636" s="81"/>
      <c r="L636" s="81"/>
      <c r="M636" s="81"/>
      <c r="N636" s="81"/>
      <c r="O636" s="81"/>
      <c r="P636" s="81"/>
      <c r="Q636" s="81"/>
      <c r="R636" s="81"/>
    </row>
    <row r="637" spans="10:18">
      <c r="J637" s="81"/>
      <c r="K637" s="81"/>
      <c r="L637" s="81"/>
      <c r="M637" s="81"/>
      <c r="N637" s="81"/>
      <c r="O637" s="81"/>
      <c r="P637" s="81"/>
      <c r="Q637" s="81"/>
      <c r="R637" s="81"/>
    </row>
    <row r="638" spans="10:18">
      <c r="J638" s="81"/>
      <c r="K638" s="81"/>
      <c r="L638" s="81"/>
      <c r="M638" s="81"/>
      <c r="N638" s="81"/>
      <c r="O638" s="81"/>
      <c r="P638" s="81"/>
      <c r="Q638" s="81"/>
      <c r="R638" s="81"/>
    </row>
    <row r="639" spans="10:18">
      <c r="J639" s="81"/>
      <c r="K639" s="81"/>
      <c r="L639" s="81"/>
      <c r="M639" s="81"/>
      <c r="N639" s="81"/>
      <c r="O639" s="81"/>
      <c r="P639" s="81"/>
      <c r="Q639" s="81"/>
      <c r="R639" s="81"/>
    </row>
    <row r="640" spans="10:18">
      <c r="J640" s="81"/>
      <c r="K640" s="81"/>
      <c r="L640" s="81"/>
      <c r="M640" s="81"/>
      <c r="N640" s="81"/>
      <c r="O640" s="81"/>
      <c r="P640" s="81"/>
      <c r="Q640" s="81"/>
      <c r="R640" s="81"/>
    </row>
    <row r="641" spans="10:18">
      <c r="J641" s="81"/>
      <c r="K641" s="81"/>
      <c r="L641" s="81"/>
      <c r="M641" s="81"/>
      <c r="N641" s="81"/>
      <c r="O641" s="81"/>
      <c r="P641" s="81"/>
      <c r="Q641" s="81"/>
      <c r="R641" s="81"/>
    </row>
    <row r="642" spans="10:18">
      <c r="J642" s="81"/>
      <c r="K642" s="81"/>
      <c r="L642" s="81"/>
      <c r="M642" s="81"/>
      <c r="N642" s="81"/>
      <c r="O642" s="81"/>
      <c r="P642" s="81"/>
      <c r="Q642" s="81"/>
      <c r="R642" s="81"/>
    </row>
    <row r="643" spans="10:18">
      <c r="J643" s="81"/>
      <c r="K643" s="81"/>
      <c r="L643" s="81"/>
      <c r="M643" s="81"/>
      <c r="N643" s="81"/>
      <c r="O643" s="81"/>
      <c r="P643" s="81"/>
      <c r="Q643" s="81"/>
      <c r="R643" s="81"/>
    </row>
    <row r="644" spans="10:18">
      <c r="J644" s="81"/>
      <c r="K644" s="81"/>
      <c r="L644" s="81"/>
      <c r="M644" s="81"/>
      <c r="N644" s="81"/>
      <c r="O644" s="81"/>
      <c r="P644" s="81"/>
      <c r="Q644" s="81"/>
      <c r="R644" s="81"/>
    </row>
    <row r="645" spans="10:18">
      <c r="J645" s="81"/>
      <c r="K645" s="81"/>
      <c r="L645" s="81"/>
      <c r="M645" s="81"/>
      <c r="N645" s="81"/>
      <c r="O645" s="81"/>
      <c r="P645" s="81"/>
      <c r="Q645" s="81"/>
      <c r="R645" s="81"/>
    </row>
    <row r="646" spans="10:18">
      <c r="J646" s="81"/>
      <c r="K646" s="81"/>
      <c r="L646" s="81"/>
      <c r="M646" s="81"/>
      <c r="N646" s="81"/>
      <c r="O646" s="81"/>
      <c r="P646" s="81"/>
      <c r="Q646" s="81"/>
      <c r="R646" s="81"/>
    </row>
    <row r="647" spans="10:18">
      <c r="J647" s="81"/>
      <c r="K647" s="81"/>
      <c r="L647" s="81"/>
      <c r="M647" s="81"/>
      <c r="N647" s="81"/>
      <c r="O647" s="81"/>
      <c r="P647" s="81"/>
      <c r="Q647" s="81"/>
      <c r="R647" s="81"/>
    </row>
    <row r="648" spans="10:18">
      <c r="J648" s="81"/>
      <c r="K648" s="81"/>
      <c r="L648" s="81"/>
      <c r="M648" s="81"/>
      <c r="N648" s="81"/>
      <c r="O648" s="81"/>
      <c r="P648" s="81"/>
      <c r="Q648" s="81"/>
      <c r="R648" s="81"/>
    </row>
    <row r="649" spans="10:18">
      <c r="J649" s="81"/>
      <c r="K649" s="81"/>
      <c r="L649" s="81"/>
      <c r="M649" s="81"/>
      <c r="N649" s="81"/>
      <c r="O649" s="81"/>
      <c r="P649" s="81"/>
      <c r="Q649" s="81"/>
      <c r="R649" s="81"/>
    </row>
    <row r="650" spans="10:18">
      <c r="J650" s="81"/>
      <c r="K650" s="81"/>
      <c r="L650" s="81"/>
      <c r="M650" s="81"/>
      <c r="N650" s="81"/>
      <c r="O650" s="81"/>
      <c r="P650" s="81"/>
      <c r="Q650" s="81"/>
      <c r="R650" s="81"/>
    </row>
    <row r="651" spans="10:18">
      <c r="J651" s="81"/>
      <c r="K651" s="81"/>
      <c r="L651" s="81"/>
      <c r="M651" s="81"/>
      <c r="N651" s="81"/>
      <c r="O651" s="81"/>
      <c r="P651" s="81"/>
      <c r="Q651" s="81"/>
      <c r="R651" s="81"/>
    </row>
    <row r="652" spans="10:18">
      <c r="J652" s="81"/>
      <c r="K652" s="81"/>
      <c r="L652" s="81"/>
      <c r="M652" s="81"/>
      <c r="N652" s="81"/>
      <c r="O652" s="81"/>
      <c r="P652" s="81"/>
      <c r="Q652" s="81"/>
      <c r="R652" s="81"/>
    </row>
    <row r="653" spans="10:18">
      <c r="J653" s="81"/>
      <c r="K653" s="81"/>
      <c r="L653" s="81"/>
      <c r="M653" s="81"/>
      <c r="N653" s="81"/>
      <c r="O653" s="81"/>
      <c r="P653" s="81"/>
      <c r="Q653" s="81"/>
      <c r="R653" s="81"/>
    </row>
    <row r="654" spans="10:18">
      <c r="J654" s="81"/>
      <c r="K654" s="81"/>
      <c r="L654" s="81"/>
      <c r="M654" s="81"/>
      <c r="N654" s="81"/>
      <c r="O654" s="81"/>
      <c r="P654" s="81"/>
      <c r="Q654" s="81"/>
      <c r="R654" s="81"/>
    </row>
    <row r="655" spans="10:18">
      <c r="J655" s="81"/>
      <c r="K655" s="81"/>
      <c r="L655" s="81"/>
      <c r="M655" s="81"/>
      <c r="N655" s="81"/>
      <c r="O655" s="81"/>
      <c r="P655" s="81"/>
      <c r="Q655" s="81"/>
      <c r="R655" s="81"/>
    </row>
    <row r="656" spans="10:18">
      <c r="J656" s="81"/>
      <c r="K656" s="81"/>
      <c r="L656" s="81"/>
      <c r="M656" s="81"/>
      <c r="N656" s="81"/>
      <c r="O656" s="81"/>
      <c r="P656" s="81"/>
      <c r="Q656" s="81"/>
      <c r="R656" s="81"/>
    </row>
    <row r="657" spans="10:18">
      <c r="J657" s="81"/>
      <c r="K657" s="81"/>
      <c r="L657" s="81"/>
      <c r="M657" s="81"/>
      <c r="N657" s="81"/>
      <c r="O657" s="81"/>
      <c r="P657" s="81"/>
      <c r="Q657" s="81"/>
      <c r="R657" s="81"/>
    </row>
    <row r="658" spans="10:18">
      <c r="J658" s="81"/>
      <c r="K658" s="81"/>
      <c r="L658" s="81"/>
      <c r="M658" s="81"/>
      <c r="N658" s="81"/>
      <c r="O658" s="81"/>
      <c r="P658" s="81"/>
      <c r="Q658" s="81"/>
      <c r="R658" s="81"/>
    </row>
    <row r="659" spans="10:18">
      <c r="J659" s="81"/>
      <c r="K659" s="81"/>
      <c r="L659" s="81"/>
      <c r="M659" s="81"/>
      <c r="N659" s="81"/>
      <c r="O659" s="81"/>
      <c r="P659" s="81"/>
      <c r="Q659" s="81"/>
      <c r="R659" s="81"/>
    </row>
    <row r="660" spans="10:18">
      <c r="J660" s="81"/>
      <c r="K660" s="81"/>
      <c r="L660" s="81"/>
      <c r="M660" s="81"/>
      <c r="N660" s="81"/>
      <c r="O660" s="81"/>
      <c r="P660" s="81"/>
      <c r="Q660" s="81"/>
      <c r="R660" s="81"/>
    </row>
    <row r="661" spans="10:18">
      <c r="J661" s="81"/>
      <c r="K661" s="81"/>
      <c r="L661" s="81"/>
      <c r="M661" s="81"/>
      <c r="N661" s="81"/>
      <c r="O661" s="81"/>
      <c r="P661" s="81"/>
      <c r="Q661" s="81"/>
      <c r="R661" s="81"/>
    </row>
    <row r="662" spans="10:18">
      <c r="J662" s="81"/>
      <c r="K662" s="81"/>
      <c r="L662" s="81"/>
      <c r="M662" s="81"/>
      <c r="N662" s="81"/>
      <c r="O662" s="81"/>
      <c r="P662" s="81"/>
      <c r="Q662" s="81"/>
      <c r="R662" s="81"/>
    </row>
    <row r="663" spans="10:18">
      <c r="J663" s="81"/>
      <c r="K663" s="81"/>
      <c r="L663" s="81"/>
      <c r="M663" s="81"/>
      <c r="N663" s="81"/>
      <c r="O663" s="81"/>
      <c r="P663" s="81"/>
      <c r="Q663" s="81"/>
      <c r="R663" s="81"/>
    </row>
    <row r="664" spans="10:18">
      <c r="J664" s="81"/>
      <c r="K664" s="81"/>
      <c r="L664" s="81"/>
      <c r="M664" s="81"/>
      <c r="N664" s="81"/>
      <c r="O664" s="81"/>
      <c r="P664" s="81"/>
      <c r="Q664" s="81"/>
      <c r="R664" s="81"/>
    </row>
    <row r="665" spans="10:18">
      <c r="J665" s="81"/>
      <c r="K665" s="81"/>
      <c r="L665" s="81"/>
      <c r="M665" s="81"/>
      <c r="N665" s="81"/>
      <c r="O665" s="81"/>
      <c r="P665" s="81"/>
      <c r="Q665" s="81"/>
      <c r="R665" s="81"/>
    </row>
    <row r="666" spans="10:18">
      <c r="J666" s="81"/>
      <c r="K666" s="81"/>
      <c r="L666" s="81"/>
      <c r="M666" s="81"/>
      <c r="N666" s="81"/>
      <c r="O666" s="81"/>
      <c r="P666" s="81"/>
      <c r="Q666" s="81"/>
      <c r="R666" s="81"/>
    </row>
    <row r="667" spans="10:18">
      <c r="J667" s="81"/>
      <c r="K667" s="81"/>
      <c r="L667" s="81"/>
      <c r="M667" s="81"/>
      <c r="N667" s="81"/>
      <c r="O667" s="81"/>
      <c r="P667" s="81"/>
      <c r="Q667" s="81"/>
      <c r="R667" s="81"/>
    </row>
    <row r="668" spans="10:18">
      <c r="J668" s="81"/>
      <c r="K668" s="81"/>
      <c r="L668" s="81"/>
      <c r="M668" s="81"/>
      <c r="N668" s="81"/>
      <c r="O668" s="81"/>
      <c r="P668" s="81"/>
      <c r="Q668" s="81"/>
      <c r="R668" s="81"/>
    </row>
    <row r="669" spans="10:18">
      <c r="J669" s="81"/>
      <c r="K669" s="81"/>
      <c r="L669" s="81"/>
      <c r="M669" s="81"/>
      <c r="N669" s="81"/>
      <c r="O669" s="81"/>
      <c r="P669" s="81"/>
      <c r="Q669" s="81"/>
      <c r="R669" s="81"/>
    </row>
    <row r="670" spans="10:18">
      <c r="J670" s="81"/>
      <c r="K670" s="81"/>
      <c r="L670" s="81"/>
      <c r="M670" s="81"/>
      <c r="N670" s="81"/>
      <c r="O670" s="81"/>
      <c r="P670" s="81"/>
      <c r="Q670" s="81"/>
      <c r="R670" s="81"/>
    </row>
    <row r="671" spans="10:18">
      <c r="J671" s="81"/>
      <c r="K671" s="81"/>
      <c r="L671" s="81"/>
      <c r="M671" s="81"/>
      <c r="N671" s="81"/>
      <c r="O671" s="81"/>
      <c r="P671" s="81"/>
      <c r="Q671" s="81"/>
      <c r="R671" s="81"/>
    </row>
    <row r="672" spans="10:18">
      <c r="J672" s="81"/>
      <c r="K672" s="81"/>
      <c r="L672" s="81"/>
      <c r="M672" s="81"/>
      <c r="N672" s="81"/>
      <c r="O672" s="81"/>
      <c r="P672" s="81"/>
      <c r="Q672" s="81"/>
      <c r="R672" s="81"/>
    </row>
    <row r="673" spans="10:18">
      <c r="J673" s="81"/>
      <c r="K673" s="81"/>
      <c r="L673" s="81"/>
      <c r="M673" s="81"/>
      <c r="N673" s="81"/>
      <c r="O673" s="81"/>
      <c r="P673" s="81"/>
      <c r="Q673" s="81"/>
      <c r="R673" s="81"/>
    </row>
    <row r="674" spans="10:18">
      <c r="J674" s="81"/>
      <c r="K674" s="81"/>
      <c r="L674" s="81"/>
      <c r="M674" s="81"/>
      <c r="N674" s="81"/>
      <c r="O674" s="81"/>
      <c r="P674" s="81"/>
      <c r="Q674" s="81"/>
      <c r="R674" s="81"/>
    </row>
    <row r="675" spans="10:18">
      <c r="J675" s="81"/>
      <c r="K675" s="81"/>
      <c r="L675" s="81"/>
      <c r="M675" s="81"/>
      <c r="N675" s="81"/>
      <c r="O675" s="81"/>
      <c r="P675" s="81"/>
      <c r="Q675" s="81"/>
      <c r="R675" s="81"/>
    </row>
    <row r="676" spans="10:18">
      <c r="J676" s="81"/>
      <c r="K676" s="81"/>
      <c r="L676" s="81"/>
      <c r="M676" s="81"/>
      <c r="N676" s="81"/>
      <c r="O676" s="81"/>
      <c r="P676" s="81"/>
      <c r="Q676" s="81"/>
      <c r="R676" s="81"/>
    </row>
    <row r="677" spans="10:18">
      <c r="J677" s="81"/>
      <c r="K677" s="81"/>
      <c r="L677" s="81"/>
      <c r="M677" s="81"/>
      <c r="N677" s="81"/>
      <c r="O677" s="81"/>
      <c r="P677" s="81"/>
      <c r="Q677" s="81"/>
      <c r="R677" s="81"/>
    </row>
    <row r="678" spans="10:18">
      <c r="J678" s="81"/>
      <c r="K678" s="81"/>
      <c r="L678" s="81"/>
      <c r="M678" s="81"/>
      <c r="N678" s="81"/>
      <c r="O678" s="81"/>
      <c r="P678" s="81"/>
      <c r="Q678" s="81"/>
      <c r="R678" s="81"/>
    </row>
    <row r="679" spans="10:18">
      <c r="J679" s="81"/>
      <c r="K679" s="81"/>
      <c r="L679" s="81"/>
      <c r="M679" s="81"/>
      <c r="N679" s="81"/>
      <c r="O679" s="81"/>
      <c r="P679" s="81"/>
      <c r="Q679" s="81"/>
      <c r="R679" s="81"/>
    </row>
    <row r="680" spans="10:18">
      <c r="J680" s="81"/>
      <c r="K680" s="81"/>
      <c r="L680" s="81"/>
      <c r="M680" s="81"/>
      <c r="N680" s="81"/>
      <c r="O680" s="81"/>
      <c r="P680" s="81"/>
      <c r="Q680" s="81"/>
      <c r="R680" s="81"/>
    </row>
    <row r="681" spans="10:18">
      <c r="J681" s="81"/>
      <c r="K681" s="81"/>
      <c r="L681" s="81"/>
      <c r="M681" s="81"/>
      <c r="N681" s="81"/>
      <c r="O681" s="81"/>
      <c r="P681" s="81"/>
      <c r="Q681" s="81"/>
      <c r="R681" s="81"/>
    </row>
    <row r="682" spans="10:18">
      <c r="J682" s="81"/>
      <c r="K682" s="81"/>
      <c r="L682" s="81"/>
      <c r="M682" s="81"/>
      <c r="N682" s="81"/>
      <c r="O682" s="81"/>
      <c r="P682" s="81"/>
      <c r="Q682" s="81"/>
      <c r="R682" s="81"/>
    </row>
    <row r="683" spans="10:18">
      <c r="J683" s="81"/>
      <c r="K683" s="81"/>
      <c r="L683" s="81"/>
      <c r="M683" s="81"/>
      <c r="N683" s="81"/>
      <c r="O683" s="81"/>
      <c r="P683" s="81"/>
      <c r="Q683" s="81"/>
      <c r="R683" s="81"/>
    </row>
    <row r="684" spans="10:18">
      <c r="J684" s="81"/>
      <c r="K684" s="81"/>
      <c r="L684" s="81"/>
      <c r="M684" s="81"/>
      <c r="N684" s="81"/>
      <c r="O684" s="81"/>
      <c r="P684" s="81"/>
      <c r="Q684" s="81"/>
      <c r="R684" s="81"/>
    </row>
    <row r="685" spans="10:18">
      <c r="J685" s="81"/>
      <c r="K685" s="81"/>
      <c r="L685" s="81"/>
      <c r="M685" s="81"/>
      <c r="N685" s="81"/>
      <c r="O685" s="81"/>
      <c r="P685" s="81"/>
      <c r="Q685" s="81"/>
      <c r="R685" s="81"/>
    </row>
    <row r="686" spans="10:18">
      <c r="J686" s="81"/>
      <c r="K686" s="81"/>
      <c r="L686" s="81"/>
      <c r="M686" s="81"/>
      <c r="N686" s="81"/>
      <c r="O686" s="81"/>
      <c r="P686" s="81"/>
      <c r="Q686" s="81"/>
      <c r="R686" s="81"/>
    </row>
    <row r="687" spans="10:18">
      <c r="J687" s="81"/>
      <c r="K687" s="81"/>
      <c r="L687" s="81"/>
      <c r="M687" s="81"/>
      <c r="N687" s="81"/>
      <c r="O687" s="81"/>
      <c r="P687" s="81"/>
      <c r="Q687" s="81"/>
      <c r="R687" s="81"/>
    </row>
    <row r="688" spans="10:18">
      <c r="J688" s="81"/>
      <c r="K688" s="81"/>
      <c r="L688" s="81"/>
      <c r="M688" s="81"/>
      <c r="N688" s="81"/>
      <c r="O688" s="81"/>
      <c r="P688" s="81"/>
      <c r="Q688" s="81"/>
      <c r="R688" s="81"/>
    </row>
    <row r="689" spans="10:18">
      <c r="J689" s="81"/>
      <c r="K689" s="81"/>
      <c r="L689" s="81"/>
      <c r="M689" s="81"/>
      <c r="N689" s="81"/>
      <c r="O689" s="81"/>
      <c r="P689" s="81"/>
      <c r="Q689" s="81"/>
      <c r="R689" s="81"/>
    </row>
    <row r="690" spans="10:18">
      <c r="J690" s="81"/>
      <c r="K690" s="81"/>
      <c r="L690" s="81"/>
      <c r="M690" s="81"/>
      <c r="N690" s="81"/>
      <c r="O690" s="81"/>
      <c r="P690" s="81"/>
      <c r="Q690" s="81"/>
      <c r="R690" s="81"/>
    </row>
    <row r="691" spans="10:18">
      <c r="J691" s="81"/>
      <c r="K691" s="81"/>
      <c r="L691" s="81"/>
      <c r="M691" s="81"/>
      <c r="N691" s="81"/>
      <c r="O691" s="81"/>
      <c r="P691" s="81"/>
      <c r="Q691" s="81"/>
      <c r="R691" s="81"/>
    </row>
    <row r="692" spans="10:18">
      <c r="J692" s="81"/>
      <c r="K692" s="81"/>
      <c r="L692" s="81"/>
      <c r="M692" s="81"/>
      <c r="N692" s="81"/>
      <c r="O692" s="81"/>
      <c r="P692" s="81"/>
      <c r="Q692" s="81"/>
      <c r="R692" s="81"/>
    </row>
    <row r="693" spans="10:18">
      <c r="J693" s="81"/>
      <c r="K693" s="81"/>
      <c r="L693" s="81"/>
      <c r="M693" s="81"/>
      <c r="N693" s="81"/>
      <c r="O693" s="81"/>
      <c r="P693" s="81"/>
      <c r="Q693" s="81"/>
      <c r="R693" s="81"/>
    </row>
    <row r="694" spans="10:18">
      <c r="J694" s="81"/>
      <c r="K694" s="81"/>
      <c r="L694" s="81"/>
      <c r="M694" s="81"/>
      <c r="N694" s="81"/>
      <c r="O694" s="81"/>
      <c r="P694" s="81"/>
      <c r="Q694" s="81"/>
      <c r="R694" s="81"/>
    </row>
    <row r="695" spans="10:18">
      <c r="J695" s="81"/>
      <c r="K695" s="81"/>
      <c r="L695" s="81"/>
      <c r="M695" s="81"/>
      <c r="N695" s="81"/>
      <c r="O695" s="81"/>
      <c r="P695" s="81"/>
      <c r="Q695" s="81"/>
      <c r="R695" s="81"/>
    </row>
    <row r="696" spans="10:18">
      <c r="J696" s="81"/>
      <c r="K696" s="81"/>
      <c r="L696" s="81"/>
      <c r="M696" s="81"/>
      <c r="N696" s="81"/>
      <c r="O696" s="81"/>
      <c r="P696" s="81"/>
      <c r="Q696" s="81"/>
      <c r="R696" s="81"/>
    </row>
    <row r="697" spans="10:18">
      <c r="J697" s="81"/>
      <c r="K697" s="81"/>
      <c r="L697" s="81"/>
      <c r="M697" s="81"/>
      <c r="N697" s="81"/>
      <c r="O697" s="81"/>
      <c r="P697" s="81"/>
      <c r="Q697" s="81"/>
      <c r="R697" s="81"/>
    </row>
    <row r="698" spans="10:18">
      <c r="J698" s="81"/>
      <c r="K698" s="81"/>
      <c r="L698" s="81"/>
      <c r="M698" s="81"/>
      <c r="N698" s="81"/>
      <c r="O698" s="81"/>
      <c r="P698" s="81"/>
      <c r="Q698" s="81"/>
      <c r="R698" s="81"/>
    </row>
    <row r="699" spans="10:18">
      <c r="J699" s="81"/>
      <c r="K699" s="81"/>
      <c r="L699" s="81"/>
      <c r="M699" s="81"/>
      <c r="N699" s="81"/>
      <c r="O699" s="81"/>
      <c r="P699" s="81"/>
      <c r="Q699" s="81"/>
      <c r="R699" s="81"/>
    </row>
    <row r="700" spans="10:18">
      <c r="J700" s="81"/>
      <c r="K700" s="81"/>
      <c r="L700" s="81"/>
      <c r="M700" s="81"/>
      <c r="N700" s="81"/>
      <c r="O700" s="81"/>
      <c r="P700" s="81"/>
      <c r="Q700" s="81"/>
      <c r="R700" s="81"/>
    </row>
    <row r="701" spans="10:18">
      <c r="J701" s="81"/>
      <c r="K701" s="81"/>
      <c r="L701" s="81"/>
      <c r="M701" s="81"/>
      <c r="N701" s="81"/>
      <c r="O701" s="81"/>
      <c r="P701" s="81"/>
      <c r="Q701" s="81"/>
      <c r="R701" s="81"/>
    </row>
    <row r="702" spans="10:18">
      <c r="J702" s="81"/>
      <c r="K702" s="81"/>
      <c r="L702" s="81"/>
      <c r="M702" s="81"/>
      <c r="N702" s="81"/>
      <c r="O702" s="81"/>
      <c r="P702" s="81"/>
      <c r="Q702" s="81"/>
      <c r="R702" s="81"/>
    </row>
    <row r="703" spans="10:18">
      <c r="J703" s="81"/>
      <c r="K703" s="81"/>
      <c r="L703" s="81"/>
      <c r="M703" s="81"/>
      <c r="N703" s="81"/>
      <c r="O703" s="81"/>
      <c r="P703" s="81"/>
      <c r="Q703" s="81"/>
      <c r="R703" s="81"/>
    </row>
    <row r="704" spans="10:18">
      <c r="J704" s="81"/>
      <c r="K704" s="81"/>
      <c r="L704" s="81"/>
      <c r="M704" s="81"/>
      <c r="N704" s="81"/>
      <c r="O704" s="81"/>
      <c r="P704" s="81"/>
      <c r="Q704" s="81"/>
      <c r="R704" s="81"/>
    </row>
    <row r="705" spans="10:18">
      <c r="J705" s="81"/>
      <c r="K705" s="81"/>
      <c r="L705" s="81"/>
      <c r="M705" s="81"/>
      <c r="N705" s="81"/>
      <c r="O705" s="81"/>
      <c r="P705" s="81"/>
      <c r="Q705" s="81"/>
      <c r="R705" s="81"/>
    </row>
    <row r="706" spans="10:18">
      <c r="J706" s="81"/>
      <c r="K706" s="81"/>
      <c r="L706" s="81"/>
      <c r="M706" s="81"/>
      <c r="N706" s="81"/>
      <c r="O706" s="81"/>
      <c r="P706" s="81"/>
      <c r="Q706" s="81"/>
      <c r="R706" s="81"/>
    </row>
    <row r="707" spans="10:18">
      <c r="J707" s="81"/>
      <c r="K707" s="81"/>
      <c r="L707" s="81"/>
      <c r="M707" s="81"/>
      <c r="N707" s="81"/>
      <c r="O707" s="81"/>
      <c r="P707" s="81"/>
      <c r="Q707" s="81"/>
      <c r="R707" s="81"/>
    </row>
    <row r="708" spans="10:18">
      <c r="J708" s="81"/>
      <c r="K708" s="81"/>
      <c r="L708" s="81"/>
      <c r="M708" s="81"/>
      <c r="N708" s="81"/>
      <c r="O708" s="81"/>
      <c r="P708" s="81"/>
      <c r="Q708" s="81"/>
      <c r="R708" s="81"/>
    </row>
    <row r="709" spans="10:18">
      <c r="J709" s="81"/>
      <c r="K709" s="81"/>
      <c r="L709" s="81"/>
      <c r="M709" s="81"/>
      <c r="N709" s="81"/>
      <c r="O709" s="81"/>
      <c r="P709" s="81"/>
      <c r="Q709" s="81"/>
      <c r="R709" s="81"/>
    </row>
    <row r="710" spans="10:18">
      <c r="J710" s="81"/>
      <c r="K710" s="81"/>
      <c r="L710" s="81"/>
      <c r="M710" s="81"/>
      <c r="N710" s="81"/>
      <c r="O710" s="81"/>
      <c r="P710" s="81"/>
      <c r="Q710" s="81"/>
      <c r="R710" s="81"/>
    </row>
    <row r="711" spans="10:18">
      <c r="J711" s="81"/>
      <c r="K711" s="81"/>
      <c r="L711" s="81"/>
      <c r="M711" s="81"/>
      <c r="N711" s="81"/>
      <c r="O711" s="81"/>
      <c r="P711" s="81"/>
      <c r="Q711" s="81"/>
      <c r="R711" s="81"/>
    </row>
    <row r="712" spans="10:18">
      <c r="J712" s="81"/>
      <c r="K712" s="81"/>
      <c r="L712" s="81"/>
      <c r="M712" s="81"/>
      <c r="N712" s="81"/>
      <c r="O712" s="81"/>
      <c r="P712" s="81"/>
      <c r="Q712" s="81"/>
      <c r="R712" s="81"/>
    </row>
    <row r="713" spans="10:18">
      <c r="J713" s="81"/>
      <c r="K713" s="81"/>
      <c r="L713" s="81"/>
      <c r="M713" s="81"/>
      <c r="N713" s="81"/>
      <c r="O713" s="81"/>
      <c r="P713" s="81"/>
      <c r="Q713" s="81"/>
      <c r="R713" s="81"/>
    </row>
    <row r="714" spans="10:18">
      <c r="J714" s="81"/>
      <c r="K714" s="81"/>
      <c r="L714" s="81"/>
      <c r="M714" s="81"/>
      <c r="N714" s="81"/>
      <c r="O714" s="81"/>
      <c r="P714" s="81"/>
      <c r="Q714" s="81"/>
      <c r="R714" s="81"/>
    </row>
    <row r="715" spans="10:18">
      <c r="J715" s="81"/>
      <c r="K715" s="81"/>
      <c r="L715" s="81"/>
      <c r="M715" s="81"/>
      <c r="N715" s="81"/>
      <c r="O715" s="81"/>
      <c r="P715" s="81"/>
      <c r="Q715" s="81"/>
      <c r="R715" s="81"/>
    </row>
    <row r="716" spans="10:18">
      <c r="J716" s="81"/>
      <c r="K716" s="81"/>
      <c r="L716" s="81"/>
      <c r="M716" s="81"/>
      <c r="N716" s="81"/>
      <c r="O716" s="81"/>
      <c r="P716" s="81"/>
      <c r="Q716" s="81"/>
      <c r="R716" s="81"/>
    </row>
    <row r="717" spans="10:18">
      <c r="J717" s="81"/>
      <c r="K717" s="81"/>
      <c r="L717" s="81"/>
      <c r="M717" s="81"/>
      <c r="N717" s="81"/>
      <c r="O717" s="81"/>
      <c r="P717" s="81"/>
      <c r="Q717" s="81"/>
      <c r="R717" s="81"/>
    </row>
    <row r="718" spans="10:18">
      <c r="J718" s="81"/>
      <c r="K718" s="81"/>
      <c r="L718" s="81"/>
      <c r="M718" s="81"/>
      <c r="N718" s="81"/>
      <c r="O718" s="81"/>
      <c r="P718" s="81"/>
      <c r="Q718" s="81"/>
      <c r="R718" s="81"/>
    </row>
    <row r="719" spans="10:18">
      <c r="J719" s="81"/>
      <c r="K719" s="81"/>
      <c r="L719" s="81"/>
      <c r="M719" s="81"/>
      <c r="N719" s="81"/>
      <c r="O719" s="81"/>
      <c r="P719" s="81"/>
      <c r="Q719" s="81"/>
      <c r="R719" s="81"/>
    </row>
    <row r="720" spans="10:18">
      <c r="J720" s="81"/>
      <c r="K720" s="81"/>
      <c r="L720" s="81"/>
      <c r="M720" s="81"/>
      <c r="N720" s="81"/>
      <c r="O720" s="81"/>
      <c r="P720" s="81"/>
      <c r="Q720" s="81"/>
      <c r="R720" s="81"/>
    </row>
    <row r="721" spans="10:18">
      <c r="J721" s="81"/>
      <c r="K721" s="81"/>
      <c r="L721" s="81"/>
      <c r="M721" s="81"/>
      <c r="N721" s="81"/>
      <c r="O721" s="81"/>
      <c r="P721" s="81"/>
      <c r="Q721" s="81"/>
      <c r="R721" s="81"/>
    </row>
    <row r="722" spans="10:18">
      <c r="J722" s="81"/>
      <c r="K722" s="81"/>
      <c r="L722" s="81"/>
      <c r="M722" s="81"/>
      <c r="N722" s="81"/>
      <c r="O722" s="81"/>
      <c r="P722" s="81"/>
      <c r="Q722" s="81"/>
      <c r="R722" s="81"/>
    </row>
    <row r="723" spans="10:18">
      <c r="J723" s="81"/>
      <c r="K723" s="81"/>
      <c r="L723" s="81"/>
      <c r="M723" s="81"/>
      <c r="N723" s="81"/>
      <c r="O723" s="81"/>
      <c r="P723" s="81"/>
      <c r="Q723" s="81"/>
      <c r="R723" s="81"/>
    </row>
    <row r="724" spans="10:18">
      <c r="J724" s="81"/>
      <c r="K724" s="81"/>
      <c r="L724" s="81"/>
      <c r="M724" s="81"/>
      <c r="N724" s="81"/>
      <c r="O724" s="81"/>
      <c r="P724" s="81"/>
      <c r="Q724" s="81"/>
      <c r="R724" s="81"/>
    </row>
    <row r="725" spans="10:18">
      <c r="J725" s="81"/>
      <c r="K725" s="81"/>
      <c r="L725" s="81"/>
      <c r="M725" s="81"/>
      <c r="N725" s="81"/>
      <c r="O725" s="81"/>
      <c r="P725" s="81"/>
      <c r="Q725" s="81"/>
      <c r="R725" s="81"/>
    </row>
    <row r="726" spans="10:18">
      <c r="J726" s="81"/>
      <c r="K726" s="81"/>
      <c r="L726" s="81"/>
      <c r="M726" s="81"/>
      <c r="N726" s="81"/>
      <c r="O726" s="81"/>
      <c r="P726" s="81"/>
      <c r="Q726" s="81"/>
      <c r="R726" s="81"/>
    </row>
    <row r="727" spans="10:18">
      <c r="J727" s="81"/>
      <c r="K727" s="81"/>
      <c r="L727" s="81"/>
      <c r="M727" s="81"/>
      <c r="N727" s="81"/>
      <c r="O727" s="81"/>
      <c r="P727" s="81"/>
      <c r="Q727" s="81"/>
      <c r="R727" s="81"/>
    </row>
    <row r="728" spans="10:18">
      <c r="J728" s="81"/>
      <c r="K728" s="81"/>
      <c r="L728" s="81"/>
      <c r="M728" s="81"/>
      <c r="N728" s="81"/>
      <c r="O728" s="81"/>
      <c r="P728" s="81"/>
      <c r="Q728" s="81"/>
      <c r="R728" s="81"/>
    </row>
    <row r="729" spans="10:18">
      <c r="J729" s="81"/>
      <c r="K729" s="81"/>
      <c r="L729" s="81"/>
      <c r="M729" s="81"/>
      <c r="N729" s="81"/>
      <c r="O729" s="81"/>
      <c r="P729" s="81"/>
      <c r="Q729" s="81"/>
      <c r="R729" s="81"/>
    </row>
    <row r="730" spans="10:18">
      <c r="J730" s="81"/>
      <c r="K730" s="81"/>
      <c r="L730" s="81"/>
      <c r="M730" s="81"/>
      <c r="N730" s="81"/>
      <c r="O730" s="81"/>
      <c r="P730" s="81"/>
      <c r="Q730" s="81"/>
      <c r="R730" s="81"/>
    </row>
    <row r="731" spans="10:18">
      <c r="J731" s="81"/>
      <c r="K731" s="81"/>
      <c r="L731" s="81"/>
      <c r="M731" s="81"/>
      <c r="N731" s="81"/>
      <c r="O731" s="81"/>
      <c r="P731" s="81"/>
      <c r="Q731" s="81"/>
      <c r="R731" s="81"/>
    </row>
    <row r="732" spans="10:18">
      <c r="J732" s="81"/>
      <c r="K732" s="81"/>
      <c r="L732" s="81"/>
      <c r="M732" s="81"/>
      <c r="N732" s="81"/>
      <c r="O732" s="81"/>
      <c r="P732" s="81"/>
      <c r="Q732" s="81"/>
      <c r="R732" s="81"/>
    </row>
    <row r="733" spans="10:18">
      <c r="J733" s="81"/>
      <c r="K733" s="81"/>
      <c r="L733" s="81"/>
      <c r="M733" s="81"/>
      <c r="N733" s="81"/>
      <c r="O733" s="81"/>
      <c r="P733" s="81"/>
      <c r="Q733" s="81"/>
      <c r="R733" s="81"/>
    </row>
    <row r="734" spans="10:18">
      <c r="J734" s="81"/>
      <c r="K734" s="81"/>
      <c r="L734" s="81"/>
      <c r="M734" s="81"/>
      <c r="N734" s="81"/>
      <c r="O734" s="81"/>
      <c r="P734" s="81"/>
      <c r="Q734" s="81"/>
      <c r="R734" s="81"/>
    </row>
    <row r="735" spans="10:18">
      <c r="J735" s="81"/>
      <c r="K735" s="81"/>
      <c r="L735" s="81"/>
      <c r="M735" s="81"/>
      <c r="N735" s="81"/>
      <c r="O735" s="81"/>
      <c r="P735" s="81"/>
      <c r="Q735" s="81"/>
      <c r="R735" s="81"/>
    </row>
    <row r="736" spans="10:18">
      <c r="J736" s="81"/>
      <c r="K736" s="81"/>
      <c r="L736" s="81"/>
      <c r="M736" s="81"/>
      <c r="N736" s="81"/>
      <c r="O736" s="81"/>
      <c r="P736" s="81"/>
      <c r="Q736" s="81"/>
      <c r="R736" s="81"/>
    </row>
    <row r="737" spans="10:18">
      <c r="J737" s="81"/>
      <c r="K737" s="81"/>
      <c r="L737" s="81"/>
      <c r="M737" s="81"/>
      <c r="N737" s="81"/>
      <c r="O737" s="81"/>
      <c r="P737" s="81"/>
      <c r="Q737" s="81"/>
      <c r="R737" s="81"/>
    </row>
    <row r="738" spans="10:18">
      <c r="J738" s="81"/>
      <c r="K738" s="81"/>
      <c r="L738" s="81"/>
      <c r="M738" s="81"/>
      <c r="N738" s="81"/>
      <c r="O738" s="81"/>
      <c r="P738" s="81"/>
      <c r="Q738" s="81"/>
      <c r="R738" s="81"/>
    </row>
    <row r="739" spans="10:18">
      <c r="J739" s="81"/>
      <c r="K739" s="81"/>
      <c r="L739" s="81"/>
      <c r="M739" s="81"/>
      <c r="N739" s="81"/>
      <c r="O739" s="81"/>
      <c r="P739" s="81"/>
      <c r="Q739" s="81"/>
      <c r="R739" s="81"/>
    </row>
    <row r="740" spans="10:18">
      <c r="J740" s="81"/>
      <c r="K740" s="81"/>
      <c r="L740" s="81"/>
      <c r="M740" s="81"/>
      <c r="N740" s="81"/>
      <c r="O740" s="81"/>
      <c r="P740" s="81"/>
      <c r="Q740" s="81"/>
      <c r="R740" s="81"/>
    </row>
    <row r="741" spans="10:18">
      <c r="J741" s="81"/>
      <c r="K741" s="81"/>
      <c r="L741" s="81"/>
      <c r="M741" s="81"/>
      <c r="N741" s="81"/>
      <c r="O741" s="81"/>
      <c r="P741" s="81"/>
      <c r="Q741" s="81"/>
      <c r="R741" s="81"/>
    </row>
    <row r="742" spans="10:18">
      <c r="J742" s="81"/>
      <c r="K742" s="81"/>
      <c r="L742" s="81"/>
      <c r="M742" s="81"/>
      <c r="N742" s="81"/>
      <c r="O742" s="81"/>
      <c r="P742" s="81"/>
      <c r="Q742" s="81"/>
      <c r="R742" s="81"/>
    </row>
    <row r="743" spans="10:18">
      <c r="J743" s="81"/>
      <c r="K743" s="81"/>
      <c r="L743" s="81"/>
      <c r="M743" s="81"/>
      <c r="N743" s="81"/>
      <c r="O743" s="81"/>
      <c r="P743" s="81"/>
      <c r="Q743" s="81"/>
      <c r="R743" s="81"/>
    </row>
    <row r="744" spans="10:18">
      <c r="J744" s="81"/>
      <c r="K744" s="81"/>
      <c r="L744" s="81"/>
      <c r="M744" s="81"/>
      <c r="N744" s="81"/>
      <c r="O744" s="81"/>
      <c r="P744" s="81"/>
      <c r="Q744" s="81"/>
      <c r="R744" s="81"/>
    </row>
    <row r="745" spans="10:18">
      <c r="J745" s="81"/>
      <c r="K745" s="81"/>
      <c r="L745" s="81"/>
      <c r="M745" s="81"/>
      <c r="N745" s="81"/>
      <c r="O745" s="81"/>
      <c r="P745" s="81"/>
      <c r="Q745" s="81"/>
      <c r="R745" s="81"/>
    </row>
    <row r="746" spans="10:18">
      <c r="J746" s="81"/>
      <c r="K746" s="81"/>
      <c r="L746" s="81"/>
      <c r="M746" s="81"/>
      <c r="N746" s="81"/>
      <c r="O746" s="81"/>
      <c r="P746" s="81"/>
      <c r="Q746" s="81"/>
      <c r="R746" s="81"/>
    </row>
    <row r="747" spans="10:18">
      <c r="J747" s="81"/>
      <c r="K747" s="81"/>
      <c r="L747" s="81"/>
      <c r="M747" s="81"/>
      <c r="N747" s="81"/>
      <c r="O747" s="81"/>
      <c r="P747" s="81"/>
      <c r="Q747" s="81"/>
      <c r="R747" s="81"/>
    </row>
    <row r="748" spans="10:18">
      <c r="J748" s="81"/>
      <c r="K748" s="81"/>
      <c r="L748" s="81"/>
      <c r="M748" s="81"/>
      <c r="N748" s="81"/>
      <c r="O748" s="81"/>
      <c r="P748" s="81"/>
      <c r="Q748" s="81"/>
      <c r="R748" s="81"/>
    </row>
    <row r="749" spans="10:18">
      <c r="J749" s="81"/>
      <c r="K749" s="81"/>
      <c r="L749" s="81"/>
      <c r="M749" s="81"/>
      <c r="N749" s="81"/>
      <c r="O749" s="81"/>
      <c r="P749" s="81"/>
      <c r="Q749" s="81"/>
      <c r="R749" s="81"/>
    </row>
    <row r="750" spans="10:18">
      <c r="J750" s="81"/>
      <c r="K750" s="81"/>
      <c r="L750" s="81"/>
      <c r="M750" s="81"/>
      <c r="N750" s="81"/>
      <c r="O750" s="81"/>
      <c r="P750" s="81"/>
      <c r="Q750" s="81"/>
      <c r="R750" s="81"/>
    </row>
    <row r="751" spans="10:18">
      <c r="J751" s="81"/>
      <c r="K751" s="81"/>
      <c r="L751" s="81"/>
      <c r="M751" s="81"/>
      <c r="N751" s="81"/>
      <c r="O751" s="81"/>
      <c r="P751" s="81"/>
      <c r="Q751" s="81"/>
      <c r="R751" s="81"/>
    </row>
    <row r="752" spans="10:18">
      <c r="J752" s="81"/>
      <c r="K752" s="81"/>
      <c r="L752" s="81"/>
      <c r="M752" s="81"/>
      <c r="N752" s="81"/>
      <c r="O752" s="81"/>
      <c r="P752" s="81"/>
      <c r="Q752" s="81"/>
      <c r="R752" s="81"/>
    </row>
    <row r="753" spans="10:18">
      <c r="J753" s="81"/>
      <c r="K753" s="81"/>
      <c r="L753" s="81"/>
      <c r="M753" s="81"/>
      <c r="N753" s="81"/>
      <c r="O753" s="81"/>
      <c r="P753" s="81"/>
      <c r="Q753" s="81"/>
      <c r="R753" s="81"/>
    </row>
    <row r="754" spans="10:18">
      <c r="J754" s="81"/>
      <c r="K754" s="81"/>
      <c r="L754" s="81"/>
      <c r="M754" s="81"/>
      <c r="N754" s="81"/>
      <c r="O754" s="81"/>
      <c r="P754" s="81"/>
      <c r="Q754" s="81"/>
      <c r="R754" s="81"/>
    </row>
    <row r="755" spans="10:18">
      <c r="J755" s="81"/>
      <c r="K755" s="81"/>
      <c r="L755" s="81"/>
      <c r="M755" s="81"/>
      <c r="N755" s="81"/>
      <c r="O755" s="81"/>
      <c r="P755" s="81"/>
      <c r="Q755" s="81"/>
      <c r="R755" s="81"/>
    </row>
    <row r="756" spans="10:18">
      <c r="J756" s="81"/>
      <c r="K756" s="81"/>
      <c r="L756" s="81"/>
      <c r="M756" s="81"/>
      <c r="N756" s="81"/>
      <c r="O756" s="81"/>
      <c r="P756" s="81"/>
      <c r="Q756" s="81"/>
      <c r="R756" s="81"/>
    </row>
    <row r="757" spans="10:18">
      <c r="J757" s="81"/>
      <c r="K757" s="81"/>
      <c r="L757" s="81"/>
      <c r="M757" s="81"/>
      <c r="N757" s="81"/>
      <c r="O757" s="81"/>
      <c r="P757" s="81"/>
      <c r="Q757" s="81"/>
      <c r="R757" s="81"/>
    </row>
    <row r="758" spans="10:18">
      <c r="J758" s="81"/>
      <c r="K758" s="81"/>
      <c r="L758" s="81"/>
      <c r="M758" s="81"/>
      <c r="N758" s="81"/>
      <c r="O758" s="81"/>
      <c r="P758" s="81"/>
      <c r="Q758" s="81"/>
      <c r="R758" s="81"/>
    </row>
    <row r="759" spans="10:18">
      <c r="J759" s="81"/>
      <c r="K759" s="81"/>
      <c r="L759" s="81"/>
      <c r="M759" s="81"/>
      <c r="N759" s="81"/>
      <c r="O759" s="81"/>
      <c r="P759" s="81"/>
      <c r="Q759" s="81"/>
      <c r="R759" s="81"/>
    </row>
    <row r="760" spans="10:18">
      <c r="J760" s="81"/>
      <c r="K760" s="81"/>
      <c r="L760" s="81"/>
      <c r="M760" s="81"/>
      <c r="N760" s="81"/>
      <c r="O760" s="81"/>
      <c r="P760" s="81"/>
      <c r="Q760" s="81"/>
      <c r="R760" s="81"/>
    </row>
    <row r="761" spans="10:18">
      <c r="J761" s="81"/>
      <c r="K761" s="81"/>
      <c r="L761" s="81"/>
      <c r="M761" s="81"/>
      <c r="N761" s="81"/>
      <c r="O761" s="81"/>
      <c r="P761" s="81"/>
      <c r="Q761" s="81"/>
      <c r="R761" s="81"/>
    </row>
    <row r="762" spans="10:18">
      <c r="J762" s="81"/>
      <c r="K762" s="81"/>
      <c r="L762" s="81"/>
      <c r="M762" s="81"/>
      <c r="N762" s="81"/>
      <c r="O762" s="81"/>
      <c r="P762" s="81"/>
      <c r="Q762" s="81"/>
      <c r="R762" s="81"/>
    </row>
    <row r="763" spans="10:18">
      <c r="J763" s="81"/>
      <c r="K763" s="81"/>
      <c r="L763" s="81"/>
      <c r="M763" s="81"/>
      <c r="N763" s="81"/>
      <c r="O763" s="81"/>
      <c r="P763" s="81"/>
      <c r="Q763" s="81"/>
      <c r="R763" s="81"/>
    </row>
    <row r="764" spans="10:18">
      <c r="J764" s="81"/>
      <c r="K764" s="81"/>
      <c r="L764" s="81"/>
      <c r="M764" s="81"/>
      <c r="N764" s="81"/>
      <c r="O764" s="81"/>
      <c r="P764" s="81"/>
      <c r="Q764" s="81"/>
      <c r="R764" s="81"/>
    </row>
    <row r="765" spans="10:18">
      <c r="J765" s="81"/>
      <c r="K765" s="81"/>
      <c r="L765" s="81"/>
      <c r="M765" s="81"/>
      <c r="N765" s="81"/>
      <c r="O765" s="81"/>
      <c r="P765" s="81"/>
      <c r="Q765" s="81"/>
      <c r="R765" s="81"/>
    </row>
    <row r="766" spans="10:18">
      <c r="J766" s="81"/>
      <c r="K766" s="81"/>
      <c r="L766" s="81"/>
      <c r="M766" s="81"/>
      <c r="N766" s="81"/>
      <c r="O766" s="81"/>
      <c r="P766" s="81"/>
      <c r="Q766" s="81"/>
      <c r="R766" s="81"/>
    </row>
    <row r="767" spans="10:18">
      <c r="J767" s="81"/>
      <c r="K767" s="81"/>
      <c r="L767" s="81"/>
      <c r="M767" s="81"/>
      <c r="N767" s="81"/>
      <c r="O767" s="81"/>
      <c r="P767" s="81"/>
      <c r="Q767" s="81"/>
      <c r="R767" s="81"/>
    </row>
    <row r="768" spans="10:18">
      <c r="J768" s="81"/>
      <c r="K768" s="81"/>
      <c r="L768" s="81"/>
      <c r="M768" s="81"/>
      <c r="N768" s="81"/>
      <c r="O768" s="81"/>
      <c r="P768" s="81"/>
      <c r="Q768" s="81"/>
      <c r="R768" s="81"/>
    </row>
    <row r="769" spans="10:18">
      <c r="J769" s="81"/>
      <c r="K769" s="81"/>
      <c r="L769" s="81"/>
      <c r="M769" s="81"/>
      <c r="N769" s="81"/>
      <c r="O769" s="81"/>
      <c r="P769" s="81"/>
      <c r="Q769" s="81"/>
      <c r="R769" s="81"/>
    </row>
    <row r="770" spans="10:18">
      <c r="J770" s="81"/>
      <c r="K770" s="81"/>
      <c r="L770" s="81"/>
      <c r="M770" s="81"/>
      <c r="N770" s="81"/>
      <c r="O770" s="81"/>
      <c r="P770" s="81"/>
      <c r="Q770" s="81"/>
      <c r="R770" s="81"/>
    </row>
    <row r="771" spans="10:18">
      <c r="J771" s="81"/>
      <c r="K771" s="81"/>
      <c r="L771" s="81"/>
      <c r="M771" s="81"/>
      <c r="N771" s="81"/>
      <c r="O771" s="81"/>
      <c r="P771" s="81"/>
      <c r="Q771" s="81"/>
      <c r="R771" s="81"/>
    </row>
    <row r="772" spans="10:18">
      <c r="J772" s="81"/>
      <c r="K772" s="81"/>
      <c r="L772" s="81"/>
      <c r="M772" s="81"/>
      <c r="N772" s="81"/>
      <c r="O772" s="81"/>
      <c r="P772" s="81"/>
      <c r="Q772" s="81"/>
      <c r="R772" s="81"/>
    </row>
    <row r="773" spans="10:18">
      <c r="J773" s="81"/>
      <c r="K773" s="81"/>
      <c r="L773" s="81"/>
      <c r="M773" s="81"/>
      <c r="N773" s="81"/>
      <c r="O773" s="81"/>
      <c r="P773" s="81"/>
      <c r="Q773" s="81"/>
      <c r="R773" s="81"/>
    </row>
    <row r="774" spans="10:18">
      <c r="J774" s="81"/>
      <c r="K774" s="81"/>
      <c r="L774" s="81"/>
      <c r="M774" s="81"/>
      <c r="N774" s="81"/>
      <c r="O774" s="81"/>
      <c r="P774" s="81"/>
      <c r="Q774" s="81"/>
      <c r="R774" s="81"/>
    </row>
    <row r="775" spans="10:18">
      <c r="J775" s="81"/>
      <c r="K775" s="81"/>
      <c r="L775" s="81"/>
      <c r="M775" s="81"/>
      <c r="N775" s="81"/>
      <c r="O775" s="81"/>
      <c r="P775" s="81"/>
      <c r="Q775" s="81"/>
      <c r="R775" s="81"/>
    </row>
    <row r="776" spans="10:18">
      <c r="J776" s="81"/>
      <c r="K776" s="81"/>
      <c r="L776" s="81"/>
      <c r="M776" s="81"/>
      <c r="N776" s="81"/>
      <c r="O776" s="81"/>
      <c r="P776" s="81"/>
      <c r="Q776" s="81"/>
      <c r="R776" s="81"/>
    </row>
    <row r="777" spans="10:18">
      <c r="J777" s="81"/>
      <c r="K777" s="81"/>
      <c r="L777" s="81"/>
      <c r="M777" s="81"/>
      <c r="N777" s="81"/>
      <c r="O777" s="81"/>
      <c r="P777" s="81"/>
      <c r="Q777" s="81"/>
      <c r="R777" s="81"/>
    </row>
    <row r="778" spans="10:18">
      <c r="J778" s="81"/>
      <c r="K778" s="81"/>
      <c r="L778" s="81"/>
      <c r="M778" s="81"/>
      <c r="N778" s="81"/>
      <c r="O778" s="81"/>
      <c r="P778" s="81"/>
      <c r="Q778" s="81"/>
      <c r="R778" s="81"/>
    </row>
    <row r="779" spans="10:18">
      <c r="J779" s="81"/>
      <c r="K779" s="81"/>
      <c r="L779" s="81"/>
      <c r="M779" s="81"/>
      <c r="N779" s="81"/>
      <c r="O779" s="81"/>
      <c r="P779" s="81"/>
      <c r="Q779" s="81"/>
      <c r="R779" s="81"/>
    </row>
    <row r="780" spans="10:18">
      <c r="J780" s="81"/>
      <c r="K780" s="81"/>
      <c r="L780" s="81"/>
      <c r="M780" s="81"/>
      <c r="N780" s="81"/>
      <c r="O780" s="81"/>
      <c r="P780" s="81"/>
      <c r="Q780" s="81"/>
      <c r="R780" s="81"/>
    </row>
    <row r="781" spans="10:18">
      <c r="J781" s="81"/>
      <c r="K781" s="81"/>
      <c r="L781" s="81"/>
      <c r="M781" s="81"/>
      <c r="N781" s="81"/>
      <c r="O781" s="81"/>
      <c r="P781" s="81"/>
      <c r="Q781" s="81"/>
      <c r="R781" s="81"/>
    </row>
    <row r="782" spans="10:18">
      <c r="J782" s="81"/>
      <c r="K782" s="81"/>
      <c r="L782" s="81"/>
      <c r="M782" s="81"/>
      <c r="N782" s="81"/>
      <c r="O782" s="81"/>
      <c r="P782" s="81"/>
      <c r="Q782" s="81"/>
      <c r="R782" s="81"/>
    </row>
    <row r="783" spans="10:18">
      <c r="J783" s="81"/>
      <c r="K783" s="81"/>
      <c r="L783" s="81"/>
      <c r="M783" s="81"/>
      <c r="N783" s="81"/>
      <c r="O783" s="81"/>
      <c r="P783" s="81"/>
      <c r="Q783" s="81"/>
      <c r="R783" s="81"/>
    </row>
    <row r="784" spans="10:18">
      <c r="J784" s="81"/>
      <c r="K784" s="81"/>
      <c r="L784" s="81"/>
      <c r="M784" s="81"/>
      <c r="N784" s="81"/>
      <c r="O784" s="81"/>
      <c r="P784" s="81"/>
      <c r="Q784" s="81"/>
      <c r="R784" s="81"/>
    </row>
    <row r="785" spans="10:18">
      <c r="J785" s="81"/>
      <c r="K785" s="81"/>
      <c r="L785" s="81"/>
      <c r="M785" s="81"/>
      <c r="N785" s="81"/>
      <c r="O785" s="81"/>
      <c r="P785" s="81"/>
      <c r="Q785" s="81"/>
      <c r="R785" s="81"/>
    </row>
    <row r="786" spans="10:18">
      <c r="J786" s="81"/>
      <c r="K786" s="81"/>
      <c r="L786" s="81"/>
      <c r="M786" s="81"/>
      <c r="N786" s="81"/>
      <c r="O786" s="81"/>
      <c r="P786" s="81"/>
      <c r="Q786" s="81"/>
      <c r="R786" s="81"/>
    </row>
    <row r="787" spans="10:18">
      <c r="J787" s="81"/>
      <c r="K787" s="81"/>
      <c r="L787" s="81"/>
      <c r="M787" s="81"/>
      <c r="N787" s="81"/>
      <c r="O787" s="81"/>
      <c r="P787" s="81"/>
      <c r="Q787" s="81"/>
      <c r="R787" s="81"/>
    </row>
    <row r="788" spans="10:18">
      <c r="J788" s="81"/>
      <c r="K788" s="81"/>
      <c r="L788" s="81"/>
      <c r="M788" s="81"/>
      <c r="N788" s="81"/>
      <c r="O788" s="81"/>
      <c r="P788" s="81"/>
      <c r="Q788" s="81"/>
      <c r="R788" s="81"/>
    </row>
    <row r="789" spans="10:18">
      <c r="J789" s="81"/>
      <c r="K789" s="81"/>
      <c r="L789" s="81"/>
      <c r="M789" s="81"/>
      <c r="N789" s="81"/>
      <c r="O789" s="81"/>
      <c r="P789" s="81"/>
      <c r="Q789" s="81"/>
      <c r="R789" s="81"/>
    </row>
    <row r="790" spans="10:18">
      <c r="J790" s="81"/>
      <c r="K790" s="81"/>
      <c r="L790" s="81"/>
      <c r="M790" s="81"/>
      <c r="N790" s="81"/>
      <c r="O790" s="81"/>
      <c r="P790" s="81"/>
      <c r="Q790" s="81"/>
      <c r="R790" s="81"/>
    </row>
    <row r="791" spans="10:18">
      <c r="J791" s="81"/>
      <c r="K791" s="81"/>
      <c r="L791" s="81"/>
      <c r="M791" s="81"/>
      <c r="N791" s="81"/>
      <c r="O791" s="81"/>
      <c r="P791" s="81"/>
      <c r="Q791" s="81"/>
      <c r="R791" s="81"/>
    </row>
    <row r="792" spans="10:18">
      <c r="J792" s="81"/>
      <c r="K792" s="81"/>
      <c r="L792" s="81"/>
      <c r="M792" s="81"/>
      <c r="N792" s="81"/>
      <c r="O792" s="81"/>
      <c r="P792" s="81"/>
      <c r="Q792" s="81"/>
      <c r="R792" s="81"/>
    </row>
    <row r="793" spans="10:18">
      <c r="J793" s="81"/>
      <c r="K793" s="81"/>
      <c r="L793" s="81"/>
      <c r="M793" s="81"/>
      <c r="N793" s="81"/>
      <c r="O793" s="81"/>
      <c r="P793" s="81"/>
      <c r="Q793" s="81"/>
      <c r="R793" s="81"/>
    </row>
    <row r="794" spans="10:18">
      <c r="J794" s="81"/>
      <c r="K794" s="81"/>
      <c r="L794" s="81"/>
      <c r="M794" s="81"/>
      <c r="N794" s="81"/>
      <c r="O794" s="81"/>
      <c r="P794" s="81"/>
      <c r="Q794" s="81"/>
      <c r="R794" s="81"/>
    </row>
    <row r="795" spans="10:18">
      <c r="J795" s="81"/>
      <c r="K795" s="81"/>
      <c r="L795" s="81"/>
      <c r="M795" s="81"/>
      <c r="N795" s="81"/>
      <c r="O795" s="81"/>
      <c r="P795" s="81"/>
      <c r="Q795" s="81"/>
      <c r="R795" s="81"/>
    </row>
    <row r="796" spans="10:18">
      <c r="J796" s="81"/>
      <c r="K796" s="81"/>
      <c r="L796" s="81"/>
      <c r="M796" s="81"/>
      <c r="N796" s="81"/>
      <c r="O796" s="81"/>
      <c r="P796" s="81"/>
      <c r="Q796" s="81"/>
      <c r="R796" s="81"/>
    </row>
    <row r="797" spans="10:18">
      <c r="J797" s="81"/>
      <c r="K797" s="81"/>
      <c r="L797" s="81"/>
      <c r="M797" s="81"/>
      <c r="N797" s="81"/>
      <c r="O797" s="81"/>
      <c r="P797" s="81"/>
      <c r="Q797" s="81"/>
      <c r="R797" s="81"/>
    </row>
    <row r="798" spans="10:18">
      <c r="J798" s="81"/>
      <c r="K798" s="81"/>
      <c r="L798" s="81"/>
      <c r="M798" s="81"/>
      <c r="N798" s="81"/>
      <c r="O798" s="81"/>
      <c r="P798" s="81"/>
      <c r="Q798" s="81"/>
      <c r="R798" s="81"/>
    </row>
    <row r="799" spans="10:18">
      <c r="J799" s="81"/>
      <c r="K799" s="81"/>
      <c r="L799" s="81"/>
      <c r="M799" s="81"/>
      <c r="N799" s="81"/>
      <c r="O799" s="81"/>
      <c r="P799" s="81"/>
      <c r="Q799" s="81"/>
      <c r="R799" s="81"/>
    </row>
    <row r="800" spans="10:18">
      <c r="J800" s="81"/>
      <c r="K800" s="81"/>
      <c r="L800" s="81"/>
      <c r="M800" s="81"/>
      <c r="N800" s="81"/>
      <c r="O800" s="81"/>
      <c r="P800" s="81"/>
      <c r="Q800" s="81"/>
      <c r="R800" s="81"/>
    </row>
    <row r="801" spans="10:18">
      <c r="J801" s="81"/>
      <c r="K801" s="81"/>
      <c r="L801" s="81"/>
      <c r="M801" s="81"/>
      <c r="N801" s="81"/>
      <c r="O801" s="81"/>
      <c r="P801" s="81"/>
      <c r="Q801" s="81"/>
      <c r="R801" s="81"/>
    </row>
    <row r="802" spans="10:18">
      <c r="J802" s="81"/>
      <c r="K802" s="81"/>
      <c r="L802" s="81"/>
      <c r="M802" s="81"/>
      <c r="N802" s="81"/>
      <c r="O802" s="81"/>
      <c r="P802" s="81"/>
      <c r="Q802" s="81"/>
      <c r="R802" s="81"/>
    </row>
    <row r="803" spans="10:18">
      <c r="J803" s="81"/>
      <c r="K803" s="81"/>
      <c r="L803" s="81"/>
      <c r="M803" s="81"/>
      <c r="N803" s="81"/>
      <c r="O803" s="81"/>
      <c r="P803" s="81"/>
      <c r="Q803" s="81"/>
      <c r="R803" s="81"/>
    </row>
    <row r="804" spans="10:18">
      <c r="J804" s="81"/>
      <c r="K804" s="81"/>
      <c r="L804" s="81"/>
      <c r="M804" s="81"/>
      <c r="N804" s="81"/>
      <c r="O804" s="81"/>
      <c r="P804" s="81"/>
      <c r="Q804" s="81"/>
      <c r="R804" s="81"/>
    </row>
    <row r="805" spans="10:18">
      <c r="J805" s="81"/>
      <c r="K805" s="81"/>
      <c r="L805" s="81"/>
      <c r="M805" s="81"/>
      <c r="N805" s="81"/>
      <c r="O805" s="81"/>
      <c r="P805" s="81"/>
      <c r="Q805" s="81"/>
      <c r="R805" s="81"/>
    </row>
    <row r="806" spans="10:18">
      <c r="J806" s="81"/>
      <c r="K806" s="81"/>
      <c r="L806" s="81"/>
      <c r="M806" s="81"/>
      <c r="N806" s="81"/>
      <c r="O806" s="81"/>
      <c r="P806" s="81"/>
      <c r="Q806" s="81"/>
      <c r="R806" s="81"/>
    </row>
    <row r="807" spans="10:18">
      <c r="J807" s="81"/>
      <c r="K807" s="81"/>
      <c r="L807" s="81"/>
      <c r="M807" s="81"/>
      <c r="N807" s="81"/>
      <c r="O807" s="81"/>
      <c r="P807" s="81"/>
      <c r="Q807" s="81"/>
      <c r="R807" s="81"/>
    </row>
    <row r="808" spans="10:18">
      <c r="J808" s="81"/>
      <c r="K808" s="81"/>
      <c r="L808" s="81"/>
      <c r="M808" s="81"/>
      <c r="N808" s="81"/>
      <c r="O808" s="81"/>
      <c r="P808" s="81"/>
      <c r="Q808" s="81"/>
      <c r="R808" s="81"/>
    </row>
    <row r="809" spans="10:18">
      <c r="J809" s="81"/>
      <c r="K809" s="81"/>
      <c r="L809" s="81"/>
      <c r="M809" s="81"/>
      <c r="N809" s="81"/>
      <c r="O809" s="81"/>
      <c r="P809" s="81"/>
      <c r="Q809" s="81"/>
      <c r="R809" s="81"/>
    </row>
    <row r="810" spans="10:18">
      <c r="J810" s="81"/>
      <c r="K810" s="81"/>
      <c r="L810" s="81"/>
      <c r="M810" s="81"/>
      <c r="N810" s="81"/>
      <c r="O810" s="81"/>
      <c r="P810" s="81"/>
      <c r="Q810" s="81"/>
      <c r="R810" s="81"/>
    </row>
    <row r="811" spans="10:18">
      <c r="J811" s="81"/>
      <c r="K811" s="81"/>
      <c r="L811" s="81"/>
      <c r="M811" s="81"/>
      <c r="N811" s="81"/>
      <c r="O811" s="81"/>
      <c r="P811" s="81"/>
      <c r="Q811" s="81"/>
      <c r="R811" s="81"/>
    </row>
    <row r="812" spans="10:18">
      <c r="J812" s="81"/>
      <c r="K812" s="81"/>
      <c r="L812" s="81"/>
      <c r="M812" s="81"/>
      <c r="N812" s="81"/>
      <c r="O812" s="81"/>
      <c r="P812" s="81"/>
      <c r="Q812" s="81"/>
      <c r="R812" s="81"/>
    </row>
    <row r="813" spans="10:18">
      <c r="J813" s="81"/>
      <c r="K813" s="81"/>
      <c r="L813" s="81"/>
      <c r="M813" s="81"/>
      <c r="N813" s="81"/>
      <c r="O813" s="81"/>
      <c r="P813" s="81"/>
      <c r="Q813" s="81"/>
      <c r="R813" s="81"/>
    </row>
    <row r="814" spans="10:18">
      <c r="J814" s="81"/>
      <c r="K814" s="81"/>
      <c r="L814" s="81"/>
      <c r="M814" s="81"/>
      <c r="N814" s="81"/>
      <c r="O814" s="81"/>
      <c r="P814" s="81"/>
      <c r="Q814" s="81"/>
      <c r="R814" s="81"/>
    </row>
    <row r="815" spans="10:18">
      <c r="J815" s="81"/>
      <c r="K815" s="81"/>
      <c r="L815" s="81"/>
      <c r="M815" s="81"/>
      <c r="N815" s="81"/>
      <c r="O815" s="81"/>
      <c r="P815" s="81"/>
      <c r="Q815" s="81"/>
      <c r="R815" s="81"/>
    </row>
    <row r="816" spans="10:18">
      <c r="J816" s="81"/>
      <c r="K816" s="81"/>
      <c r="L816" s="81"/>
      <c r="M816" s="81"/>
      <c r="N816" s="81"/>
      <c r="O816" s="81"/>
      <c r="P816" s="81"/>
      <c r="Q816" s="81"/>
      <c r="R816" s="81"/>
    </row>
    <row r="817" spans="10:18">
      <c r="J817" s="81"/>
      <c r="K817" s="81"/>
      <c r="L817" s="81"/>
      <c r="M817" s="81"/>
      <c r="N817" s="81"/>
      <c r="O817" s="81"/>
      <c r="P817" s="81"/>
      <c r="Q817" s="81"/>
      <c r="R817" s="81"/>
    </row>
    <row r="818" spans="10:18">
      <c r="J818" s="81"/>
      <c r="K818" s="81"/>
      <c r="L818" s="81"/>
      <c r="M818" s="81"/>
      <c r="N818" s="81"/>
      <c r="O818" s="81"/>
      <c r="P818" s="81"/>
      <c r="Q818" s="81"/>
      <c r="R818" s="81"/>
    </row>
    <row r="819" spans="10:18">
      <c r="J819" s="81"/>
      <c r="K819" s="81"/>
      <c r="L819" s="81"/>
      <c r="M819" s="81"/>
      <c r="N819" s="81"/>
      <c r="O819" s="81"/>
      <c r="P819" s="81"/>
      <c r="Q819" s="81"/>
      <c r="R819" s="81"/>
    </row>
    <row r="820" spans="10:18">
      <c r="J820" s="81"/>
      <c r="K820" s="81"/>
      <c r="L820" s="81"/>
      <c r="M820" s="81"/>
      <c r="N820" s="81"/>
      <c r="O820" s="81"/>
      <c r="P820" s="81"/>
      <c r="Q820" s="81"/>
      <c r="R820" s="81"/>
    </row>
    <row r="821" spans="10:18">
      <c r="J821" s="81"/>
      <c r="K821" s="81"/>
      <c r="L821" s="81"/>
      <c r="M821" s="81"/>
      <c r="N821" s="81"/>
      <c r="O821" s="81"/>
      <c r="P821" s="81"/>
      <c r="Q821" s="81"/>
      <c r="R821" s="81"/>
    </row>
    <row r="822" spans="10:18">
      <c r="J822" s="81"/>
      <c r="K822" s="81"/>
      <c r="L822" s="81"/>
      <c r="M822" s="81"/>
      <c r="N822" s="81"/>
      <c r="O822" s="81"/>
      <c r="P822" s="81"/>
      <c r="Q822" s="81"/>
      <c r="R822" s="81"/>
    </row>
    <row r="823" spans="10:18">
      <c r="J823" s="81"/>
      <c r="K823" s="81"/>
      <c r="L823" s="81"/>
      <c r="M823" s="81"/>
      <c r="N823" s="81"/>
      <c r="O823" s="81"/>
      <c r="P823" s="81"/>
      <c r="Q823" s="81"/>
      <c r="R823" s="81"/>
    </row>
    <row r="824" spans="10:18">
      <c r="J824" s="81"/>
      <c r="K824" s="81"/>
      <c r="L824" s="81"/>
      <c r="M824" s="81"/>
      <c r="N824" s="81"/>
      <c r="O824" s="81"/>
      <c r="P824" s="81"/>
      <c r="Q824" s="81"/>
      <c r="R824" s="81"/>
    </row>
    <row r="825" spans="10:18">
      <c r="J825" s="81"/>
      <c r="K825" s="81"/>
      <c r="L825" s="81"/>
      <c r="M825" s="81"/>
      <c r="N825" s="81"/>
      <c r="O825" s="81"/>
      <c r="P825" s="81"/>
      <c r="Q825" s="81"/>
      <c r="R825" s="81"/>
    </row>
    <row r="826" spans="10:18">
      <c r="J826" s="81"/>
      <c r="K826" s="81"/>
      <c r="L826" s="81"/>
      <c r="M826" s="81"/>
      <c r="N826" s="81"/>
      <c r="O826" s="81"/>
      <c r="P826" s="81"/>
      <c r="Q826" s="81"/>
      <c r="R826" s="81"/>
    </row>
    <row r="827" spans="10:18">
      <c r="J827" s="81"/>
      <c r="K827" s="81"/>
      <c r="L827" s="81"/>
      <c r="M827" s="81"/>
      <c r="N827" s="81"/>
      <c r="O827" s="81"/>
      <c r="P827" s="81"/>
      <c r="Q827" s="81"/>
      <c r="R827" s="81"/>
    </row>
    <row r="828" spans="10:18">
      <c r="J828" s="81"/>
      <c r="K828" s="81"/>
      <c r="L828" s="81"/>
      <c r="M828" s="81"/>
      <c r="N828" s="81"/>
      <c r="O828" s="81"/>
      <c r="P828" s="81"/>
      <c r="Q828" s="81"/>
      <c r="R828" s="81"/>
    </row>
    <row r="829" spans="10:18">
      <c r="J829" s="81"/>
      <c r="K829" s="81"/>
      <c r="L829" s="81"/>
      <c r="M829" s="81"/>
      <c r="N829" s="81"/>
      <c r="O829" s="81"/>
      <c r="P829" s="81"/>
      <c r="Q829" s="81"/>
      <c r="R829" s="81"/>
    </row>
    <row r="830" spans="10:18">
      <c r="J830" s="81"/>
      <c r="K830" s="81"/>
      <c r="L830" s="81"/>
      <c r="M830" s="81"/>
      <c r="N830" s="81"/>
      <c r="O830" s="81"/>
      <c r="P830" s="81"/>
      <c r="Q830" s="81"/>
      <c r="R830" s="81"/>
    </row>
    <row r="831" spans="10:18">
      <c r="J831" s="81"/>
      <c r="K831" s="81"/>
      <c r="L831" s="81"/>
      <c r="M831" s="81"/>
      <c r="N831" s="81"/>
      <c r="O831" s="81"/>
      <c r="P831" s="81"/>
      <c r="Q831" s="81"/>
      <c r="R831" s="81"/>
    </row>
    <row r="832" spans="10:18">
      <c r="J832" s="81"/>
      <c r="K832" s="81"/>
      <c r="L832" s="81"/>
      <c r="M832" s="81"/>
      <c r="N832" s="81"/>
      <c r="O832" s="81"/>
      <c r="P832" s="81"/>
      <c r="Q832" s="81"/>
      <c r="R832" s="81"/>
    </row>
    <row r="833" spans="10:18">
      <c r="J833" s="81"/>
      <c r="K833" s="81"/>
      <c r="L833" s="81"/>
      <c r="M833" s="81"/>
      <c r="N833" s="81"/>
      <c r="O833" s="81"/>
      <c r="P833" s="81"/>
      <c r="Q833" s="81"/>
      <c r="R833" s="81"/>
    </row>
    <row r="834" spans="10:18">
      <c r="J834" s="81"/>
      <c r="K834" s="81"/>
      <c r="L834" s="81"/>
      <c r="M834" s="81"/>
      <c r="N834" s="81"/>
      <c r="O834" s="81"/>
      <c r="P834" s="81"/>
      <c r="Q834" s="81"/>
      <c r="R834" s="81"/>
    </row>
    <row r="835" spans="10:18">
      <c r="J835" s="81"/>
      <c r="K835" s="81"/>
      <c r="L835" s="81"/>
      <c r="M835" s="81"/>
      <c r="N835" s="81"/>
      <c r="O835" s="81"/>
      <c r="P835" s="81"/>
      <c r="Q835" s="81"/>
      <c r="R835" s="81"/>
    </row>
    <row r="836" spans="10:18">
      <c r="J836" s="81"/>
      <c r="K836" s="81"/>
      <c r="L836" s="81"/>
      <c r="M836" s="81"/>
      <c r="N836" s="81"/>
      <c r="O836" s="81"/>
      <c r="P836" s="81"/>
      <c r="Q836" s="81"/>
      <c r="R836" s="81"/>
    </row>
    <row r="837" spans="10:18">
      <c r="J837" s="81"/>
      <c r="K837" s="81"/>
      <c r="L837" s="81"/>
      <c r="M837" s="81"/>
      <c r="N837" s="81"/>
      <c r="O837" s="81"/>
      <c r="P837" s="81"/>
      <c r="Q837" s="81"/>
      <c r="R837" s="81"/>
    </row>
    <row r="838" spans="10:18">
      <c r="J838" s="81"/>
      <c r="K838" s="81"/>
      <c r="L838" s="81"/>
      <c r="M838" s="81"/>
      <c r="N838" s="81"/>
      <c r="O838" s="81"/>
      <c r="P838" s="81"/>
      <c r="Q838" s="81"/>
      <c r="R838" s="81"/>
    </row>
    <row r="839" spans="10:18">
      <c r="J839" s="81"/>
      <c r="K839" s="81"/>
      <c r="L839" s="81"/>
      <c r="M839" s="81"/>
      <c r="N839" s="81"/>
      <c r="O839" s="81"/>
      <c r="P839" s="81"/>
      <c r="Q839" s="81"/>
      <c r="R839" s="81"/>
    </row>
    <row r="840" spans="10:18">
      <c r="J840" s="81"/>
      <c r="K840" s="81"/>
      <c r="L840" s="81"/>
      <c r="M840" s="81"/>
      <c r="N840" s="81"/>
      <c r="O840" s="81"/>
      <c r="P840" s="81"/>
      <c r="Q840" s="81"/>
      <c r="R840" s="81"/>
    </row>
    <row r="841" spans="10:18">
      <c r="J841" s="81"/>
      <c r="K841" s="81"/>
      <c r="L841" s="81"/>
      <c r="M841" s="81"/>
      <c r="N841" s="81"/>
      <c r="O841" s="81"/>
      <c r="P841" s="81"/>
      <c r="Q841" s="81"/>
      <c r="R841" s="81"/>
    </row>
    <row r="842" spans="10:18">
      <c r="J842" s="81"/>
      <c r="K842" s="81"/>
      <c r="L842" s="81"/>
      <c r="M842" s="81"/>
      <c r="N842" s="81"/>
      <c r="O842" s="81"/>
      <c r="P842" s="81"/>
      <c r="Q842" s="81"/>
      <c r="R842" s="81"/>
    </row>
    <row r="843" spans="10:18">
      <c r="J843" s="81"/>
      <c r="K843" s="81"/>
      <c r="L843" s="81"/>
      <c r="M843" s="81"/>
      <c r="N843" s="81"/>
      <c r="O843" s="81"/>
      <c r="P843" s="81"/>
      <c r="Q843" s="81"/>
      <c r="R843" s="81"/>
    </row>
    <row r="844" spans="10:18">
      <c r="J844" s="81"/>
      <c r="K844" s="81"/>
      <c r="L844" s="81"/>
      <c r="M844" s="81"/>
      <c r="N844" s="81"/>
      <c r="O844" s="81"/>
      <c r="P844" s="81"/>
      <c r="Q844" s="81"/>
      <c r="R844" s="81"/>
    </row>
    <row r="845" spans="10:18">
      <c r="J845" s="81"/>
      <c r="K845" s="81"/>
      <c r="L845" s="81"/>
      <c r="M845" s="81"/>
      <c r="N845" s="81"/>
      <c r="O845" s="81"/>
      <c r="P845" s="81"/>
      <c r="Q845" s="81"/>
      <c r="R845" s="81"/>
    </row>
    <row r="846" spans="10:18">
      <c r="J846" s="81"/>
      <c r="K846" s="81"/>
      <c r="L846" s="81"/>
      <c r="M846" s="81"/>
      <c r="N846" s="81"/>
      <c r="O846" s="81"/>
      <c r="P846" s="81"/>
      <c r="Q846" s="81"/>
      <c r="R846" s="81"/>
    </row>
    <row r="847" spans="10:18">
      <c r="J847" s="81"/>
      <c r="K847" s="81"/>
      <c r="L847" s="81"/>
      <c r="M847" s="81"/>
      <c r="N847" s="81"/>
      <c r="O847" s="81"/>
      <c r="P847" s="81"/>
      <c r="Q847" s="81"/>
      <c r="R847" s="81"/>
    </row>
    <row r="848" spans="10:18">
      <c r="J848" s="81"/>
      <c r="K848" s="81"/>
      <c r="L848" s="81"/>
      <c r="M848" s="81"/>
      <c r="N848" s="81"/>
      <c r="O848" s="81"/>
      <c r="P848" s="81"/>
      <c r="Q848" s="81"/>
      <c r="R848" s="81"/>
    </row>
    <row r="849" spans="10:18">
      <c r="J849" s="81"/>
      <c r="K849" s="81"/>
      <c r="L849" s="81"/>
      <c r="M849" s="81"/>
      <c r="N849" s="81"/>
      <c r="O849" s="81"/>
      <c r="P849" s="81"/>
      <c r="Q849" s="81"/>
      <c r="R849" s="81"/>
    </row>
    <row r="850" spans="10:18">
      <c r="J850" s="81"/>
      <c r="K850" s="81"/>
      <c r="L850" s="81"/>
      <c r="M850" s="81"/>
      <c r="N850" s="81"/>
      <c r="O850" s="81"/>
      <c r="P850" s="81"/>
      <c r="Q850" s="81"/>
      <c r="R850" s="81"/>
    </row>
    <row r="851" spans="10:18">
      <c r="J851" s="81"/>
      <c r="K851" s="81"/>
      <c r="L851" s="81"/>
      <c r="M851" s="81"/>
      <c r="N851" s="81"/>
      <c r="O851" s="81"/>
      <c r="P851" s="81"/>
      <c r="Q851" s="81"/>
      <c r="R851" s="81"/>
    </row>
    <row r="852" spans="10:18">
      <c r="J852" s="81"/>
      <c r="K852" s="81"/>
      <c r="L852" s="81"/>
      <c r="M852" s="81"/>
      <c r="N852" s="81"/>
      <c r="O852" s="81"/>
      <c r="P852" s="81"/>
      <c r="Q852" s="81"/>
      <c r="R852" s="81"/>
    </row>
    <row r="853" spans="10:18">
      <c r="J853" s="81"/>
      <c r="K853" s="81"/>
      <c r="L853" s="81"/>
      <c r="M853" s="81"/>
      <c r="N853" s="81"/>
      <c r="O853" s="81"/>
      <c r="P853" s="81"/>
      <c r="Q853" s="81"/>
      <c r="R853" s="81"/>
    </row>
    <row r="854" spans="10:18">
      <c r="J854" s="81"/>
      <c r="K854" s="81"/>
      <c r="L854" s="81"/>
      <c r="M854" s="81"/>
      <c r="N854" s="81"/>
      <c r="O854" s="81"/>
      <c r="P854" s="81"/>
      <c r="Q854" s="81"/>
      <c r="R854" s="81"/>
    </row>
    <row r="855" spans="10:18">
      <c r="J855" s="81"/>
      <c r="K855" s="81"/>
      <c r="L855" s="81"/>
      <c r="M855" s="81"/>
      <c r="N855" s="81"/>
      <c r="O855" s="81"/>
      <c r="P855" s="81"/>
      <c r="Q855" s="81"/>
      <c r="R855" s="81"/>
    </row>
    <row r="856" spans="10:18">
      <c r="J856" s="81"/>
      <c r="K856" s="81"/>
      <c r="L856" s="81"/>
      <c r="M856" s="81"/>
      <c r="N856" s="81"/>
      <c r="O856" s="81"/>
      <c r="P856" s="81"/>
      <c r="Q856" s="81"/>
      <c r="R856" s="81"/>
    </row>
    <row r="857" spans="10:18">
      <c r="J857" s="81"/>
      <c r="K857" s="81"/>
      <c r="L857" s="81"/>
      <c r="M857" s="81"/>
      <c r="N857" s="81"/>
      <c r="O857" s="81"/>
      <c r="P857" s="81"/>
      <c r="Q857" s="81"/>
      <c r="R857" s="81"/>
    </row>
    <row r="858" spans="10:18">
      <c r="J858" s="81"/>
      <c r="K858" s="81"/>
      <c r="L858" s="81"/>
      <c r="M858" s="81"/>
      <c r="N858" s="81"/>
      <c r="O858" s="81"/>
      <c r="P858" s="81"/>
      <c r="Q858" s="81"/>
      <c r="R858" s="81"/>
    </row>
    <row r="859" spans="10:18">
      <c r="J859" s="81"/>
      <c r="K859" s="81"/>
      <c r="L859" s="81"/>
      <c r="M859" s="81"/>
      <c r="N859" s="81"/>
      <c r="O859" s="81"/>
      <c r="P859" s="81"/>
      <c r="Q859" s="81"/>
      <c r="R859" s="81"/>
    </row>
    <row r="860" spans="10:18">
      <c r="J860" s="81"/>
      <c r="K860" s="81"/>
      <c r="L860" s="81"/>
      <c r="M860" s="81"/>
      <c r="N860" s="81"/>
      <c r="O860" s="81"/>
      <c r="P860" s="81"/>
      <c r="Q860" s="81"/>
      <c r="R860" s="81"/>
    </row>
    <row r="861" spans="10:18">
      <c r="J861" s="81"/>
      <c r="K861" s="81"/>
      <c r="L861" s="81"/>
      <c r="M861" s="81"/>
      <c r="N861" s="81"/>
      <c r="O861" s="81"/>
      <c r="P861" s="81"/>
      <c r="Q861" s="81"/>
      <c r="R861" s="81"/>
    </row>
    <row r="862" spans="10:18">
      <c r="J862" s="81"/>
      <c r="K862" s="81"/>
      <c r="L862" s="81"/>
      <c r="M862" s="81"/>
      <c r="N862" s="81"/>
      <c r="O862" s="81"/>
      <c r="P862" s="81"/>
      <c r="Q862" s="81"/>
      <c r="R862" s="81"/>
    </row>
    <row r="863" spans="10:18">
      <c r="J863" s="81"/>
      <c r="K863" s="81"/>
      <c r="L863" s="81"/>
      <c r="M863" s="81"/>
      <c r="N863" s="81"/>
      <c r="O863" s="81"/>
      <c r="P863" s="81"/>
      <c r="Q863" s="81"/>
      <c r="R863" s="81"/>
    </row>
    <row r="864" spans="10:18">
      <c r="J864" s="81"/>
      <c r="K864" s="81"/>
      <c r="L864" s="81"/>
      <c r="M864" s="81"/>
      <c r="N864" s="81"/>
      <c r="O864" s="81"/>
      <c r="P864" s="81"/>
      <c r="Q864" s="81"/>
      <c r="R864" s="81"/>
    </row>
    <row r="865" spans="10:18">
      <c r="J865" s="81"/>
      <c r="K865" s="81"/>
      <c r="L865" s="81"/>
      <c r="M865" s="81"/>
      <c r="N865" s="81"/>
      <c r="O865" s="81"/>
      <c r="P865" s="81"/>
      <c r="Q865" s="81"/>
      <c r="R865" s="81"/>
    </row>
    <row r="866" spans="10:18">
      <c r="J866" s="81"/>
      <c r="K866" s="81"/>
      <c r="L866" s="81"/>
      <c r="M866" s="81"/>
      <c r="N866" s="81"/>
      <c r="O866" s="81"/>
      <c r="P866" s="81"/>
      <c r="Q866" s="81"/>
      <c r="R866" s="81"/>
    </row>
    <row r="867" spans="10:18">
      <c r="J867" s="81"/>
      <c r="K867" s="81"/>
      <c r="L867" s="81"/>
      <c r="M867" s="81"/>
      <c r="N867" s="81"/>
      <c r="O867" s="81"/>
      <c r="P867" s="81"/>
      <c r="Q867" s="81"/>
      <c r="R867" s="81"/>
    </row>
    <row r="868" spans="10:18">
      <c r="J868" s="81"/>
      <c r="K868" s="81"/>
      <c r="L868" s="81"/>
      <c r="M868" s="81"/>
      <c r="N868" s="81"/>
      <c r="O868" s="81"/>
      <c r="P868" s="81"/>
      <c r="Q868" s="81"/>
      <c r="R868" s="81"/>
    </row>
    <row r="869" spans="10:18">
      <c r="J869" s="81"/>
      <c r="K869" s="81"/>
      <c r="L869" s="81"/>
      <c r="M869" s="81"/>
      <c r="N869" s="81"/>
      <c r="O869" s="81"/>
      <c r="P869" s="81"/>
      <c r="Q869" s="81"/>
      <c r="R869" s="81"/>
    </row>
    <row r="870" spans="10:18">
      <c r="J870" s="81"/>
      <c r="K870" s="81"/>
      <c r="L870" s="81"/>
      <c r="M870" s="81"/>
      <c r="N870" s="81"/>
      <c r="O870" s="81"/>
      <c r="P870" s="81"/>
      <c r="Q870" s="81"/>
      <c r="R870" s="81"/>
    </row>
    <row r="871" spans="10:18">
      <c r="J871" s="81"/>
      <c r="K871" s="81"/>
      <c r="L871" s="81"/>
      <c r="M871" s="81"/>
      <c r="N871" s="81"/>
      <c r="O871" s="81"/>
      <c r="P871" s="81"/>
      <c r="Q871" s="81"/>
      <c r="R871" s="81"/>
    </row>
    <row r="872" spans="10:18">
      <c r="J872" s="81"/>
      <c r="K872" s="81"/>
      <c r="L872" s="81"/>
      <c r="M872" s="81"/>
      <c r="N872" s="81"/>
      <c r="O872" s="81"/>
      <c r="P872" s="81"/>
      <c r="Q872" s="81"/>
      <c r="R872" s="81"/>
    </row>
    <row r="873" spans="10:18">
      <c r="J873" s="81"/>
      <c r="K873" s="81"/>
      <c r="L873" s="81"/>
      <c r="M873" s="81"/>
      <c r="N873" s="81"/>
      <c r="O873" s="81"/>
      <c r="P873" s="81"/>
      <c r="Q873" s="81"/>
      <c r="R873" s="81"/>
    </row>
    <row r="874" spans="10:18">
      <c r="J874" s="81"/>
      <c r="K874" s="81"/>
      <c r="L874" s="81"/>
      <c r="M874" s="81"/>
      <c r="N874" s="81"/>
      <c r="O874" s="81"/>
      <c r="P874" s="81"/>
      <c r="Q874" s="81"/>
      <c r="R874" s="81"/>
    </row>
    <row r="875" spans="10:18">
      <c r="J875" s="81"/>
      <c r="K875" s="81"/>
      <c r="L875" s="81"/>
      <c r="M875" s="81"/>
      <c r="N875" s="81"/>
      <c r="O875" s="81"/>
      <c r="P875" s="81"/>
      <c r="Q875" s="81"/>
      <c r="R875" s="81"/>
    </row>
    <row r="876" spans="10:18">
      <c r="J876" s="81"/>
      <c r="K876" s="81"/>
      <c r="L876" s="81"/>
      <c r="M876" s="81"/>
      <c r="N876" s="81"/>
      <c r="O876" s="81"/>
      <c r="P876" s="81"/>
      <c r="Q876" s="81"/>
      <c r="R876" s="81"/>
    </row>
    <row r="877" spans="10:18">
      <c r="J877" s="81"/>
      <c r="K877" s="81"/>
      <c r="L877" s="81"/>
      <c r="M877" s="81"/>
      <c r="N877" s="81"/>
      <c r="O877" s="81"/>
      <c r="P877" s="81"/>
      <c r="Q877" s="81"/>
      <c r="R877" s="81"/>
    </row>
    <row r="878" spans="10:18">
      <c r="J878" s="81"/>
      <c r="K878" s="81"/>
      <c r="L878" s="81"/>
      <c r="M878" s="81"/>
      <c r="N878" s="81"/>
      <c r="O878" s="81"/>
      <c r="P878" s="81"/>
      <c r="Q878" s="81"/>
      <c r="R878" s="81"/>
    </row>
    <row r="879" spans="10:18">
      <c r="J879" s="81"/>
      <c r="K879" s="81"/>
      <c r="L879" s="81"/>
      <c r="M879" s="81"/>
      <c r="N879" s="81"/>
      <c r="O879" s="81"/>
      <c r="P879" s="81"/>
      <c r="Q879" s="81"/>
      <c r="R879" s="81"/>
    </row>
    <row r="880" spans="10:18">
      <c r="J880" s="81"/>
      <c r="K880" s="81"/>
      <c r="L880" s="81"/>
      <c r="M880" s="81"/>
      <c r="N880" s="81"/>
      <c r="O880" s="81"/>
      <c r="P880" s="81"/>
      <c r="Q880" s="81"/>
      <c r="R880" s="81"/>
    </row>
    <row r="881" spans="10:18">
      <c r="J881" s="81"/>
      <c r="K881" s="81"/>
      <c r="L881" s="81"/>
      <c r="M881" s="81"/>
      <c r="N881" s="81"/>
      <c r="O881" s="81"/>
      <c r="P881" s="81"/>
      <c r="Q881" s="81"/>
      <c r="R881" s="81"/>
    </row>
    <row r="882" spans="10:18">
      <c r="J882" s="81"/>
      <c r="K882" s="81"/>
      <c r="L882" s="81"/>
      <c r="M882" s="81"/>
      <c r="N882" s="81"/>
      <c r="O882" s="81"/>
      <c r="P882" s="81"/>
      <c r="Q882" s="81"/>
      <c r="R882" s="81"/>
    </row>
    <row r="883" spans="10:18">
      <c r="J883" s="81"/>
      <c r="K883" s="81"/>
      <c r="L883" s="81"/>
      <c r="M883" s="81"/>
      <c r="N883" s="81"/>
      <c r="O883" s="81"/>
      <c r="P883" s="81"/>
      <c r="Q883" s="81"/>
      <c r="R883" s="81"/>
    </row>
    <row r="884" spans="10:18">
      <c r="J884" s="81"/>
      <c r="K884" s="81"/>
      <c r="L884" s="81"/>
      <c r="M884" s="81"/>
      <c r="N884" s="81"/>
      <c r="O884" s="81"/>
      <c r="P884" s="81"/>
      <c r="Q884" s="81"/>
      <c r="R884" s="81"/>
    </row>
    <row r="885" spans="10:18">
      <c r="J885" s="81"/>
      <c r="K885" s="81"/>
      <c r="L885" s="81"/>
      <c r="M885" s="81"/>
      <c r="N885" s="81"/>
      <c r="O885" s="81"/>
      <c r="P885" s="81"/>
      <c r="Q885" s="81"/>
      <c r="R885" s="81"/>
    </row>
    <row r="886" spans="10:18">
      <c r="J886" s="81"/>
      <c r="K886" s="81"/>
      <c r="L886" s="81"/>
      <c r="M886" s="81"/>
      <c r="N886" s="81"/>
      <c r="O886" s="81"/>
      <c r="P886" s="81"/>
      <c r="Q886" s="81"/>
      <c r="R886" s="81"/>
    </row>
    <row r="887" spans="10:18">
      <c r="J887" s="81"/>
      <c r="K887" s="81"/>
      <c r="L887" s="81"/>
      <c r="M887" s="81"/>
      <c r="N887" s="81"/>
      <c r="O887" s="81"/>
      <c r="P887" s="81"/>
      <c r="Q887" s="81"/>
      <c r="R887" s="81"/>
    </row>
    <row r="888" spans="10:18">
      <c r="J888" s="81"/>
      <c r="K888" s="81"/>
      <c r="L888" s="81"/>
      <c r="M888" s="81"/>
      <c r="N888" s="81"/>
      <c r="O888" s="81"/>
      <c r="P888" s="81"/>
      <c r="Q888" s="81"/>
      <c r="R888" s="81"/>
    </row>
    <row r="889" spans="10:18">
      <c r="J889" s="81"/>
      <c r="K889" s="81"/>
      <c r="L889" s="81"/>
      <c r="M889" s="81"/>
      <c r="N889" s="81"/>
      <c r="O889" s="81"/>
      <c r="P889" s="81"/>
      <c r="Q889" s="81"/>
      <c r="R889" s="81"/>
    </row>
    <row r="890" spans="10:18">
      <c r="J890" s="81"/>
      <c r="K890" s="81"/>
      <c r="L890" s="81"/>
      <c r="M890" s="81"/>
      <c r="N890" s="81"/>
      <c r="O890" s="81"/>
      <c r="P890" s="81"/>
      <c r="Q890" s="81"/>
      <c r="R890" s="81"/>
    </row>
    <row r="891" spans="10:18">
      <c r="J891" s="81"/>
      <c r="K891" s="81"/>
      <c r="L891" s="81"/>
      <c r="M891" s="81"/>
      <c r="N891" s="81"/>
      <c r="O891" s="81"/>
      <c r="P891" s="81"/>
      <c r="Q891" s="81"/>
      <c r="R891" s="81"/>
    </row>
    <row r="892" spans="10:18">
      <c r="J892" s="81"/>
      <c r="K892" s="81"/>
      <c r="L892" s="81"/>
      <c r="M892" s="81"/>
      <c r="N892" s="81"/>
      <c r="O892" s="81"/>
      <c r="P892" s="81"/>
      <c r="Q892" s="81"/>
      <c r="R892" s="81"/>
    </row>
    <row r="893" spans="10:18">
      <c r="J893" s="81"/>
      <c r="K893" s="81"/>
      <c r="L893" s="81"/>
      <c r="M893" s="81"/>
      <c r="N893" s="81"/>
      <c r="O893" s="81"/>
      <c r="P893" s="81"/>
      <c r="Q893" s="81"/>
      <c r="R893" s="81"/>
    </row>
  </sheetData>
  <mergeCells count="11">
    <mergeCell ref="R7:R8"/>
    <mergeCell ref="B2:R2"/>
    <mergeCell ref="B4:R4"/>
    <mergeCell ref="B5:R5"/>
    <mergeCell ref="B6:R6"/>
    <mergeCell ref="B7:B8"/>
    <mergeCell ref="C7:H7"/>
    <mergeCell ref="I7:I8"/>
    <mergeCell ref="J7:O7"/>
    <mergeCell ref="P7:P8"/>
    <mergeCell ref="Q7:Q8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39E1-82D9-4B69-B279-5D00479CFFF8}">
  <sheetPr>
    <pageSetUpPr fitToPage="1"/>
  </sheetPr>
  <dimension ref="A1:U181"/>
  <sheetViews>
    <sheetView showGridLines="0" zoomScale="90" zoomScaleNormal="90"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P43" sqref="P43"/>
    </sheetView>
  </sheetViews>
  <sheetFormatPr baseColWidth="10" defaultColWidth="11.42578125" defaultRowHeight="12.75"/>
  <cols>
    <col min="1" max="1" width="1.28515625" style="1" customWidth="1"/>
    <col min="2" max="2" width="76.28515625" style="1" customWidth="1"/>
    <col min="3" max="8" width="10.7109375" style="1" customWidth="1"/>
    <col min="9" max="9" width="14.5703125" style="1" customWidth="1"/>
    <col min="10" max="15" width="10.7109375" style="1" customWidth="1"/>
    <col min="16" max="16" width="16.85546875" style="1" customWidth="1"/>
    <col min="17" max="17" width="14.5703125" style="1" customWidth="1"/>
    <col min="18" max="18" width="15" style="1" customWidth="1"/>
    <col min="19" max="19" width="14.28515625" style="1" customWidth="1"/>
    <col min="20" max="16384" width="11.42578125" style="1"/>
  </cols>
  <sheetData>
    <row r="1" spans="1:20" ht="15.75">
      <c r="A1" s="1" t="s">
        <v>0</v>
      </c>
      <c r="B1" s="6" t="s">
        <v>76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0" ht="15.75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3"/>
    </row>
    <row r="3" spans="1:20" ht="18.75" customHeight="1">
      <c r="B3" s="10" t="s">
        <v>77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4"/>
    </row>
    <row r="4" spans="1:20" ht="18.75" customHeight="1">
      <c r="B4" s="11" t="s">
        <v>78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83"/>
    </row>
    <row r="5" spans="1:20" ht="14.25" customHeight="1"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8"/>
    </row>
    <row r="6" spans="1:20" ht="18" customHeight="1">
      <c r="B6" s="12" t="s">
        <v>5</v>
      </c>
      <c r="C6" s="13">
        <v>2025</v>
      </c>
      <c r="D6" s="14"/>
      <c r="E6" s="14"/>
      <c r="F6" s="14"/>
      <c r="G6" s="14"/>
      <c r="H6" s="14"/>
      <c r="I6" s="15" t="s">
        <v>6</v>
      </c>
      <c r="J6" s="13">
        <v>2025</v>
      </c>
      <c r="K6" s="14"/>
      <c r="L6" s="14"/>
      <c r="M6" s="14"/>
      <c r="N6" s="14"/>
      <c r="O6" s="14"/>
      <c r="P6" s="15" t="s">
        <v>7</v>
      </c>
      <c r="Q6" s="85" t="s">
        <v>8</v>
      </c>
      <c r="R6" s="15" t="s">
        <v>9</v>
      </c>
      <c r="S6" s="86"/>
    </row>
    <row r="7" spans="1:20" ht="31.5" customHeight="1" thickBot="1">
      <c r="B7" s="16"/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8"/>
      <c r="J7" s="17" t="s">
        <v>10</v>
      </c>
      <c r="K7" s="17" t="s">
        <v>11</v>
      </c>
      <c r="L7" s="17" t="s">
        <v>12</v>
      </c>
      <c r="M7" s="17" t="s">
        <v>13</v>
      </c>
      <c r="N7" s="17" t="s">
        <v>14</v>
      </c>
      <c r="O7" s="17" t="s">
        <v>15</v>
      </c>
      <c r="P7" s="18"/>
      <c r="Q7" s="87"/>
      <c r="R7" s="18"/>
      <c r="S7" s="86"/>
    </row>
    <row r="8" spans="1:20" ht="18" customHeight="1" thickTop="1">
      <c r="B8" s="88" t="s">
        <v>17</v>
      </c>
      <c r="C8" s="89">
        <f t="shared" ref="C8:O8" si="0">+C9+C19</f>
        <v>19532</v>
      </c>
      <c r="D8" s="89">
        <f t="shared" si="0"/>
        <v>19543.099999999999</v>
      </c>
      <c r="E8" s="89">
        <f t="shared" si="0"/>
        <v>21792.5</v>
      </c>
      <c r="F8" s="89">
        <f t="shared" si="0"/>
        <v>21271</v>
      </c>
      <c r="G8" s="89">
        <f t="shared" si="0"/>
        <v>21201.5</v>
      </c>
      <c r="H8" s="89">
        <f t="shared" si="0"/>
        <v>20382.400000000001</v>
      </c>
      <c r="I8" s="89">
        <f t="shared" si="0"/>
        <v>123722.5</v>
      </c>
      <c r="J8" s="89">
        <f t="shared" si="0"/>
        <v>18749.891146821912</v>
      </c>
      <c r="K8" s="89">
        <f t="shared" si="0"/>
        <v>18969.653582100371</v>
      </c>
      <c r="L8" s="89">
        <f t="shared" si="0"/>
        <v>21016.16243208808</v>
      </c>
      <c r="M8" s="89">
        <f t="shared" si="0"/>
        <v>20379.893437971488</v>
      </c>
      <c r="N8" s="89">
        <f t="shared" si="0"/>
        <v>23422.282060256897</v>
      </c>
      <c r="O8" s="89">
        <f t="shared" si="0"/>
        <v>23590.884574111762</v>
      </c>
      <c r="P8" s="90">
        <f>+P9+P19</f>
        <v>126128.76723335052</v>
      </c>
      <c r="Q8" s="90">
        <f t="shared" ref="Q8:Q30" si="1">+I8-P8</f>
        <v>-2406.2672333505179</v>
      </c>
      <c r="R8" s="91">
        <f t="shared" ref="R8:R16" si="2">+I8/P8*100</f>
        <v>98.092213785853716</v>
      </c>
      <c r="S8" s="92"/>
      <c r="T8" s="23"/>
    </row>
    <row r="9" spans="1:20" ht="18" customHeight="1">
      <c r="B9" s="93" t="s">
        <v>79</v>
      </c>
      <c r="C9" s="25">
        <f t="shared" ref="C9:H9" si="3">+C11+C12+C18</f>
        <v>15012.4</v>
      </c>
      <c r="D9" s="25">
        <f t="shared" si="3"/>
        <v>15008.5</v>
      </c>
      <c r="E9" s="25">
        <f t="shared" si="3"/>
        <v>16813.599999999999</v>
      </c>
      <c r="F9" s="25">
        <f t="shared" si="3"/>
        <v>16291.4</v>
      </c>
      <c r="G9" s="25">
        <f t="shared" si="3"/>
        <v>16340.800000000001</v>
      </c>
      <c r="H9" s="25">
        <f t="shared" si="3"/>
        <v>15670</v>
      </c>
      <c r="I9" s="25">
        <f>+I10+I12+I18</f>
        <v>95136.7</v>
      </c>
      <c r="J9" s="25">
        <f>+J11+J12+J18</f>
        <v>14327.101869614218</v>
      </c>
      <c r="K9" s="25">
        <f t="shared" ref="K9:O9" si="4">+K11+K12+K18</f>
        <v>14678.449688732951</v>
      </c>
      <c r="L9" s="25">
        <f t="shared" si="4"/>
        <v>16191.569594501754</v>
      </c>
      <c r="M9" s="25">
        <f t="shared" si="4"/>
        <v>15784.641596900765</v>
      </c>
      <c r="N9" s="25">
        <f t="shared" si="4"/>
        <v>18043.471283746941</v>
      </c>
      <c r="O9" s="25">
        <f t="shared" si="4"/>
        <v>18049.650757296989</v>
      </c>
      <c r="P9" s="94">
        <f>+P11+P12+P18</f>
        <v>97074.884790793629</v>
      </c>
      <c r="Q9" s="94">
        <f t="shared" si="1"/>
        <v>-1938.1847907936317</v>
      </c>
      <c r="R9" s="91">
        <f t="shared" si="2"/>
        <v>98.00341273134589</v>
      </c>
      <c r="S9" s="92"/>
      <c r="T9" s="23"/>
    </row>
    <row r="10" spans="1:20" ht="18" customHeight="1">
      <c r="B10" s="95" t="s">
        <v>34</v>
      </c>
      <c r="C10" s="25">
        <f t="shared" ref="C10:O10" si="5">+C11</f>
        <v>13284.3</v>
      </c>
      <c r="D10" s="25">
        <f t="shared" si="5"/>
        <v>13018.4</v>
      </c>
      <c r="E10" s="25">
        <f t="shared" si="5"/>
        <v>14741.7</v>
      </c>
      <c r="F10" s="25">
        <f t="shared" si="5"/>
        <v>14306.8</v>
      </c>
      <c r="G10" s="25">
        <f t="shared" si="5"/>
        <v>14275.6</v>
      </c>
      <c r="H10" s="25">
        <f t="shared" si="5"/>
        <v>13740.1</v>
      </c>
      <c r="I10" s="29">
        <f>+I11</f>
        <v>83366.900000000009</v>
      </c>
      <c r="J10" s="25">
        <f t="shared" si="5"/>
        <v>12692.375852759849</v>
      </c>
      <c r="K10" s="25">
        <f t="shared" si="5"/>
        <v>12737.530788177006</v>
      </c>
      <c r="L10" s="25">
        <f t="shared" si="5"/>
        <v>14136.814811173757</v>
      </c>
      <c r="M10" s="25">
        <f t="shared" si="5"/>
        <v>13703.235284805889</v>
      </c>
      <c r="N10" s="25">
        <f t="shared" si="5"/>
        <v>15595.89297902816</v>
      </c>
      <c r="O10" s="25">
        <f t="shared" si="5"/>
        <v>15905.730884467172</v>
      </c>
      <c r="P10" s="91">
        <f>+P11</f>
        <v>84771.580600411835</v>
      </c>
      <c r="Q10" s="91">
        <f t="shared" si="1"/>
        <v>-1404.6806004118262</v>
      </c>
      <c r="R10" s="91">
        <f t="shared" si="2"/>
        <v>98.342981703935578</v>
      </c>
      <c r="S10" s="92"/>
      <c r="T10" s="23"/>
    </row>
    <row r="11" spans="1:20" ht="18" customHeight="1">
      <c r="B11" s="96" t="s">
        <v>35</v>
      </c>
      <c r="C11" s="97">
        <f>+[1]DGA!J11</f>
        <v>13284.3</v>
      </c>
      <c r="D11" s="97">
        <f>+[1]DGA!K11</f>
        <v>13018.4</v>
      </c>
      <c r="E11" s="97">
        <f>+[1]DGA!L11</f>
        <v>14741.7</v>
      </c>
      <c r="F11" s="97">
        <f>+[1]DGA!M11</f>
        <v>14306.8</v>
      </c>
      <c r="G11" s="97">
        <f>+[1]DGA!N11</f>
        <v>14275.6</v>
      </c>
      <c r="H11" s="97">
        <f>+[1]DGA!O11</f>
        <v>13740.1</v>
      </c>
      <c r="I11" s="98">
        <f>SUM(C11:H11)</f>
        <v>83366.900000000009</v>
      </c>
      <c r="J11" s="97">
        <v>12692.375852759849</v>
      </c>
      <c r="K11" s="97">
        <v>12737.530788177006</v>
      </c>
      <c r="L11" s="97">
        <v>14136.814811173757</v>
      </c>
      <c r="M11" s="97">
        <v>13703.235284805889</v>
      </c>
      <c r="N11" s="97">
        <v>15595.89297902816</v>
      </c>
      <c r="O11" s="97">
        <v>15905.730884467172</v>
      </c>
      <c r="P11" s="99">
        <f>SUM(J11:O11)</f>
        <v>84771.580600411835</v>
      </c>
      <c r="Q11" s="99">
        <f t="shared" si="1"/>
        <v>-1404.6806004118262</v>
      </c>
      <c r="R11" s="99">
        <f t="shared" si="2"/>
        <v>98.342981703935578</v>
      </c>
      <c r="S11" s="92"/>
      <c r="T11" s="23"/>
    </row>
    <row r="12" spans="1:20" ht="18" customHeight="1">
      <c r="B12" s="38" t="s">
        <v>36</v>
      </c>
      <c r="C12" s="100">
        <f t="shared" ref="C12:O12" si="6">SUM(C13:C17)</f>
        <v>1667.1999999999998</v>
      </c>
      <c r="D12" s="100">
        <f t="shared" si="6"/>
        <v>1936.8000000000002</v>
      </c>
      <c r="E12" s="100">
        <f t="shared" si="6"/>
        <v>2033.1</v>
      </c>
      <c r="F12" s="100">
        <f t="shared" si="6"/>
        <v>1942.1</v>
      </c>
      <c r="G12" s="100">
        <f t="shared" si="6"/>
        <v>2012.7</v>
      </c>
      <c r="H12" s="100">
        <f t="shared" si="6"/>
        <v>1885.5</v>
      </c>
      <c r="I12" s="100">
        <f t="shared" si="6"/>
        <v>11477.4</v>
      </c>
      <c r="J12" s="100">
        <f t="shared" si="6"/>
        <v>1593.410433464263</v>
      </c>
      <c r="K12" s="100">
        <f t="shared" si="6"/>
        <v>1899.2023045399319</v>
      </c>
      <c r="L12" s="100">
        <f t="shared" si="6"/>
        <v>2005.3261355713169</v>
      </c>
      <c r="M12" s="100">
        <f t="shared" si="6"/>
        <v>2041.1770273100458</v>
      </c>
      <c r="N12" s="100">
        <f t="shared" si="6"/>
        <v>2396.5346704434419</v>
      </c>
      <c r="O12" s="100">
        <f t="shared" si="6"/>
        <v>2048.2042933950597</v>
      </c>
      <c r="P12" s="101">
        <f>SUM(P13:P17)</f>
        <v>11983.85486472406</v>
      </c>
      <c r="Q12" s="101">
        <f t="shared" si="1"/>
        <v>-506.45486472406083</v>
      </c>
      <c r="R12" s="102">
        <f t="shared" si="2"/>
        <v>95.773856822858633</v>
      </c>
      <c r="S12" s="92"/>
      <c r="T12" s="23"/>
    </row>
    <row r="13" spans="1:20" ht="18" customHeight="1">
      <c r="B13" s="103" t="s">
        <v>39</v>
      </c>
      <c r="C13" s="97">
        <f>+[1]DGA!J13</f>
        <v>1092.8</v>
      </c>
      <c r="D13" s="97">
        <f>+[1]DGA!K13</f>
        <v>1335.7</v>
      </c>
      <c r="E13" s="97">
        <f>+[1]DGA!L13</f>
        <v>1431.6</v>
      </c>
      <c r="F13" s="97">
        <f>+[1]DGA!M13</f>
        <v>1247.7</v>
      </c>
      <c r="G13" s="97">
        <f>+[1]DGA!N13</f>
        <v>1291.2</v>
      </c>
      <c r="H13" s="97">
        <f>+[1]DGA!O13</f>
        <v>1195.2</v>
      </c>
      <c r="I13" s="98">
        <f t="shared" ref="I13:I18" si="7">SUM(C13:H13)</f>
        <v>7594.2</v>
      </c>
      <c r="J13" s="97">
        <v>1038.4578805826498</v>
      </c>
      <c r="K13" s="97">
        <v>1296.2999754783052</v>
      </c>
      <c r="L13" s="97">
        <v>1424.8980828631102</v>
      </c>
      <c r="M13" s="97">
        <v>1448.4399359605482</v>
      </c>
      <c r="N13" s="97">
        <v>1555.1094660661415</v>
      </c>
      <c r="O13" s="97">
        <v>1282.4325952172096</v>
      </c>
      <c r="P13" s="99">
        <f t="shared" ref="P13:P18" si="8">SUM(J13:O13)</f>
        <v>8045.6379361679647</v>
      </c>
      <c r="Q13" s="99">
        <f t="shared" si="1"/>
        <v>-451.43793616796484</v>
      </c>
      <c r="R13" s="99">
        <f t="shared" si="2"/>
        <v>94.389034906249108</v>
      </c>
      <c r="S13" s="92"/>
      <c r="T13" s="23"/>
    </row>
    <row r="14" spans="1:20" ht="18" customHeight="1">
      <c r="B14" s="103" t="s">
        <v>41</v>
      </c>
      <c r="C14" s="97">
        <f>+[1]DGA!J14</f>
        <v>123.3</v>
      </c>
      <c r="D14" s="97">
        <f>+[1]DGA!K14</f>
        <v>224</v>
      </c>
      <c r="E14" s="97">
        <f>+[1]DGA!L14</f>
        <v>163.19999999999999</v>
      </c>
      <c r="F14" s="97">
        <f>+[1]DGA!M14</f>
        <v>200.8</v>
      </c>
      <c r="G14" s="97">
        <f>+[1]DGA!N14</f>
        <v>207.4</v>
      </c>
      <c r="H14" s="97">
        <f>+[1]DGA!O14</f>
        <v>218.1</v>
      </c>
      <c r="I14" s="98">
        <f t="shared" si="7"/>
        <v>1136.8</v>
      </c>
      <c r="J14" s="97">
        <v>108.49761534222291</v>
      </c>
      <c r="K14" s="97">
        <v>196.03041472688366</v>
      </c>
      <c r="L14" s="97">
        <v>191.38138624075032</v>
      </c>
      <c r="M14" s="97">
        <v>184.64182593517771</v>
      </c>
      <c r="N14" s="97">
        <v>272.94531728813502</v>
      </c>
      <c r="O14" s="97">
        <v>225.25273872597467</v>
      </c>
      <c r="P14" s="99">
        <f t="shared" si="8"/>
        <v>1178.7492982591443</v>
      </c>
      <c r="Q14" s="99">
        <f t="shared" si="1"/>
        <v>-41.949298259144371</v>
      </c>
      <c r="R14" s="99">
        <f t="shared" si="2"/>
        <v>96.441202695000712</v>
      </c>
      <c r="S14" s="92"/>
      <c r="T14" s="23"/>
    </row>
    <row r="15" spans="1:20" ht="18" customHeight="1">
      <c r="B15" s="103" t="s">
        <v>80</v>
      </c>
      <c r="C15" s="97">
        <f>+[1]DGA!J15</f>
        <v>279.10000000000002</v>
      </c>
      <c r="D15" s="97">
        <f>+[1]DGA!K15</f>
        <v>237.2</v>
      </c>
      <c r="E15" s="97">
        <f>+[1]DGA!L15</f>
        <v>259.39999999999998</v>
      </c>
      <c r="F15" s="97">
        <f>+[1]DGA!M15</f>
        <v>341</v>
      </c>
      <c r="G15" s="97">
        <f>+[1]DGA!N15</f>
        <v>323.3</v>
      </c>
      <c r="H15" s="97">
        <f>+[1]DGA!O15</f>
        <v>337</v>
      </c>
      <c r="I15" s="98">
        <f t="shared" si="7"/>
        <v>1776.9999999999998</v>
      </c>
      <c r="J15" s="97">
        <v>244.09557564090841</v>
      </c>
      <c r="K15" s="97">
        <v>225.39212215788487</v>
      </c>
      <c r="L15" s="97">
        <v>218.23441260807135</v>
      </c>
      <c r="M15" s="97">
        <v>255.0475393070702</v>
      </c>
      <c r="N15" s="97">
        <v>370.9413229833379</v>
      </c>
      <c r="O15" s="97">
        <v>337.54756423305167</v>
      </c>
      <c r="P15" s="99">
        <f t="shared" si="8"/>
        <v>1651.2585369303245</v>
      </c>
      <c r="Q15" s="99">
        <f t="shared" si="1"/>
        <v>125.74146306967532</v>
      </c>
      <c r="R15" s="99">
        <f t="shared" si="2"/>
        <v>107.61488647946236</v>
      </c>
      <c r="S15" s="92"/>
      <c r="T15" s="23"/>
    </row>
    <row r="16" spans="1:20" ht="22.5" customHeight="1">
      <c r="B16" s="103" t="s">
        <v>81</v>
      </c>
      <c r="C16" s="97">
        <f>+[1]DGA!J16</f>
        <v>172</v>
      </c>
      <c r="D16" s="97">
        <f>+[1]DGA!K16</f>
        <v>139.9</v>
      </c>
      <c r="E16" s="97">
        <f>+[1]DGA!L16</f>
        <v>178.9</v>
      </c>
      <c r="F16" s="97">
        <f>+[1]DGA!M16</f>
        <v>152.6</v>
      </c>
      <c r="G16" s="97">
        <f>+[1]DGA!N16</f>
        <v>190.8</v>
      </c>
      <c r="H16" s="97">
        <f>+[1]DGA!O16</f>
        <v>135.19999999999999</v>
      </c>
      <c r="I16" s="98">
        <f t="shared" si="7"/>
        <v>969.40000000000009</v>
      </c>
      <c r="J16" s="97">
        <v>202.35936189848201</v>
      </c>
      <c r="K16" s="97">
        <v>181.47979217685813</v>
      </c>
      <c r="L16" s="97">
        <v>170.81225385938501</v>
      </c>
      <c r="M16" s="97">
        <v>153.04772610724993</v>
      </c>
      <c r="N16" s="97">
        <v>197.53856410582742</v>
      </c>
      <c r="O16" s="97">
        <v>202.971395218824</v>
      </c>
      <c r="P16" s="99">
        <f t="shared" si="8"/>
        <v>1108.2090933666263</v>
      </c>
      <c r="Q16" s="99">
        <f t="shared" si="1"/>
        <v>-138.80909336662626</v>
      </c>
      <c r="R16" s="99">
        <f t="shared" si="2"/>
        <v>87.474467210430632</v>
      </c>
      <c r="S16" s="92"/>
      <c r="T16" s="23"/>
    </row>
    <row r="17" spans="1:21" ht="17.25" customHeight="1">
      <c r="B17" s="103" t="s">
        <v>31</v>
      </c>
      <c r="C17" s="97">
        <f>+[1]DGA!J17</f>
        <v>0</v>
      </c>
      <c r="D17" s="97">
        <f>+[1]DGA!K17</f>
        <v>0</v>
      </c>
      <c r="E17" s="97">
        <f>+[1]DGA!L17</f>
        <v>0</v>
      </c>
      <c r="F17" s="97">
        <f>+[1]DGA!M17</f>
        <v>0</v>
      </c>
      <c r="G17" s="97">
        <f>+[1]DGA!N17</f>
        <v>0</v>
      </c>
      <c r="H17" s="97">
        <f>+[1]DGA!O17</f>
        <v>0</v>
      </c>
      <c r="I17" s="98">
        <f t="shared" si="7"/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9">
        <f t="shared" si="8"/>
        <v>0</v>
      </c>
      <c r="Q17" s="99">
        <f t="shared" si="1"/>
        <v>0</v>
      </c>
      <c r="R17" s="104">
        <v>0</v>
      </c>
      <c r="S17" s="92"/>
      <c r="T17" s="23"/>
    </row>
    <row r="18" spans="1:21" ht="17.25" customHeight="1">
      <c r="B18" s="105" t="s">
        <v>49</v>
      </c>
      <c r="C18" s="100">
        <f>+[1]DGA!J18</f>
        <v>60.9</v>
      </c>
      <c r="D18" s="100">
        <f>+[1]DGA!K18</f>
        <v>53.3</v>
      </c>
      <c r="E18" s="100">
        <f>+[1]DGA!L18</f>
        <v>38.799999999999997</v>
      </c>
      <c r="F18" s="100">
        <f>+[1]DGA!M18</f>
        <v>42.5</v>
      </c>
      <c r="G18" s="100">
        <f>+[1]DGA!N18</f>
        <v>52.5</v>
      </c>
      <c r="H18" s="100">
        <f>+[1]DGA!O18</f>
        <v>44.4</v>
      </c>
      <c r="I18" s="106">
        <f t="shared" si="7"/>
        <v>292.39999999999998</v>
      </c>
      <c r="J18" s="100">
        <v>41.315583390105061</v>
      </c>
      <c r="K18" s="100">
        <v>41.716596016012701</v>
      </c>
      <c r="L18" s="100">
        <v>49.428647756679432</v>
      </c>
      <c r="M18" s="100">
        <v>40.22928478482882</v>
      </c>
      <c r="N18" s="100">
        <v>51.043634275338647</v>
      </c>
      <c r="O18" s="100">
        <v>95.715579434760002</v>
      </c>
      <c r="P18" s="102">
        <f t="shared" si="8"/>
        <v>319.44932565772467</v>
      </c>
      <c r="Q18" s="102">
        <f t="shared" si="1"/>
        <v>-27.049325657724694</v>
      </c>
      <c r="R18" s="102">
        <f t="shared" ref="R18:R24" si="9">+I18/P18*100</f>
        <v>91.532514397383068</v>
      </c>
      <c r="S18" s="92"/>
      <c r="T18" s="23"/>
    </row>
    <row r="19" spans="1:21" ht="18" customHeight="1">
      <c r="B19" s="47" t="s">
        <v>82</v>
      </c>
      <c r="C19" s="100">
        <f t="shared" ref="C19:O19" si="10">+C20+C22</f>
        <v>4519.6000000000004</v>
      </c>
      <c r="D19" s="100">
        <f t="shared" si="10"/>
        <v>4534.6000000000004</v>
      </c>
      <c r="E19" s="100">
        <f t="shared" si="10"/>
        <v>4978.9000000000005</v>
      </c>
      <c r="F19" s="100">
        <f t="shared" si="10"/>
        <v>4979.6000000000004</v>
      </c>
      <c r="G19" s="100">
        <f t="shared" si="10"/>
        <v>4860.7000000000007</v>
      </c>
      <c r="H19" s="100">
        <f t="shared" si="10"/>
        <v>4712.3999999999996</v>
      </c>
      <c r="I19" s="100">
        <f t="shared" si="10"/>
        <v>28585.800000000003</v>
      </c>
      <c r="J19" s="100">
        <f t="shared" si="10"/>
        <v>4422.7892772076939</v>
      </c>
      <c r="K19" s="100">
        <f t="shared" si="10"/>
        <v>4291.2038933674185</v>
      </c>
      <c r="L19" s="100">
        <f t="shared" si="10"/>
        <v>4824.5928375863268</v>
      </c>
      <c r="M19" s="100">
        <f t="shared" si="10"/>
        <v>4595.2518410707244</v>
      </c>
      <c r="N19" s="100">
        <f t="shared" si="10"/>
        <v>5378.8107765099558</v>
      </c>
      <c r="O19" s="100">
        <f t="shared" si="10"/>
        <v>5541.2338168147708</v>
      </c>
      <c r="P19" s="101">
        <f>+P20+P22</f>
        <v>29053.882442556893</v>
      </c>
      <c r="Q19" s="101">
        <f t="shared" si="1"/>
        <v>-468.08244255688987</v>
      </c>
      <c r="R19" s="102">
        <f t="shared" si="9"/>
        <v>98.388916030474249</v>
      </c>
      <c r="S19" s="92"/>
      <c r="T19" s="23"/>
    </row>
    <row r="20" spans="1:21" ht="18" customHeight="1">
      <c r="B20" s="95" t="s">
        <v>83</v>
      </c>
      <c r="C20" s="100">
        <f t="shared" ref="C20:O20" si="11">+C21</f>
        <v>4516.1000000000004</v>
      </c>
      <c r="D20" s="100">
        <f t="shared" si="11"/>
        <v>4532.1000000000004</v>
      </c>
      <c r="E20" s="100">
        <f t="shared" si="11"/>
        <v>4975.8</v>
      </c>
      <c r="F20" s="100">
        <f t="shared" si="11"/>
        <v>4976.8</v>
      </c>
      <c r="G20" s="100">
        <f t="shared" si="11"/>
        <v>4858.1000000000004</v>
      </c>
      <c r="H20" s="100">
        <f t="shared" si="11"/>
        <v>4709.8999999999996</v>
      </c>
      <c r="I20" s="100">
        <f t="shared" si="11"/>
        <v>28568.800000000003</v>
      </c>
      <c r="J20" s="100">
        <f t="shared" si="11"/>
        <v>4421.3839258782364</v>
      </c>
      <c r="K20" s="100">
        <f t="shared" si="11"/>
        <v>4289.4851096091052</v>
      </c>
      <c r="L20" s="100">
        <f t="shared" si="11"/>
        <v>4823.4171020630029</v>
      </c>
      <c r="M20" s="100">
        <f t="shared" si="11"/>
        <v>4592.0592770479334</v>
      </c>
      <c r="N20" s="100">
        <f t="shared" si="11"/>
        <v>5376.2016522985605</v>
      </c>
      <c r="O20" s="100">
        <f t="shared" si="11"/>
        <v>5539.0748702625497</v>
      </c>
      <c r="P20" s="101">
        <f>+P21</f>
        <v>29041.621937159391</v>
      </c>
      <c r="Q20" s="101">
        <f t="shared" si="1"/>
        <v>-472.82193715938774</v>
      </c>
      <c r="R20" s="102">
        <f t="shared" si="9"/>
        <v>98.371916216723406</v>
      </c>
      <c r="S20" s="92"/>
      <c r="T20" s="23"/>
    </row>
    <row r="21" spans="1:21" ht="18" customHeight="1">
      <c r="B21" s="44" t="s">
        <v>84</v>
      </c>
      <c r="C21" s="97">
        <f>+[1]DGA!J21</f>
        <v>4516.1000000000004</v>
      </c>
      <c r="D21" s="97">
        <f>+[1]DGA!K21</f>
        <v>4532.1000000000004</v>
      </c>
      <c r="E21" s="97">
        <f>+[1]DGA!L21</f>
        <v>4975.8</v>
      </c>
      <c r="F21" s="97">
        <f>+[1]DGA!M21</f>
        <v>4976.8</v>
      </c>
      <c r="G21" s="97">
        <f>+[1]DGA!N21</f>
        <v>4858.1000000000004</v>
      </c>
      <c r="H21" s="97">
        <f>+[1]DGA!O21</f>
        <v>4709.8999999999996</v>
      </c>
      <c r="I21" s="98">
        <f>SUM(C21:H21)</f>
        <v>28568.800000000003</v>
      </c>
      <c r="J21" s="97">
        <v>4421.3839258782364</v>
      </c>
      <c r="K21" s="97">
        <v>4289.4851096091052</v>
      </c>
      <c r="L21" s="97">
        <v>4823.4171020630029</v>
      </c>
      <c r="M21" s="97">
        <v>4592.0592770479334</v>
      </c>
      <c r="N21" s="97">
        <v>5376.2016522985605</v>
      </c>
      <c r="O21" s="97">
        <v>5539.0748702625497</v>
      </c>
      <c r="P21" s="99">
        <f>SUM(J21:O21)</f>
        <v>29041.621937159391</v>
      </c>
      <c r="Q21" s="99">
        <f t="shared" si="1"/>
        <v>-472.82193715938774</v>
      </c>
      <c r="R21" s="99">
        <f t="shared" si="9"/>
        <v>98.371916216723406</v>
      </c>
      <c r="S21" s="92"/>
      <c r="T21" s="23"/>
    </row>
    <row r="22" spans="1:21" ht="18" customHeight="1">
      <c r="B22" s="95" t="s">
        <v>85</v>
      </c>
      <c r="C22" s="25">
        <f t="shared" ref="C22:O22" si="12">+C23+C24</f>
        <v>3.5</v>
      </c>
      <c r="D22" s="25">
        <f t="shared" si="12"/>
        <v>2.5</v>
      </c>
      <c r="E22" s="25">
        <f t="shared" si="12"/>
        <v>3.0999999999999996</v>
      </c>
      <c r="F22" s="25">
        <f t="shared" si="12"/>
        <v>2.8</v>
      </c>
      <c r="G22" s="25">
        <f t="shared" si="12"/>
        <v>2.6</v>
      </c>
      <c r="H22" s="25">
        <f t="shared" si="12"/>
        <v>2.5</v>
      </c>
      <c r="I22" s="29">
        <f t="shared" si="12"/>
        <v>17</v>
      </c>
      <c r="J22" s="25">
        <f t="shared" si="12"/>
        <v>1.4053513294571842</v>
      </c>
      <c r="K22" s="25">
        <f t="shared" si="12"/>
        <v>1.7187837583131103</v>
      </c>
      <c r="L22" s="25">
        <f t="shared" si="12"/>
        <v>1.1757355233239286</v>
      </c>
      <c r="M22" s="25">
        <f t="shared" si="12"/>
        <v>3.1925640227908332</v>
      </c>
      <c r="N22" s="25">
        <f t="shared" si="12"/>
        <v>2.6091242113957058</v>
      </c>
      <c r="O22" s="25">
        <f t="shared" si="12"/>
        <v>2.1589465522211397</v>
      </c>
      <c r="P22" s="91">
        <f>+P23+P24</f>
        <v>12.2605053975019</v>
      </c>
      <c r="Q22" s="91">
        <f t="shared" si="1"/>
        <v>4.7394946024981</v>
      </c>
      <c r="R22" s="102">
        <f t="shared" si="9"/>
        <v>138.65660059546795</v>
      </c>
      <c r="S22" s="92"/>
      <c r="T22" s="23"/>
    </row>
    <row r="23" spans="1:21" ht="18" customHeight="1">
      <c r="B23" s="44" t="s">
        <v>86</v>
      </c>
      <c r="C23" s="33">
        <f>+[1]DGA!J23</f>
        <v>2.7</v>
      </c>
      <c r="D23" s="33">
        <f>+[1]DGA!K23</f>
        <v>1.5</v>
      </c>
      <c r="E23" s="33">
        <f>+[1]DGA!L23</f>
        <v>1.7</v>
      </c>
      <c r="F23" s="33">
        <f>+[1]DGA!M23</f>
        <v>1.7</v>
      </c>
      <c r="G23" s="33">
        <f>+[1]DGA!N23</f>
        <v>1.5</v>
      </c>
      <c r="H23" s="33">
        <f>+[1]DGA!O23</f>
        <v>1.6</v>
      </c>
      <c r="I23" s="98">
        <f>SUM(C23:H23)</f>
        <v>10.700000000000001</v>
      </c>
      <c r="J23" s="33">
        <v>0.5351556897483799</v>
      </c>
      <c r="K23" s="33">
        <v>0.54923943553125143</v>
      </c>
      <c r="L23" s="33">
        <v>0.47139063565074824</v>
      </c>
      <c r="M23" s="33">
        <v>0.64383531216800005</v>
      </c>
      <c r="N23" s="33">
        <v>0.64956017650120346</v>
      </c>
      <c r="O23" s="33">
        <v>0.50401303598689318</v>
      </c>
      <c r="P23" s="99">
        <f>SUM(J23:O23)</f>
        <v>3.353194285586476</v>
      </c>
      <c r="Q23" s="99">
        <f t="shared" si="1"/>
        <v>7.3468057144135255</v>
      </c>
      <c r="R23" s="99">
        <f t="shared" si="9"/>
        <v>319.09871867530524</v>
      </c>
      <c r="S23" s="92"/>
      <c r="T23" s="23"/>
    </row>
    <row r="24" spans="1:21" ht="18" customHeight="1">
      <c r="B24" s="107" t="s">
        <v>31</v>
      </c>
      <c r="C24" s="33">
        <f>+[1]DGA!J24</f>
        <v>0.8</v>
      </c>
      <c r="D24" s="33">
        <f>+[1]DGA!K24</f>
        <v>1</v>
      </c>
      <c r="E24" s="33">
        <f>+[1]DGA!L24</f>
        <v>1.4</v>
      </c>
      <c r="F24" s="33">
        <f>+[1]DGA!M24</f>
        <v>1.1000000000000001</v>
      </c>
      <c r="G24" s="33">
        <f>+[1]DGA!N24</f>
        <v>1.1000000000000001</v>
      </c>
      <c r="H24" s="33">
        <f>+[1]DGA!O24</f>
        <v>0.9</v>
      </c>
      <c r="I24" s="98">
        <f>SUM(C24:H24)</f>
        <v>6.3000000000000007</v>
      </c>
      <c r="J24" s="33">
        <v>0.8701956397088042</v>
      </c>
      <c r="K24" s="33">
        <v>1.1695443227818589</v>
      </c>
      <c r="L24" s="33">
        <v>0.70434488767318049</v>
      </c>
      <c r="M24" s="33">
        <v>2.5487287106228331</v>
      </c>
      <c r="N24" s="33">
        <v>1.9595640348945023</v>
      </c>
      <c r="O24" s="33">
        <v>1.6549335162342467</v>
      </c>
      <c r="P24" s="99">
        <f>SUM(J24:O24)</f>
        <v>8.9073111119154245</v>
      </c>
      <c r="Q24" s="99">
        <f t="shared" si="1"/>
        <v>-2.6073111119154238</v>
      </c>
      <c r="R24" s="99">
        <f t="shared" si="9"/>
        <v>70.728415352781496</v>
      </c>
      <c r="S24" s="92"/>
      <c r="T24" s="23"/>
    </row>
    <row r="25" spans="1:21" ht="18" customHeight="1">
      <c r="B25" s="88" t="s">
        <v>87</v>
      </c>
      <c r="C25" s="25">
        <f>+[1]DGA!J25</f>
        <v>0</v>
      </c>
      <c r="D25" s="25">
        <f>+[1]DGA!K25</f>
        <v>0</v>
      </c>
      <c r="E25" s="25">
        <f>+[1]DGA!L25</f>
        <v>0</v>
      </c>
      <c r="F25" s="25">
        <f>+[1]DGA!M25</f>
        <v>0</v>
      </c>
      <c r="G25" s="25">
        <f>+[1]DGA!N25</f>
        <v>0</v>
      </c>
      <c r="H25" s="25">
        <f>+[1]DGA!O25</f>
        <v>0</v>
      </c>
      <c r="I25" s="106">
        <f>SUM(C25:H25)</f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102">
        <f>SUM(J25:O25)</f>
        <v>0</v>
      </c>
      <c r="Q25" s="102">
        <f t="shared" si="1"/>
        <v>0</v>
      </c>
      <c r="R25" s="102">
        <v>0</v>
      </c>
      <c r="S25" s="92"/>
      <c r="T25" s="23"/>
    </row>
    <row r="26" spans="1:21" ht="18" customHeight="1">
      <c r="B26" s="108" t="s">
        <v>88</v>
      </c>
      <c r="C26" s="25">
        <f t="shared" ref="C26:O27" si="13">+C27</f>
        <v>202.3</v>
      </c>
      <c r="D26" s="25">
        <f t="shared" si="13"/>
        <v>103.2</v>
      </c>
      <c r="E26" s="25">
        <f t="shared" si="13"/>
        <v>114.5</v>
      </c>
      <c r="F26" s="25">
        <f t="shared" si="13"/>
        <v>58.6</v>
      </c>
      <c r="G26" s="25">
        <f t="shared" si="13"/>
        <v>687.9</v>
      </c>
      <c r="H26" s="25">
        <f t="shared" si="13"/>
        <v>553.79999999999995</v>
      </c>
      <c r="I26" s="25">
        <f>+I27</f>
        <v>1720.3</v>
      </c>
      <c r="J26" s="25">
        <f t="shared" si="13"/>
        <v>161.21606595175001</v>
      </c>
      <c r="K26" s="25">
        <f t="shared" si="13"/>
        <v>231.23067581410319</v>
      </c>
      <c r="L26" s="25">
        <f t="shared" si="13"/>
        <v>75.275800645899849</v>
      </c>
      <c r="M26" s="25">
        <f t="shared" si="13"/>
        <v>79.336575258100794</v>
      </c>
      <c r="N26" s="25">
        <f t="shared" si="13"/>
        <v>120.82625590730763</v>
      </c>
      <c r="O26" s="25">
        <f t="shared" si="13"/>
        <v>93.377759806876284</v>
      </c>
      <c r="P26" s="94">
        <f>+P27</f>
        <v>761.2631333840377</v>
      </c>
      <c r="Q26" s="94">
        <f t="shared" si="1"/>
        <v>959.03686661596225</v>
      </c>
      <c r="R26" s="102">
        <f>+I26/P26*100</f>
        <v>225.97968094852595</v>
      </c>
      <c r="S26" s="109"/>
      <c r="T26" s="23"/>
    </row>
    <row r="27" spans="1:21" ht="18" customHeight="1">
      <c r="B27" s="110" t="s">
        <v>55</v>
      </c>
      <c r="C27" s="25">
        <f t="shared" si="13"/>
        <v>202.3</v>
      </c>
      <c r="D27" s="25">
        <f t="shared" si="13"/>
        <v>103.2</v>
      </c>
      <c r="E27" s="25">
        <f t="shared" si="13"/>
        <v>114.5</v>
      </c>
      <c r="F27" s="25">
        <f t="shared" si="13"/>
        <v>58.6</v>
      </c>
      <c r="G27" s="25">
        <f t="shared" si="13"/>
        <v>687.9</v>
      </c>
      <c r="H27" s="25">
        <f t="shared" si="13"/>
        <v>553.79999999999995</v>
      </c>
      <c r="I27" s="29">
        <f>+I28</f>
        <v>1720.3</v>
      </c>
      <c r="J27" s="25">
        <f t="shared" si="13"/>
        <v>161.21606595175001</v>
      </c>
      <c r="K27" s="25">
        <f t="shared" si="13"/>
        <v>231.23067581410319</v>
      </c>
      <c r="L27" s="25">
        <f t="shared" si="13"/>
        <v>75.275800645899849</v>
      </c>
      <c r="M27" s="25">
        <f t="shared" si="13"/>
        <v>79.336575258100794</v>
      </c>
      <c r="N27" s="25">
        <f t="shared" si="13"/>
        <v>120.82625590730763</v>
      </c>
      <c r="O27" s="25">
        <f t="shared" si="13"/>
        <v>93.377759806876284</v>
      </c>
      <c r="P27" s="91">
        <f>+P28</f>
        <v>761.2631333840377</v>
      </c>
      <c r="Q27" s="91">
        <f t="shared" si="1"/>
        <v>959.03686661596225</v>
      </c>
      <c r="R27" s="102">
        <f>+I27/P27*100</f>
        <v>225.97968094852595</v>
      </c>
      <c r="S27" s="92"/>
      <c r="T27" s="23"/>
    </row>
    <row r="28" spans="1:21" ht="18" customHeight="1">
      <c r="B28" s="111" t="s">
        <v>57</v>
      </c>
      <c r="C28" s="33">
        <f>+[1]DGA!J28</f>
        <v>202.3</v>
      </c>
      <c r="D28" s="33">
        <f>+[1]DGA!K28</f>
        <v>103.2</v>
      </c>
      <c r="E28" s="33">
        <f>+[1]DGA!L28</f>
        <v>114.5</v>
      </c>
      <c r="F28" s="33">
        <f>+[1]DGA!M28</f>
        <v>58.6</v>
      </c>
      <c r="G28" s="33">
        <f>+[1]DGA!N28</f>
        <v>687.9</v>
      </c>
      <c r="H28" s="33">
        <f>+[1]DGA!O28</f>
        <v>553.79999999999995</v>
      </c>
      <c r="I28" s="98">
        <f>SUM(C28:H28)</f>
        <v>1720.3</v>
      </c>
      <c r="J28" s="33">
        <v>161.21606595175001</v>
      </c>
      <c r="K28" s="33">
        <v>231.23067581410319</v>
      </c>
      <c r="L28" s="33">
        <v>75.275800645899849</v>
      </c>
      <c r="M28" s="33">
        <v>79.336575258100794</v>
      </c>
      <c r="N28" s="33">
        <v>120.82625590730763</v>
      </c>
      <c r="O28" s="33">
        <v>93.377759806876284</v>
      </c>
      <c r="P28" s="99">
        <f>SUM(J28:O28)</f>
        <v>761.2631333840377</v>
      </c>
      <c r="Q28" s="99">
        <f t="shared" si="1"/>
        <v>959.03686661596225</v>
      </c>
      <c r="R28" s="99">
        <f>+I28/P28*100</f>
        <v>225.97968094852595</v>
      </c>
      <c r="S28" s="69"/>
      <c r="T28" s="23"/>
    </row>
    <row r="29" spans="1:21" ht="18" customHeight="1">
      <c r="B29" s="47" t="s">
        <v>89</v>
      </c>
      <c r="C29" s="25">
        <f>+[1]DGA!J29</f>
        <v>259</v>
      </c>
      <c r="D29" s="25">
        <f>+[1]DGA!K29</f>
        <v>0</v>
      </c>
      <c r="E29" s="25">
        <f>+[1]DGA!L29</f>
        <v>0</v>
      </c>
      <c r="F29" s="25">
        <f>+[1]DGA!M29</f>
        <v>109.3</v>
      </c>
      <c r="G29" s="25">
        <f>+[1]DGA!N29</f>
        <v>134</v>
      </c>
      <c r="H29" s="25">
        <f>+[1]DGA!O29</f>
        <v>0</v>
      </c>
      <c r="I29" s="25">
        <f>+[1]DGA!P29</f>
        <v>502.3</v>
      </c>
      <c r="J29" s="25">
        <v>80.877546315334712</v>
      </c>
      <c r="K29" s="25">
        <v>0</v>
      </c>
      <c r="L29" s="25">
        <v>0</v>
      </c>
      <c r="M29" s="25">
        <v>92.790090997747981</v>
      </c>
      <c r="N29" s="25">
        <v>0</v>
      </c>
      <c r="O29" s="25">
        <v>1.0918345439711204E-2</v>
      </c>
      <c r="P29" s="102">
        <f>SUM(J29:O29)</f>
        <v>173.67855565852241</v>
      </c>
      <c r="Q29" s="102">
        <f t="shared" si="1"/>
        <v>328.62144434147763</v>
      </c>
      <c r="R29" s="102">
        <f>+I29/P29*100</f>
        <v>289.21244657722497</v>
      </c>
      <c r="S29" s="69"/>
      <c r="T29" s="23"/>
    </row>
    <row r="30" spans="1:21" ht="20.25" customHeight="1" thickBot="1">
      <c r="B30" s="61" t="s">
        <v>90</v>
      </c>
      <c r="C30" s="62">
        <f t="shared" ref="C30:O30" si="14">+C8+C25+C26+C29</f>
        <v>19993.3</v>
      </c>
      <c r="D30" s="62">
        <f t="shared" si="14"/>
        <v>19646.3</v>
      </c>
      <c r="E30" s="62">
        <f t="shared" si="14"/>
        <v>21907</v>
      </c>
      <c r="F30" s="62">
        <f t="shared" si="14"/>
        <v>21438.899999999998</v>
      </c>
      <c r="G30" s="62">
        <f t="shared" si="14"/>
        <v>22023.4</v>
      </c>
      <c r="H30" s="62">
        <f t="shared" si="14"/>
        <v>20936.2</v>
      </c>
      <c r="I30" s="62">
        <f t="shared" si="14"/>
        <v>125945.1</v>
      </c>
      <c r="J30" s="62">
        <f t="shared" si="14"/>
        <v>18991.984759088999</v>
      </c>
      <c r="K30" s="62">
        <f t="shared" si="14"/>
        <v>19200.884257914473</v>
      </c>
      <c r="L30" s="62">
        <f t="shared" si="14"/>
        <v>21091.438232733981</v>
      </c>
      <c r="M30" s="62">
        <f t="shared" si="14"/>
        <v>20552.020104227337</v>
      </c>
      <c r="N30" s="62">
        <f t="shared" si="14"/>
        <v>23543.108316164205</v>
      </c>
      <c r="O30" s="62">
        <f t="shared" si="14"/>
        <v>23684.27325226408</v>
      </c>
      <c r="P30" s="112">
        <f>+P8+P25+P26+P29</f>
        <v>127063.70892239308</v>
      </c>
      <c r="Q30" s="112">
        <f t="shared" si="1"/>
        <v>-1118.6089223930758</v>
      </c>
      <c r="R30" s="113">
        <f>+I30/P30*100</f>
        <v>99.119647197551672</v>
      </c>
      <c r="S30" s="114"/>
      <c r="T30" s="115"/>
      <c r="U30" s="23"/>
    </row>
    <row r="31" spans="1:21" ht="18" customHeight="1" thickTop="1">
      <c r="A31" s="116"/>
      <c r="B31" s="64" t="s">
        <v>71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117"/>
      <c r="Q31" s="65"/>
      <c r="R31" s="65"/>
      <c r="S31" s="76"/>
    </row>
    <row r="32" spans="1:21">
      <c r="B32" s="68" t="s">
        <v>72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6"/>
    </row>
    <row r="33" spans="2:19" ht="18" customHeight="1">
      <c r="B33" s="72" t="s">
        <v>91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118"/>
      <c r="R33" s="69"/>
      <c r="S33" s="76"/>
    </row>
    <row r="34" spans="2:19" ht="12" customHeight="1">
      <c r="B34" s="72" t="s">
        <v>92</v>
      </c>
      <c r="C34" s="76"/>
      <c r="D34" s="76"/>
      <c r="E34" s="76"/>
      <c r="F34" s="76"/>
      <c r="G34" s="76"/>
      <c r="H34" s="76"/>
      <c r="I34" s="76"/>
      <c r="J34" s="69"/>
      <c r="K34" s="69"/>
      <c r="L34" s="69"/>
      <c r="M34" s="69"/>
      <c r="N34" s="69"/>
      <c r="O34" s="69"/>
      <c r="P34" s="76"/>
      <c r="Q34" s="76"/>
      <c r="R34" s="76"/>
      <c r="S34" s="76"/>
    </row>
    <row r="35" spans="2:19" ht="15.75" customHeight="1">
      <c r="B35" s="75" t="s">
        <v>75</v>
      </c>
      <c r="C35" s="76"/>
      <c r="D35" s="76"/>
      <c r="E35" s="76"/>
      <c r="F35" s="76"/>
      <c r="G35" s="76"/>
      <c r="H35" s="76"/>
      <c r="I35" s="76"/>
      <c r="J35" s="74"/>
      <c r="K35" s="74"/>
      <c r="L35" s="74"/>
      <c r="M35" s="74"/>
      <c r="N35" s="74"/>
      <c r="O35" s="74"/>
      <c r="P35" s="69"/>
      <c r="Q35" s="69"/>
      <c r="R35" s="76"/>
      <c r="S35" s="76"/>
    </row>
    <row r="36" spans="2:19">
      <c r="B36" s="76"/>
      <c r="C36" s="76"/>
      <c r="D36" s="76"/>
      <c r="E36" s="76"/>
      <c r="F36" s="76"/>
      <c r="G36" s="76"/>
      <c r="H36" s="76"/>
      <c r="I36" s="76"/>
      <c r="J36" s="74"/>
      <c r="K36" s="74"/>
      <c r="L36" s="74"/>
      <c r="M36" s="74"/>
      <c r="N36" s="74"/>
      <c r="O36" s="74"/>
      <c r="P36" s="76"/>
      <c r="Q36" s="76"/>
      <c r="R36" s="76"/>
      <c r="S36" s="76"/>
    </row>
    <row r="37" spans="2:19">
      <c r="B37" s="76"/>
      <c r="C37" s="119"/>
      <c r="D37" s="119"/>
      <c r="E37" s="119"/>
      <c r="F37" s="119"/>
      <c r="G37" s="119"/>
      <c r="H37" s="119"/>
      <c r="I37" s="119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38" spans="2:19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</row>
    <row r="39" spans="2:19">
      <c r="B39" s="8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</row>
    <row r="40" spans="2:19">
      <c r="B40" s="8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</row>
    <row r="41" spans="2:19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</row>
    <row r="42" spans="2:19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</row>
    <row r="43" spans="2:19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</row>
    <row r="44" spans="2:19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</row>
    <row r="45" spans="2:19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2:19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</row>
    <row r="47" spans="2:19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</row>
    <row r="48" spans="2:19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</row>
    <row r="49" spans="2:19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</row>
    <row r="50" spans="2:19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</row>
    <row r="51" spans="2:19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</row>
    <row r="52" spans="2:19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</row>
    <row r="53" spans="2:19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</row>
    <row r="54" spans="2:19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</row>
    <row r="55" spans="2:19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</row>
    <row r="56" spans="2:19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</row>
    <row r="57" spans="2:19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</row>
    <row r="58" spans="2:19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</row>
    <row r="59" spans="2:19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</row>
    <row r="60" spans="2:19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</row>
    <row r="61" spans="2:19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</row>
    <row r="62" spans="2:19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</row>
    <row r="63" spans="2:19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</row>
    <row r="64" spans="2:19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</row>
    <row r="65" spans="2:19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</row>
    <row r="66" spans="2:19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</row>
    <row r="67" spans="2:19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</row>
    <row r="68" spans="2:19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</row>
    <row r="69" spans="2:19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</row>
    <row r="70" spans="2:19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</row>
    <row r="71" spans="2:19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</row>
    <row r="72" spans="2:19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</row>
    <row r="73" spans="2:19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</row>
    <row r="74" spans="2:19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</row>
    <row r="75" spans="2:19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</row>
    <row r="76" spans="2:19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</row>
    <row r="77" spans="2:19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2:19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</row>
    <row r="79" spans="2:19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</row>
    <row r="80" spans="2:19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</row>
    <row r="81" spans="2:19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</row>
    <row r="82" spans="2:19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</row>
    <row r="83" spans="2:19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</row>
    <row r="84" spans="2:19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</row>
    <row r="85" spans="2:19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</row>
    <row r="86" spans="2:19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</row>
    <row r="87" spans="2:19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</row>
    <row r="88" spans="2:19"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</row>
    <row r="89" spans="2:19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</row>
    <row r="90" spans="2:19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</row>
    <row r="91" spans="2:19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</row>
    <row r="92" spans="2:19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</row>
    <row r="93" spans="2:19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</row>
    <row r="94" spans="2:19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</row>
    <row r="95" spans="2:19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</row>
    <row r="96" spans="2:19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</row>
    <row r="97" spans="2:19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</row>
    <row r="98" spans="2:19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</row>
    <row r="99" spans="2:19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</row>
    <row r="100" spans="2:19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</row>
    <row r="101" spans="2:19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</row>
    <row r="102" spans="2:19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</row>
    <row r="103" spans="2:19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</row>
    <row r="104" spans="2:19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</row>
    <row r="105" spans="2:19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</row>
    <row r="106" spans="2:19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</row>
    <row r="107" spans="2:19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</row>
    <row r="108" spans="2:19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</row>
    <row r="109" spans="2:19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</row>
    <row r="110" spans="2:19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</row>
    <row r="111" spans="2:19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</row>
    <row r="112" spans="2:19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</row>
    <row r="113" spans="2:19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</row>
    <row r="114" spans="2:19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</row>
    <row r="115" spans="2:19"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</row>
    <row r="116" spans="2:19"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</row>
    <row r="117" spans="2:19"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</row>
    <row r="118" spans="2:19"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</row>
    <row r="119" spans="2:19"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</row>
    <row r="120" spans="2:19"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</row>
    <row r="121" spans="2:19"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</row>
    <row r="122" spans="2:19"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</row>
    <row r="123" spans="2:19"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</row>
    <row r="124" spans="2:19"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</row>
    <row r="125" spans="2:19"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</row>
    <row r="126" spans="2:19"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</row>
    <row r="127" spans="2:19"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</row>
    <row r="128" spans="2:19"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</row>
    <row r="129" spans="2:19"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</row>
    <row r="130" spans="2:19"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</row>
    <row r="131" spans="2:19"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</row>
    <row r="132" spans="2:19"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</row>
    <row r="133" spans="2:19"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</row>
    <row r="134" spans="2:19"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</row>
    <row r="135" spans="2:19"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</row>
    <row r="136" spans="2:19"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</row>
    <row r="137" spans="2:19"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</row>
    <row r="138" spans="2:19"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</row>
    <row r="139" spans="2:19"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</row>
    <row r="140" spans="2:19"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</row>
    <row r="141" spans="2:19"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</row>
    <row r="142" spans="2:19"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</row>
    <row r="143" spans="2:19"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</row>
    <row r="144" spans="2:19"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</row>
    <row r="145" spans="2:19"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</row>
    <row r="146" spans="2:19"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</row>
    <row r="147" spans="2:19"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</row>
    <row r="148" spans="2:19"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</row>
    <row r="149" spans="2:19"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</row>
    <row r="150" spans="2:19"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</row>
    <row r="151" spans="2:19"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</row>
    <row r="152" spans="2:19"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</row>
    <row r="153" spans="2:19"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</row>
    <row r="154" spans="2:19"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</row>
    <row r="155" spans="2:19"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</row>
    <row r="156" spans="2:19"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</row>
    <row r="157" spans="2:19"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</row>
    <row r="158" spans="2:19"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</row>
    <row r="159" spans="2:19"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</row>
    <row r="160" spans="2:19"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</row>
    <row r="161" spans="2:19"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</row>
    <row r="162" spans="2:19"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</row>
    <row r="163" spans="2:19"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</row>
    <row r="164" spans="2:19"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</row>
    <row r="165" spans="2:19"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</row>
    <row r="166" spans="2:19"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</row>
    <row r="167" spans="2:19"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</row>
    <row r="168" spans="2:19"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</row>
    <row r="169" spans="2:19"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</row>
    <row r="170" spans="2:19"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</row>
    <row r="171" spans="2:19"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</row>
    <row r="172" spans="2:19"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</row>
    <row r="173" spans="2:19"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</row>
    <row r="174" spans="2:19"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</row>
    <row r="175" spans="2:19"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</row>
    <row r="176" spans="2:19"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</row>
    <row r="177" spans="2:19"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</row>
    <row r="178" spans="2:19"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</row>
    <row r="179" spans="2:19"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</row>
    <row r="180" spans="2:19"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</row>
    <row r="181" spans="2:19"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</row>
  </sheetData>
  <mergeCells count="11">
    <mergeCell ref="R6:R7"/>
    <mergeCell ref="B1:S1"/>
    <mergeCell ref="B3:R3"/>
    <mergeCell ref="B4:R4"/>
    <mergeCell ref="B5:R5"/>
    <mergeCell ref="B6:B7"/>
    <mergeCell ref="C6:H6"/>
    <mergeCell ref="I6:I7"/>
    <mergeCell ref="J6:O6"/>
    <mergeCell ref="P6:P7"/>
    <mergeCell ref="Q6:Q7"/>
  </mergeCells>
  <printOptions horizontalCentered="1"/>
  <pageMargins left="0" right="0" top="0.19685039370078741" bottom="0.19685039370078741" header="0" footer="0.19685039370078741"/>
  <pageSetup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E749-BA4A-405D-907F-1C46221792E4}">
  <dimension ref="B1:AS263"/>
  <sheetViews>
    <sheetView showGridLines="0" tabSelected="1" topLeftCell="B1" zoomScale="90" zoomScaleNormal="90" workbookViewId="0">
      <pane xSplit="1" ySplit="8" topLeftCell="C28" activePane="bottomRight" state="frozen"/>
      <selection activeCell="B1" sqref="B1"/>
      <selection pane="topRight" activeCell="C1" sqref="C1"/>
      <selection pane="bottomLeft" activeCell="B8" sqref="B8"/>
      <selection pane="bottomRight" activeCell="E46" sqref="E46"/>
    </sheetView>
  </sheetViews>
  <sheetFormatPr baseColWidth="10" defaultColWidth="11.42578125" defaultRowHeight="12.75"/>
  <cols>
    <col min="1" max="1" width="3.42578125" style="1" customWidth="1"/>
    <col min="2" max="2" width="68.5703125" style="1" customWidth="1"/>
    <col min="3" max="8" width="10.140625" style="1" customWidth="1"/>
    <col min="9" max="9" width="14" style="120" customWidth="1"/>
    <col min="10" max="15" width="11.7109375" style="1" customWidth="1"/>
    <col min="16" max="16" width="16.7109375" style="1" customWidth="1"/>
    <col min="17" max="17" width="13.28515625" style="1" customWidth="1"/>
    <col min="18" max="18" width="10.140625" style="1" customWidth="1"/>
    <col min="19" max="19" width="11.140625" style="120" customWidth="1"/>
    <col min="20" max="45" width="11.42578125" style="120"/>
    <col min="46" max="16384" width="11.42578125" style="1"/>
  </cols>
  <sheetData>
    <row r="1" spans="2:45">
      <c r="B1" s="1" t="s">
        <v>0</v>
      </c>
    </row>
    <row r="2" spans="2:45" ht="14.25">
      <c r="B2" s="121" t="s">
        <v>93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2:45" ht="14.25" customHeight="1">
      <c r="B3" s="122"/>
      <c r="C3" s="122"/>
      <c r="D3" s="122"/>
      <c r="E3" s="122"/>
      <c r="F3" s="122"/>
      <c r="G3" s="122"/>
      <c r="H3" s="122"/>
      <c r="I3" s="123"/>
      <c r="J3" s="122"/>
      <c r="K3" s="122"/>
      <c r="L3" s="122"/>
      <c r="M3" s="122"/>
      <c r="N3" s="122"/>
      <c r="O3" s="122"/>
      <c r="P3" s="122"/>
      <c r="Q3" s="122"/>
      <c r="R3" s="122"/>
    </row>
    <row r="4" spans="2:45" s="116" customFormat="1" ht="15">
      <c r="B4" s="124" t="s">
        <v>94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</row>
    <row r="5" spans="2:45" s="116" customFormat="1" ht="15">
      <c r="B5" s="11" t="s">
        <v>95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</row>
    <row r="6" spans="2:45" s="116" customFormat="1" ht="18" customHeight="1">
      <c r="B6" s="11" t="s">
        <v>96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</row>
    <row r="7" spans="2:45" s="116" customFormat="1" ht="18" customHeight="1">
      <c r="B7" s="12" t="s">
        <v>5</v>
      </c>
      <c r="C7" s="13">
        <v>2025</v>
      </c>
      <c r="D7" s="14"/>
      <c r="E7" s="14"/>
      <c r="F7" s="14"/>
      <c r="G7" s="14"/>
      <c r="H7" s="14"/>
      <c r="I7" s="15" t="s">
        <v>6</v>
      </c>
      <c r="J7" s="13">
        <v>2025</v>
      </c>
      <c r="K7" s="14"/>
      <c r="L7" s="14"/>
      <c r="M7" s="14"/>
      <c r="N7" s="14"/>
      <c r="O7" s="14"/>
      <c r="P7" s="15" t="s">
        <v>7</v>
      </c>
      <c r="Q7" s="85" t="s">
        <v>8</v>
      </c>
      <c r="R7" s="12" t="s">
        <v>97</v>
      </c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</row>
    <row r="8" spans="2:45" ht="44.25" customHeight="1" thickBot="1">
      <c r="B8" s="126"/>
      <c r="C8" s="127" t="s">
        <v>10</v>
      </c>
      <c r="D8" s="127" t="s">
        <v>11</v>
      </c>
      <c r="E8" s="127" t="s">
        <v>12</v>
      </c>
      <c r="F8" s="127" t="s">
        <v>13</v>
      </c>
      <c r="G8" s="17" t="s">
        <v>14</v>
      </c>
      <c r="H8" s="17" t="s">
        <v>15</v>
      </c>
      <c r="I8" s="128"/>
      <c r="J8" s="127" t="s">
        <v>10</v>
      </c>
      <c r="K8" s="127" t="s">
        <v>11</v>
      </c>
      <c r="L8" s="127" t="s">
        <v>12</v>
      </c>
      <c r="M8" s="127" t="s">
        <v>13</v>
      </c>
      <c r="N8" s="17" t="s">
        <v>14</v>
      </c>
      <c r="O8" s="17" t="s">
        <v>15</v>
      </c>
      <c r="P8" s="128"/>
      <c r="Q8" s="129"/>
      <c r="R8" s="126"/>
    </row>
    <row r="9" spans="2:45" ht="18" customHeight="1" thickTop="1">
      <c r="B9" s="130" t="s">
        <v>16</v>
      </c>
      <c r="C9" s="25">
        <f t="shared" ref="C9:P9" si="0">+C10+C21+C25+C22+C37</f>
        <v>765.1</v>
      </c>
      <c r="D9" s="25">
        <f t="shared" si="0"/>
        <v>584.30000000000007</v>
      </c>
      <c r="E9" s="25">
        <f t="shared" si="0"/>
        <v>1323.8</v>
      </c>
      <c r="F9" s="25">
        <f t="shared" si="0"/>
        <v>1309.4000000000001</v>
      </c>
      <c r="G9" s="25">
        <f t="shared" si="0"/>
        <v>594.59999999999991</v>
      </c>
      <c r="H9" s="25">
        <f t="shared" si="0"/>
        <v>1483.1999999999998</v>
      </c>
      <c r="I9" s="131">
        <f t="shared" si="0"/>
        <v>6060.4000000000005</v>
      </c>
      <c r="J9" s="25">
        <f t="shared" si="0"/>
        <v>851.00519162638511</v>
      </c>
      <c r="K9" s="25">
        <f t="shared" si="0"/>
        <v>871.4203552229792</v>
      </c>
      <c r="L9" s="25">
        <f t="shared" si="0"/>
        <v>842.00600679037677</v>
      </c>
      <c r="M9" s="25">
        <f t="shared" si="0"/>
        <v>872.0830442371107</v>
      </c>
      <c r="N9" s="25">
        <f t="shared" si="0"/>
        <v>852.32494833862847</v>
      </c>
      <c r="O9" s="25">
        <f t="shared" si="0"/>
        <v>832.00086032196407</v>
      </c>
      <c r="P9" s="25">
        <f t="shared" si="0"/>
        <v>5120.8404065374434</v>
      </c>
      <c r="Q9" s="25">
        <f t="shared" ref="Q9:Q51" si="1">+I9-P9</f>
        <v>939.55959346255713</v>
      </c>
      <c r="R9" s="25">
        <f t="shared" ref="R9:R17" si="2">+I9/P9*100</f>
        <v>118.34776167331992</v>
      </c>
      <c r="S9" s="132"/>
      <c r="T9" s="133"/>
      <c r="U9" s="133"/>
    </row>
    <row r="10" spans="2:45" ht="18" customHeight="1">
      <c r="B10" s="134" t="s">
        <v>17</v>
      </c>
      <c r="C10" s="25">
        <f t="shared" ref="C10:H10" si="3">+C11+C19</f>
        <v>28.1</v>
      </c>
      <c r="D10" s="25">
        <f t="shared" si="3"/>
        <v>24.1</v>
      </c>
      <c r="E10" s="25">
        <f t="shared" si="3"/>
        <v>99.500000000000014</v>
      </c>
      <c r="F10" s="25">
        <f t="shared" si="3"/>
        <v>93.399999999999991</v>
      </c>
      <c r="G10" s="25">
        <f t="shared" si="3"/>
        <v>28</v>
      </c>
      <c r="H10" s="25">
        <f t="shared" si="3"/>
        <v>92.6</v>
      </c>
      <c r="I10" s="135">
        <f>+I11+I19</f>
        <v>365.70000000000005</v>
      </c>
      <c r="J10" s="25">
        <f>+J11+J19</f>
        <v>219.63563588977266</v>
      </c>
      <c r="K10" s="25">
        <f t="shared" ref="K10:O10" si="4">+K11+K19</f>
        <v>270.71822212715239</v>
      </c>
      <c r="L10" s="25">
        <f t="shared" si="4"/>
        <v>262.6158105754879</v>
      </c>
      <c r="M10" s="25">
        <f t="shared" si="4"/>
        <v>273.17683877118679</v>
      </c>
      <c r="N10" s="25">
        <f t="shared" si="4"/>
        <v>260.81037092363863</v>
      </c>
      <c r="O10" s="25">
        <f t="shared" si="4"/>
        <v>254.90005895623185</v>
      </c>
      <c r="P10" s="29">
        <f>+P11+P19</f>
        <v>1541.8569372434699</v>
      </c>
      <c r="Q10" s="29">
        <f t="shared" si="1"/>
        <v>-1176.1569372434699</v>
      </c>
      <c r="R10" s="29">
        <f t="shared" si="2"/>
        <v>23.718153816124996</v>
      </c>
      <c r="S10" s="132"/>
      <c r="T10" s="133"/>
      <c r="U10" s="133"/>
    </row>
    <row r="11" spans="2:45" ht="18" customHeight="1">
      <c r="B11" s="134" t="s">
        <v>79</v>
      </c>
      <c r="C11" s="25">
        <f t="shared" ref="C11:H11" si="5">+C12+C15</f>
        <v>12.6</v>
      </c>
      <c r="D11" s="25">
        <f t="shared" si="5"/>
        <v>9.6</v>
      </c>
      <c r="E11" s="25">
        <f t="shared" si="5"/>
        <v>82.300000000000011</v>
      </c>
      <c r="F11" s="25">
        <f t="shared" si="5"/>
        <v>79.3</v>
      </c>
      <c r="G11" s="25">
        <f t="shared" si="5"/>
        <v>14.4</v>
      </c>
      <c r="H11" s="25">
        <f t="shared" si="5"/>
        <v>74.599999999999994</v>
      </c>
      <c r="I11" s="135">
        <f>+I12+I15</f>
        <v>272.8</v>
      </c>
      <c r="J11" s="25">
        <f>+J12+J15</f>
        <v>203.41902817372323</v>
      </c>
      <c r="K11" s="25">
        <f t="shared" ref="K11:O11" si="6">+K12+K15</f>
        <v>255.86858544569162</v>
      </c>
      <c r="L11" s="25">
        <f t="shared" si="6"/>
        <v>247.95388171989651</v>
      </c>
      <c r="M11" s="25">
        <f t="shared" si="6"/>
        <v>255.16253132902528</v>
      </c>
      <c r="N11" s="25">
        <f t="shared" si="6"/>
        <v>244.86083043439311</v>
      </c>
      <c r="O11" s="25">
        <f t="shared" si="6"/>
        <v>237.8495079318223</v>
      </c>
      <c r="P11" s="29">
        <f>+P12+P15</f>
        <v>1445.1143650345518</v>
      </c>
      <c r="Q11" s="29">
        <f t="shared" si="1"/>
        <v>-1172.3143650345519</v>
      </c>
      <c r="R11" s="29">
        <f t="shared" si="2"/>
        <v>18.877398675189109</v>
      </c>
      <c r="S11" s="132"/>
      <c r="T11" s="133"/>
      <c r="U11" s="133"/>
    </row>
    <row r="12" spans="2:45" ht="18" customHeight="1">
      <c r="B12" s="136" t="s">
        <v>36</v>
      </c>
      <c r="C12" s="25">
        <f t="shared" ref="C12:H12" si="7">+C13+C14</f>
        <v>0</v>
      </c>
      <c r="D12" s="25">
        <f t="shared" si="7"/>
        <v>0</v>
      </c>
      <c r="E12" s="25">
        <f t="shared" si="7"/>
        <v>66.400000000000006</v>
      </c>
      <c r="F12" s="25">
        <f t="shared" si="7"/>
        <v>65.7</v>
      </c>
      <c r="G12" s="25">
        <f t="shared" si="7"/>
        <v>0</v>
      </c>
      <c r="H12" s="25">
        <f t="shared" si="7"/>
        <v>61.5</v>
      </c>
      <c r="I12" s="131">
        <f>+I13+I14</f>
        <v>193.60000000000002</v>
      </c>
      <c r="J12" s="25">
        <f>+J13+J14</f>
        <v>166.55176569943899</v>
      </c>
      <c r="K12" s="25">
        <f t="shared" ref="K12:O12" si="8">+K13+K14</f>
        <v>226.26313263114605</v>
      </c>
      <c r="L12" s="25">
        <f t="shared" si="8"/>
        <v>223.98458789564978</v>
      </c>
      <c r="M12" s="25">
        <f t="shared" si="8"/>
        <v>217.50377913407314</v>
      </c>
      <c r="N12" s="25">
        <f t="shared" si="8"/>
        <v>227.63448648357254</v>
      </c>
      <c r="O12" s="25">
        <f t="shared" si="8"/>
        <v>217.78721461435262</v>
      </c>
      <c r="P12" s="25">
        <f>+P13+P14</f>
        <v>1279.724966458233</v>
      </c>
      <c r="Q12" s="25">
        <f t="shared" si="1"/>
        <v>-1086.1249664582328</v>
      </c>
      <c r="R12" s="29">
        <f t="shared" si="2"/>
        <v>15.128250606519572</v>
      </c>
      <c r="S12" s="132"/>
      <c r="T12" s="133"/>
      <c r="U12" s="133"/>
    </row>
    <row r="13" spans="2:45" ht="18" customHeight="1">
      <c r="B13" s="137" t="s">
        <v>98</v>
      </c>
      <c r="C13" s="33">
        <f>+'[1]TESORERIA '!J12</f>
        <v>0</v>
      </c>
      <c r="D13" s="33">
        <f>+'[1]TESORERIA '!K12</f>
        <v>0</v>
      </c>
      <c r="E13" s="33">
        <f>+'[1]TESORERIA '!L12</f>
        <v>0</v>
      </c>
      <c r="F13" s="33">
        <f>+'[1]TESORERIA '!M12</f>
        <v>0</v>
      </c>
      <c r="G13" s="33">
        <f>+'[1]TESORERIA '!N12</f>
        <v>0</v>
      </c>
      <c r="H13" s="33">
        <f>+'[1]TESORERIA '!O12</f>
        <v>0</v>
      </c>
      <c r="I13" s="138">
        <f>SUM(C13:H13)</f>
        <v>0</v>
      </c>
      <c r="J13" s="33">
        <v>166.55176569943899</v>
      </c>
      <c r="K13" s="33">
        <v>167.59299112616861</v>
      </c>
      <c r="L13" s="33">
        <v>170.59390845016421</v>
      </c>
      <c r="M13" s="33">
        <v>164.15314152189941</v>
      </c>
      <c r="N13" s="33">
        <v>164.673506720229</v>
      </c>
      <c r="O13" s="33">
        <v>163.924889179064</v>
      </c>
      <c r="P13" s="34">
        <f>SUM(J13:O13)</f>
        <v>997.49020269696416</v>
      </c>
      <c r="Q13" s="34">
        <f t="shared" si="1"/>
        <v>-997.49020269696416</v>
      </c>
      <c r="R13" s="34">
        <f t="shared" si="2"/>
        <v>0</v>
      </c>
      <c r="S13" s="132"/>
      <c r="T13" s="133"/>
      <c r="U13" s="133"/>
    </row>
    <row r="14" spans="2:45" ht="18" customHeight="1">
      <c r="B14" s="139" t="s">
        <v>99</v>
      </c>
      <c r="C14" s="33">
        <f>+'[1]TESORERIA '!J14</f>
        <v>0</v>
      </c>
      <c r="D14" s="33">
        <f>+'[1]TESORERIA '!K14</f>
        <v>0</v>
      </c>
      <c r="E14" s="33">
        <f>+'[1]TESORERIA '!L14</f>
        <v>66.400000000000006</v>
      </c>
      <c r="F14" s="33">
        <f>+'[1]TESORERIA '!M14</f>
        <v>65.7</v>
      </c>
      <c r="G14" s="33">
        <f>+'[1]TESORERIA '!N14</f>
        <v>0</v>
      </c>
      <c r="H14" s="33">
        <f>+'[1]TESORERIA '!O14</f>
        <v>61.5</v>
      </c>
      <c r="I14" s="138">
        <f>SUM(C14:H14)</f>
        <v>193.60000000000002</v>
      </c>
      <c r="J14" s="33">
        <v>0</v>
      </c>
      <c r="K14" s="33">
        <v>58.670141504977423</v>
      </c>
      <c r="L14" s="33">
        <v>53.390679445485588</v>
      </c>
      <c r="M14" s="33">
        <v>53.350637612173728</v>
      </c>
      <c r="N14" s="33">
        <v>62.960979763343538</v>
      </c>
      <c r="O14" s="33">
        <v>53.862325435288618</v>
      </c>
      <c r="P14" s="34">
        <f>SUM(J14:O14)</f>
        <v>282.23476376126888</v>
      </c>
      <c r="Q14" s="34">
        <f t="shared" si="1"/>
        <v>-88.634763761268857</v>
      </c>
      <c r="R14" s="34">
        <f t="shared" si="2"/>
        <v>68.595376919534459</v>
      </c>
      <c r="S14" s="132"/>
      <c r="T14" s="133"/>
      <c r="U14" s="133"/>
    </row>
    <row r="15" spans="2:45" ht="18" customHeight="1">
      <c r="B15" s="136" t="s">
        <v>100</v>
      </c>
      <c r="C15" s="25">
        <f t="shared" ref="C15:J16" si="9">+C16</f>
        <v>12.6</v>
      </c>
      <c r="D15" s="25">
        <f t="shared" si="9"/>
        <v>9.6</v>
      </c>
      <c r="E15" s="25">
        <f t="shared" si="9"/>
        <v>15.9</v>
      </c>
      <c r="F15" s="25">
        <f t="shared" si="9"/>
        <v>13.6</v>
      </c>
      <c r="G15" s="25">
        <f t="shared" si="9"/>
        <v>14.4</v>
      </c>
      <c r="H15" s="25">
        <f t="shared" si="9"/>
        <v>13.1</v>
      </c>
      <c r="I15" s="131">
        <f>+I16+I18</f>
        <v>79.2</v>
      </c>
      <c r="J15" s="25">
        <f t="shared" ref="J15:O16" si="10">+J16</f>
        <v>36.867262474284246</v>
      </c>
      <c r="K15" s="25">
        <f t="shared" si="10"/>
        <v>29.605452814545576</v>
      </c>
      <c r="L15" s="25">
        <f t="shared" si="10"/>
        <v>23.96929382424673</v>
      </c>
      <c r="M15" s="25">
        <f t="shared" si="10"/>
        <v>37.658752194952136</v>
      </c>
      <c r="N15" s="25">
        <f t="shared" si="10"/>
        <v>17.226343950820556</v>
      </c>
      <c r="O15" s="25">
        <f t="shared" si="10"/>
        <v>20.062293317469667</v>
      </c>
      <c r="P15" s="25">
        <f>SUM(J15:O15)</f>
        <v>165.38939857631891</v>
      </c>
      <c r="Q15" s="25">
        <f t="shared" si="1"/>
        <v>-86.189398576318908</v>
      </c>
      <c r="R15" s="29">
        <f t="shared" si="2"/>
        <v>47.886987123575018</v>
      </c>
      <c r="S15" s="132"/>
      <c r="T15" s="133"/>
      <c r="U15" s="133"/>
    </row>
    <row r="16" spans="2:45" ht="18" customHeight="1">
      <c r="B16" s="140" t="s">
        <v>101</v>
      </c>
      <c r="C16" s="25">
        <f>+C17</f>
        <v>12.6</v>
      </c>
      <c r="D16" s="25">
        <f t="shared" si="9"/>
        <v>9.6</v>
      </c>
      <c r="E16" s="25">
        <f t="shared" si="9"/>
        <v>15.9</v>
      </c>
      <c r="F16" s="25">
        <f t="shared" si="9"/>
        <v>13.6</v>
      </c>
      <c r="G16" s="25">
        <f t="shared" si="9"/>
        <v>14.4</v>
      </c>
      <c r="H16" s="25">
        <f t="shared" si="9"/>
        <v>13.1</v>
      </c>
      <c r="I16" s="25">
        <f>+I17</f>
        <v>79.2</v>
      </c>
      <c r="J16" s="25">
        <f t="shared" si="9"/>
        <v>36.867262474284246</v>
      </c>
      <c r="K16" s="25">
        <f t="shared" si="10"/>
        <v>29.605452814545576</v>
      </c>
      <c r="L16" s="25">
        <f t="shared" si="10"/>
        <v>23.96929382424673</v>
      </c>
      <c r="M16" s="25">
        <f t="shared" si="10"/>
        <v>37.658752194952136</v>
      </c>
      <c r="N16" s="25">
        <f t="shared" si="10"/>
        <v>17.226343950820556</v>
      </c>
      <c r="O16" s="25">
        <f t="shared" si="10"/>
        <v>20.062293317469667</v>
      </c>
      <c r="P16" s="25">
        <f>+P17</f>
        <v>165.38939857631891</v>
      </c>
      <c r="Q16" s="25">
        <f t="shared" si="1"/>
        <v>-86.189398576318908</v>
      </c>
      <c r="R16" s="29">
        <f t="shared" si="2"/>
        <v>47.886987123575018</v>
      </c>
      <c r="S16" s="132"/>
      <c r="T16" s="133"/>
      <c r="U16" s="133"/>
    </row>
    <row r="17" spans="2:21" ht="18" customHeight="1">
      <c r="B17" s="141" t="s">
        <v>102</v>
      </c>
      <c r="C17" s="33">
        <f>+'[1]TESORERIA '!J17</f>
        <v>12.6</v>
      </c>
      <c r="D17" s="33">
        <f>+'[1]TESORERIA '!K17</f>
        <v>9.6</v>
      </c>
      <c r="E17" s="33">
        <f>+'[1]TESORERIA '!L17</f>
        <v>15.9</v>
      </c>
      <c r="F17" s="33">
        <f>+'[1]TESORERIA '!M17</f>
        <v>13.6</v>
      </c>
      <c r="G17" s="33">
        <f>+'[1]TESORERIA '!N17</f>
        <v>14.4</v>
      </c>
      <c r="H17" s="33">
        <f>+'[1]TESORERIA '!O17</f>
        <v>13.1</v>
      </c>
      <c r="I17" s="138">
        <f>SUM(C17:H17)</f>
        <v>79.2</v>
      </c>
      <c r="J17" s="33">
        <v>36.867262474284246</v>
      </c>
      <c r="K17" s="33">
        <v>29.605452814545576</v>
      </c>
      <c r="L17" s="33">
        <v>23.96929382424673</v>
      </c>
      <c r="M17" s="33">
        <v>37.658752194952136</v>
      </c>
      <c r="N17" s="33">
        <v>17.226343950820556</v>
      </c>
      <c r="O17" s="33">
        <v>20.062293317469667</v>
      </c>
      <c r="P17" s="34">
        <f>SUM(J17:O17)</f>
        <v>165.38939857631891</v>
      </c>
      <c r="Q17" s="34">
        <f t="shared" si="1"/>
        <v>-86.189398576318908</v>
      </c>
      <c r="R17" s="34">
        <f t="shared" si="2"/>
        <v>47.886987123575018</v>
      </c>
      <c r="S17" s="132"/>
      <c r="T17" s="133"/>
      <c r="U17" s="133"/>
    </row>
    <row r="18" spans="2:21" ht="18" customHeight="1">
      <c r="B18" s="43" t="s">
        <v>31</v>
      </c>
      <c r="C18" s="33">
        <f>+'[1]TESORERIA '!J18</f>
        <v>0</v>
      </c>
      <c r="D18" s="33">
        <f>+'[1]TESORERIA '!J18</f>
        <v>0</v>
      </c>
      <c r="E18" s="33">
        <f>+'[1]TESORERIA '!L18</f>
        <v>0</v>
      </c>
      <c r="F18" s="33">
        <f>+'[1]TESORERIA '!M18</f>
        <v>0</v>
      </c>
      <c r="G18" s="33">
        <f>+'[1]TESORERIA '!N18</f>
        <v>0</v>
      </c>
      <c r="H18" s="33">
        <f>+'[1]TESORERIA '!O18</f>
        <v>0</v>
      </c>
      <c r="I18" s="138">
        <f>SUM(C18:H18)</f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4">
        <f>SUM(J18:O18)</f>
        <v>0</v>
      </c>
      <c r="Q18" s="34">
        <f t="shared" si="1"/>
        <v>0</v>
      </c>
      <c r="R18" s="142">
        <v>0</v>
      </c>
      <c r="S18" s="132"/>
      <c r="T18" s="133"/>
      <c r="U18" s="133"/>
    </row>
    <row r="19" spans="2:21" ht="18" customHeight="1">
      <c r="B19" s="136" t="s">
        <v>82</v>
      </c>
      <c r="C19" s="25">
        <f t="shared" ref="C19:H19" si="11">+C20</f>
        <v>15.5</v>
      </c>
      <c r="D19" s="25">
        <f t="shared" si="11"/>
        <v>14.5</v>
      </c>
      <c r="E19" s="25">
        <f t="shared" si="11"/>
        <v>17.2</v>
      </c>
      <c r="F19" s="25">
        <f t="shared" si="11"/>
        <v>14.1</v>
      </c>
      <c r="G19" s="25">
        <f t="shared" si="11"/>
        <v>13.6</v>
      </c>
      <c r="H19" s="25">
        <f t="shared" si="11"/>
        <v>18</v>
      </c>
      <c r="I19" s="135">
        <f>+I20</f>
        <v>92.9</v>
      </c>
      <c r="J19" s="25">
        <f t="shared" ref="J19:O19" si="12">+J20</f>
        <v>16.216607716049435</v>
      </c>
      <c r="K19" s="25">
        <f t="shared" si="12"/>
        <v>14.849636681460749</v>
      </c>
      <c r="L19" s="25">
        <f t="shared" si="12"/>
        <v>14.661928855591412</v>
      </c>
      <c r="M19" s="25">
        <f t="shared" si="12"/>
        <v>18.014307442161485</v>
      </c>
      <c r="N19" s="25">
        <f t="shared" si="12"/>
        <v>15.949540489245505</v>
      </c>
      <c r="O19" s="25">
        <f t="shared" si="12"/>
        <v>17.05055102440954</v>
      </c>
      <c r="P19" s="29">
        <f>+P20</f>
        <v>96.742572208918133</v>
      </c>
      <c r="Q19" s="29">
        <f t="shared" si="1"/>
        <v>-3.8425722089181278</v>
      </c>
      <c r="R19" s="29">
        <f t="shared" ref="R19:R29" si="13">+I19/P19*100</f>
        <v>96.028044198969624</v>
      </c>
      <c r="S19" s="132"/>
      <c r="T19" s="133"/>
      <c r="U19" s="133"/>
    </row>
    <row r="20" spans="2:21" ht="18" customHeight="1">
      <c r="B20" s="43" t="s">
        <v>103</v>
      </c>
      <c r="C20" s="33">
        <f>+'[1]TESORERIA '!J20</f>
        <v>15.5</v>
      </c>
      <c r="D20" s="33">
        <f>+'[1]TESORERIA '!K20</f>
        <v>14.5</v>
      </c>
      <c r="E20" s="33">
        <f>+'[1]TESORERIA '!L20</f>
        <v>17.2</v>
      </c>
      <c r="F20" s="33">
        <f>+'[1]TESORERIA '!M20</f>
        <v>14.1</v>
      </c>
      <c r="G20" s="33">
        <f>+'[1]TESORERIA '!N20</f>
        <v>13.6</v>
      </c>
      <c r="H20" s="33">
        <f>+'[1]TESORERIA '!O20</f>
        <v>18</v>
      </c>
      <c r="I20" s="138">
        <f>SUM(C20:H20)</f>
        <v>92.9</v>
      </c>
      <c r="J20" s="33">
        <v>16.216607716049435</v>
      </c>
      <c r="K20" s="33">
        <v>14.849636681460749</v>
      </c>
      <c r="L20" s="33">
        <v>14.661928855591412</v>
      </c>
      <c r="M20" s="33">
        <v>18.014307442161485</v>
      </c>
      <c r="N20" s="33">
        <v>15.949540489245505</v>
      </c>
      <c r="O20" s="33">
        <v>17.05055102440954</v>
      </c>
      <c r="P20" s="34">
        <f>SUM(J20:O20)</f>
        <v>96.742572208918133</v>
      </c>
      <c r="Q20" s="34">
        <f t="shared" si="1"/>
        <v>-3.8425722089181278</v>
      </c>
      <c r="R20" s="34">
        <f t="shared" si="13"/>
        <v>96.028044198969624</v>
      </c>
      <c r="S20" s="132"/>
      <c r="T20" s="133"/>
      <c r="U20" s="133"/>
    </row>
    <row r="21" spans="2:21" ht="18" customHeight="1">
      <c r="B21" s="143" t="s">
        <v>104</v>
      </c>
      <c r="C21" s="25">
        <f>+'[1]TESORERIA '!J21</f>
        <v>313.60000000000002</v>
      </c>
      <c r="D21" s="25">
        <f>+'[1]TESORERIA '!K21</f>
        <v>352.4</v>
      </c>
      <c r="E21" s="25">
        <f>+'[1]TESORERIA '!L21</f>
        <v>988.1</v>
      </c>
      <c r="F21" s="25">
        <f>+'[1]TESORERIA '!M21</f>
        <v>329.6</v>
      </c>
      <c r="G21" s="25">
        <f>+'[1]TESORERIA '!N21</f>
        <v>328.5</v>
      </c>
      <c r="H21" s="25">
        <f>+'[1]TESORERIA '!O21</f>
        <v>1196.0999999999999</v>
      </c>
      <c r="I21" s="135">
        <f>SUM(C21:H21)</f>
        <v>3508.2999999999997</v>
      </c>
      <c r="J21" s="25">
        <v>382.75511883120225</v>
      </c>
      <c r="K21" s="25">
        <v>355.03744461052372</v>
      </c>
      <c r="L21" s="25">
        <v>352.9064213823188</v>
      </c>
      <c r="M21" s="25">
        <v>347.96470258561652</v>
      </c>
      <c r="N21" s="25">
        <v>352.35144757975576</v>
      </c>
      <c r="O21" s="25">
        <v>353.28315757455749</v>
      </c>
      <c r="P21" s="29">
        <f>SUM(J21:O21)</f>
        <v>2144.2982925639749</v>
      </c>
      <c r="Q21" s="29">
        <f t="shared" si="1"/>
        <v>1364.0017074360248</v>
      </c>
      <c r="R21" s="29">
        <f t="shared" si="13"/>
        <v>163.61063253961109</v>
      </c>
      <c r="S21" s="132"/>
      <c r="T21" s="133"/>
      <c r="U21" s="133"/>
    </row>
    <row r="22" spans="2:21" ht="18" customHeight="1">
      <c r="B22" s="144" t="s">
        <v>105</v>
      </c>
      <c r="C22" s="25">
        <f>+C23</f>
        <v>0</v>
      </c>
      <c r="D22" s="25">
        <f t="shared" ref="D22:P23" si="14">+D23</f>
        <v>0</v>
      </c>
      <c r="E22" s="25">
        <f t="shared" si="14"/>
        <v>0</v>
      </c>
      <c r="F22" s="25">
        <f t="shared" si="14"/>
        <v>0</v>
      </c>
      <c r="G22" s="25">
        <f t="shared" si="14"/>
        <v>0</v>
      </c>
      <c r="H22" s="25">
        <f t="shared" si="14"/>
        <v>0</v>
      </c>
      <c r="I22" s="131">
        <f>+I23</f>
        <v>0</v>
      </c>
      <c r="J22" s="25">
        <f t="shared" si="14"/>
        <v>0</v>
      </c>
      <c r="K22" s="25">
        <f t="shared" si="14"/>
        <v>0</v>
      </c>
      <c r="L22" s="25">
        <f t="shared" si="14"/>
        <v>0</v>
      </c>
      <c r="M22" s="25">
        <f t="shared" si="14"/>
        <v>0</v>
      </c>
      <c r="N22" s="25">
        <f t="shared" si="14"/>
        <v>0</v>
      </c>
      <c r="O22" s="25">
        <f t="shared" si="14"/>
        <v>0</v>
      </c>
      <c r="P22" s="25">
        <f>SUM(J22:O22)</f>
        <v>0</v>
      </c>
      <c r="Q22" s="25">
        <f t="shared" si="1"/>
        <v>0</v>
      </c>
      <c r="R22" s="29">
        <v>0</v>
      </c>
      <c r="S22" s="132"/>
      <c r="T22" s="133"/>
      <c r="U22" s="133"/>
    </row>
    <row r="23" spans="2:21" ht="18" customHeight="1">
      <c r="B23" s="145" t="s">
        <v>106</v>
      </c>
      <c r="C23" s="25">
        <f>+C24</f>
        <v>0</v>
      </c>
      <c r="D23" s="25">
        <f>+D24</f>
        <v>0</v>
      </c>
      <c r="E23" s="25">
        <f>+E24</f>
        <v>0</v>
      </c>
      <c r="F23" s="25">
        <f>+F24</f>
        <v>0</v>
      </c>
      <c r="G23" s="25">
        <f>+G24</f>
        <v>0</v>
      </c>
      <c r="H23" s="25">
        <f>+H24</f>
        <v>0</v>
      </c>
      <c r="I23" s="25">
        <f>+I24</f>
        <v>0</v>
      </c>
      <c r="J23" s="25">
        <f t="shared" si="14"/>
        <v>0</v>
      </c>
      <c r="K23" s="25">
        <f t="shared" si="14"/>
        <v>0</v>
      </c>
      <c r="L23" s="25">
        <f t="shared" si="14"/>
        <v>0</v>
      </c>
      <c r="M23" s="25">
        <f t="shared" si="14"/>
        <v>0</v>
      </c>
      <c r="N23" s="25">
        <f t="shared" si="14"/>
        <v>0</v>
      </c>
      <c r="O23" s="25">
        <f t="shared" si="14"/>
        <v>0</v>
      </c>
      <c r="P23" s="25">
        <f t="shared" si="14"/>
        <v>0</v>
      </c>
      <c r="Q23" s="25">
        <f t="shared" si="1"/>
        <v>0</v>
      </c>
      <c r="R23" s="29">
        <v>0</v>
      </c>
      <c r="S23" s="132"/>
      <c r="T23" s="133"/>
      <c r="U23" s="133"/>
    </row>
    <row r="24" spans="2:21" ht="18" hidden="1" customHeight="1">
      <c r="B24" s="146" t="s">
        <v>107</v>
      </c>
      <c r="C24" s="33">
        <f>+'[1]TESORERIA '!J26</f>
        <v>0</v>
      </c>
      <c r="D24" s="33">
        <f>+'[1]TESORERIA '!J26</f>
        <v>0</v>
      </c>
      <c r="E24" s="33">
        <f>+'[1]TESORERIA '!L26</f>
        <v>0</v>
      </c>
      <c r="F24" s="33">
        <f>+'[1]TESORERIA '!M26</f>
        <v>0</v>
      </c>
      <c r="G24" s="33">
        <f>+'[1]TESORERIA '!N26</f>
        <v>0</v>
      </c>
      <c r="H24" s="33">
        <f>+'[1]TESORERIA '!O26</f>
        <v>0</v>
      </c>
      <c r="I24" s="138">
        <f>SUM(C24:H24)</f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4">
        <f>SUM(J24:O24)</f>
        <v>0</v>
      </c>
      <c r="Q24" s="33">
        <f t="shared" si="1"/>
        <v>0</v>
      </c>
      <c r="R24" s="34">
        <v>0</v>
      </c>
      <c r="S24" s="132"/>
      <c r="T24" s="133"/>
      <c r="U24" s="133"/>
    </row>
    <row r="25" spans="2:21" ht="18" customHeight="1">
      <c r="B25" s="144" t="s">
        <v>108</v>
      </c>
      <c r="C25" s="25">
        <f>+C26+C34</f>
        <v>240</v>
      </c>
      <c r="D25" s="25">
        <f t="shared" ref="D25:P25" si="15">+D26+D34</f>
        <v>182.7</v>
      </c>
      <c r="E25" s="25">
        <f t="shared" si="15"/>
        <v>206.1</v>
      </c>
      <c r="F25" s="25">
        <f t="shared" si="15"/>
        <v>200.9</v>
      </c>
      <c r="G25" s="25">
        <f t="shared" si="15"/>
        <v>200.3</v>
      </c>
      <c r="H25" s="25">
        <f t="shared" si="15"/>
        <v>177.3</v>
      </c>
      <c r="I25" s="25">
        <f t="shared" si="15"/>
        <v>1207.3</v>
      </c>
      <c r="J25" s="25">
        <f t="shared" si="15"/>
        <v>248.60397647439908</v>
      </c>
      <c r="K25" s="25">
        <f t="shared" si="15"/>
        <v>245.65935058882283</v>
      </c>
      <c r="L25" s="25">
        <f t="shared" si="15"/>
        <v>226.48377483257002</v>
      </c>
      <c r="M25" s="25">
        <f t="shared" si="15"/>
        <v>250.94150288030727</v>
      </c>
      <c r="N25" s="25">
        <f t="shared" si="15"/>
        <v>239.16312983523403</v>
      </c>
      <c r="O25" s="25">
        <f t="shared" si="15"/>
        <v>223.81764379117476</v>
      </c>
      <c r="P25" s="25">
        <f t="shared" si="15"/>
        <v>1434.6693784025078</v>
      </c>
      <c r="Q25" s="25">
        <f t="shared" si="1"/>
        <v>-227.36937840250789</v>
      </c>
      <c r="R25" s="29">
        <f t="shared" si="13"/>
        <v>84.151792613314029</v>
      </c>
      <c r="S25" s="132"/>
      <c r="T25" s="133"/>
      <c r="U25" s="133"/>
    </row>
    <row r="26" spans="2:21" ht="18" customHeight="1">
      <c r="B26" s="140" t="s">
        <v>55</v>
      </c>
      <c r="C26" s="25">
        <f t="shared" ref="C26:O26" si="16">+C27+C31</f>
        <v>107.9</v>
      </c>
      <c r="D26" s="25">
        <f t="shared" si="16"/>
        <v>88.600000000000009</v>
      </c>
      <c r="E26" s="25">
        <f t="shared" si="16"/>
        <v>91.699999999999989</v>
      </c>
      <c r="F26" s="25">
        <f t="shared" si="16"/>
        <v>97</v>
      </c>
      <c r="G26" s="25">
        <f t="shared" si="16"/>
        <v>107.9</v>
      </c>
      <c r="H26" s="25">
        <f t="shared" si="16"/>
        <v>77.900000000000006</v>
      </c>
      <c r="I26" s="135">
        <f>+I27+I31</f>
        <v>571</v>
      </c>
      <c r="J26" s="25">
        <f t="shared" si="16"/>
        <v>109.53775855388766</v>
      </c>
      <c r="K26" s="25">
        <f t="shared" si="16"/>
        <v>105.11042282655654</v>
      </c>
      <c r="L26" s="25">
        <f t="shared" si="16"/>
        <v>102.19672198894158</v>
      </c>
      <c r="M26" s="25">
        <f t="shared" si="16"/>
        <v>106.97413126715718</v>
      </c>
      <c r="N26" s="25">
        <f t="shared" si="16"/>
        <v>102.71224850599263</v>
      </c>
      <c r="O26" s="25">
        <f t="shared" si="16"/>
        <v>96.139657049625683</v>
      </c>
      <c r="P26" s="29">
        <f>+P27+P31</f>
        <v>622.67094019216131</v>
      </c>
      <c r="Q26" s="29">
        <f t="shared" si="1"/>
        <v>-51.670940192161311</v>
      </c>
      <c r="R26" s="29">
        <f t="shared" si="13"/>
        <v>91.701726087262841</v>
      </c>
      <c r="S26" s="132"/>
      <c r="T26" s="133"/>
      <c r="U26" s="133"/>
    </row>
    <row r="27" spans="2:21" ht="18" customHeight="1">
      <c r="B27" s="147" t="s">
        <v>56</v>
      </c>
      <c r="C27" s="25">
        <f t="shared" ref="C27:O27" si="17">+C28+C30</f>
        <v>98.2</v>
      </c>
      <c r="D27" s="25">
        <f t="shared" si="17"/>
        <v>81.400000000000006</v>
      </c>
      <c r="E27" s="25">
        <f t="shared" si="17"/>
        <v>83.6</v>
      </c>
      <c r="F27" s="25">
        <f t="shared" si="17"/>
        <v>75.599999999999994</v>
      </c>
      <c r="G27" s="25">
        <f t="shared" si="17"/>
        <v>82</v>
      </c>
      <c r="H27" s="25">
        <f t="shared" si="17"/>
        <v>70.400000000000006</v>
      </c>
      <c r="I27" s="25">
        <f>+I28+I30</f>
        <v>491.20000000000005</v>
      </c>
      <c r="J27" s="25">
        <f t="shared" si="17"/>
        <v>89.673360571989804</v>
      </c>
      <c r="K27" s="25">
        <f t="shared" si="17"/>
        <v>94.530853848093628</v>
      </c>
      <c r="L27" s="25">
        <f t="shared" si="17"/>
        <v>94.922885308768045</v>
      </c>
      <c r="M27" s="25">
        <f t="shared" si="17"/>
        <v>98.746353823194212</v>
      </c>
      <c r="N27" s="25">
        <f t="shared" si="17"/>
        <v>91.004633468780995</v>
      </c>
      <c r="O27" s="25">
        <f t="shared" si="17"/>
        <v>87.860845303612976</v>
      </c>
      <c r="P27" s="25">
        <f>+P28+P30</f>
        <v>556.7389323244397</v>
      </c>
      <c r="Q27" s="25">
        <f t="shared" si="1"/>
        <v>-65.538932324439656</v>
      </c>
      <c r="R27" s="29">
        <f t="shared" si="13"/>
        <v>88.228067318588955</v>
      </c>
      <c r="S27" s="132"/>
      <c r="T27" s="133"/>
      <c r="U27" s="133"/>
    </row>
    <row r="28" spans="2:21" ht="18" customHeight="1">
      <c r="B28" s="148" t="s">
        <v>109</v>
      </c>
      <c r="C28" s="33">
        <f>+C29</f>
        <v>98.2</v>
      </c>
      <c r="D28" s="33">
        <f t="shared" ref="D28:H28" si="18">+D29</f>
        <v>81.400000000000006</v>
      </c>
      <c r="E28" s="33">
        <f t="shared" si="18"/>
        <v>83.6</v>
      </c>
      <c r="F28" s="33">
        <f t="shared" si="18"/>
        <v>75.599999999999994</v>
      </c>
      <c r="G28" s="33">
        <f t="shared" si="18"/>
        <v>82</v>
      </c>
      <c r="H28" s="33">
        <f t="shared" si="18"/>
        <v>70.400000000000006</v>
      </c>
      <c r="I28" s="33">
        <f>+I29</f>
        <v>491.20000000000005</v>
      </c>
      <c r="J28" s="33">
        <f t="shared" ref="J28:P28" si="19">+J29</f>
        <v>89.673360571989804</v>
      </c>
      <c r="K28" s="33">
        <f t="shared" si="19"/>
        <v>94.530853848093628</v>
      </c>
      <c r="L28" s="33">
        <f t="shared" si="19"/>
        <v>94.922885308768045</v>
      </c>
      <c r="M28" s="33">
        <f t="shared" si="19"/>
        <v>98.746353823194212</v>
      </c>
      <c r="N28" s="33">
        <f t="shared" si="19"/>
        <v>91.004633468780995</v>
      </c>
      <c r="O28" s="33">
        <f t="shared" si="19"/>
        <v>87.860845303612976</v>
      </c>
      <c r="P28" s="33">
        <f t="shared" si="19"/>
        <v>556.7389323244397</v>
      </c>
      <c r="Q28" s="34">
        <f t="shared" si="1"/>
        <v>-65.538932324439656</v>
      </c>
      <c r="R28" s="34">
        <f t="shared" si="13"/>
        <v>88.228067318588955</v>
      </c>
      <c r="S28" s="132"/>
      <c r="T28" s="133"/>
      <c r="U28" s="133"/>
    </row>
    <row r="29" spans="2:21" ht="18" customHeight="1">
      <c r="B29" s="149" t="s">
        <v>110</v>
      </c>
      <c r="C29" s="33">
        <f>+'[1]TESORERIA '!J31</f>
        <v>98.2</v>
      </c>
      <c r="D29" s="33">
        <f>+'[1]TESORERIA '!K31</f>
        <v>81.400000000000006</v>
      </c>
      <c r="E29" s="33">
        <f>+'[1]TESORERIA '!L31</f>
        <v>83.6</v>
      </c>
      <c r="F29" s="33">
        <f>+'[1]TESORERIA '!M31</f>
        <v>75.599999999999994</v>
      </c>
      <c r="G29" s="33">
        <f>+'[1]TESORERIA '!N31</f>
        <v>82</v>
      </c>
      <c r="H29" s="33">
        <f>+'[1]TESORERIA '!O31</f>
        <v>70.400000000000006</v>
      </c>
      <c r="I29" s="138">
        <f>SUM(C29:H29)</f>
        <v>491.20000000000005</v>
      </c>
      <c r="J29" s="33">
        <v>89.673360571989804</v>
      </c>
      <c r="K29" s="33">
        <v>94.530853848093628</v>
      </c>
      <c r="L29" s="33">
        <v>94.922885308768045</v>
      </c>
      <c r="M29" s="33">
        <v>98.746353823194212</v>
      </c>
      <c r="N29" s="33">
        <v>91.004633468780995</v>
      </c>
      <c r="O29" s="33">
        <v>87.860845303612976</v>
      </c>
      <c r="P29" s="34">
        <f>SUM(J29:O29)</f>
        <v>556.7389323244397</v>
      </c>
      <c r="Q29" s="34">
        <f t="shared" si="1"/>
        <v>-65.538932324439656</v>
      </c>
      <c r="R29" s="34">
        <f t="shared" si="13"/>
        <v>88.228067318588955</v>
      </c>
      <c r="S29" s="132"/>
      <c r="T29" s="133"/>
      <c r="U29" s="133"/>
    </row>
    <row r="30" spans="2:21" ht="18" customHeight="1">
      <c r="B30" s="148" t="s">
        <v>111</v>
      </c>
      <c r="C30" s="33">
        <f>+'[1]TESORERIA '!J32</f>
        <v>0</v>
      </c>
      <c r="D30" s="33">
        <f>+'[1]TESORERIA '!J32</f>
        <v>0</v>
      </c>
      <c r="E30" s="33">
        <f>+'[1]TESORERIA '!L32</f>
        <v>0</v>
      </c>
      <c r="F30" s="33">
        <f>+'[1]TESORERIA '!M32</f>
        <v>0</v>
      </c>
      <c r="G30" s="33">
        <f>+'[1]TESORERIA '!N32</f>
        <v>0</v>
      </c>
      <c r="H30" s="33">
        <f>+'[1]TESORERIA '!O32</f>
        <v>0</v>
      </c>
      <c r="I30" s="138">
        <f>SUM(C30:H30)</f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4">
        <f>SUM(J30:O30)</f>
        <v>0</v>
      </c>
      <c r="Q30" s="34">
        <f t="shared" si="1"/>
        <v>0</v>
      </c>
      <c r="R30" s="142">
        <v>0</v>
      </c>
      <c r="S30" s="132"/>
      <c r="T30" s="133"/>
      <c r="U30" s="133"/>
    </row>
    <row r="31" spans="2:21" ht="18" customHeight="1">
      <c r="B31" s="150" t="s">
        <v>57</v>
      </c>
      <c r="C31" s="25">
        <f t="shared" ref="C31:O31" si="20">SUM(C32:C33)</f>
        <v>9.6999999999999993</v>
      </c>
      <c r="D31" s="25">
        <f t="shared" si="20"/>
        <v>7.2</v>
      </c>
      <c r="E31" s="25">
        <f t="shared" si="20"/>
        <v>8.1</v>
      </c>
      <c r="F31" s="25">
        <f t="shared" si="20"/>
        <v>21.4</v>
      </c>
      <c r="G31" s="25">
        <f t="shared" si="20"/>
        <v>25.9</v>
      </c>
      <c r="H31" s="25">
        <f t="shared" si="20"/>
        <v>7.5</v>
      </c>
      <c r="I31" s="135">
        <f>SUM(I32:I33)</f>
        <v>79.8</v>
      </c>
      <c r="J31" s="25">
        <f t="shared" si="20"/>
        <v>19.864397981897852</v>
      </c>
      <c r="K31" s="25">
        <f t="shared" si="20"/>
        <v>10.579568978462911</v>
      </c>
      <c r="L31" s="25">
        <f t="shared" si="20"/>
        <v>7.2738366801735257</v>
      </c>
      <c r="M31" s="25">
        <f t="shared" si="20"/>
        <v>8.2277774439629603</v>
      </c>
      <c r="N31" s="25">
        <f t="shared" si="20"/>
        <v>11.707615037211633</v>
      </c>
      <c r="O31" s="25">
        <f t="shared" si="20"/>
        <v>8.2788117460127122</v>
      </c>
      <c r="P31" s="29">
        <f>SUM(P32:P33)</f>
        <v>65.932007867721595</v>
      </c>
      <c r="Q31" s="29">
        <f t="shared" si="1"/>
        <v>13.867992132278403</v>
      </c>
      <c r="R31" s="29">
        <f>+I31/P31*100</f>
        <v>121.03377794909802</v>
      </c>
      <c r="S31" s="132"/>
      <c r="T31" s="133"/>
      <c r="U31" s="133"/>
    </row>
    <row r="32" spans="2:21" ht="18" customHeight="1">
      <c r="B32" s="148" t="s">
        <v>112</v>
      </c>
      <c r="C32" s="33">
        <f>+'[1]TESORERIA '!J34</f>
        <v>9.6999999999999993</v>
      </c>
      <c r="D32" s="33">
        <f>+'[1]TESORERIA '!K34</f>
        <v>7.2</v>
      </c>
      <c r="E32" s="33">
        <f>+'[1]TESORERIA '!L34</f>
        <v>8.1</v>
      </c>
      <c r="F32" s="33">
        <f>+'[1]TESORERIA '!M34</f>
        <v>21.4</v>
      </c>
      <c r="G32" s="33">
        <f>+'[1]TESORERIA '!N34</f>
        <v>25.9</v>
      </c>
      <c r="H32" s="33">
        <f>+'[1]TESORERIA '!O34</f>
        <v>7.5</v>
      </c>
      <c r="I32" s="138">
        <f>SUM(C32:H32)</f>
        <v>79.8</v>
      </c>
      <c r="J32" s="33">
        <v>19.864397981897852</v>
      </c>
      <c r="K32" s="33">
        <v>10.579568978462911</v>
      </c>
      <c r="L32" s="33">
        <v>7.2738366801735257</v>
      </c>
      <c r="M32" s="33">
        <v>8.2277774439629603</v>
      </c>
      <c r="N32" s="33">
        <v>11.707615037211633</v>
      </c>
      <c r="O32" s="33">
        <v>8.2788117460127122</v>
      </c>
      <c r="P32" s="34">
        <f>SUM(J32:O32)</f>
        <v>65.932007867721595</v>
      </c>
      <c r="Q32" s="34">
        <f t="shared" si="1"/>
        <v>13.867992132278403</v>
      </c>
      <c r="R32" s="34">
        <f>+I32/P32*100</f>
        <v>121.03377794909802</v>
      </c>
      <c r="S32" s="132"/>
      <c r="T32" s="133"/>
      <c r="U32" s="133"/>
    </row>
    <row r="33" spans="2:21" ht="18" customHeight="1">
      <c r="B33" s="148" t="s">
        <v>31</v>
      </c>
      <c r="C33" s="33">
        <f>+'[1]TESORERIA '!J35</f>
        <v>0</v>
      </c>
      <c r="D33" s="33">
        <f>+'[1]TESORERIA '!J35</f>
        <v>0</v>
      </c>
      <c r="E33" s="33">
        <f>+'[1]TESORERIA '!L35</f>
        <v>0</v>
      </c>
      <c r="F33" s="33">
        <f>+'[1]TESORERIA '!M35</f>
        <v>0</v>
      </c>
      <c r="G33" s="33">
        <f>+'[1]TESORERIA '!N35</f>
        <v>0</v>
      </c>
      <c r="H33" s="33">
        <f>+'[1]TESORERIA '!O35</f>
        <v>0</v>
      </c>
      <c r="I33" s="138">
        <f>SUM(C33:H33)</f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4">
        <f>SUM(J33:O33)</f>
        <v>0</v>
      </c>
      <c r="Q33" s="34">
        <f t="shared" si="1"/>
        <v>0</v>
      </c>
      <c r="R33" s="34">
        <v>0</v>
      </c>
      <c r="S33" s="132"/>
      <c r="T33" s="133"/>
      <c r="U33" s="133"/>
    </row>
    <row r="34" spans="2:21" ht="18" customHeight="1">
      <c r="B34" s="150" t="s">
        <v>59</v>
      </c>
      <c r="C34" s="25">
        <f t="shared" ref="C34:H34" si="21">+C35+C36</f>
        <v>132.1</v>
      </c>
      <c r="D34" s="25">
        <f t="shared" si="21"/>
        <v>94.1</v>
      </c>
      <c r="E34" s="25">
        <f t="shared" si="21"/>
        <v>114.4</v>
      </c>
      <c r="F34" s="25">
        <f t="shared" si="21"/>
        <v>103.9</v>
      </c>
      <c r="G34" s="25">
        <f t="shared" si="21"/>
        <v>92.4</v>
      </c>
      <c r="H34" s="25">
        <f t="shared" si="21"/>
        <v>99.4</v>
      </c>
      <c r="I34" s="135">
        <f>+I35+I36</f>
        <v>636.29999999999995</v>
      </c>
      <c r="J34" s="25">
        <f>+J35+J36</f>
        <v>139.06621792051141</v>
      </c>
      <c r="K34" s="25">
        <f t="shared" ref="K34:O34" si="22">+K35+K36</f>
        <v>140.54892776226629</v>
      </c>
      <c r="L34" s="25">
        <f t="shared" si="22"/>
        <v>124.28705284362843</v>
      </c>
      <c r="M34" s="25">
        <f t="shared" si="22"/>
        <v>143.96737161315008</v>
      </c>
      <c r="N34" s="25">
        <f t="shared" si="22"/>
        <v>136.45088132924141</v>
      </c>
      <c r="O34" s="25">
        <f t="shared" si="22"/>
        <v>127.67798674154906</v>
      </c>
      <c r="P34" s="29">
        <f>+P35+P36</f>
        <v>811.99843821034654</v>
      </c>
      <c r="Q34" s="29">
        <f t="shared" si="1"/>
        <v>-175.69843821034658</v>
      </c>
      <c r="R34" s="29">
        <f t="shared" ref="R34:R51" si="23">+I34/P34*100</f>
        <v>78.362219686334882</v>
      </c>
      <c r="S34" s="132"/>
      <c r="T34" s="133"/>
      <c r="U34" s="133"/>
    </row>
    <row r="35" spans="2:21" ht="16.5" customHeight="1">
      <c r="B35" s="148" t="s">
        <v>113</v>
      </c>
      <c r="C35" s="33">
        <f>+'[1]TESORERIA '!J37</f>
        <v>132.1</v>
      </c>
      <c r="D35" s="33">
        <f>+'[1]TESORERIA '!K37</f>
        <v>94.1</v>
      </c>
      <c r="E35" s="33">
        <f>+'[1]TESORERIA '!L37</f>
        <v>114.4</v>
      </c>
      <c r="F35" s="33">
        <f>+'[1]TESORERIA '!M37</f>
        <v>103.9</v>
      </c>
      <c r="G35" s="33">
        <f>+'[1]TESORERIA '!N37</f>
        <v>92.4</v>
      </c>
      <c r="H35" s="33">
        <f>+'[1]TESORERIA '!O37</f>
        <v>99.4</v>
      </c>
      <c r="I35" s="138">
        <f>SUM(C35:H35)</f>
        <v>636.29999999999995</v>
      </c>
      <c r="J35" s="33">
        <v>139.06621792051141</v>
      </c>
      <c r="K35" s="33">
        <v>140.54892776226629</v>
      </c>
      <c r="L35" s="33">
        <v>124.28705284362843</v>
      </c>
      <c r="M35" s="33">
        <v>143.96737161315008</v>
      </c>
      <c r="N35" s="33">
        <v>136.45088132924141</v>
      </c>
      <c r="O35" s="33">
        <v>127.67798674154906</v>
      </c>
      <c r="P35" s="34">
        <f>SUM(J35:O35)</f>
        <v>811.99843821034654</v>
      </c>
      <c r="Q35" s="34">
        <f t="shared" si="1"/>
        <v>-175.69843821034658</v>
      </c>
      <c r="R35" s="34">
        <f t="shared" si="23"/>
        <v>78.362219686334882</v>
      </c>
      <c r="S35" s="132"/>
      <c r="T35" s="133"/>
      <c r="U35" s="133"/>
    </row>
    <row r="36" spans="2:21" ht="18" customHeight="1">
      <c r="B36" s="148" t="s">
        <v>31</v>
      </c>
      <c r="C36" s="33">
        <f>+'[1]TESORERIA '!J38</f>
        <v>0</v>
      </c>
      <c r="D36" s="33">
        <f>+'[1]TESORERIA '!J38</f>
        <v>0</v>
      </c>
      <c r="E36" s="33">
        <f>+'[1]TESORERIA '!L38</f>
        <v>0</v>
      </c>
      <c r="F36" s="33">
        <f>+'[1]TESORERIA '!M38</f>
        <v>0</v>
      </c>
      <c r="G36" s="33">
        <f>+'[1]TESORERIA '!N38</f>
        <v>0</v>
      </c>
      <c r="H36" s="33">
        <f>+'[1]TESORERIA '!O38</f>
        <v>0</v>
      </c>
      <c r="I36" s="138">
        <f>SUM(C36:H36)</f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4">
        <f>SUM(J36:O36)</f>
        <v>0</v>
      </c>
      <c r="Q36" s="34">
        <f t="shared" si="1"/>
        <v>0</v>
      </c>
      <c r="R36" s="34">
        <v>0</v>
      </c>
      <c r="S36" s="132"/>
      <c r="T36" s="133"/>
      <c r="U36" s="133"/>
    </row>
    <row r="37" spans="2:21" ht="18" customHeight="1">
      <c r="B37" s="143" t="s">
        <v>114</v>
      </c>
      <c r="C37" s="25">
        <f t="shared" ref="C37:P37" si="24">+C38+C44+C45</f>
        <v>183.4</v>
      </c>
      <c r="D37" s="25">
        <f t="shared" si="24"/>
        <v>25.1</v>
      </c>
      <c r="E37" s="25">
        <f t="shared" si="24"/>
        <v>30.1</v>
      </c>
      <c r="F37" s="25">
        <f t="shared" si="24"/>
        <v>685.5</v>
      </c>
      <c r="G37" s="25">
        <f t="shared" si="24"/>
        <v>37.799999999999997</v>
      </c>
      <c r="H37" s="25">
        <f t="shared" si="24"/>
        <v>17.2</v>
      </c>
      <c r="I37" s="135">
        <f t="shared" si="24"/>
        <v>979.1</v>
      </c>
      <c r="J37" s="25">
        <f t="shared" si="24"/>
        <v>1.0460431011107532E-2</v>
      </c>
      <c r="K37" s="25">
        <f t="shared" si="24"/>
        <v>5.3378964802611234E-3</v>
      </c>
      <c r="L37" s="25">
        <f t="shared" si="24"/>
        <v>0</v>
      </c>
      <c r="M37" s="25">
        <f t="shared" si="24"/>
        <v>0</v>
      </c>
      <c r="N37" s="25">
        <f t="shared" si="24"/>
        <v>0</v>
      </c>
      <c r="O37" s="25">
        <f t="shared" si="24"/>
        <v>0</v>
      </c>
      <c r="P37" s="29">
        <f t="shared" si="24"/>
        <v>1.5798327491368655E-2</v>
      </c>
      <c r="Q37" s="29">
        <f t="shared" si="1"/>
        <v>979.0842016725087</v>
      </c>
      <c r="R37" s="29">
        <v>0</v>
      </c>
      <c r="S37" s="132"/>
      <c r="T37" s="133"/>
      <c r="U37" s="133"/>
    </row>
    <row r="38" spans="2:21" ht="18" customHeight="1">
      <c r="B38" s="151" t="s">
        <v>115</v>
      </c>
      <c r="C38" s="25">
        <f>+C39+C42</f>
        <v>183.3</v>
      </c>
      <c r="D38" s="25">
        <f t="shared" ref="D38:P38" si="25">+D39+D42</f>
        <v>25.1</v>
      </c>
      <c r="E38" s="25">
        <f t="shared" si="25"/>
        <v>30.1</v>
      </c>
      <c r="F38" s="25">
        <f t="shared" si="25"/>
        <v>30</v>
      </c>
      <c r="G38" s="25">
        <f t="shared" si="25"/>
        <v>37.799999999999997</v>
      </c>
      <c r="H38" s="25">
        <f t="shared" si="25"/>
        <v>17.2</v>
      </c>
      <c r="I38" s="25">
        <f t="shared" si="25"/>
        <v>323.5</v>
      </c>
      <c r="J38" s="25">
        <f t="shared" si="25"/>
        <v>0</v>
      </c>
      <c r="K38" s="25">
        <f t="shared" si="25"/>
        <v>0</v>
      </c>
      <c r="L38" s="25">
        <f t="shared" si="25"/>
        <v>0</v>
      </c>
      <c r="M38" s="25">
        <f t="shared" si="25"/>
        <v>0</v>
      </c>
      <c r="N38" s="25">
        <f t="shared" si="25"/>
        <v>0</v>
      </c>
      <c r="O38" s="25">
        <f t="shared" si="25"/>
        <v>0</v>
      </c>
      <c r="P38" s="25">
        <f t="shared" si="25"/>
        <v>0</v>
      </c>
      <c r="Q38" s="25">
        <f t="shared" si="1"/>
        <v>323.5</v>
      </c>
      <c r="R38" s="25">
        <v>0</v>
      </c>
      <c r="S38" s="132"/>
      <c r="T38" s="133"/>
      <c r="U38" s="133"/>
    </row>
    <row r="39" spans="2:21" ht="18" customHeight="1">
      <c r="B39" s="152" t="s">
        <v>116</v>
      </c>
      <c r="C39" s="25">
        <f t="shared" ref="C39:J39" si="26">SUM(C40:C41)</f>
        <v>0</v>
      </c>
      <c r="D39" s="25">
        <f t="shared" ref="D39:H39" si="27">SUM(D40:D41)</f>
        <v>0</v>
      </c>
      <c r="E39" s="25">
        <f t="shared" si="27"/>
        <v>0</v>
      </c>
      <c r="F39" s="25">
        <f t="shared" si="27"/>
        <v>0</v>
      </c>
      <c r="G39" s="25">
        <f t="shared" si="27"/>
        <v>0</v>
      </c>
      <c r="H39" s="25">
        <f t="shared" si="27"/>
        <v>0</v>
      </c>
      <c r="I39" s="131">
        <f>SUM(I40:I41)</f>
        <v>0</v>
      </c>
      <c r="J39" s="25">
        <f t="shared" si="26"/>
        <v>0</v>
      </c>
      <c r="K39" s="25">
        <f t="shared" ref="K39:O39" si="28">SUM(K40:K41)</f>
        <v>0</v>
      </c>
      <c r="L39" s="25">
        <f t="shared" si="28"/>
        <v>0</v>
      </c>
      <c r="M39" s="25">
        <f t="shared" si="28"/>
        <v>0</v>
      </c>
      <c r="N39" s="25">
        <f t="shared" si="28"/>
        <v>0</v>
      </c>
      <c r="O39" s="25">
        <f t="shared" si="28"/>
        <v>0</v>
      </c>
      <c r="P39" s="29">
        <f>SUM(P40:P41)</f>
        <v>0</v>
      </c>
      <c r="Q39" s="29">
        <f t="shared" si="1"/>
        <v>0</v>
      </c>
      <c r="R39" s="29">
        <v>0</v>
      </c>
      <c r="S39" s="132"/>
      <c r="T39" s="133"/>
      <c r="U39" s="133"/>
    </row>
    <row r="40" spans="2:21" ht="18" customHeight="1">
      <c r="B40" s="153" t="s">
        <v>117</v>
      </c>
      <c r="C40" s="33">
        <f>+'[1]TESORERIA '!J42</f>
        <v>0</v>
      </c>
      <c r="D40" s="33">
        <f>+'[1]TESORERIA '!J42</f>
        <v>0</v>
      </c>
      <c r="E40" s="33">
        <f>+'[1]TESORERIA '!L42</f>
        <v>0</v>
      </c>
      <c r="F40" s="33">
        <f>+'[1]TESORERIA '!M42</f>
        <v>0</v>
      </c>
      <c r="G40" s="33">
        <f>+'[1]TESORERIA '!N42</f>
        <v>0</v>
      </c>
      <c r="H40" s="33">
        <f>+'[1]TESORERIA '!O42</f>
        <v>0</v>
      </c>
      <c r="I40" s="138">
        <f>SUM(C40:H40)</f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4">
        <f>SUM(J40:O40)</f>
        <v>0</v>
      </c>
      <c r="Q40" s="34">
        <f t="shared" si="1"/>
        <v>0</v>
      </c>
      <c r="R40" s="34">
        <v>0</v>
      </c>
      <c r="S40" s="132"/>
      <c r="T40" s="133"/>
      <c r="U40" s="133"/>
    </row>
    <row r="41" spans="2:21" ht="18" customHeight="1">
      <c r="B41" s="153" t="s">
        <v>118</v>
      </c>
      <c r="C41" s="33">
        <f>+'[1]TESORERIA '!J43</f>
        <v>0</v>
      </c>
      <c r="D41" s="33">
        <f>+'[1]TESORERIA '!J43</f>
        <v>0</v>
      </c>
      <c r="E41" s="33">
        <f>+'[1]TESORERIA '!L43</f>
        <v>0</v>
      </c>
      <c r="F41" s="33">
        <f>+'[1]TESORERIA '!M43</f>
        <v>0</v>
      </c>
      <c r="G41" s="33">
        <f>+'[1]TESORERIA '!N43</f>
        <v>0</v>
      </c>
      <c r="H41" s="33">
        <f>+'[1]TESORERIA '!O43</f>
        <v>0</v>
      </c>
      <c r="I41" s="138">
        <f>SUM(C41:H41)</f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4">
        <f>SUM(J41:O41)</f>
        <v>0</v>
      </c>
      <c r="Q41" s="34">
        <f t="shared" si="1"/>
        <v>0</v>
      </c>
      <c r="R41" s="34">
        <v>0</v>
      </c>
      <c r="S41" s="132"/>
      <c r="T41" s="133"/>
      <c r="U41" s="133"/>
    </row>
    <row r="42" spans="2:21" ht="18" customHeight="1">
      <c r="B42" s="154" t="s">
        <v>119</v>
      </c>
      <c r="C42" s="25">
        <f t="shared" ref="C42:H42" si="29">SUM(C43:C43)</f>
        <v>183.3</v>
      </c>
      <c r="D42" s="25">
        <f t="shared" si="29"/>
        <v>25.1</v>
      </c>
      <c r="E42" s="25">
        <f t="shared" si="29"/>
        <v>30.1</v>
      </c>
      <c r="F42" s="25">
        <f t="shared" si="29"/>
        <v>30</v>
      </c>
      <c r="G42" s="25">
        <f t="shared" si="29"/>
        <v>37.799999999999997</v>
      </c>
      <c r="H42" s="25">
        <f t="shared" si="29"/>
        <v>17.2</v>
      </c>
      <c r="I42" s="131">
        <f>SUM(I43:I43)</f>
        <v>323.5</v>
      </c>
      <c r="J42" s="25">
        <f>+J43</f>
        <v>0</v>
      </c>
      <c r="K42" s="25">
        <f t="shared" ref="K42:O42" si="30">+K43</f>
        <v>0</v>
      </c>
      <c r="L42" s="25">
        <f t="shared" si="30"/>
        <v>0</v>
      </c>
      <c r="M42" s="25">
        <f t="shared" si="30"/>
        <v>0</v>
      </c>
      <c r="N42" s="25">
        <f t="shared" si="30"/>
        <v>0</v>
      </c>
      <c r="O42" s="25">
        <f t="shared" si="30"/>
        <v>0</v>
      </c>
      <c r="P42" s="25">
        <f>SUM(P43:P43)</f>
        <v>0</v>
      </c>
      <c r="Q42" s="25">
        <f t="shared" si="1"/>
        <v>323.5</v>
      </c>
      <c r="R42" s="25">
        <v>0</v>
      </c>
      <c r="S42" s="132"/>
      <c r="T42" s="133"/>
      <c r="U42" s="133"/>
    </row>
    <row r="43" spans="2:21" ht="18" customHeight="1">
      <c r="B43" s="153" t="s">
        <v>120</v>
      </c>
      <c r="C43" s="33">
        <f>+'[1]TESORERIA '!J45</f>
        <v>183.3</v>
      </c>
      <c r="D43" s="33">
        <f>+'[1]TESORERIA '!K45</f>
        <v>25.1</v>
      </c>
      <c r="E43" s="33">
        <f>+'[1]TESORERIA '!L45</f>
        <v>30.1</v>
      </c>
      <c r="F43" s="33">
        <f>+'[1]TESORERIA '!M45</f>
        <v>30</v>
      </c>
      <c r="G43" s="33">
        <f>+'[1]TESORERIA '!N45</f>
        <v>37.799999999999997</v>
      </c>
      <c r="H43" s="33">
        <f>+'[1]TESORERIA '!O45</f>
        <v>17.2</v>
      </c>
      <c r="I43" s="138">
        <f>SUM(C43:H43)</f>
        <v>323.5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  <c r="P43" s="34">
        <f t="shared" ref="P43:P50" si="31">SUM(J43:O43)</f>
        <v>0</v>
      </c>
      <c r="Q43" s="34">
        <f t="shared" si="1"/>
        <v>323.5</v>
      </c>
      <c r="R43" s="34">
        <v>0</v>
      </c>
      <c r="S43" s="132"/>
      <c r="T43" s="133"/>
      <c r="U43" s="133"/>
    </row>
    <row r="44" spans="2:21" ht="18" customHeight="1">
      <c r="B44" s="154" t="s">
        <v>67</v>
      </c>
      <c r="C44" s="156">
        <f>+'[1]TESORERIA '!J46</f>
        <v>0.1</v>
      </c>
      <c r="D44" s="156">
        <f>+'[1]TESORERIA '!K46</f>
        <v>0</v>
      </c>
      <c r="E44" s="156">
        <f>+'[1]TESORERIA '!L46</f>
        <v>0</v>
      </c>
      <c r="F44" s="156">
        <f>+'[1]TESORERIA '!M46</f>
        <v>0</v>
      </c>
      <c r="G44" s="156">
        <f>+'[1]TESORERIA '!N46</f>
        <v>0</v>
      </c>
      <c r="H44" s="156">
        <f>+'[1]TESORERIA '!O46</f>
        <v>0</v>
      </c>
      <c r="I44" s="135">
        <f t="shared" ref="I44:I46" si="32">SUM(C44:H44)</f>
        <v>0.1</v>
      </c>
      <c r="J44" s="157">
        <v>1.0460431011107532E-2</v>
      </c>
      <c r="K44" s="157">
        <v>5.3378964802611234E-3</v>
      </c>
      <c r="L44" s="157">
        <v>0</v>
      </c>
      <c r="M44" s="157">
        <v>0</v>
      </c>
      <c r="N44" s="157">
        <v>0</v>
      </c>
      <c r="O44" s="157">
        <v>0</v>
      </c>
      <c r="P44" s="29">
        <f t="shared" si="31"/>
        <v>1.5798327491368655E-2</v>
      </c>
      <c r="Q44" s="29">
        <f t="shared" si="1"/>
        <v>8.4201672508631351E-2</v>
      </c>
      <c r="R44" s="29">
        <f t="shared" si="23"/>
        <v>632.97839631843658</v>
      </c>
      <c r="S44" s="132"/>
      <c r="T44" s="133"/>
      <c r="U44" s="133"/>
    </row>
    <row r="45" spans="2:21" ht="18" customHeight="1">
      <c r="B45" s="154" t="s">
        <v>68</v>
      </c>
      <c r="C45" s="156">
        <f>+'[1]TESORERIA '!J47</f>
        <v>0</v>
      </c>
      <c r="D45" s="156">
        <f>+'[1]TESORERIA '!J47</f>
        <v>0</v>
      </c>
      <c r="E45" s="156">
        <v>0</v>
      </c>
      <c r="F45" s="156">
        <f>+'[1]TESORERIA '!M47</f>
        <v>655.5</v>
      </c>
      <c r="G45" s="156">
        <f>+'[1]TESORERIA '!N47</f>
        <v>0</v>
      </c>
      <c r="H45" s="156">
        <f>+'[1]TESORERIA '!O47</f>
        <v>0</v>
      </c>
      <c r="I45" s="135">
        <f t="shared" si="32"/>
        <v>655.5</v>
      </c>
      <c r="J45" s="131">
        <v>0</v>
      </c>
      <c r="K45" s="131">
        <v>0</v>
      </c>
      <c r="L45" s="131">
        <v>0</v>
      </c>
      <c r="M45" s="131">
        <v>0</v>
      </c>
      <c r="N45" s="131">
        <v>0</v>
      </c>
      <c r="O45" s="131">
        <v>0</v>
      </c>
      <c r="P45" s="135">
        <f t="shared" si="31"/>
        <v>0</v>
      </c>
      <c r="Q45" s="135">
        <f t="shared" si="1"/>
        <v>655.5</v>
      </c>
      <c r="R45" s="135">
        <v>0</v>
      </c>
      <c r="S45" s="132"/>
      <c r="T45" s="133"/>
      <c r="U45" s="133"/>
    </row>
    <row r="46" spans="2:21" ht="18" customHeight="1">
      <c r="B46" s="143" t="s">
        <v>121</v>
      </c>
      <c r="C46" s="25">
        <f t="shared" ref="C46:H46" si="33">+C47+C50</f>
        <v>0</v>
      </c>
      <c r="D46" s="25">
        <f t="shared" si="33"/>
        <v>31.3</v>
      </c>
      <c r="E46" s="25">
        <f t="shared" si="33"/>
        <v>3.8</v>
      </c>
      <c r="F46" s="25">
        <f t="shared" si="33"/>
        <v>0</v>
      </c>
      <c r="G46" s="25">
        <f t="shared" si="33"/>
        <v>0</v>
      </c>
      <c r="H46" s="25">
        <f t="shared" si="33"/>
        <v>26.5</v>
      </c>
      <c r="I46" s="135">
        <f t="shared" si="32"/>
        <v>61.6</v>
      </c>
      <c r="J46" s="29">
        <f t="shared" ref="J46:O46" si="34">+J47+J50</f>
        <v>0</v>
      </c>
      <c r="K46" s="29">
        <f t="shared" si="34"/>
        <v>0</v>
      </c>
      <c r="L46" s="29">
        <f t="shared" si="34"/>
        <v>0</v>
      </c>
      <c r="M46" s="29">
        <f t="shared" si="34"/>
        <v>0</v>
      </c>
      <c r="N46" s="29">
        <f t="shared" si="34"/>
        <v>0</v>
      </c>
      <c r="O46" s="29">
        <f t="shared" si="34"/>
        <v>0</v>
      </c>
      <c r="P46" s="29">
        <f t="shared" si="31"/>
        <v>0</v>
      </c>
      <c r="Q46" s="29">
        <f t="shared" si="1"/>
        <v>61.6</v>
      </c>
      <c r="R46" s="29">
        <v>0</v>
      </c>
      <c r="S46" s="132"/>
      <c r="T46" s="133"/>
      <c r="U46" s="133"/>
    </row>
    <row r="47" spans="2:21" ht="18" customHeight="1">
      <c r="B47" s="158" t="s">
        <v>122</v>
      </c>
      <c r="C47" s="159">
        <f>+C48+C49</f>
        <v>0</v>
      </c>
      <c r="D47" s="159">
        <f t="shared" ref="D47:H47" si="35">+D48+D49</f>
        <v>31.3</v>
      </c>
      <c r="E47" s="159">
        <f t="shared" si="35"/>
        <v>3.8</v>
      </c>
      <c r="F47" s="159">
        <f t="shared" si="35"/>
        <v>0</v>
      </c>
      <c r="G47" s="159">
        <f t="shared" si="35"/>
        <v>0</v>
      </c>
      <c r="H47" s="159">
        <f t="shared" si="35"/>
        <v>26.5</v>
      </c>
      <c r="I47" s="160">
        <f>+I48+I49</f>
        <v>61.6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59">
        <f t="shared" si="31"/>
        <v>0</v>
      </c>
      <c r="Q47" s="159">
        <f t="shared" si="1"/>
        <v>61.6</v>
      </c>
      <c r="R47" s="159">
        <v>0</v>
      </c>
      <c r="S47" s="132"/>
      <c r="T47" s="133"/>
      <c r="U47" s="133"/>
    </row>
    <row r="48" spans="2:21" ht="18" customHeight="1">
      <c r="B48" s="161" t="s">
        <v>123</v>
      </c>
      <c r="C48" s="33">
        <f>+'[1]TESORERIA '!J52</f>
        <v>0</v>
      </c>
      <c r="D48" s="33">
        <f>+'[1]TESORERIA '!K52</f>
        <v>31.3</v>
      </c>
      <c r="E48" s="33">
        <f>+'[1]TESORERIA '!L52</f>
        <v>3.8</v>
      </c>
      <c r="F48" s="33">
        <f>+'[1]TESORERIA '!M52</f>
        <v>0</v>
      </c>
      <c r="G48" s="33">
        <f>+'[1]TESORERIA '!N52</f>
        <v>0</v>
      </c>
      <c r="H48" s="33">
        <f>+'[1]TESORERIA '!O52</f>
        <v>26.5</v>
      </c>
      <c r="I48" s="138">
        <f>SUM(C48:H48)</f>
        <v>61.6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4">
        <f t="shared" si="31"/>
        <v>0</v>
      </c>
      <c r="Q48" s="34">
        <f t="shared" si="1"/>
        <v>61.6</v>
      </c>
      <c r="R48" s="34">
        <v>0</v>
      </c>
      <c r="S48" s="132"/>
      <c r="T48" s="133"/>
      <c r="U48" s="133"/>
    </row>
    <row r="49" spans="2:21" ht="18" customHeight="1">
      <c r="B49" s="161" t="s">
        <v>124</v>
      </c>
      <c r="C49" s="33">
        <f>+'[1]TESORERIA '!J53</f>
        <v>0</v>
      </c>
      <c r="D49" s="33">
        <f>+'[1]TESORERIA '!J53</f>
        <v>0</v>
      </c>
      <c r="E49" s="33">
        <f>+'[1]TESORERIA '!L53</f>
        <v>0</v>
      </c>
      <c r="F49" s="33">
        <f>+'[1]TESORERIA '!M53</f>
        <v>0</v>
      </c>
      <c r="G49" s="33">
        <f>+'[1]TESORERIA '!N53</f>
        <v>0</v>
      </c>
      <c r="H49" s="33">
        <f>+'[1]TESORERIA '!O53</f>
        <v>0</v>
      </c>
      <c r="I49" s="138">
        <f>SUM(C49:H49)</f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4">
        <f t="shared" si="31"/>
        <v>0</v>
      </c>
      <c r="Q49" s="34">
        <f t="shared" si="1"/>
        <v>0</v>
      </c>
      <c r="R49" s="34">
        <v>0</v>
      </c>
      <c r="S49" s="132"/>
      <c r="T49" s="133"/>
      <c r="U49" s="133"/>
    </row>
    <row r="50" spans="2:21" ht="18" customHeight="1">
      <c r="B50" s="162" t="s">
        <v>125</v>
      </c>
      <c r="C50" s="33">
        <f>+'[1]TESORERIA '!J54</f>
        <v>0</v>
      </c>
      <c r="D50" s="33">
        <f>+'[1]TESORERIA '!J54</f>
        <v>0</v>
      </c>
      <c r="E50" s="33">
        <f>+'[1]TESORERIA '!L54</f>
        <v>0</v>
      </c>
      <c r="F50" s="33">
        <f>+'[1]TESORERIA '!M54</f>
        <v>0</v>
      </c>
      <c r="G50" s="33">
        <f>+'[1]TESORERIA '!N54</f>
        <v>0</v>
      </c>
      <c r="H50" s="33">
        <f>+'[1]TESORERIA '!O54</f>
        <v>0</v>
      </c>
      <c r="I50" s="138">
        <f>SUM(C50:H50)</f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4">
        <f t="shared" si="31"/>
        <v>0</v>
      </c>
      <c r="Q50" s="34">
        <f t="shared" si="1"/>
        <v>0</v>
      </c>
      <c r="R50" s="34">
        <v>0</v>
      </c>
      <c r="S50" s="132"/>
      <c r="T50" s="133"/>
      <c r="U50" s="133"/>
    </row>
    <row r="51" spans="2:21" ht="27.75" customHeight="1" thickBot="1">
      <c r="B51" s="163" t="s">
        <v>126</v>
      </c>
      <c r="C51" s="62">
        <f t="shared" ref="C51:P51" si="36">+C46+C9</f>
        <v>765.1</v>
      </c>
      <c r="D51" s="62">
        <f t="shared" si="36"/>
        <v>615.6</v>
      </c>
      <c r="E51" s="62">
        <f t="shared" si="36"/>
        <v>1327.6</v>
      </c>
      <c r="F51" s="62">
        <f t="shared" si="36"/>
        <v>1309.4000000000001</v>
      </c>
      <c r="G51" s="62">
        <f t="shared" si="36"/>
        <v>594.59999999999991</v>
      </c>
      <c r="H51" s="62">
        <f t="shared" si="36"/>
        <v>1509.6999999999998</v>
      </c>
      <c r="I51" s="164">
        <f t="shared" si="36"/>
        <v>6122.0000000000009</v>
      </c>
      <c r="J51" s="164">
        <f t="shared" si="36"/>
        <v>851.00519162638511</v>
      </c>
      <c r="K51" s="164">
        <f t="shared" si="36"/>
        <v>871.4203552229792</v>
      </c>
      <c r="L51" s="164">
        <f t="shared" si="36"/>
        <v>842.00600679037677</v>
      </c>
      <c r="M51" s="164">
        <f t="shared" si="36"/>
        <v>872.0830442371107</v>
      </c>
      <c r="N51" s="164">
        <f t="shared" si="36"/>
        <v>852.32494833862847</v>
      </c>
      <c r="O51" s="164">
        <f t="shared" si="36"/>
        <v>832.00086032196407</v>
      </c>
      <c r="P51" s="164">
        <f t="shared" si="36"/>
        <v>5120.8404065374434</v>
      </c>
      <c r="Q51" s="164">
        <f t="shared" si="1"/>
        <v>1001.1595934625575</v>
      </c>
      <c r="R51" s="164">
        <f t="shared" si="23"/>
        <v>119.55068922250422</v>
      </c>
      <c r="S51" s="132"/>
      <c r="T51" s="133"/>
      <c r="U51" s="165"/>
    </row>
    <row r="52" spans="2:21" ht="18" customHeight="1" thickTop="1">
      <c r="B52" s="64" t="s">
        <v>71</v>
      </c>
      <c r="C52" s="166"/>
      <c r="D52" s="166"/>
      <c r="E52" s="166"/>
      <c r="F52" s="166"/>
      <c r="G52" s="166"/>
      <c r="H52" s="166"/>
      <c r="I52" s="167"/>
      <c r="J52" s="166"/>
      <c r="K52" s="166"/>
      <c r="L52" s="166"/>
      <c r="M52" s="166"/>
      <c r="N52" s="166"/>
      <c r="O52" s="166"/>
      <c r="P52" s="166"/>
      <c r="Q52" s="166"/>
      <c r="R52" s="166"/>
      <c r="S52" s="132"/>
      <c r="T52" s="133"/>
    </row>
    <row r="53" spans="2:21" ht="15" customHeight="1">
      <c r="B53" s="68" t="s">
        <v>72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168"/>
      <c r="R53" s="169"/>
      <c r="S53" s="132"/>
      <c r="T53" s="133"/>
      <c r="U53" s="170"/>
    </row>
    <row r="54" spans="2:21" ht="12" customHeight="1">
      <c r="B54" s="72" t="s">
        <v>127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169"/>
      <c r="R54" s="169"/>
      <c r="S54" s="132"/>
      <c r="T54" s="133"/>
    </row>
    <row r="55" spans="2:21">
      <c r="B55" s="72" t="s">
        <v>128</v>
      </c>
      <c r="C55" s="171"/>
      <c r="D55" s="171"/>
      <c r="E55" s="171"/>
      <c r="F55" s="171"/>
      <c r="G55" s="171"/>
      <c r="H55" s="171"/>
      <c r="I55" s="169"/>
      <c r="J55" s="74"/>
      <c r="K55" s="74"/>
      <c r="L55" s="74"/>
      <c r="M55" s="74"/>
      <c r="N55" s="74"/>
      <c r="O55" s="74"/>
      <c r="P55" s="74"/>
      <c r="Q55" s="74"/>
      <c r="R55" s="74"/>
      <c r="S55" s="132"/>
      <c r="T55" s="133"/>
    </row>
    <row r="56" spans="2:21">
      <c r="B56" s="75" t="s">
        <v>129</v>
      </c>
      <c r="C56" s="172"/>
      <c r="D56" s="172"/>
      <c r="E56" s="172"/>
      <c r="F56" s="172"/>
      <c r="G56" s="172"/>
      <c r="H56" s="172"/>
      <c r="I56" s="169"/>
      <c r="J56" s="173"/>
      <c r="K56" s="173"/>
      <c r="L56" s="173"/>
      <c r="M56" s="173"/>
      <c r="N56" s="173"/>
      <c r="O56" s="173"/>
      <c r="P56" s="173"/>
      <c r="Q56" s="74"/>
      <c r="R56" s="74"/>
      <c r="S56" s="132"/>
      <c r="T56" s="133"/>
    </row>
    <row r="57" spans="2:21" ht="14.25">
      <c r="B57" s="76"/>
      <c r="C57" s="174"/>
      <c r="D57" s="174"/>
      <c r="E57" s="174"/>
      <c r="F57" s="174"/>
      <c r="G57" s="174"/>
      <c r="H57" s="174"/>
      <c r="I57" s="175"/>
      <c r="J57" s="172"/>
      <c r="K57" s="172"/>
      <c r="L57" s="172"/>
      <c r="M57" s="172"/>
      <c r="N57" s="172"/>
      <c r="O57" s="172"/>
      <c r="P57" s="172"/>
      <c r="Q57" s="172"/>
      <c r="R57" s="172"/>
      <c r="S57" s="132"/>
      <c r="T57" s="133"/>
    </row>
    <row r="58" spans="2:21">
      <c r="B58" s="76"/>
      <c r="C58" s="176"/>
      <c r="D58" s="176"/>
      <c r="E58" s="176"/>
      <c r="F58" s="176"/>
      <c r="G58" s="176"/>
      <c r="H58" s="176"/>
      <c r="I58" s="177"/>
      <c r="J58" s="172"/>
      <c r="K58" s="172"/>
      <c r="L58" s="172"/>
      <c r="M58" s="172"/>
      <c r="N58" s="172"/>
      <c r="O58" s="172"/>
      <c r="P58" s="178"/>
      <c r="Q58" s="178"/>
      <c r="R58" s="76"/>
      <c r="S58" s="132"/>
      <c r="T58" s="133"/>
    </row>
    <row r="59" spans="2:21">
      <c r="B59" s="86"/>
      <c r="C59" s="76"/>
      <c r="D59" s="76"/>
      <c r="E59" s="76"/>
      <c r="F59" s="76"/>
      <c r="G59" s="76"/>
      <c r="H59" s="76"/>
      <c r="I59" s="179"/>
      <c r="J59" s="172"/>
      <c r="K59" s="172"/>
      <c r="L59" s="172"/>
      <c r="M59" s="172"/>
      <c r="N59" s="172"/>
      <c r="O59" s="172"/>
      <c r="P59" s="76"/>
      <c r="Q59" s="76"/>
      <c r="R59" s="76"/>
      <c r="S59" s="132"/>
      <c r="T59" s="133"/>
    </row>
    <row r="60" spans="2:21">
      <c r="B60" s="86"/>
      <c r="C60" s="76"/>
      <c r="D60" s="76"/>
      <c r="E60" s="76"/>
      <c r="F60" s="76"/>
      <c r="G60" s="76"/>
      <c r="H60" s="76"/>
      <c r="I60" s="179"/>
      <c r="J60" s="76"/>
      <c r="K60" s="76"/>
      <c r="L60" s="76"/>
      <c r="M60" s="76"/>
      <c r="N60" s="76"/>
      <c r="O60" s="76"/>
      <c r="P60" s="76"/>
      <c r="Q60" s="76"/>
      <c r="R60" s="76"/>
      <c r="S60" s="132"/>
      <c r="T60" s="133"/>
    </row>
    <row r="61" spans="2:21">
      <c r="B61" s="86"/>
      <c r="C61" s="76"/>
      <c r="D61" s="76"/>
      <c r="E61" s="76"/>
      <c r="F61" s="76"/>
      <c r="G61" s="76"/>
      <c r="H61" s="76"/>
      <c r="I61" s="179"/>
      <c r="J61" s="180"/>
      <c r="K61" s="180"/>
      <c r="L61" s="180"/>
      <c r="M61" s="180"/>
      <c r="N61" s="180"/>
      <c r="O61" s="180"/>
      <c r="P61" s="76"/>
      <c r="Q61" s="76"/>
      <c r="R61" s="76"/>
      <c r="T61" s="133"/>
    </row>
    <row r="62" spans="2:21">
      <c r="B62" s="86"/>
      <c r="C62" s="76"/>
      <c r="D62" s="76"/>
      <c r="E62" s="76"/>
      <c r="F62" s="76"/>
      <c r="G62" s="76"/>
      <c r="H62" s="76"/>
      <c r="I62" s="179"/>
      <c r="J62" s="180"/>
      <c r="K62" s="180"/>
      <c r="L62" s="180"/>
      <c r="M62" s="180"/>
      <c r="N62" s="180"/>
      <c r="O62" s="180"/>
      <c r="P62" s="76"/>
      <c r="Q62" s="76"/>
      <c r="R62" s="76"/>
      <c r="T62" s="133"/>
    </row>
    <row r="63" spans="2:21">
      <c r="B63" s="86"/>
      <c r="C63" s="76"/>
      <c r="D63" s="76"/>
      <c r="E63" s="76"/>
      <c r="F63" s="76"/>
      <c r="G63" s="76"/>
      <c r="H63" s="76"/>
      <c r="I63" s="177"/>
      <c r="J63" s="76"/>
      <c r="K63" s="76"/>
      <c r="L63" s="76"/>
      <c r="M63" s="76"/>
      <c r="N63" s="76"/>
      <c r="O63" s="76"/>
      <c r="P63" s="76"/>
      <c r="Q63" s="76"/>
      <c r="R63" s="76"/>
      <c r="T63" s="133"/>
    </row>
    <row r="64" spans="2:21">
      <c r="B64" s="76"/>
      <c r="C64" s="76"/>
      <c r="D64" s="76"/>
      <c r="E64" s="76"/>
      <c r="F64" s="76"/>
      <c r="G64" s="76"/>
      <c r="H64" s="76"/>
      <c r="I64" s="179"/>
      <c r="J64" s="76"/>
      <c r="K64" s="76"/>
      <c r="L64" s="76"/>
      <c r="M64" s="76"/>
      <c r="N64" s="76"/>
      <c r="O64" s="76"/>
      <c r="P64" s="76"/>
      <c r="Q64" s="76"/>
      <c r="R64" s="76"/>
      <c r="T64" s="133"/>
    </row>
    <row r="65" spans="2:20">
      <c r="B65" s="76"/>
      <c r="C65" s="76"/>
      <c r="D65" s="76"/>
      <c r="E65" s="76"/>
      <c r="F65" s="76"/>
      <c r="G65" s="76"/>
      <c r="H65" s="76"/>
      <c r="I65" s="179"/>
      <c r="J65" s="180"/>
      <c r="K65" s="180"/>
      <c r="L65" s="180"/>
      <c r="M65" s="180"/>
      <c r="N65" s="180"/>
      <c r="O65" s="180"/>
      <c r="P65" s="76"/>
      <c r="Q65" s="76"/>
      <c r="R65" s="76"/>
      <c r="T65" s="133"/>
    </row>
    <row r="66" spans="2:20">
      <c r="B66" s="76"/>
      <c r="C66" s="76"/>
      <c r="D66" s="76"/>
      <c r="E66" s="76"/>
      <c r="F66" s="76"/>
      <c r="G66" s="76"/>
      <c r="H66" s="76"/>
      <c r="I66" s="179"/>
      <c r="J66" s="69"/>
      <c r="K66" s="69"/>
      <c r="L66" s="69"/>
      <c r="M66" s="69"/>
      <c r="N66" s="69"/>
      <c r="O66" s="69"/>
      <c r="P66" s="76"/>
      <c r="Q66" s="76"/>
      <c r="R66" s="76"/>
    </row>
    <row r="67" spans="2:20">
      <c r="B67" s="76"/>
      <c r="C67" s="76"/>
      <c r="D67" s="76"/>
      <c r="E67" s="76"/>
      <c r="F67" s="76"/>
      <c r="G67" s="76"/>
      <c r="H67" s="76"/>
      <c r="I67" s="179"/>
      <c r="J67" s="76"/>
      <c r="K67" s="76"/>
      <c r="L67" s="76"/>
      <c r="M67" s="76"/>
      <c r="N67" s="76"/>
      <c r="O67" s="76"/>
      <c r="P67" s="76"/>
      <c r="Q67" s="76"/>
      <c r="R67" s="76"/>
    </row>
    <row r="68" spans="2:20">
      <c r="B68" s="76"/>
      <c r="C68" s="76"/>
      <c r="D68" s="76"/>
      <c r="E68" s="76"/>
      <c r="F68" s="76"/>
      <c r="G68" s="76"/>
      <c r="H68" s="76"/>
      <c r="I68" s="179"/>
      <c r="J68" s="76"/>
      <c r="K68" s="76"/>
      <c r="L68" s="76"/>
      <c r="M68" s="76"/>
      <c r="N68" s="76"/>
      <c r="O68" s="76"/>
      <c r="P68" s="76"/>
      <c r="Q68" s="76"/>
      <c r="R68" s="76"/>
    </row>
    <row r="69" spans="2:20">
      <c r="B69" s="86"/>
      <c r="C69" s="76"/>
      <c r="D69" s="76"/>
      <c r="E69" s="76"/>
      <c r="F69" s="76"/>
      <c r="G69" s="76"/>
      <c r="H69" s="76"/>
      <c r="I69" s="179"/>
      <c r="J69" s="181"/>
      <c r="K69" s="181"/>
      <c r="L69" s="181"/>
      <c r="M69" s="181"/>
      <c r="N69" s="181"/>
      <c r="O69" s="181"/>
      <c r="P69" s="76"/>
      <c r="Q69" s="76"/>
      <c r="R69" s="76"/>
    </row>
    <row r="70" spans="2:20">
      <c r="B70" s="86"/>
      <c r="C70" s="76"/>
      <c r="D70" s="76"/>
      <c r="E70" s="76"/>
      <c r="F70" s="76"/>
      <c r="G70" s="76"/>
      <c r="H70" s="76"/>
      <c r="I70" s="179"/>
      <c r="J70" s="180"/>
      <c r="K70" s="180"/>
      <c r="L70" s="180"/>
      <c r="M70" s="180"/>
      <c r="N70" s="180"/>
      <c r="O70" s="180"/>
      <c r="P70" s="76"/>
      <c r="Q70" s="76"/>
      <c r="R70" s="76"/>
    </row>
    <row r="71" spans="2:20">
      <c r="B71" s="76"/>
      <c r="C71" s="76"/>
      <c r="D71" s="76"/>
      <c r="E71" s="76"/>
      <c r="F71" s="76"/>
      <c r="G71" s="76"/>
      <c r="H71" s="76"/>
      <c r="I71" s="179"/>
      <c r="J71" s="178"/>
      <c r="K71" s="178"/>
      <c r="L71" s="178"/>
      <c r="M71" s="178"/>
      <c r="N71" s="178"/>
      <c r="O71" s="178"/>
      <c r="P71" s="76"/>
      <c r="Q71" s="76"/>
      <c r="R71" s="76"/>
    </row>
    <row r="72" spans="2:20">
      <c r="B72" s="86"/>
      <c r="C72" s="76"/>
      <c r="D72" s="76"/>
      <c r="E72" s="76"/>
      <c r="F72" s="76"/>
      <c r="G72" s="76"/>
      <c r="H72" s="76"/>
      <c r="I72" s="179"/>
      <c r="J72" s="76"/>
      <c r="K72" s="76"/>
      <c r="L72" s="76"/>
      <c r="M72" s="76"/>
      <c r="N72" s="76"/>
      <c r="O72" s="76"/>
      <c r="P72" s="76"/>
      <c r="Q72" s="76"/>
      <c r="R72" s="76"/>
    </row>
    <row r="73" spans="2:20">
      <c r="B73" s="86"/>
      <c r="C73" s="76"/>
      <c r="D73" s="76"/>
      <c r="E73" s="76"/>
      <c r="F73" s="76"/>
      <c r="G73" s="76"/>
      <c r="H73" s="76"/>
      <c r="I73" s="179"/>
      <c r="J73" s="180"/>
      <c r="K73" s="180"/>
      <c r="L73" s="180"/>
      <c r="M73" s="180"/>
      <c r="N73" s="180"/>
      <c r="O73" s="180"/>
      <c r="P73" s="76"/>
      <c r="Q73" s="76"/>
      <c r="R73" s="76"/>
    </row>
    <row r="74" spans="2:20">
      <c r="B74" s="86"/>
      <c r="C74" s="76"/>
      <c r="D74" s="76"/>
      <c r="E74" s="76"/>
      <c r="F74" s="76"/>
      <c r="G74" s="76"/>
      <c r="H74" s="76"/>
      <c r="I74" s="179"/>
      <c r="J74" s="69"/>
      <c r="K74" s="69"/>
      <c r="L74" s="69"/>
      <c r="M74" s="69"/>
      <c r="N74" s="69"/>
      <c r="O74" s="69"/>
      <c r="P74" s="76"/>
      <c r="Q74" s="76"/>
      <c r="R74" s="76"/>
    </row>
    <row r="75" spans="2:20">
      <c r="B75" s="76"/>
      <c r="C75" s="76"/>
      <c r="D75" s="76"/>
      <c r="E75" s="76"/>
      <c r="F75" s="76"/>
      <c r="G75" s="76"/>
      <c r="H75" s="76"/>
      <c r="I75" s="179"/>
      <c r="J75" s="180"/>
      <c r="K75" s="180"/>
      <c r="L75" s="180"/>
      <c r="M75" s="180"/>
      <c r="N75" s="180"/>
      <c r="O75" s="180"/>
      <c r="P75" s="76"/>
      <c r="Q75" s="76"/>
      <c r="R75" s="76"/>
    </row>
    <row r="76" spans="2:20">
      <c r="B76" s="86"/>
      <c r="C76" s="76"/>
      <c r="D76" s="76"/>
      <c r="E76" s="76"/>
      <c r="F76" s="76"/>
      <c r="G76" s="76"/>
      <c r="H76" s="76"/>
      <c r="I76" s="179"/>
      <c r="J76" s="69"/>
      <c r="K76" s="69"/>
      <c r="L76" s="69"/>
      <c r="M76" s="69"/>
      <c r="N76" s="69"/>
      <c r="O76" s="69"/>
      <c r="P76" s="76"/>
      <c r="Q76" s="76"/>
      <c r="R76" s="76"/>
    </row>
    <row r="77" spans="2:20">
      <c r="B77" s="86"/>
      <c r="C77" s="76"/>
      <c r="D77" s="76"/>
      <c r="E77" s="76"/>
      <c r="F77" s="76"/>
      <c r="G77" s="76"/>
      <c r="H77" s="76"/>
      <c r="I77" s="179"/>
      <c r="J77" s="180"/>
      <c r="K77" s="180"/>
      <c r="L77" s="180"/>
      <c r="M77" s="180"/>
      <c r="N77" s="180"/>
      <c r="O77" s="180"/>
      <c r="P77" s="76"/>
      <c r="Q77" s="76"/>
      <c r="R77" s="76"/>
    </row>
    <row r="78" spans="2:20">
      <c r="B78" s="86"/>
      <c r="C78" s="76"/>
      <c r="D78" s="76"/>
      <c r="E78" s="76"/>
      <c r="F78" s="76"/>
      <c r="G78" s="76"/>
      <c r="H78" s="76"/>
      <c r="I78" s="179"/>
      <c r="J78" s="69"/>
      <c r="K78" s="69"/>
      <c r="L78" s="69"/>
      <c r="M78" s="69"/>
      <c r="N78" s="69"/>
      <c r="O78" s="69"/>
      <c r="P78" s="76"/>
      <c r="Q78" s="76"/>
      <c r="R78" s="76"/>
    </row>
    <row r="79" spans="2:20">
      <c r="B79" s="76"/>
      <c r="C79" s="76"/>
      <c r="D79" s="76"/>
      <c r="E79" s="76"/>
      <c r="F79" s="76"/>
      <c r="G79" s="76"/>
      <c r="H79" s="76"/>
      <c r="I79" s="179"/>
      <c r="J79" s="180"/>
      <c r="K79" s="180"/>
      <c r="L79" s="180"/>
      <c r="M79" s="180"/>
      <c r="N79" s="180"/>
      <c r="O79" s="180"/>
      <c r="P79" s="76"/>
      <c r="Q79" s="76"/>
      <c r="R79" s="76"/>
    </row>
    <row r="80" spans="2:20">
      <c r="B80" s="86"/>
      <c r="C80" s="76"/>
      <c r="D80" s="76"/>
      <c r="E80" s="76"/>
      <c r="F80" s="76"/>
      <c r="G80" s="76"/>
      <c r="H80" s="76"/>
      <c r="I80" s="179"/>
      <c r="J80" s="69"/>
      <c r="K80" s="69"/>
      <c r="L80" s="69"/>
      <c r="M80" s="69"/>
      <c r="N80" s="69"/>
      <c r="O80" s="69"/>
      <c r="P80" s="76"/>
      <c r="Q80" s="76"/>
      <c r="R80" s="76"/>
    </row>
    <row r="81" spans="2:18">
      <c r="B81" s="86"/>
      <c r="C81" s="76"/>
      <c r="D81" s="76"/>
      <c r="E81" s="76"/>
      <c r="F81" s="76"/>
      <c r="G81" s="76"/>
      <c r="H81" s="76"/>
      <c r="I81" s="179"/>
      <c r="J81" s="180"/>
      <c r="K81" s="180"/>
      <c r="L81" s="180"/>
      <c r="M81" s="180"/>
      <c r="N81" s="180"/>
      <c r="O81" s="180"/>
      <c r="P81" s="76"/>
      <c r="Q81" s="76"/>
      <c r="R81" s="76"/>
    </row>
    <row r="82" spans="2:18">
      <c r="B82" s="86"/>
      <c r="C82" s="76"/>
      <c r="D82" s="76"/>
      <c r="E82" s="76"/>
      <c r="F82" s="76"/>
      <c r="G82" s="76"/>
      <c r="H82" s="76"/>
      <c r="I82" s="179"/>
      <c r="J82" s="69"/>
      <c r="K82" s="69"/>
      <c r="L82" s="69"/>
      <c r="M82" s="69"/>
      <c r="N82" s="69"/>
      <c r="O82" s="69"/>
      <c r="P82" s="76"/>
      <c r="Q82" s="76"/>
      <c r="R82" s="76"/>
    </row>
    <row r="83" spans="2:18">
      <c r="B83" s="86"/>
      <c r="C83" s="76"/>
      <c r="D83" s="76"/>
      <c r="E83" s="76"/>
      <c r="F83" s="76"/>
      <c r="G83" s="76"/>
      <c r="H83" s="76"/>
      <c r="I83" s="179"/>
      <c r="J83" s="180"/>
      <c r="K83" s="180"/>
      <c r="L83" s="180"/>
      <c r="M83" s="180"/>
      <c r="N83" s="180"/>
      <c r="O83" s="180"/>
      <c r="P83" s="76"/>
      <c r="Q83" s="76"/>
      <c r="R83" s="76"/>
    </row>
    <row r="84" spans="2:18">
      <c r="B84" s="76"/>
      <c r="C84" s="76"/>
      <c r="D84" s="76"/>
      <c r="E84" s="76"/>
      <c r="F84" s="76"/>
      <c r="G84" s="76"/>
      <c r="H84" s="76"/>
      <c r="I84" s="179"/>
      <c r="J84" s="69"/>
      <c r="K84" s="69"/>
      <c r="L84" s="69"/>
      <c r="M84" s="69"/>
      <c r="N84" s="69"/>
      <c r="O84" s="69"/>
      <c r="P84" s="76"/>
      <c r="Q84" s="76"/>
      <c r="R84" s="76"/>
    </row>
    <row r="85" spans="2:18">
      <c r="B85" s="76"/>
      <c r="C85" s="76"/>
      <c r="D85" s="76"/>
      <c r="E85" s="76"/>
      <c r="F85" s="76"/>
      <c r="G85" s="76"/>
      <c r="H85" s="76"/>
      <c r="I85" s="179"/>
      <c r="J85" s="180"/>
      <c r="K85" s="180"/>
      <c r="L85" s="180"/>
      <c r="M85" s="180"/>
      <c r="N85" s="180"/>
      <c r="O85" s="180"/>
      <c r="P85" s="76"/>
      <c r="Q85" s="76"/>
      <c r="R85" s="76"/>
    </row>
    <row r="86" spans="2:18">
      <c r="B86" s="76"/>
      <c r="C86" s="76"/>
      <c r="D86" s="76"/>
      <c r="E86" s="76"/>
      <c r="F86" s="76"/>
      <c r="G86" s="76"/>
      <c r="H86" s="76"/>
      <c r="I86" s="179"/>
      <c r="J86" s="180"/>
      <c r="K86" s="180"/>
      <c r="L86" s="180"/>
      <c r="M86" s="180"/>
      <c r="N86" s="180"/>
      <c r="O86" s="180"/>
      <c r="P86" s="76"/>
      <c r="Q86" s="76"/>
      <c r="R86" s="76"/>
    </row>
    <row r="87" spans="2:18">
      <c r="B87" s="76"/>
      <c r="C87" s="76"/>
      <c r="D87" s="76"/>
      <c r="E87" s="76"/>
      <c r="F87" s="76"/>
      <c r="G87" s="76"/>
      <c r="H87" s="76"/>
      <c r="I87" s="179"/>
      <c r="J87" s="76"/>
      <c r="K87" s="76"/>
      <c r="L87" s="76"/>
      <c r="M87" s="76"/>
      <c r="N87" s="76"/>
      <c r="O87" s="76"/>
      <c r="P87" s="76"/>
      <c r="Q87" s="76"/>
      <c r="R87" s="76"/>
    </row>
    <row r="88" spans="2:18">
      <c r="B88" s="76"/>
      <c r="C88" s="76"/>
      <c r="D88" s="76"/>
      <c r="E88" s="76"/>
      <c r="F88" s="76"/>
      <c r="G88" s="76"/>
      <c r="H88" s="76"/>
      <c r="I88" s="179"/>
      <c r="J88" s="69"/>
      <c r="K88" s="69"/>
      <c r="L88" s="69"/>
      <c r="M88" s="69"/>
      <c r="N88" s="69"/>
      <c r="O88" s="69"/>
      <c r="P88" s="76"/>
      <c r="Q88" s="76"/>
      <c r="R88" s="76"/>
    </row>
    <row r="89" spans="2:18">
      <c r="B89" s="76"/>
      <c r="C89" s="76"/>
      <c r="D89" s="76"/>
      <c r="E89" s="76"/>
      <c r="F89" s="76"/>
      <c r="G89" s="76"/>
      <c r="H89" s="76"/>
      <c r="I89" s="179"/>
      <c r="J89" s="69"/>
      <c r="K89" s="69"/>
      <c r="L89" s="69"/>
      <c r="M89" s="69"/>
      <c r="N89" s="69"/>
      <c r="O89" s="69"/>
      <c r="P89" s="76"/>
      <c r="Q89" s="76"/>
      <c r="R89" s="76"/>
    </row>
    <row r="90" spans="2:18">
      <c r="B90" s="76"/>
      <c r="C90" s="76"/>
      <c r="D90" s="76"/>
      <c r="E90" s="76"/>
      <c r="F90" s="76"/>
      <c r="G90" s="76"/>
      <c r="H90" s="76"/>
      <c r="I90" s="179"/>
      <c r="J90" s="180"/>
      <c r="K90" s="180"/>
      <c r="L90" s="180"/>
      <c r="M90" s="180"/>
      <c r="N90" s="180"/>
      <c r="O90" s="180"/>
      <c r="P90" s="76"/>
      <c r="Q90" s="76"/>
      <c r="R90" s="76"/>
    </row>
    <row r="91" spans="2:18">
      <c r="B91" s="76"/>
      <c r="C91" s="76"/>
      <c r="D91" s="76"/>
      <c r="E91" s="76"/>
      <c r="F91" s="76"/>
      <c r="G91" s="76"/>
      <c r="H91" s="76"/>
      <c r="I91" s="179"/>
      <c r="J91" s="69"/>
      <c r="K91" s="69"/>
      <c r="L91" s="69"/>
      <c r="M91" s="69"/>
      <c r="N91" s="69"/>
      <c r="O91" s="69"/>
      <c r="P91" s="76"/>
      <c r="Q91" s="76"/>
      <c r="R91" s="76"/>
    </row>
    <row r="92" spans="2:18">
      <c r="B92" s="76"/>
      <c r="C92" s="76"/>
      <c r="D92" s="76"/>
      <c r="E92" s="76"/>
      <c r="F92" s="76"/>
      <c r="G92" s="76"/>
      <c r="H92" s="76"/>
      <c r="I92" s="179"/>
      <c r="J92" s="180"/>
      <c r="K92" s="180"/>
      <c r="L92" s="180"/>
      <c r="M92" s="180"/>
      <c r="N92" s="180"/>
      <c r="O92" s="180"/>
      <c r="P92" s="76"/>
      <c r="Q92" s="76"/>
      <c r="R92" s="76"/>
    </row>
    <row r="93" spans="2:18">
      <c r="B93" s="76"/>
      <c r="C93" s="76"/>
      <c r="D93" s="76"/>
      <c r="E93" s="76"/>
      <c r="F93" s="76"/>
      <c r="G93" s="76"/>
      <c r="H93" s="76"/>
      <c r="I93" s="179"/>
      <c r="J93" s="69"/>
      <c r="K93" s="69"/>
      <c r="L93" s="69"/>
      <c r="M93" s="69"/>
      <c r="N93" s="69"/>
      <c r="O93" s="69"/>
      <c r="P93" s="76"/>
      <c r="Q93" s="76"/>
      <c r="R93" s="76"/>
    </row>
    <row r="94" spans="2:18">
      <c r="B94" s="76"/>
      <c r="C94" s="76"/>
      <c r="D94" s="76"/>
      <c r="E94" s="76"/>
      <c r="F94" s="76"/>
      <c r="G94" s="76"/>
      <c r="H94" s="76"/>
      <c r="I94" s="179"/>
      <c r="J94" s="76"/>
      <c r="K94" s="76"/>
      <c r="L94" s="76"/>
      <c r="M94" s="76"/>
      <c r="N94" s="76"/>
      <c r="O94" s="76"/>
      <c r="P94" s="76"/>
      <c r="Q94" s="76"/>
      <c r="R94" s="76"/>
    </row>
    <row r="95" spans="2:18">
      <c r="B95" s="76"/>
      <c r="C95" s="76"/>
      <c r="D95" s="76"/>
      <c r="E95" s="76"/>
      <c r="F95" s="76"/>
      <c r="G95" s="76"/>
      <c r="H95" s="76"/>
      <c r="I95" s="179"/>
      <c r="J95" s="180"/>
      <c r="K95" s="180"/>
      <c r="L95" s="180"/>
      <c r="M95" s="180"/>
      <c r="N95" s="180"/>
      <c r="O95" s="180"/>
      <c r="P95" s="76"/>
      <c r="Q95" s="76"/>
      <c r="R95" s="76"/>
    </row>
    <row r="96" spans="2:18">
      <c r="B96" s="76"/>
      <c r="C96" s="76"/>
      <c r="D96" s="76"/>
      <c r="E96" s="76"/>
      <c r="F96" s="76"/>
      <c r="G96" s="76"/>
      <c r="H96" s="76"/>
      <c r="I96" s="179"/>
      <c r="J96" s="69"/>
      <c r="K96" s="69"/>
      <c r="L96" s="69"/>
      <c r="M96" s="69"/>
      <c r="N96" s="69"/>
      <c r="O96" s="69"/>
      <c r="P96" s="76"/>
      <c r="Q96" s="76"/>
      <c r="R96" s="76"/>
    </row>
    <row r="97" spans="2:18">
      <c r="B97" s="76"/>
      <c r="C97" s="76"/>
      <c r="D97" s="76"/>
      <c r="E97" s="76"/>
      <c r="F97" s="76"/>
      <c r="G97" s="76"/>
      <c r="H97" s="76"/>
      <c r="I97" s="179"/>
      <c r="J97" s="76"/>
      <c r="K97" s="76"/>
      <c r="L97" s="76"/>
      <c r="M97" s="76"/>
      <c r="N97" s="76"/>
      <c r="O97" s="76"/>
      <c r="P97" s="76"/>
      <c r="Q97" s="76"/>
      <c r="R97" s="76"/>
    </row>
    <row r="98" spans="2:18">
      <c r="B98" s="76"/>
      <c r="C98" s="76"/>
      <c r="D98" s="76"/>
      <c r="E98" s="76"/>
      <c r="F98" s="76"/>
      <c r="G98" s="76"/>
      <c r="H98" s="76"/>
      <c r="I98" s="179"/>
      <c r="J98" s="76"/>
      <c r="K98" s="76"/>
      <c r="L98" s="76"/>
      <c r="M98" s="76"/>
      <c r="N98" s="76"/>
      <c r="O98" s="76"/>
      <c r="P98" s="76"/>
      <c r="Q98" s="76"/>
      <c r="R98" s="76"/>
    </row>
    <row r="99" spans="2:18">
      <c r="B99" s="76"/>
      <c r="C99" s="76"/>
      <c r="D99" s="76"/>
      <c r="E99" s="76"/>
      <c r="F99" s="76"/>
      <c r="G99" s="76"/>
      <c r="H99" s="76"/>
      <c r="I99" s="179"/>
      <c r="J99" s="76"/>
      <c r="K99" s="76"/>
      <c r="L99" s="76"/>
      <c r="M99" s="76"/>
      <c r="N99" s="76"/>
      <c r="O99" s="76"/>
      <c r="P99" s="76"/>
      <c r="Q99" s="76"/>
      <c r="R99" s="76"/>
    </row>
    <row r="100" spans="2:18">
      <c r="B100" s="76"/>
      <c r="C100" s="76"/>
      <c r="D100" s="76"/>
      <c r="E100" s="76"/>
      <c r="F100" s="76"/>
      <c r="G100" s="76"/>
      <c r="H100" s="76"/>
      <c r="I100" s="179"/>
      <c r="J100" s="76"/>
      <c r="K100" s="76"/>
      <c r="L100" s="76"/>
      <c r="M100" s="76"/>
      <c r="N100" s="76"/>
      <c r="O100" s="76"/>
      <c r="P100" s="76"/>
      <c r="Q100" s="76"/>
      <c r="R100" s="76"/>
    </row>
    <row r="101" spans="2:18">
      <c r="B101" s="76"/>
      <c r="C101" s="76"/>
      <c r="D101" s="76"/>
      <c r="E101" s="76"/>
      <c r="F101" s="76"/>
      <c r="G101" s="76"/>
      <c r="H101" s="76"/>
      <c r="I101" s="179"/>
      <c r="J101" s="76"/>
      <c r="K101" s="76"/>
      <c r="L101" s="76"/>
      <c r="M101" s="76"/>
      <c r="N101" s="76"/>
      <c r="O101" s="76"/>
      <c r="P101" s="76"/>
      <c r="Q101" s="76"/>
      <c r="R101" s="76"/>
    </row>
    <row r="102" spans="2:18">
      <c r="B102" s="76"/>
      <c r="C102" s="76"/>
      <c r="D102" s="76"/>
      <c r="E102" s="76"/>
      <c r="F102" s="76"/>
      <c r="G102" s="76"/>
      <c r="H102" s="76"/>
      <c r="I102" s="179"/>
      <c r="J102" s="76"/>
      <c r="K102" s="76"/>
      <c r="L102" s="76"/>
      <c r="M102" s="76"/>
      <c r="N102" s="76"/>
      <c r="O102" s="76"/>
      <c r="P102" s="76"/>
      <c r="Q102" s="76"/>
      <c r="R102" s="76"/>
    </row>
    <row r="103" spans="2:18">
      <c r="B103" s="76"/>
      <c r="C103" s="76"/>
      <c r="D103" s="76"/>
      <c r="E103" s="76"/>
      <c r="F103" s="76"/>
      <c r="G103" s="76"/>
      <c r="H103" s="76"/>
      <c r="I103" s="179"/>
      <c r="J103" s="76"/>
      <c r="K103" s="76"/>
      <c r="L103" s="76"/>
      <c r="M103" s="76"/>
      <c r="N103" s="76"/>
      <c r="O103" s="76"/>
      <c r="P103" s="76"/>
      <c r="Q103" s="76"/>
      <c r="R103" s="76"/>
    </row>
    <row r="104" spans="2:18">
      <c r="B104" s="76"/>
      <c r="C104" s="76"/>
      <c r="D104" s="76"/>
      <c r="E104" s="76"/>
      <c r="F104" s="76"/>
      <c r="G104" s="76"/>
      <c r="H104" s="76"/>
      <c r="I104" s="179"/>
      <c r="J104" s="76"/>
      <c r="K104" s="76"/>
      <c r="L104" s="76"/>
      <c r="M104" s="76"/>
      <c r="N104" s="76"/>
      <c r="O104" s="76"/>
      <c r="P104" s="76"/>
      <c r="Q104" s="76"/>
      <c r="R104" s="76"/>
    </row>
    <row r="105" spans="2:18">
      <c r="B105" s="76"/>
      <c r="C105" s="76"/>
      <c r="D105" s="76"/>
      <c r="E105" s="76"/>
      <c r="F105" s="76"/>
      <c r="G105" s="76"/>
      <c r="H105" s="76"/>
      <c r="I105" s="179"/>
      <c r="J105" s="76"/>
      <c r="K105" s="76"/>
      <c r="L105" s="76"/>
      <c r="M105" s="76"/>
      <c r="N105" s="76"/>
      <c r="O105" s="76"/>
      <c r="P105" s="76"/>
      <c r="Q105" s="76"/>
      <c r="R105" s="76"/>
    </row>
    <row r="106" spans="2:18">
      <c r="B106" s="76"/>
      <c r="C106" s="76"/>
      <c r="D106" s="76"/>
      <c r="E106" s="76"/>
      <c r="F106" s="76"/>
      <c r="G106" s="76"/>
      <c r="H106" s="76"/>
      <c r="I106" s="179"/>
      <c r="J106" s="76"/>
      <c r="K106" s="76"/>
      <c r="L106" s="76"/>
      <c r="M106" s="76"/>
      <c r="N106" s="76"/>
      <c r="O106" s="76"/>
      <c r="P106" s="76"/>
      <c r="Q106" s="76"/>
      <c r="R106" s="76"/>
    </row>
    <row r="107" spans="2:18">
      <c r="B107" s="76"/>
      <c r="C107" s="76"/>
      <c r="D107" s="76"/>
      <c r="E107" s="76"/>
      <c r="F107" s="76"/>
      <c r="G107" s="76"/>
      <c r="H107" s="76"/>
      <c r="I107" s="179"/>
      <c r="J107" s="76"/>
      <c r="K107" s="76"/>
      <c r="L107" s="76"/>
      <c r="M107" s="76"/>
      <c r="N107" s="76"/>
      <c r="O107" s="76"/>
      <c r="P107" s="76"/>
      <c r="Q107" s="76"/>
      <c r="R107" s="76"/>
    </row>
    <row r="108" spans="2:18">
      <c r="B108" s="76"/>
      <c r="C108" s="76"/>
      <c r="D108" s="76"/>
      <c r="E108" s="76"/>
      <c r="F108" s="76"/>
      <c r="G108" s="76"/>
      <c r="H108" s="76"/>
      <c r="I108" s="179"/>
      <c r="J108" s="76"/>
      <c r="K108" s="76"/>
      <c r="L108" s="76"/>
      <c r="M108" s="76"/>
      <c r="N108" s="76"/>
      <c r="O108" s="76"/>
      <c r="P108" s="76"/>
      <c r="Q108" s="76"/>
      <c r="R108" s="76"/>
    </row>
    <row r="109" spans="2:18">
      <c r="B109" s="76"/>
      <c r="C109" s="76"/>
      <c r="D109" s="76"/>
      <c r="E109" s="76"/>
      <c r="F109" s="76"/>
      <c r="G109" s="76"/>
      <c r="H109" s="76"/>
      <c r="I109" s="179"/>
      <c r="J109" s="76"/>
      <c r="K109" s="76"/>
      <c r="L109" s="76"/>
      <c r="M109" s="76"/>
      <c r="N109" s="76"/>
      <c r="O109" s="76"/>
      <c r="P109" s="76"/>
      <c r="Q109" s="76"/>
      <c r="R109" s="76"/>
    </row>
    <row r="110" spans="2:18">
      <c r="B110" s="76"/>
      <c r="C110" s="76"/>
      <c r="D110" s="76"/>
      <c r="E110" s="76"/>
      <c r="F110" s="76"/>
      <c r="G110" s="76"/>
      <c r="H110" s="76"/>
      <c r="I110" s="179"/>
      <c r="J110" s="76"/>
      <c r="K110" s="76"/>
      <c r="L110" s="76"/>
      <c r="M110" s="76"/>
      <c r="N110" s="76"/>
      <c r="O110" s="76"/>
      <c r="P110" s="76"/>
      <c r="Q110" s="76"/>
      <c r="R110" s="76"/>
    </row>
    <row r="111" spans="2:18">
      <c r="B111" s="76"/>
      <c r="C111" s="76"/>
      <c r="D111" s="76"/>
      <c r="E111" s="76"/>
      <c r="F111" s="76"/>
      <c r="G111" s="76"/>
      <c r="H111" s="76"/>
      <c r="I111" s="179"/>
      <c r="J111" s="76"/>
      <c r="K111" s="76"/>
      <c r="L111" s="76"/>
      <c r="M111" s="76"/>
      <c r="N111" s="76"/>
      <c r="O111" s="76"/>
      <c r="P111" s="76"/>
      <c r="Q111" s="76"/>
      <c r="R111" s="76"/>
    </row>
    <row r="112" spans="2:18">
      <c r="B112" s="76"/>
      <c r="C112" s="76"/>
      <c r="D112" s="76"/>
      <c r="E112" s="76"/>
      <c r="F112" s="76"/>
      <c r="G112" s="76"/>
      <c r="H112" s="76"/>
      <c r="I112" s="179"/>
      <c r="J112" s="76"/>
      <c r="K112" s="76"/>
      <c r="L112" s="76"/>
      <c r="M112" s="76"/>
      <c r="N112" s="76"/>
      <c r="O112" s="76"/>
      <c r="P112" s="76"/>
      <c r="Q112" s="76"/>
      <c r="R112" s="76"/>
    </row>
    <row r="113" spans="2:18">
      <c r="B113" s="76"/>
      <c r="C113" s="76"/>
      <c r="D113" s="76"/>
      <c r="E113" s="76"/>
      <c r="F113" s="76"/>
      <c r="G113" s="76"/>
      <c r="H113" s="76"/>
      <c r="I113" s="179"/>
      <c r="J113" s="76"/>
      <c r="K113" s="76"/>
      <c r="L113" s="76"/>
      <c r="M113" s="76"/>
      <c r="N113" s="76"/>
      <c r="O113" s="76"/>
      <c r="P113" s="76"/>
      <c r="Q113" s="76"/>
      <c r="R113" s="76"/>
    </row>
    <row r="114" spans="2:18">
      <c r="B114" s="76"/>
      <c r="C114" s="76"/>
      <c r="D114" s="76"/>
      <c r="E114" s="76"/>
      <c r="F114" s="76"/>
      <c r="G114" s="76"/>
      <c r="H114" s="76"/>
      <c r="I114" s="179"/>
      <c r="J114" s="76"/>
      <c r="K114" s="76"/>
      <c r="L114" s="76"/>
      <c r="M114" s="76"/>
      <c r="N114" s="76"/>
      <c r="O114" s="76"/>
      <c r="P114" s="76"/>
      <c r="Q114" s="76"/>
      <c r="R114" s="76"/>
    </row>
    <row r="115" spans="2:18">
      <c r="B115" s="76"/>
      <c r="C115" s="76"/>
      <c r="D115" s="76"/>
      <c r="E115" s="76"/>
      <c r="F115" s="76"/>
      <c r="G115" s="76"/>
      <c r="H115" s="76"/>
      <c r="I115" s="179"/>
      <c r="J115" s="76"/>
      <c r="K115" s="76"/>
      <c r="L115" s="76"/>
      <c r="M115" s="76"/>
      <c r="N115" s="76"/>
      <c r="O115" s="76"/>
      <c r="P115" s="76"/>
      <c r="Q115" s="76"/>
      <c r="R115" s="76"/>
    </row>
    <row r="116" spans="2:18">
      <c r="B116" s="76"/>
      <c r="C116" s="76"/>
      <c r="D116" s="76"/>
      <c r="E116" s="76"/>
      <c r="F116" s="76"/>
      <c r="G116" s="76"/>
      <c r="H116" s="76"/>
      <c r="I116" s="179"/>
      <c r="J116" s="76"/>
      <c r="K116" s="76"/>
      <c r="L116" s="76"/>
      <c r="M116" s="76"/>
      <c r="N116" s="76"/>
      <c r="O116" s="76"/>
      <c r="P116" s="76"/>
      <c r="Q116" s="76"/>
      <c r="R116" s="76"/>
    </row>
    <row r="117" spans="2:18">
      <c r="B117" s="76"/>
      <c r="C117" s="76"/>
      <c r="D117" s="76"/>
      <c r="E117" s="76"/>
      <c r="F117" s="76"/>
      <c r="G117" s="76"/>
      <c r="H117" s="76"/>
      <c r="I117" s="179"/>
      <c r="J117" s="76"/>
      <c r="K117" s="76"/>
      <c r="L117" s="76"/>
      <c r="M117" s="76"/>
      <c r="N117" s="76"/>
      <c r="O117" s="76"/>
      <c r="P117" s="76"/>
      <c r="Q117" s="76"/>
      <c r="R117" s="76"/>
    </row>
    <row r="118" spans="2:18">
      <c r="B118" s="76"/>
      <c r="C118" s="76"/>
      <c r="D118" s="76"/>
      <c r="E118" s="76"/>
      <c r="F118" s="76"/>
      <c r="G118" s="76"/>
      <c r="H118" s="76"/>
      <c r="I118" s="179"/>
      <c r="J118" s="76"/>
      <c r="K118" s="76"/>
      <c r="L118" s="76"/>
      <c r="M118" s="76"/>
      <c r="N118" s="76"/>
      <c r="O118" s="76"/>
      <c r="P118" s="76"/>
      <c r="Q118" s="76"/>
      <c r="R118" s="76"/>
    </row>
    <row r="119" spans="2:18">
      <c r="B119" s="76"/>
      <c r="C119" s="76"/>
      <c r="D119" s="76"/>
      <c r="E119" s="76"/>
      <c r="F119" s="76"/>
      <c r="G119" s="76"/>
      <c r="H119" s="76"/>
      <c r="I119" s="179"/>
      <c r="J119" s="76"/>
      <c r="K119" s="76"/>
      <c r="L119" s="76"/>
      <c r="M119" s="76"/>
      <c r="N119" s="76"/>
      <c r="O119" s="76"/>
      <c r="P119" s="76"/>
      <c r="Q119" s="76"/>
      <c r="R119" s="76"/>
    </row>
    <row r="120" spans="2:18">
      <c r="B120" s="76"/>
      <c r="C120" s="76"/>
      <c r="D120" s="76"/>
      <c r="E120" s="76"/>
      <c r="F120" s="76"/>
      <c r="G120" s="76"/>
      <c r="H120" s="76"/>
      <c r="I120" s="179"/>
      <c r="J120" s="76"/>
      <c r="K120" s="76"/>
      <c r="L120" s="76"/>
      <c r="M120" s="76"/>
      <c r="N120" s="76"/>
      <c r="O120" s="76"/>
      <c r="P120" s="76"/>
      <c r="Q120" s="76"/>
      <c r="R120" s="76"/>
    </row>
    <row r="121" spans="2:18">
      <c r="B121" s="76"/>
      <c r="C121" s="76"/>
      <c r="D121" s="76"/>
      <c r="E121" s="76"/>
      <c r="F121" s="76"/>
      <c r="G121" s="76"/>
      <c r="H121" s="76"/>
      <c r="I121" s="179"/>
      <c r="J121" s="76"/>
      <c r="K121" s="76"/>
      <c r="L121" s="76"/>
      <c r="M121" s="76"/>
      <c r="N121" s="76"/>
      <c r="O121" s="76"/>
      <c r="P121" s="76"/>
      <c r="Q121" s="76"/>
      <c r="R121" s="76"/>
    </row>
    <row r="122" spans="2:18">
      <c r="B122" s="76"/>
      <c r="C122" s="76"/>
      <c r="D122" s="76"/>
      <c r="E122" s="76"/>
      <c r="F122" s="76"/>
      <c r="G122" s="76"/>
      <c r="H122" s="76"/>
      <c r="I122" s="179"/>
      <c r="J122" s="76"/>
      <c r="K122" s="76"/>
      <c r="L122" s="76"/>
      <c r="M122" s="76"/>
      <c r="N122" s="76"/>
      <c r="O122" s="76"/>
      <c r="P122" s="76"/>
      <c r="Q122" s="76"/>
      <c r="R122" s="76"/>
    </row>
    <row r="123" spans="2:18">
      <c r="B123" s="76"/>
      <c r="C123" s="76"/>
      <c r="D123" s="76"/>
      <c r="E123" s="76"/>
      <c r="F123" s="76"/>
      <c r="G123" s="76"/>
      <c r="H123" s="76"/>
      <c r="I123" s="179"/>
      <c r="J123" s="76"/>
      <c r="K123" s="76"/>
      <c r="L123" s="76"/>
      <c r="M123" s="76"/>
      <c r="N123" s="76"/>
      <c r="O123" s="76"/>
      <c r="P123" s="76"/>
      <c r="Q123" s="76"/>
      <c r="R123" s="76"/>
    </row>
    <row r="124" spans="2:18">
      <c r="B124" s="76"/>
      <c r="C124" s="76"/>
      <c r="D124" s="76"/>
      <c r="E124" s="76"/>
      <c r="F124" s="76"/>
      <c r="G124" s="76"/>
      <c r="H124" s="76"/>
      <c r="I124" s="179"/>
      <c r="J124" s="76"/>
      <c r="K124" s="76"/>
      <c r="L124" s="76"/>
      <c r="M124" s="76"/>
      <c r="N124" s="76"/>
      <c r="O124" s="76"/>
      <c r="P124" s="76"/>
      <c r="Q124" s="76"/>
      <c r="R124" s="76"/>
    </row>
    <row r="125" spans="2:18">
      <c r="B125" s="76"/>
      <c r="C125" s="76"/>
      <c r="D125" s="76"/>
      <c r="E125" s="76"/>
      <c r="F125" s="76"/>
      <c r="G125" s="76"/>
      <c r="H125" s="76"/>
      <c r="I125" s="179"/>
      <c r="J125" s="76"/>
      <c r="K125" s="76"/>
      <c r="L125" s="76"/>
      <c r="M125" s="76"/>
      <c r="N125" s="76"/>
      <c r="O125" s="76"/>
      <c r="P125" s="76"/>
      <c r="Q125" s="76"/>
      <c r="R125" s="76"/>
    </row>
    <row r="126" spans="2:18">
      <c r="B126" s="76"/>
      <c r="C126" s="76"/>
      <c r="D126" s="76"/>
      <c r="E126" s="76"/>
      <c r="F126" s="76"/>
      <c r="G126" s="76"/>
      <c r="H126" s="76"/>
      <c r="I126" s="179"/>
      <c r="J126" s="76"/>
      <c r="K126" s="76"/>
      <c r="L126" s="76"/>
      <c r="M126" s="76"/>
      <c r="N126" s="76"/>
      <c r="O126" s="76"/>
      <c r="P126" s="76"/>
      <c r="Q126" s="76"/>
      <c r="R126" s="76"/>
    </row>
    <row r="127" spans="2:18">
      <c r="B127" s="76"/>
      <c r="C127" s="76"/>
      <c r="D127" s="76"/>
      <c r="E127" s="76"/>
      <c r="F127" s="76"/>
      <c r="G127" s="76"/>
      <c r="H127" s="76"/>
      <c r="I127" s="179"/>
      <c r="J127" s="76"/>
      <c r="K127" s="76"/>
      <c r="L127" s="76"/>
      <c r="M127" s="76"/>
      <c r="N127" s="76"/>
      <c r="O127" s="76"/>
      <c r="P127" s="76"/>
      <c r="Q127" s="76"/>
      <c r="R127" s="76"/>
    </row>
    <row r="128" spans="2:18">
      <c r="B128" s="76"/>
      <c r="C128" s="76"/>
      <c r="D128" s="76"/>
      <c r="E128" s="76"/>
      <c r="F128" s="76"/>
      <c r="G128" s="76"/>
      <c r="H128" s="76"/>
      <c r="I128" s="179"/>
      <c r="J128" s="76"/>
      <c r="K128" s="76"/>
      <c r="L128" s="76"/>
      <c r="M128" s="76"/>
      <c r="N128" s="76"/>
      <c r="O128" s="76"/>
      <c r="P128" s="76"/>
      <c r="Q128" s="76"/>
      <c r="R128" s="76"/>
    </row>
    <row r="129" spans="2:18">
      <c r="B129" s="76"/>
      <c r="C129" s="76"/>
      <c r="D129" s="76"/>
      <c r="E129" s="76"/>
      <c r="F129" s="76"/>
      <c r="G129" s="76"/>
      <c r="H129" s="76"/>
      <c r="I129" s="179"/>
      <c r="J129" s="76"/>
      <c r="K129" s="76"/>
      <c r="L129" s="76"/>
      <c r="M129" s="76"/>
      <c r="N129" s="76"/>
      <c r="O129" s="76"/>
      <c r="P129" s="76"/>
      <c r="Q129" s="76"/>
      <c r="R129" s="76"/>
    </row>
    <row r="130" spans="2:18">
      <c r="B130" s="76"/>
      <c r="C130" s="76"/>
      <c r="D130" s="76"/>
      <c r="E130" s="76"/>
      <c r="F130" s="76"/>
      <c r="G130" s="76"/>
      <c r="H130" s="76"/>
      <c r="I130" s="179"/>
      <c r="J130" s="76"/>
      <c r="K130" s="76"/>
      <c r="L130" s="76"/>
      <c r="M130" s="76"/>
      <c r="N130" s="76"/>
      <c r="O130" s="76"/>
      <c r="P130" s="76"/>
      <c r="Q130" s="76"/>
      <c r="R130" s="76"/>
    </row>
    <row r="131" spans="2:18">
      <c r="B131" s="76"/>
      <c r="C131" s="76"/>
      <c r="D131" s="76"/>
      <c r="E131" s="76"/>
      <c r="F131" s="76"/>
      <c r="G131" s="76"/>
      <c r="H131" s="76"/>
      <c r="I131" s="179"/>
      <c r="J131" s="76"/>
      <c r="K131" s="76"/>
      <c r="L131" s="76"/>
      <c r="M131" s="76"/>
      <c r="N131" s="76"/>
      <c r="O131" s="76"/>
      <c r="P131" s="76"/>
      <c r="Q131" s="76"/>
      <c r="R131" s="76"/>
    </row>
    <row r="132" spans="2:18">
      <c r="B132" s="76"/>
      <c r="C132" s="76"/>
      <c r="D132" s="76"/>
      <c r="E132" s="76"/>
      <c r="F132" s="76"/>
      <c r="G132" s="76"/>
      <c r="H132" s="76"/>
      <c r="I132" s="179"/>
      <c r="J132" s="76"/>
      <c r="K132" s="76"/>
      <c r="L132" s="76"/>
      <c r="M132" s="76"/>
      <c r="N132" s="76"/>
      <c r="O132" s="76"/>
      <c r="P132" s="76"/>
      <c r="Q132" s="76"/>
      <c r="R132" s="76"/>
    </row>
    <row r="133" spans="2:18">
      <c r="B133" s="76"/>
      <c r="C133" s="76"/>
      <c r="D133" s="76"/>
      <c r="E133" s="76"/>
      <c r="F133" s="76"/>
      <c r="G133" s="76"/>
      <c r="H133" s="76"/>
      <c r="I133" s="179"/>
      <c r="J133" s="76"/>
      <c r="K133" s="76"/>
      <c r="L133" s="76"/>
      <c r="M133" s="76"/>
      <c r="N133" s="76"/>
      <c r="O133" s="76"/>
      <c r="P133" s="76"/>
      <c r="Q133" s="76"/>
      <c r="R133" s="76"/>
    </row>
    <row r="134" spans="2:18">
      <c r="B134" s="76"/>
      <c r="C134" s="76"/>
      <c r="D134" s="76"/>
      <c r="E134" s="76"/>
      <c r="F134" s="76"/>
      <c r="G134" s="76"/>
      <c r="H134" s="76"/>
      <c r="I134" s="179"/>
      <c r="J134" s="76"/>
      <c r="K134" s="76"/>
      <c r="L134" s="76"/>
      <c r="M134" s="76"/>
      <c r="N134" s="76"/>
      <c r="O134" s="76"/>
      <c r="P134" s="76"/>
      <c r="Q134" s="76"/>
      <c r="R134" s="76"/>
    </row>
    <row r="135" spans="2:18">
      <c r="B135" s="76"/>
      <c r="C135" s="76"/>
      <c r="D135" s="76"/>
      <c r="E135" s="76"/>
      <c r="F135" s="76"/>
      <c r="G135" s="76"/>
      <c r="H135" s="76"/>
      <c r="I135" s="179"/>
      <c r="J135" s="76"/>
      <c r="K135" s="76"/>
      <c r="L135" s="76"/>
      <c r="M135" s="76"/>
      <c r="N135" s="76"/>
      <c r="O135" s="76"/>
      <c r="P135" s="76"/>
      <c r="Q135" s="76"/>
      <c r="R135" s="76"/>
    </row>
    <row r="136" spans="2:18">
      <c r="B136" s="76"/>
      <c r="C136" s="76"/>
      <c r="D136" s="76"/>
      <c r="E136" s="76"/>
      <c r="F136" s="76"/>
      <c r="G136" s="76"/>
      <c r="H136" s="76"/>
      <c r="I136" s="179"/>
      <c r="J136" s="76"/>
      <c r="K136" s="76"/>
      <c r="L136" s="76"/>
      <c r="M136" s="76"/>
      <c r="N136" s="76"/>
      <c r="O136" s="76"/>
      <c r="P136" s="76"/>
      <c r="Q136" s="76"/>
      <c r="R136" s="76"/>
    </row>
    <row r="137" spans="2:18">
      <c r="B137" s="76"/>
      <c r="C137" s="76"/>
      <c r="D137" s="76"/>
      <c r="E137" s="76"/>
      <c r="F137" s="76"/>
      <c r="G137" s="76"/>
      <c r="H137" s="76"/>
      <c r="I137" s="179"/>
      <c r="J137" s="76"/>
      <c r="K137" s="76"/>
      <c r="L137" s="76"/>
      <c r="M137" s="76"/>
      <c r="N137" s="76"/>
      <c r="O137" s="76"/>
      <c r="P137" s="76"/>
      <c r="Q137" s="76"/>
      <c r="R137" s="76"/>
    </row>
    <row r="138" spans="2:18">
      <c r="B138" s="76"/>
      <c r="C138" s="76"/>
      <c r="D138" s="76"/>
      <c r="E138" s="76"/>
      <c r="F138" s="76"/>
      <c r="G138" s="76"/>
      <c r="H138" s="76"/>
      <c r="I138" s="179"/>
      <c r="J138" s="76"/>
      <c r="K138" s="76"/>
      <c r="L138" s="76"/>
      <c r="M138" s="76"/>
      <c r="N138" s="76"/>
      <c r="O138" s="76"/>
      <c r="P138" s="76"/>
      <c r="Q138" s="76"/>
      <c r="R138" s="76"/>
    </row>
    <row r="139" spans="2:18">
      <c r="B139" s="76"/>
      <c r="C139" s="76"/>
      <c r="D139" s="76"/>
      <c r="E139" s="76"/>
      <c r="F139" s="76"/>
      <c r="G139" s="76"/>
      <c r="H139" s="76"/>
      <c r="I139" s="179"/>
      <c r="J139" s="76"/>
      <c r="K139" s="76"/>
      <c r="L139" s="76"/>
      <c r="M139" s="76"/>
      <c r="N139" s="76"/>
      <c r="O139" s="76"/>
      <c r="P139" s="76"/>
      <c r="Q139" s="76"/>
      <c r="R139" s="76"/>
    </row>
    <row r="140" spans="2:18">
      <c r="B140" s="76"/>
      <c r="C140" s="76"/>
      <c r="D140" s="76"/>
      <c r="E140" s="76"/>
      <c r="F140" s="76"/>
      <c r="G140" s="76"/>
      <c r="H140" s="76"/>
      <c r="I140" s="179"/>
      <c r="J140" s="76"/>
      <c r="K140" s="76"/>
      <c r="L140" s="76"/>
      <c r="M140" s="76"/>
      <c r="N140" s="76"/>
      <c r="O140" s="76"/>
      <c r="P140" s="76"/>
      <c r="Q140" s="76"/>
      <c r="R140" s="76"/>
    </row>
    <row r="141" spans="2:18">
      <c r="B141" s="76"/>
      <c r="C141" s="76"/>
      <c r="D141" s="76"/>
      <c r="E141" s="76"/>
      <c r="F141" s="76"/>
      <c r="G141" s="76"/>
      <c r="H141" s="76"/>
      <c r="I141" s="179"/>
      <c r="J141" s="76"/>
      <c r="K141" s="76"/>
      <c r="L141" s="76"/>
      <c r="M141" s="76"/>
      <c r="N141" s="76"/>
      <c r="O141" s="76"/>
      <c r="P141" s="76"/>
      <c r="Q141" s="76"/>
      <c r="R141" s="76"/>
    </row>
    <row r="142" spans="2:18">
      <c r="B142" s="76"/>
      <c r="C142" s="76"/>
      <c r="D142" s="76"/>
      <c r="E142" s="76"/>
      <c r="F142" s="76"/>
      <c r="G142" s="76"/>
      <c r="H142" s="76"/>
      <c r="I142" s="179"/>
      <c r="J142" s="76"/>
      <c r="K142" s="76"/>
      <c r="L142" s="76"/>
      <c r="M142" s="76"/>
      <c r="N142" s="76"/>
      <c r="O142" s="76"/>
      <c r="P142" s="76"/>
      <c r="Q142" s="76"/>
      <c r="R142" s="76"/>
    </row>
    <row r="143" spans="2:18">
      <c r="B143" s="76"/>
      <c r="C143" s="76"/>
      <c r="D143" s="76"/>
      <c r="E143" s="76"/>
      <c r="F143" s="76"/>
      <c r="G143" s="76"/>
      <c r="H143" s="76"/>
      <c r="I143" s="179"/>
      <c r="J143" s="76"/>
      <c r="K143" s="76"/>
      <c r="L143" s="76"/>
      <c r="M143" s="76"/>
      <c r="N143" s="76"/>
      <c r="O143" s="76"/>
      <c r="P143" s="76"/>
      <c r="Q143" s="76"/>
      <c r="R143" s="76"/>
    </row>
    <row r="144" spans="2:18">
      <c r="B144" s="76"/>
      <c r="C144" s="76"/>
      <c r="D144" s="76"/>
      <c r="E144" s="76"/>
      <c r="F144" s="76"/>
      <c r="G144" s="76"/>
      <c r="H144" s="76"/>
      <c r="I144" s="179"/>
      <c r="J144" s="76"/>
      <c r="K144" s="76"/>
      <c r="L144" s="76"/>
      <c r="M144" s="76"/>
      <c r="N144" s="76"/>
      <c r="O144" s="76"/>
      <c r="P144" s="76"/>
      <c r="Q144" s="76"/>
      <c r="R144" s="76"/>
    </row>
    <row r="145" spans="2:18">
      <c r="B145" s="76"/>
      <c r="C145" s="76"/>
      <c r="D145" s="76"/>
      <c r="E145" s="76"/>
      <c r="F145" s="76"/>
      <c r="G145" s="76"/>
      <c r="H145" s="76"/>
      <c r="I145" s="179"/>
      <c r="J145" s="76"/>
      <c r="K145" s="76"/>
      <c r="L145" s="76"/>
      <c r="M145" s="76"/>
      <c r="N145" s="76"/>
      <c r="O145" s="76"/>
      <c r="P145" s="76"/>
      <c r="Q145" s="76"/>
      <c r="R145" s="76"/>
    </row>
    <row r="146" spans="2:18">
      <c r="B146" s="76"/>
      <c r="C146" s="76"/>
      <c r="D146" s="76"/>
      <c r="E146" s="76"/>
      <c r="F146" s="76"/>
      <c r="G146" s="76"/>
      <c r="H146" s="76"/>
      <c r="I146" s="179"/>
      <c r="J146" s="76"/>
      <c r="K146" s="76"/>
      <c r="L146" s="76"/>
      <c r="M146" s="76"/>
      <c r="N146" s="76"/>
      <c r="O146" s="76"/>
      <c r="P146" s="76"/>
      <c r="Q146" s="76"/>
      <c r="R146" s="76"/>
    </row>
    <row r="147" spans="2:18">
      <c r="B147" s="76"/>
      <c r="C147" s="76"/>
      <c r="D147" s="76"/>
      <c r="E147" s="76"/>
      <c r="F147" s="76"/>
      <c r="G147" s="76"/>
      <c r="H147" s="76"/>
      <c r="I147" s="179"/>
      <c r="J147" s="76"/>
      <c r="K147" s="76"/>
      <c r="L147" s="76"/>
      <c r="M147" s="76"/>
      <c r="N147" s="76"/>
      <c r="O147" s="76"/>
      <c r="P147" s="76"/>
      <c r="Q147" s="76"/>
      <c r="R147" s="76"/>
    </row>
    <row r="148" spans="2:18">
      <c r="B148" s="76"/>
      <c r="C148" s="76"/>
      <c r="D148" s="76"/>
      <c r="E148" s="76"/>
      <c r="F148" s="76"/>
      <c r="G148" s="76"/>
      <c r="H148" s="76"/>
      <c r="I148" s="179"/>
      <c r="J148" s="76"/>
      <c r="K148" s="76"/>
      <c r="L148" s="76"/>
      <c r="M148" s="76"/>
      <c r="N148" s="76"/>
      <c r="O148" s="76"/>
      <c r="P148" s="76"/>
      <c r="Q148" s="76"/>
      <c r="R148" s="76"/>
    </row>
    <row r="149" spans="2:18">
      <c r="B149" s="76"/>
      <c r="C149" s="76"/>
      <c r="D149" s="76"/>
      <c r="E149" s="76"/>
      <c r="F149" s="76"/>
      <c r="G149" s="76"/>
      <c r="H149" s="76"/>
      <c r="I149" s="179"/>
      <c r="J149" s="76"/>
      <c r="K149" s="76"/>
      <c r="L149" s="76"/>
      <c r="M149" s="76"/>
      <c r="N149" s="76"/>
      <c r="O149" s="76"/>
      <c r="P149" s="76"/>
      <c r="Q149" s="76"/>
      <c r="R149" s="76"/>
    </row>
    <row r="150" spans="2:18">
      <c r="B150" s="76"/>
      <c r="C150" s="76"/>
      <c r="D150" s="76"/>
      <c r="E150" s="76"/>
      <c r="F150" s="76"/>
      <c r="G150" s="76"/>
      <c r="H150" s="76"/>
      <c r="I150" s="179"/>
      <c r="J150" s="76"/>
      <c r="K150" s="76"/>
      <c r="L150" s="76"/>
      <c r="M150" s="76"/>
      <c r="N150" s="76"/>
      <c r="O150" s="76"/>
      <c r="P150" s="76"/>
      <c r="Q150" s="76"/>
      <c r="R150" s="76"/>
    </row>
    <row r="151" spans="2:18">
      <c r="B151" s="76"/>
      <c r="C151" s="76"/>
      <c r="D151" s="76"/>
      <c r="E151" s="76"/>
      <c r="F151" s="76"/>
      <c r="G151" s="76"/>
      <c r="H151" s="76"/>
      <c r="I151" s="179"/>
      <c r="J151" s="76"/>
      <c r="K151" s="76"/>
      <c r="L151" s="76"/>
      <c r="M151" s="76"/>
      <c r="N151" s="76"/>
      <c r="O151" s="76"/>
      <c r="P151" s="76"/>
      <c r="Q151" s="76"/>
      <c r="R151" s="76"/>
    </row>
    <row r="152" spans="2:18">
      <c r="B152" s="76"/>
      <c r="C152" s="76"/>
      <c r="D152" s="76"/>
      <c r="E152" s="76"/>
      <c r="F152" s="76"/>
      <c r="G152" s="76"/>
      <c r="H152" s="76"/>
      <c r="I152" s="179"/>
      <c r="J152" s="76"/>
      <c r="K152" s="76"/>
      <c r="L152" s="76"/>
      <c r="M152" s="76"/>
      <c r="N152" s="76"/>
      <c r="O152" s="76"/>
      <c r="P152" s="76"/>
      <c r="Q152" s="76"/>
      <c r="R152" s="76"/>
    </row>
    <row r="153" spans="2:18">
      <c r="B153" s="76"/>
      <c r="C153" s="76"/>
      <c r="D153" s="76"/>
      <c r="E153" s="76"/>
      <c r="F153" s="76"/>
      <c r="G153" s="76"/>
      <c r="H153" s="76"/>
      <c r="I153" s="179"/>
      <c r="J153" s="76"/>
      <c r="K153" s="76"/>
      <c r="L153" s="76"/>
      <c r="M153" s="76"/>
      <c r="N153" s="76"/>
      <c r="O153" s="76"/>
      <c r="P153" s="76"/>
      <c r="Q153" s="76"/>
      <c r="R153" s="76"/>
    </row>
    <row r="154" spans="2:18">
      <c r="B154" s="76"/>
      <c r="C154" s="76"/>
      <c r="D154" s="76"/>
      <c r="E154" s="76"/>
      <c r="F154" s="76"/>
      <c r="G154" s="76"/>
      <c r="H154" s="76"/>
      <c r="I154" s="179"/>
      <c r="J154" s="76"/>
      <c r="K154" s="76"/>
      <c r="L154" s="76"/>
      <c r="M154" s="76"/>
      <c r="N154" s="76"/>
      <c r="O154" s="76"/>
      <c r="P154" s="76"/>
      <c r="Q154" s="76"/>
      <c r="R154" s="76"/>
    </row>
    <row r="155" spans="2:18">
      <c r="B155" s="76"/>
      <c r="C155" s="76"/>
      <c r="D155" s="76"/>
      <c r="E155" s="76"/>
      <c r="F155" s="76"/>
      <c r="G155" s="76"/>
      <c r="H155" s="76"/>
      <c r="I155" s="179"/>
      <c r="J155" s="76"/>
      <c r="K155" s="76"/>
      <c r="L155" s="76"/>
      <c r="M155" s="76"/>
      <c r="N155" s="76"/>
      <c r="O155" s="76"/>
      <c r="P155" s="76"/>
      <c r="Q155" s="76"/>
      <c r="R155" s="76"/>
    </row>
    <row r="156" spans="2:18">
      <c r="B156" s="76"/>
      <c r="C156" s="76"/>
      <c r="D156" s="76"/>
      <c r="E156" s="76"/>
      <c r="F156" s="76"/>
      <c r="G156" s="76"/>
      <c r="H156" s="76"/>
      <c r="I156" s="179"/>
      <c r="J156" s="76"/>
      <c r="K156" s="76"/>
      <c r="L156" s="76"/>
      <c r="M156" s="76"/>
      <c r="N156" s="76"/>
      <c r="O156" s="76"/>
      <c r="P156" s="76"/>
      <c r="Q156" s="76"/>
      <c r="R156" s="76"/>
    </row>
    <row r="157" spans="2:18">
      <c r="B157" s="76"/>
      <c r="C157" s="76"/>
      <c r="D157" s="76"/>
      <c r="E157" s="76"/>
      <c r="F157" s="76"/>
      <c r="G157" s="76"/>
      <c r="H157" s="76"/>
      <c r="I157" s="179"/>
      <c r="J157" s="76"/>
      <c r="K157" s="76"/>
      <c r="L157" s="76"/>
      <c r="M157" s="76"/>
      <c r="N157" s="76"/>
      <c r="O157" s="76"/>
      <c r="P157" s="76"/>
      <c r="Q157" s="76"/>
      <c r="R157" s="76"/>
    </row>
    <row r="158" spans="2:18">
      <c r="B158" s="76"/>
      <c r="C158" s="76"/>
      <c r="D158" s="76"/>
      <c r="E158" s="76"/>
      <c r="F158" s="76"/>
      <c r="G158" s="76"/>
      <c r="H158" s="76"/>
      <c r="I158" s="179"/>
      <c r="J158" s="76"/>
      <c r="K158" s="76"/>
      <c r="L158" s="76"/>
      <c r="M158" s="76"/>
      <c r="N158" s="76"/>
      <c r="O158" s="76"/>
      <c r="P158" s="76"/>
      <c r="Q158" s="76"/>
      <c r="R158" s="76"/>
    </row>
    <row r="159" spans="2:18">
      <c r="B159" s="76"/>
      <c r="C159" s="76"/>
      <c r="D159" s="76"/>
      <c r="E159" s="76"/>
      <c r="F159" s="76"/>
      <c r="G159" s="76"/>
      <c r="H159" s="76"/>
      <c r="I159" s="179"/>
      <c r="J159" s="76"/>
      <c r="K159" s="76"/>
      <c r="L159" s="76"/>
      <c r="M159" s="76"/>
      <c r="N159" s="76"/>
      <c r="O159" s="76"/>
      <c r="P159" s="76"/>
      <c r="Q159" s="76"/>
      <c r="R159" s="76"/>
    </row>
    <row r="160" spans="2:18">
      <c r="B160" s="76"/>
      <c r="C160" s="76"/>
      <c r="D160" s="76"/>
      <c r="E160" s="76"/>
      <c r="F160" s="76"/>
      <c r="G160" s="76"/>
      <c r="H160" s="76"/>
      <c r="I160" s="179"/>
      <c r="J160" s="76"/>
      <c r="K160" s="76"/>
      <c r="L160" s="76"/>
      <c r="M160" s="76"/>
      <c r="N160" s="76"/>
      <c r="O160" s="76"/>
      <c r="P160" s="76"/>
      <c r="Q160" s="76"/>
      <c r="R160" s="76"/>
    </row>
    <row r="161" spans="2:18">
      <c r="B161" s="76"/>
      <c r="C161" s="76"/>
      <c r="D161" s="76"/>
      <c r="E161" s="76"/>
      <c r="F161" s="76"/>
      <c r="G161" s="76"/>
      <c r="H161" s="76"/>
      <c r="I161" s="179"/>
      <c r="J161" s="76"/>
      <c r="K161" s="76"/>
      <c r="L161" s="76"/>
      <c r="M161" s="76"/>
      <c r="N161" s="76"/>
      <c r="O161" s="76"/>
      <c r="P161" s="76"/>
      <c r="Q161" s="76"/>
      <c r="R161" s="76"/>
    </row>
    <row r="162" spans="2:18">
      <c r="B162" s="76"/>
      <c r="C162" s="76"/>
      <c r="D162" s="76"/>
      <c r="E162" s="76"/>
      <c r="F162" s="76"/>
      <c r="G162" s="76"/>
      <c r="H162" s="76"/>
      <c r="I162" s="179"/>
      <c r="J162" s="76"/>
      <c r="K162" s="76"/>
      <c r="L162" s="76"/>
      <c r="M162" s="76"/>
      <c r="N162" s="76"/>
      <c r="O162" s="76"/>
      <c r="P162" s="76"/>
      <c r="Q162" s="76"/>
      <c r="R162" s="76"/>
    </row>
    <row r="163" spans="2:18">
      <c r="B163" s="76"/>
      <c r="C163" s="76"/>
      <c r="D163" s="76"/>
      <c r="E163" s="76"/>
      <c r="F163" s="76"/>
      <c r="G163" s="76"/>
      <c r="H163" s="76"/>
      <c r="I163" s="179"/>
      <c r="J163" s="76"/>
      <c r="K163" s="76"/>
      <c r="L163" s="76"/>
      <c r="M163" s="76"/>
      <c r="N163" s="76"/>
      <c r="O163" s="76"/>
      <c r="P163" s="76"/>
      <c r="Q163" s="76"/>
      <c r="R163" s="76"/>
    </row>
    <row r="164" spans="2:18">
      <c r="B164" s="76"/>
      <c r="C164" s="76"/>
      <c r="D164" s="76"/>
      <c r="E164" s="76"/>
      <c r="F164" s="76"/>
      <c r="G164" s="76"/>
      <c r="H164" s="76"/>
      <c r="I164" s="179"/>
      <c r="J164" s="76"/>
      <c r="K164" s="76"/>
      <c r="L164" s="76"/>
      <c r="M164" s="76"/>
      <c r="N164" s="76"/>
      <c r="O164" s="76"/>
      <c r="P164" s="76"/>
      <c r="Q164" s="76"/>
      <c r="R164" s="76"/>
    </row>
    <row r="165" spans="2:18">
      <c r="B165" s="76"/>
      <c r="C165" s="76"/>
      <c r="D165" s="76"/>
      <c r="E165" s="76"/>
      <c r="F165" s="76"/>
      <c r="G165" s="76"/>
      <c r="H165" s="76"/>
      <c r="I165" s="179"/>
      <c r="J165" s="76"/>
      <c r="K165" s="76"/>
      <c r="L165" s="76"/>
      <c r="M165" s="76"/>
      <c r="N165" s="76"/>
      <c r="O165" s="76"/>
      <c r="P165" s="76"/>
      <c r="Q165" s="76"/>
      <c r="R165" s="76"/>
    </row>
    <row r="166" spans="2:18">
      <c r="B166" s="76"/>
      <c r="C166" s="76"/>
      <c r="D166" s="76"/>
      <c r="E166" s="76"/>
      <c r="F166" s="76"/>
      <c r="G166" s="76"/>
      <c r="H166" s="76"/>
      <c r="I166" s="179"/>
      <c r="J166" s="76"/>
      <c r="K166" s="76"/>
      <c r="L166" s="76"/>
      <c r="M166" s="76"/>
      <c r="N166" s="76"/>
      <c r="O166" s="76"/>
      <c r="P166" s="76"/>
      <c r="Q166" s="76"/>
      <c r="R166" s="76"/>
    </row>
    <row r="167" spans="2:18">
      <c r="B167" s="76"/>
      <c r="C167" s="76"/>
      <c r="D167" s="76"/>
      <c r="E167" s="76"/>
      <c r="F167" s="76"/>
      <c r="G167" s="76"/>
      <c r="H167" s="76"/>
      <c r="I167" s="179"/>
      <c r="J167" s="76"/>
      <c r="K167" s="76"/>
      <c r="L167" s="76"/>
      <c r="M167" s="76"/>
      <c r="N167" s="76"/>
      <c r="O167" s="76"/>
      <c r="P167" s="76"/>
      <c r="Q167" s="76"/>
      <c r="R167" s="76"/>
    </row>
    <row r="168" spans="2:18">
      <c r="B168" s="76"/>
      <c r="C168" s="76"/>
      <c r="D168" s="76"/>
      <c r="E168" s="76"/>
      <c r="F168" s="76"/>
      <c r="G168" s="76"/>
      <c r="H168" s="76"/>
      <c r="I168" s="179"/>
      <c r="J168" s="76"/>
      <c r="K168" s="76"/>
      <c r="L168" s="76"/>
      <c r="M168" s="76"/>
      <c r="N168" s="76"/>
      <c r="O168" s="76"/>
      <c r="P168" s="76"/>
      <c r="Q168" s="76"/>
      <c r="R168" s="76"/>
    </row>
    <row r="169" spans="2:18">
      <c r="B169" s="76"/>
      <c r="C169" s="76"/>
      <c r="D169" s="76"/>
      <c r="E169" s="76"/>
      <c r="F169" s="76"/>
      <c r="G169" s="76"/>
      <c r="H169" s="76"/>
      <c r="I169" s="179"/>
      <c r="J169" s="76"/>
      <c r="K169" s="76"/>
      <c r="L169" s="76"/>
      <c r="M169" s="76"/>
      <c r="N169" s="76"/>
      <c r="O169" s="76"/>
      <c r="P169" s="76"/>
      <c r="Q169" s="76"/>
      <c r="R169" s="76"/>
    </row>
    <row r="170" spans="2:18">
      <c r="B170" s="76"/>
      <c r="C170" s="76"/>
      <c r="D170" s="76"/>
      <c r="E170" s="76"/>
      <c r="F170" s="76"/>
      <c r="G170" s="76"/>
      <c r="H170" s="76"/>
      <c r="I170" s="179"/>
      <c r="J170" s="76"/>
      <c r="K170" s="76"/>
      <c r="L170" s="76"/>
      <c r="M170" s="76"/>
      <c r="N170" s="76"/>
      <c r="O170" s="76"/>
      <c r="P170" s="76"/>
      <c r="Q170" s="76"/>
      <c r="R170" s="76"/>
    </row>
    <row r="171" spans="2:18">
      <c r="B171" s="76"/>
      <c r="C171" s="76"/>
      <c r="D171" s="76"/>
      <c r="E171" s="76"/>
      <c r="F171" s="76"/>
      <c r="G171" s="76"/>
      <c r="H171" s="76"/>
      <c r="I171" s="179"/>
      <c r="J171" s="76"/>
      <c r="K171" s="76"/>
      <c r="L171" s="76"/>
      <c r="M171" s="76"/>
      <c r="N171" s="76"/>
      <c r="O171" s="76"/>
      <c r="P171" s="76"/>
      <c r="Q171" s="76"/>
      <c r="R171" s="76"/>
    </row>
    <row r="172" spans="2:18">
      <c r="B172" s="76"/>
      <c r="C172" s="76"/>
      <c r="D172" s="76"/>
      <c r="E172" s="76"/>
      <c r="F172" s="76"/>
      <c r="G172" s="76"/>
      <c r="H172" s="76"/>
      <c r="I172" s="179"/>
      <c r="J172" s="76"/>
      <c r="K172" s="76"/>
      <c r="L172" s="76"/>
      <c r="M172" s="76"/>
      <c r="N172" s="76"/>
      <c r="O172" s="76"/>
      <c r="P172" s="76"/>
      <c r="Q172" s="76"/>
      <c r="R172" s="76"/>
    </row>
    <row r="173" spans="2:18">
      <c r="B173" s="76"/>
      <c r="C173" s="76"/>
      <c r="D173" s="76"/>
      <c r="E173" s="76"/>
      <c r="F173" s="76"/>
      <c r="G173" s="76"/>
      <c r="H173" s="76"/>
      <c r="I173" s="179"/>
      <c r="J173" s="76"/>
      <c r="K173" s="76"/>
      <c r="L173" s="76"/>
      <c r="M173" s="76"/>
      <c r="N173" s="76"/>
      <c r="O173" s="76"/>
      <c r="P173" s="76"/>
      <c r="Q173" s="76"/>
      <c r="R173" s="76"/>
    </row>
    <row r="174" spans="2:18">
      <c r="B174" s="76"/>
      <c r="C174" s="76"/>
      <c r="D174" s="76"/>
      <c r="E174" s="76"/>
      <c r="F174" s="76"/>
      <c r="G174" s="76"/>
      <c r="H174" s="76"/>
      <c r="I174" s="179"/>
      <c r="J174" s="76"/>
      <c r="K174" s="76"/>
      <c r="L174" s="76"/>
      <c r="M174" s="76"/>
      <c r="N174" s="76"/>
      <c r="O174" s="76"/>
      <c r="P174" s="76"/>
      <c r="Q174" s="76"/>
      <c r="R174" s="76"/>
    </row>
    <row r="175" spans="2:18">
      <c r="B175" s="76"/>
      <c r="C175" s="76"/>
      <c r="D175" s="76"/>
      <c r="E175" s="76"/>
      <c r="F175" s="76"/>
      <c r="G175" s="76"/>
      <c r="H175" s="76"/>
      <c r="I175" s="179"/>
      <c r="J175" s="76"/>
      <c r="K175" s="76"/>
      <c r="L175" s="76"/>
      <c r="M175" s="76"/>
      <c r="N175" s="76"/>
      <c r="O175" s="76"/>
      <c r="P175" s="76"/>
      <c r="Q175" s="76"/>
      <c r="R175" s="76"/>
    </row>
    <row r="176" spans="2:18">
      <c r="B176" s="76"/>
      <c r="C176" s="76"/>
      <c r="D176" s="76"/>
      <c r="E176" s="76"/>
      <c r="F176" s="76"/>
      <c r="G176" s="76"/>
      <c r="H176" s="76"/>
      <c r="I176" s="179"/>
      <c r="J176" s="76"/>
      <c r="K176" s="76"/>
      <c r="L176" s="76"/>
      <c r="M176" s="76"/>
      <c r="N176" s="76"/>
      <c r="O176" s="76"/>
      <c r="P176" s="76"/>
      <c r="Q176" s="76"/>
      <c r="R176" s="76"/>
    </row>
    <row r="177" spans="2:18">
      <c r="B177" s="76"/>
      <c r="C177" s="76"/>
      <c r="D177" s="76"/>
      <c r="E177" s="76"/>
      <c r="F177" s="76"/>
      <c r="G177" s="76"/>
      <c r="H177" s="76"/>
      <c r="I177" s="179"/>
      <c r="J177" s="76"/>
      <c r="K177" s="76"/>
      <c r="L177" s="76"/>
      <c r="M177" s="76"/>
      <c r="N177" s="76"/>
      <c r="O177" s="76"/>
      <c r="P177" s="76"/>
      <c r="Q177" s="76"/>
      <c r="R177" s="76"/>
    </row>
    <row r="178" spans="2:18">
      <c r="B178" s="76"/>
      <c r="C178" s="76"/>
      <c r="D178" s="76"/>
      <c r="E178" s="76"/>
      <c r="F178" s="76"/>
      <c r="G178" s="76"/>
      <c r="H178" s="76"/>
      <c r="I178" s="179"/>
      <c r="J178" s="76"/>
      <c r="K178" s="76"/>
      <c r="L178" s="76"/>
      <c r="M178" s="76"/>
      <c r="N178" s="76"/>
      <c r="O178" s="76"/>
      <c r="P178" s="76"/>
      <c r="Q178" s="76"/>
      <c r="R178" s="76"/>
    </row>
    <row r="179" spans="2:18">
      <c r="B179" s="76"/>
      <c r="C179" s="76"/>
      <c r="D179" s="76"/>
      <c r="E179" s="76"/>
      <c r="F179" s="76"/>
      <c r="G179" s="76"/>
      <c r="H179" s="76"/>
      <c r="I179" s="179"/>
      <c r="J179" s="76"/>
      <c r="K179" s="76"/>
      <c r="L179" s="76"/>
      <c r="M179" s="76"/>
      <c r="N179" s="76"/>
      <c r="O179" s="76"/>
      <c r="P179" s="76"/>
      <c r="Q179" s="76"/>
      <c r="R179" s="76"/>
    </row>
    <row r="180" spans="2:18">
      <c r="B180" s="76"/>
      <c r="C180" s="76"/>
      <c r="D180" s="76"/>
      <c r="E180" s="76"/>
      <c r="F180" s="76"/>
      <c r="G180" s="76"/>
      <c r="H180" s="76"/>
      <c r="I180" s="179"/>
      <c r="J180" s="76"/>
      <c r="K180" s="76"/>
      <c r="L180" s="76"/>
      <c r="M180" s="76"/>
      <c r="N180" s="76"/>
      <c r="O180" s="76"/>
      <c r="P180" s="76"/>
      <c r="Q180" s="76"/>
      <c r="R180" s="76"/>
    </row>
    <row r="181" spans="2:18">
      <c r="B181" s="76"/>
      <c r="C181" s="76"/>
      <c r="D181" s="76"/>
      <c r="E181" s="76"/>
      <c r="F181" s="76"/>
      <c r="G181" s="76"/>
      <c r="H181" s="76"/>
      <c r="I181" s="179"/>
      <c r="J181" s="76"/>
      <c r="K181" s="76"/>
      <c r="L181" s="76"/>
      <c r="M181" s="76"/>
      <c r="N181" s="76"/>
      <c r="O181" s="76"/>
      <c r="P181" s="76"/>
      <c r="Q181" s="76"/>
      <c r="R181" s="76"/>
    </row>
    <row r="182" spans="2:18">
      <c r="B182" s="76"/>
      <c r="C182" s="76"/>
      <c r="D182" s="76"/>
      <c r="E182" s="76"/>
      <c r="F182" s="76"/>
      <c r="G182" s="76"/>
      <c r="H182" s="76"/>
      <c r="I182" s="179"/>
      <c r="J182" s="76"/>
      <c r="K182" s="76"/>
      <c r="L182" s="76"/>
      <c r="M182" s="76"/>
      <c r="N182" s="76"/>
      <c r="O182" s="76"/>
      <c r="P182" s="76"/>
      <c r="Q182" s="76"/>
      <c r="R182" s="76"/>
    </row>
    <row r="183" spans="2:18">
      <c r="B183" s="76"/>
      <c r="C183" s="76"/>
      <c r="D183" s="76"/>
      <c r="E183" s="76"/>
      <c r="F183" s="76"/>
      <c r="G183" s="76"/>
      <c r="H183" s="76"/>
      <c r="I183" s="179"/>
      <c r="J183" s="76"/>
      <c r="K183" s="76"/>
      <c r="L183" s="76"/>
      <c r="M183" s="76"/>
      <c r="N183" s="76"/>
      <c r="O183" s="76"/>
      <c r="P183" s="76"/>
      <c r="Q183" s="76"/>
      <c r="R183" s="76"/>
    </row>
    <row r="184" spans="2:18">
      <c r="B184" s="76"/>
      <c r="C184" s="76"/>
      <c r="D184" s="76"/>
      <c r="E184" s="76"/>
      <c r="F184" s="76"/>
      <c r="G184" s="76"/>
      <c r="H184" s="76"/>
      <c r="I184" s="179"/>
      <c r="J184" s="76"/>
      <c r="K184" s="76"/>
      <c r="L184" s="76"/>
      <c r="M184" s="76"/>
      <c r="N184" s="76"/>
      <c r="O184" s="76"/>
      <c r="P184" s="76"/>
      <c r="Q184" s="76"/>
      <c r="R184" s="76"/>
    </row>
    <row r="185" spans="2:18">
      <c r="B185" s="76"/>
      <c r="C185" s="76"/>
      <c r="D185" s="76"/>
      <c r="E185" s="76"/>
      <c r="F185" s="76"/>
      <c r="G185" s="76"/>
      <c r="H185" s="76"/>
      <c r="I185" s="179"/>
      <c r="J185" s="76"/>
      <c r="K185" s="76"/>
      <c r="L185" s="76"/>
      <c r="M185" s="76"/>
      <c r="N185" s="76"/>
      <c r="O185" s="76"/>
      <c r="P185" s="76"/>
      <c r="Q185" s="76"/>
      <c r="R185" s="76"/>
    </row>
    <row r="186" spans="2:18">
      <c r="B186" s="76"/>
      <c r="C186" s="76"/>
      <c r="D186" s="76"/>
      <c r="E186" s="76"/>
      <c r="F186" s="76"/>
      <c r="G186" s="76"/>
      <c r="H186" s="76"/>
      <c r="I186" s="179"/>
      <c r="J186" s="76"/>
      <c r="K186" s="76"/>
      <c r="L186" s="76"/>
      <c r="M186" s="76"/>
      <c r="N186" s="76"/>
      <c r="O186" s="76"/>
      <c r="P186" s="76"/>
      <c r="Q186" s="76"/>
      <c r="R186" s="76"/>
    </row>
    <row r="187" spans="2:18">
      <c r="B187" s="76"/>
      <c r="C187" s="76"/>
      <c r="D187" s="76"/>
      <c r="E187" s="76"/>
      <c r="F187" s="76"/>
      <c r="G187" s="76"/>
      <c r="H187" s="76"/>
      <c r="I187" s="179"/>
      <c r="J187" s="76"/>
      <c r="K187" s="76"/>
      <c r="L187" s="76"/>
      <c r="M187" s="76"/>
      <c r="N187" s="76"/>
      <c r="O187" s="76"/>
      <c r="P187" s="76"/>
      <c r="Q187" s="76"/>
      <c r="R187" s="76"/>
    </row>
    <row r="188" spans="2:18">
      <c r="B188" s="76"/>
      <c r="C188" s="76"/>
      <c r="D188" s="76"/>
      <c r="E188" s="76"/>
      <c r="F188" s="76"/>
      <c r="G188" s="76"/>
      <c r="H188" s="76"/>
      <c r="I188" s="179"/>
      <c r="J188" s="76"/>
      <c r="K188" s="76"/>
      <c r="L188" s="76"/>
      <c r="M188" s="76"/>
      <c r="N188" s="76"/>
      <c r="O188" s="76"/>
      <c r="P188" s="76"/>
      <c r="Q188" s="76"/>
      <c r="R188" s="76"/>
    </row>
    <row r="189" spans="2:18">
      <c r="B189" s="76"/>
      <c r="C189" s="76"/>
      <c r="D189" s="76"/>
      <c r="E189" s="76"/>
      <c r="F189" s="76"/>
      <c r="G189" s="76"/>
      <c r="H189" s="76"/>
      <c r="I189" s="179"/>
      <c r="J189" s="76"/>
      <c r="K189" s="76"/>
      <c r="L189" s="76"/>
      <c r="M189" s="76"/>
      <c r="N189" s="76"/>
      <c r="O189" s="76"/>
      <c r="P189" s="76"/>
      <c r="Q189" s="76"/>
      <c r="R189" s="76"/>
    </row>
    <row r="190" spans="2:18">
      <c r="B190" s="76"/>
      <c r="C190" s="76"/>
      <c r="D190" s="76"/>
      <c r="E190" s="76"/>
      <c r="F190" s="76"/>
      <c r="G190" s="76"/>
      <c r="H190" s="76"/>
      <c r="I190" s="179"/>
      <c r="J190" s="76"/>
      <c r="K190" s="76"/>
      <c r="L190" s="76"/>
      <c r="M190" s="76"/>
      <c r="N190" s="76"/>
      <c r="O190" s="76"/>
      <c r="P190" s="76"/>
      <c r="Q190" s="76"/>
      <c r="R190" s="76"/>
    </row>
    <row r="191" spans="2:18">
      <c r="B191" s="76"/>
      <c r="C191" s="76"/>
      <c r="D191" s="76"/>
      <c r="E191" s="76"/>
      <c r="F191" s="76"/>
      <c r="G191" s="76"/>
      <c r="H191" s="76"/>
      <c r="I191" s="179"/>
      <c r="J191" s="76"/>
      <c r="K191" s="76"/>
      <c r="L191" s="76"/>
      <c r="M191" s="76"/>
      <c r="N191" s="76"/>
      <c r="O191" s="76"/>
      <c r="P191" s="76"/>
      <c r="Q191" s="76"/>
      <c r="R191" s="76"/>
    </row>
    <row r="192" spans="2:18">
      <c r="B192" s="76"/>
      <c r="C192" s="76"/>
      <c r="D192" s="76"/>
      <c r="E192" s="76"/>
      <c r="F192" s="76"/>
      <c r="G192" s="76"/>
      <c r="H192" s="76"/>
      <c r="I192" s="179"/>
      <c r="J192" s="76"/>
      <c r="K192" s="76"/>
      <c r="L192" s="76"/>
      <c r="M192" s="76"/>
      <c r="N192" s="76"/>
      <c r="O192" s="76"/>
      <c r="P192" s="76"/>
      <c r="Q192" s="76"/>
      <c r="R192" s="76"/>
    </row>
    <row r="193" spans="2:18">
      <c r="B193" s="76"/>
      <c r="C193" s="76"/>
      <c r="D193" s="76"/>
      <c r="E193" s="76"/>
      <c r="F193" s="76"/>
      <c r="G193" s="76"/>
      <c r="H193" s="76"/>
      <c r="I193" s="179"/>
      <c r="J193" s="76"/>
      <c r="K193" s="76"/>
      <c r="L193" s="76"/>
      <c r="M193" s="76"/>
      <c r="N193" s="76"/>
      <c r="O193" s="76"/>
      <c r="P193" s="76"/>
      <c r="Q193" s="76"/>
      <c r="R193" s="76"/>
    </row>
    <row r="194" spans="2:18">
      <c r="B194" s="76"/>
      <c r="C194" s="76"/>
      <c r="D194" s="76"/>
      <c r="E194" s="76"/>
      <c r="F194" s="76"/>
      <c r="G194" s="76"/>
      <c r="H194" s="76"/>
      <c r="I194" s="179"/>
      <c r="J194" s="76"/>
      <c r="K194" s="76"/>
      <c r="L194" s="76"/>
      <c r="M194" s="76"/>
      <c r="N194" s="76"/>
      <c r="O194" s="76"/>
      <c r="P194" s="76"/>
      <c r="Q194" s="76"/>
      <c r="R194" s="76"/>
    </row>
    <row r="195" spans="2:18">
      <c r="B195" s="76"/>
      <c r="C195" s="76"/>
      <c r="D195" s="76"/>
      <c r="E195" s="76"/>
      <c r="F195" s="76"/>
      <c r="G195" s="76"/>
      <c r="H195" s="76"/>
      <c r="I195" s="179"/>
      <c r="J195" s="76"/>
      <c r="K195" s="76"/>
      <c r="L195" s="76"/>
      <c r="M195" s="76"/>
      <c r="N195" s="76"/>
      <c r="O195" s="76"/>
      <c r="P195" s="76"/>
      <c r="Q195" s="76"/>
      <c r="R195" s="76"/>
    </row>
    <row r="196" spans="2:18">
      <c r="B196" s="76"/>
      <c r="C196" s="76"/>
      <c r="D196" s="76"/>
      <c r="E196" s="76"/>
      <c r="F196" s="76"/>
      <c r="G196" s="76"/>
      <c r="H196" s="76"/>
      <c r="I196" s="179"/>
      <c r="J196" s="76"/>
      <c r="K196" s="76"/>
      <c r="L196" s="76"/>
      <c r="M196" s="76"/>
      <c r="N196" s="76"/>
      <c r="O196" s="76"/>
      <c r="P196" s="76"/>
      <c r="Q196" s="76"/>
      <c r="R196" s="76"/>
    </row>
    <row r="197" spans="2:18">
      <c r="B197" s="76"/>
      <c r="C197" s="76"/>
      <c r="D197" s="76"/>
      <c r="E197" s="76"/>
      <c r="F197" s="76"/>
      <c r="G197" s="76"/>
      <c r="H197" s="76"/>
      <c r="I197" s="179"/>
      <c r="J197" s="76"/>
      <c r="K197" s="76"/>
      <c r="L197" s="76"/>
      <c r="M197" s="76"/>
      <c r="N197" s="76"/>
      <c r="O197" s="76"/>
      <c r="P197" s="76"/>
      <c r="Q197" s="76"/>
      <c r="R197" s="76"/>
    </row>
    <row r="198" spans="2:18">
      <c r="B198" s="76"/>
      <c r="C198" s="76"/>
      <c r="D198" s="76"/>
      <c r="E198" s="76"/>
      <c r="F198" s="76"/>
      <c r="G198" s="76"/>
      <c r="H198" s="76"/>
      <c r="I198" s="179"/>
      <c r="J198" s="76"/>
      <c r="K198" s="76"/>
      <c r="L198" s="76"/>
      <c r="M198" s="76"/>
      <c r="N198" s="76"/>
      <c r="O198" s="76"/>
      <c r="P198" s="76"/>
      <c r="Q198" s="76"/>
      <c r="R198" s="76"/>
    </row>
    <row r="199" spans="2:18">
      <c r="B199" s="76"/>
      <c r="C199" s="76"/>
      <c r="D199" s="76"/>
      <c r="E199" s="76"/>
      <c r="F199" s="76"/>
      <c r="G199" s="76"/>
      <c r="H199" s="76"/>
      <c r="I199" s="179"/>
      <c r="J199" s="76"/>
      <c r="K199" s="76"/>
      <c r="L199" s="76"/>
      <c r="M199" s="76"/>
      <c r="N199" s="76"/>
      <c r="O199" s="76"/>
      <c r="P199" s="76"/>
      <c r="Q199" s="76"/>
      <c r="R199" s="76"/>
    </row>
    <row r="200" spans="2:18">
      <c r="B200" s="76"/>
      <c r="C200" s="76"/>
      <c r="D200" s="76"/>
      <c r="E200" s="76"/>
      <c r="F200" s="76"/>
      <c r="G200" s="76"/>
      <c r="H200" s="76"/>
      <c r="I200" s="179"/>
      <c r="J200" s="76"/>
      <c r="K200" s="76"/>
      <c r="L200" s="76"/>
      <c r="M200" s="76"/>
      <c r="N200" s="76"/>
      <c r="O200" s="76"/>
      <c r="P200" s="76"/>
      <c r="Q200" s="76"/>
      <c r="R200" s="76"/>
    </row>
    <row r="201" spans="2:18">
      <c r="B201" s="76"/>
      <c r="C201" s="76"/>
      <c r="D201" s="76"/>
      <c r="E201" s="76"/>
      <c r="F201" s="76"/>
      <c r="G201" s="76"/>
      <c r="H201" s="76"/>
      <c r="I201" s="179"/>
      <c r="J201" s="76"/>
      <c r="K201" s="76"/>
      <c r="L201" s="76"/>
      <c r="M201" s="76"/>
      <c r="N201" s="76"/>
      <c r="O201" s="76"/>
      <c r="P201" s="76"/>
      <c r="Q201" s="76"/>
      <c r="R201" s="76"/>
    </row>
    <row r="202" spans="2:18">
      <c r="B202" s="76"/>
      <c r="C202" s="76"/>
      <c r="D202" s="76"/>
      <c r="E202" s="76"/>
      <c r="F202" s="76"/>
      <c r="G202" s="76"/>
      <c r="H202" s="76"/>
      <c r="I202" s="179"/>
      <c r="J202" s="76"/>
      <c r="K202" s="76"/>
      <c r="L202" s="76"/>
      <c r="M202" s="76"/>
      <c r="N202" s="76"/>
      <c r="O202" s="76"/>
      <c r="P202" s="76"/>
      <c r="Q202" s="76"/>
      <c r="R202" s="76"/>
    </row>
    <row r="203" spans="2:18">
      <c r="B203" s="76"/>
      <c r="C203" s="76"/>
      <c r="D203" s="76"/>
      <c r="E203" s="76"/>
      <c r="F203" s="76"/>
      <c r="G203" s="76"/>
      <c r="H203" s="76"/>
      <c r="I203" s="179"/>
      <c r="J203" s="76"/>
      <c r="K203" s="76"/>
      <c r="L203" s="76"/>
      <c r="M203" s="76"/>
      <c r="N203" s="76"/>
      <c r="O203" s="76"/>
      <c r="P203" s="76"/>
      <c r="Q203" s="76"/>
      <c r="R203" s="76"/>
    </row>
    <row r="204" spans="2:18">
      <c r="B204" s="76"/>
      <c r="C204" s="76"/>
      <c r="D204" s="76"/>
      <c r="E204" s="76"/>
      <c r="F204" s="76"/>
      <c r="G204" s="76"/>
      <c r="H204" s="76"/>
      <c r="I204" s="179"/>
      <c r="J204" s="76"/>
      <c r="K204" s="76"/>
      <c r="L204" s="76"/>
      <c r="M204" s="76"/>
      <c r="N204" s="76"/>
      <c r="O204" s="76"/>
      <c r="P204" s="76"/>
      <c r="Q204" s="76"/>
      <c r="R204" s="76"/>
    </row>
    <row r="205" spans="2:18">
      <c r="B205" s="76"/>
      <c r="C205" s="76"/>
      <c r="D205" s="76"/>
      <c r="E205" s="76"/>
      <c r="F205" s="76"/>
      <c r="G205" s="76"/>
      <c r="H205" s="76"/>
      <c r="I205" s="179"/>
      <c r="J205" s="76"/>
      <c r="K205" s="76"/>
      <c r="L205" s="76"/>
      <c r="M205" s="76"/>
      <c r="N205" s="76"/>
      <c r="O205" s="76"/>
      <c r="P205" s="76"/>
      <c r="Q205" s="76"/>
      <c r="R205" s="76"/>
    </row>
    <row r="206" spans="2:18">
      <c r="B206" s="76"/>
      <c r="C206" s="76"/>
      <c r="D206" s="76"/>
      <c r="E206" s="76"/>
      <c r="F206" s="76"/>
      <c r="G206" s="76"/>
      <c r="H206" s="76"/>
      <c r="I206" s="179"/>
      <c r="J206" s="76"/>
      <c r="K206" s="76"/>
      <c r="L206" s="76"/>
      <c r="M206" s="76"/>
      <c r="N206" s="76"/>
      <c r="O206" s="76"/>
      <c r="P206" s="76"/>
      <c r="Q206" s="76"/>
      <c r="R206" s="76"/>
    </row>
    <row r="207" spans="2:18">
      <c r="B207" s="76"/>
      <c r="C207" s="76"/>
      <c r="D207" s="76"/>
      <c r="E207" s="76"/>
      <c r="F207" s="76"/>
      <c r="G207" s="76"/>
      <c r="H207" s="76"/>
      <c r="I207" s="179"/>
      <c r="J207" s="76"/>
      <c r="K207" s="76"/>
      <c r="L207" s="76"/>
      <c r="M207" s="76"/>
      <c r="N207" s="76"/>
      <c r="O207" s="76"/>
      <c r="P207" s="76"/>
      <c r="Q207" s="76"/>
      <c r="R207" s="76"/>
    </row>
    <row r="208" spans="2:18">
      <c r="B208" s="76"/>
      <c r="C208" s="76"/>
      <c r="D208" s="76"/>
      <c r="E208" s="76"/>
      <c r="F208" s="76"/>
      <c r="G208" s="76"/>
      <c r="H208" s="76"/>
      <c r="I208" s="179"/>
      <c r="J208" s="76"/>
      <c r="K208" s="76"/>
      <c r="L208" s="76"/>
      <c r="M208" s="76"/>
      <c r="N208" s="76"/>
      <c r="O208" s="76"/>
      <c r="P208" s="76"/>
      <c r="Q208" s="76"/>
      <c r="R208" s="76"/>
    </row>
    <row r="209" spans="2:18">
      <c r="B209" s="76"/>
      <c r="C209" s="76"/>
      <c r="D209" s="76"/>
      <c r="E209" s="76"/>
      <c r="F209" s="76"/>
      <c r="G209" s="76"/>
      <c r="H209" s="76"/>
      <c r="I209" s="179"/>
      <c r="J209" s="76"/>
      <c r="K209" s="76"/>
      <c r="L209" s="76"/>
      <c r="M209" s="76"/>
      <c r="N209" s="76"/>
      <c r="O209" s="76"/>
      <c r="P209" s="76"/>
      <c r="Q209" s="76"/>
      <c r="R209" s="76"/>
    </row>
    <row r="210" spans="2:18">
      <c r="B210" s="76"/>
      <c r="C210" s="76"/>
      <c r="D210" s="76"/>
      <c r="E210" s="76"/>
      <c r="F210" s="76"/>
      <c r="G210" s="76"/>
      <c r="H210" s="76"/>
      <c r="I210" s="179"/>
      <c r="J210" s="76"/>
      <c r="K210" s="76"/>
      <c r="L210" s="76"/>
      <c r="M210" s="76"/>
      <c r="N210" s="76"/>
      <c r="O210" s="76"/>
      <c r="P210" s="76"/>
      <c r="Q210" s="76"/>
      <c r="R210" s="76"/>
    </row>
    <row r="211" spans="2:18">
      <c r="B211" s="76"/>
      <c r="C211" s="76"/>
      <c r="D211" s="76"/>
      <c r="E211" s="76"/>
      <c r="F211" s="76"/>
      <c r="G211" s="76"/>
      <c r="H211" s="76"/>
      <c r="I211" s="179"/>
      <c r="J211" s="76"/>
      <c r="K211" s="76"/>
      <c r="L211" s="76"/>
      <c r="M211" s="76"/>
      <c r="N211" s="76"/>
      <c r="O211" s="76"/>
      <c r="P211" s="76"/>
      <c r="Q211" s="76"/>
      <c r="R211" s="76"/>
    </row>
    <row r="212" spans="2:18">
      <c r="B212" s="76"/>
      <c r="C212" s="76"/>
      <c r="D212" s="76"/>
      <c r="E212" s="76"/>
      <c r="F212" s="76"/>
      <c r="G212" s="76"/>
      <c r="H212" s="76"/>
      <c r="I212" s="179"/>
      <c r="J212" s="76"/>
      <c r="K212" s="76"/>
      <c r="L212" s="76"/>
      <c r="M212" s="76"/>
      <c r="N212" s="76"/>
      <c r="O212" s="76"/>
      <c r="P212" s="76"/>
      <c r="Q212" s="76"/>
      <c r="R212" s="76"/>
    </row>
    <row r="213" spans="2:18">
      <c r="B213" s="76"/>
      <c r="C213" s="76"/>
      <c r="D213" s="76"/>
      <c r="E213" s="76"/>
      <c r="F213" s="76"/>
      <c r="G213" s="76"/>
      <c r="H213" s="76"/>
      <c r="I213" s="179"/>
      <c r="J213" s="76"/>
      <c r="K213" s="76"/>
      <c r="L213" s="76"/>
      <c r="M213" s="76"/>
      <c r="N213" s="76"/>
      <c r="O213" s="76"/>
      <c r="P213" s="76"/>
      <c r="Q213" s="76"/>
      <c r="R213" s="76"/>
    </row>
    <row r="214" spans="2:18">
      <c r="B214" s="76"/>
      <c r="C214" s="76"/>
      <c r="D214" s="76"/>
      <c r="E214" s="76"/>
      <c r="F214" s="76"/>
      <c r="G214" s="76"/>
      <c r="H214" s="76"/>
      <c r="I214" s="179"/>
      <c r="J214" s="76"/>
      <c r="K214" s="76"/>
      <c r="L214" s="76"/>
      <c r="M214" s="76"/>
      <c r="N214" s="76"/>
      <c r="O214" s="76"/>
      <c r="P214" s="76"/>
      <c r="Q214" s="76"/>
      <c r="R214" s="76"/>
    </row>
    <row r="215" spans="2:18">
      <c r="B215" s="76"/>
      <c r="C215" s="76"/>
      <c r="D215" s="76"/>
      <c r="E215" s="76"/>
      <c r="F215" s="76"/>
      <c r="G215" s="76"/>
      <c r="H215" s="76"/>
      <c r="I215" s="179"/>
      <c r="J215" s="76"/>
      <c r="K215" s="76"/>
      <c r="L215" s="76"/>
      <c r="M215" s="76"/>
      <c r="N215" s="76"/>
      <c r="O215" s="76"/>
      <c r="P215" s="76"/>
      <c r="Q215" s="76"/>
      <c r="R215" s="76"/>
    </row>
    <row r="216" spans="2:18">
      <c r="B216" s="76"/>
      <c r="C216" s="76"/>
      <c r="D216" s="76"/>
      <c r="E216" s="76"/>
      <c r="F216" s="76"/>
      <c r="G216" s="76"/>
      <c r="H216" s="76"/>
      <c r="I216" s="179"/>
      <c r="J216" s="76"/>
      <c r="K216" s="76"/>
      <c r="L216" s="76"/>
      <c r="M216" s="76"/>
      <c r="N216" s="76"/>
      <c r="O216" s="76"/>
      <c r="P216" s="76"/>
      <c r="Q216" s="76"/>
      <c r="R216" s="76"/>
    </row>
    <row r="217" spans="2:18">
      <c r="B217" s="76"/>
      <c r="C217" s="76"/>
      <c r="D217" s="76"/>
      <c r="E217" s="76"/>
      <c r="F217" s="76"/>
      <c r="G217" s="76"/>
      <c r="H217" s="76"/>
      <c r="I217" s="179"/>
      <c r="J217" s="76"/>
      <c r="K217" s="76"/>
      <c r="L217" s="76"/>
      <c r="M217" s="76"/>
      <c r="N217" s="76"/>
      <c r="O217" s="76"/>
      <c r="P217" s="76"/>
      <c r="Q217" s="76"/>
      <c r="R217" s="76"/>
    </row>
    <row r="218" spans="2:18">
      <c r="B218" s="76"/>
      <c r="C218" s="76"/>
      <c r="D218" s="76"/>
      <c r="E218" s="76"/>
      <c r="F218" s="76"/>
      <c r="G218" s="76"/>
      <c r="H218" s="76"/>
      <c r="I218" s="179"/>
      <c r="J218" s="76"/>
      <c r="K218" s="76"/>
      <c r="L218" s="76"/>
      <c r="M218" s="76"/>
      <c r="N218" s="76"/>
      <c r="O218" s="76"/>
      <c r="P218" s="76"/>
      <c r="Q218" s="76"/>
      <c r="R218" s="76"/>
    </row>
    <row r="219" spans="2:18">
      <c r="B219" s="76"/>
      <c r="C219" s="76"/>
      <c r="D219" s="76"/>
      <c r="E219" s="76"/>
      <c r="F219" s="76"/>
      <c r="G219" s="76"/>
      <c r="H219" s="76"/>
      <c r="I219" s="179"/>
      <c r="J219" s="76"/>
      <c r="K219" s="76"/>
      <c r="L219" s="76"/>
      <c r="M219" s="76"/>
      <c r="N219" s="76"/>
      <c r="O219" s="76"/>
      <c r="P219" s="76"/>
      <c r="Q219" s="76"/>
      <c r="R219" s="76"/>
    </row>
    <row r="220" spans="2:18">
      <c r="B220" s="76"/>
      <c r="C220" s="76"/>
      <c r="D220" s="76"/>
      <c r="E220" s="76"/>
      <c r="F220" s="76"/>
      <c r="G220" s="76"/>
      <c r="H220" s="76"/>
      <c r="I220" s="179"/>
      <c r="J220" s="76"/>
      <c r="K220" s="76"/>
      <c r="L220" s="76"/>
      <c r="M220" s="76"/>
      <c r="N220" s="76"/>
      <c r="O220" s="76"/>
      <c r="P220" s="76"/>
      <c r="Q220" s="76"/>
      <c r="R220" s="76"/>
    </row>
    <row r="221" spans="2:18">
      <c r="B221" s="76"/>
      <c r="C221" s="76"/>
      <c r="D221" s="76"/>
      <c r="E221" s="76"/>
      <c r="F221" s="76"/>
      <c r="G221" s="76"/>
      <c r="H221" s="76"/>
      <c r="I221" s="179"/>
      <c r="J221" s="76"/>
      <c r="K221" s="76"/>
      <c r="L221" s="76"/>
      <c r="M221" s="76"/>
      <c r="N221" s="76"/>
      <c r="O221" s="76"/>
      <c r="P221" s="76"/>
      <c r="Q221" s="76"/>
      <c r="R221" s="76"/>
    </row>
    <row r="222" spans="2:18">
      <c r="B222" s="76"/>
      <c r="C222" s="76"/>
      <c r="D222" s="76"/>
      <c r="E222" s="76"/>
      <c r="F222" s="76"/>
      <c r="G222" s="76"/>
      <c r="H222" s="76"/>
      <c r="I222" s="179"/>
      <c r="J222" s="76"/>
      <c r="K222" s="76"/>
      <c r="L222" s="76"/>
      <c r="M222" s="76"/>
      <c r="N222" s="76"/>
      <c r="O222" s="76"/>
      <c r="P222" s="76"/>
      <c r="Q222" s="76"/>
      <c r="R222" s="76"/>
    </row>
    <row r="223" spans="2:18">
      <c r="B223" s="76"/>
      <c r="C223" s="76"/>
      <c r="D223" s="76"/>
      <c r="E223" s="76"/>
      <c r="F223" s="76"/>
      <c r="G223" s="76"/>
      <c r="H223" s="76"/>
      <c r="I223" s="179"/>
      <c r="J223" s="76"/>
      <c r="K223" s="76"/>
      <c r="L223" s="76"/>
      <c r="M223" s="76"/>
      <c r="N223" s="76"/>
      <c r="O223" s="76"/>
      <c r="P223" s="76"/>
      <c r="Q223" s="76"/>
      <c r="R223" s="76"/>
    </row>
    <row r="224" spans="2:18">
      <c r="B224" s="76"/>
      <c r="C224" s="76"/>
      <c r="D224" s="76"/>
      <c r="E224" s="76"/>
      <c r="F224" s="76"/>
      <c r="G224" s="76"/>
      <c r="H224" s="76"/>
      <c r="I224" s="179"/>
      <c r="J224" s="76"/>
      <c r="K224" s="76"/>
      <c r="L224" s="76"/>
      <c r="M224" s="76"/>
      <c r="N224" s="76"/>
      <c r="O224" s="76"/>
      <c r="P224" s="76"/>
      <c r="Q224" s="76"/>
      <c r="R224" s="76"/>
    </row>
    <row r="225" spans="2:18">
      <c r="B225" s="76"/>
      <c r="C225" s="76"/>
      <c r="D225" s="76"/>
      <c r="E225" s="76"/>
      <c r="F225" s="76"/>
      <c r="G225" s="76"/>
      <c r="H225" s="76"/>
      <c r="I225" s="179"/>
      <c r="J225" s="76"/>
      <c r="K225" s="76"/>
      <c r="L225" s="76"/>
      <c r="M225" s="76"/>
      <c r="N225" s="76"/>
      <c r="O225" s="76"/>
      <c r="P225" s="76"/>
      <c r="Q225" s="76"/>
      <c r="R225" s="76"/>
    </row>
    <row r="226" spans="2:18">
      <c r="B226" s="76"/>
      <c r="C226" s="76"/>
      <c r="D226" s="76"/>
      <c r="E226" s="76"/>
      <c r="F226" s="76"/>
      <c r="G226" s="76"/>
      <c r="H226" s="76"/>
      <c r="I226" s="179"/>
      <c r="J226" s="76"/>
      <c r="K226" s="76"/>
      <c r="L226" s="76"/>
      <c r="M226" s="76"/>
      <c r="N226" s="76"/>
      <c r="O226" s="76"/>
      <c r="P226" s="76"/>
      <c r="Q226" s="76"/>
      <c r="R226" s="76"/>
    </row>
    <row r="227" spans="2:18">
      <c r="B227" s="76"/>
      <c r="C227" s="76"/>
      <c r="D227" s="76"/>
      <c r="E227" s="76"/>
      <c r="F227" s="76"/>
      <c r="G227" s="76"/>
      <c r="H227" s="76"/>
      <c r="I227" s="179"/>
      <c r="J227" s="76"/>
      <c r="K227" s="76"/>
      <c r="L227" s="76"/>
      <c r="M227" s="76"/>
      <c r="N227" s="76"/>
      <c r="O227" s="76"/>
      <c r="P227" s="76"/>
      <c r="Q227" s="76"/>
      <c r="R227" s="76"/>
    </row>
    <row r="228" spans="2:18">
      <c r="B228" s="76"/>
      <c r="C228" s="76"/>
      <c r="D228" s="76"/>
      <c r="E228" s="76"/>
      <c r="F228" s="76"/>
      <c r="G228" s="76"/>
      <c r="H228" s="76"/>
      <c r="I228" s="179"/>
      <c r="J228" s="76"/>
      <c r="K228" s="76"/>
      <c r="L228" s="76"/>
      <c r="M228" s="76"/>
      <c r="N228" s="76"/>
      <c r="O228" s="76"/>
      <c r="P228" s="76"/>
      <c r="Q228" s="76"/>
      <c r="R228" s="76"/>
    </row>
    <row r="229" spans="2:18">
      <c r="B229" s="76"/>
      <c r="C229" s="76"/>
      <c r="D229" s="76"/>
      <c r="E229" s="76"/>
      <c r="F229" s="76"/>
      <c r="G229" s="76"/>
      <c r="H229" s="76"/>
      <c r="I229" s="179"/>
      <c r="J229" s="76"/>
      <c r="K229" s="76"/>
      <c r="L229" s="76"/>
      <c r="M229" s="76"/>
      <c r="N229" s="76"/>
      <c r="O229" s="76"/>
      <c r="P229" s="76"/>
      <c r="Q229" s="76"/>
      <c r="R229" s="76"/>
    </row>
    <row r="230" spans="2:18">
      <c r="B230" s="76"/>
      <c r="C230" s="76"/>
      <c r="D230" s="76"/>
      <c r="E230" s="76"/>
      <c r="F230" s="76"/>
      <c r="G230" s="76"/>
      <c r="H230" s="76"/>
      <c r="I230" s="179"/>
      <c r="J230" s="76"/>
      <c r="K230" s="76"/>
      <c r="L230" s="76"/>
      <c r="M230" s="76"/>
      <c r="N230" s="76"/>
      <c r="O230" s="76"/>
      <c r="P230" s="76"/>
      <c r="Q230" s="76"/>
      <c r="R230" s="76"/>
    </row>
    <row r="231" spans="2:18">
      <c r="B231" s="76"/>
      <c r="C231" s="76"/>
      <c r="D231" s="76"/>
      <c r="E231" s="76"/>
      <c r="F231" s="76"/>
      <c r="G231" s="76"/>
      <c r="H231" s="76"/>
      <c r="I231" s="179"/>
      <c r="J231" s="76"/>
      <c r="K231" s="76"/>
      <c r="L231" s="76"/>
      <c r="M231" s="76"/>
      <c r="N231" s="76"/>
      <c r="O231" s="76"/>
      <c r="P231" s="76"/>
      <c r="Q231" s="76"/>
      <c r="R231" s="76"/>
    </row>
    <row r="232" spans="2:18">
      <c r="B232" s="76"/>
      <c r="C232" s="76"/>
      <c r="D232" s="76"/>
      <c r="E232" s="76"/>
      <c r="F232" s="76"/>
      <c r="G232" s="76"/>
      <c r="H232" s="76"/>
      <c r="I232" s="179"/>
      <c r="J232" s="76"/>
      <c r="K232" s="76"/>
      <c r="L232" s="76"/>
      <c r="M232" s="76"/>
      <c r="N232" s="76"/>
      <c r="O232" s="76"/>
      <c r="P232" s="76"/>
      <c r="Q232" s="76"/>
      <c r="R232" s="76"/>
    </row>
    <row r="233" spans="2:18">
      <c r="B233" s="76"/>
      <c r="C233" s="76"/>
      <c r="D233" s="76"/>
      <c r="E233" s="76"/>
      <c r="F233" s="76"/>
      <c r="G233" s="76"/>
      <c r="H233" s="76"/>
      <c r="I233" s="179"/>
      <c r="J233" s="76"/>
      <c r="K233" s="76"/>
      <c r="L233" s="76"/>
      <c r="M233" s="76"/>
      <c r="N233" s="76"/>
      <c r="O233" s="76"/>
      <c r="P233" s="76"/>
      <c r="Q233" s="76"/>
      <c r="R233" s="76"/>
    </row>
    <row r="234" spans="2:18">
      <c r="B234" s="76"/>
      <c r="C234" s="76"/>
      <c r="D234" s="76"/>
      <c r="E234" s="76"/>
      <c r="F234" s="76"/>
      <c r="G234" s="76"/>
      <c r="H234" s="76"/>
      <c r="I234" s="179"/>
      <c r="J234" s="76"/>
      <c r="K234" s="76"/>
      <c r="L234" s="76"/>
      <c r="M234" s="76"/>
      <c r="N234" s="76"/>
      <c r="O234" s="76"/>
      <c r="P234" s="76"/>
      <c r="Q234" s="76"/>
      <c r="R234" s="76"/>
    </row>
    <row r="235" spans="2:18">
      <c r="B235" s="76"/>
      <c r="C235" s="76"/>
      <c r="D235" s="76"/>
      <c r="E235" s="76"/>
      <c r="F235" s="76"/>
      <c r="G235" s="76"/>
      <c r="H235" s="76"/>
      <c r="I235" s="179"/>
      <c r="J235" s="76"/>
      <c r="K235" s="76"/>
      <c r="L235" s="76"/>
      <c r="M235" s="76"/>
      <c r="N235" s="76"/>
      <c r="O235" s="76"/>
      <c r="P235" s="76"/>
      <c r="Q235" s="76"/>
      <c r="R235" s="76"/>
    </row>
    <row r="236" spans="2:18">
      <c r="B236" s="76"/>
      <c r="C236" s="76"/>
      <c r="D236" s="76"/>
      <c r="E236" s="76"/>
      <c r="F236" s="76"/>
      <c r="G236" s="76"/>
      <c r="H236" s="76"/>
      <c r="I236" s="179"/>
      <c r="J236" s="76"/>
      <c r="K236" s="76"/>
      <c r="L236" s="76"/>
      <c r="M236" s="76"/>
      <c r="N236" s="76"/>
      <c r="O236" s="76"/>
      <c r="P236" s="76"/>
      <c r="Q236" s="76"/>
      <c r="R236" s="76"/>
    </row>
    <row r="237" spans="2:18">
      <c r="B237" s="76"/>
      <c r="C237" s="76"/>
      <c r="D237" s="76"/>
      <c r="E237" s="76"/>
      <c r="F237" s="76"/>
      <c r="G237" s="76"/>
      <c r="H237" s="76"/>
      <c r="I237" s="179"/>
      <c r="J237" s="76"/>
      <c r="K237" s="76"/>
      <c r="L237" s="76"/>
      <c r="M237" s="76"/>
      <c r="N237" s="76"/>
      <c r="O237" s="76"/>
      <c r="P237" s="76"/>
      <c r="Q237" s="76"/>
      <c r="R237" s="76"/>
    </row>
    <row r="238" spans="2:18">
      <c r="B238" s="76"/>
      <c r="C238" s="76"/>
      <c r="D238" s="76"/>
      <c r="E238" s="76"/>
      <c r="F238" s="76"/>
      <c r="G238" s="76"/>
      <c r="H238" s="76"/>
      <c r="I238" s="179"/>
      <c r="J238" s="76"/>
      <c r="K238" s="76"/>
      <c r="L238" s="76"/>
      <c r="M238" s="76"/>
      <c r="N238" s="76"/>
      <c r="O238" s="76"/>
      <c r="P238" s="76"/>
      <c r="Q238" s="76"/>
      <c r="R238" s="76"/>
    </row>
    <row r="239" spans="2:18">
      <c r="B239" s="76"/>
      <c r="C239" s="76"/>
      <c r="D239" s="76"/>
      <c r="E239" s="76"/>
      <c r="F239" s="76"/>
      <c r="G239" s="76"/>
      <c r="H239" s="76"/>
      <c r="I239" s="179"/>
      <c r="J239" s="76"/>
      <c r="K239" s="76"/>
      <c r="L239" s="76"/>
      <c r="M239" s="76"/>
      <c r="N239" s="76"/>
      <c r="O239" s="76"/>
      <c r="P239" s="76"/>
      <c r="Q239" s="76"/>
      <c r="R239" s="76"/>
    </row>
    <row r="240" spans="2:18">
      <c r="B240" s="76"/>
      <c r="C240" s="76"/>
      <c r="D240" s="76"/>
      <c r="E240" s="76"/>
      <c r="F240" s="76"/>
      <c r="G240" s="76"/>
      <c r="H240" s="76"/>
      <c r="I240" s="179"/>
      <c r="J240" s="76"/>
      <c r="K240" s="76"/>
      <c r="L240" s="76"/>
      <c r="M240" s="76"/>
      <c r="N240" s="76"/>
      <c r="O240" s="76"/>
      <c r="P240" s="76"/>
      <c r="Q240" s="76"/>
      <c r="R240" s="76"/>
    </row>
    <row r="241" spans="2:18">
      <c r="B241" s="76"/>
      <c r="C241" s="76"/>
      <c r="D241" s="76"/>
      <c r="E241" s="76"/>
      <c r="F241" s="76"/>
      <c r="G241" s="76"/>
      <c r="H241" s="76"/>
      <c r="I241" s="179"/>
      <c r="J241" s="76"/>
      <c r="K241" s="76"/>
      <c r="L241" s="76"/>
      <c r="M241" s="76"/>
      <c r="N241" s="76"/>
      <c r="O241" s="76"/>
      <c r="P241" s="76"/>
      <c r="Q241" s="76"/>
      <c r="R241" s="76"/>
    </row>
    <row r="242" spans="2:18">
      <c r="B242" s="76"/>
      <c r="C242" s="76"/>
      <c r="D242" s="76"/>
      <c r="E242" s="76"/>
      <c r="F242" s="76"/>
      <c r="G242" s="76"/>
      <c r="H242" s="76"/>
      <c r="I242" s="179"/>
      <c r="J242" s="76"/>
      <c r="K242" s="76"/>
      <c r="L242" s="76"/>
      <c r="M242" s="76"/>
      <c r="N242" s="76"/>
      <c r="O242" s="76"/>
      <c r="P242" s="76"/>
      <c r="Q242" s="76"/>
      <c r="R242" s="76"/>
    </row>
    <row r="243" spans="2:18">
      <c r="B243" s="76"/>
      <c r="C243" s="76"/>
      <c r="D243" s="76"/>
      <c r="E243" s="76"/>
      <c r="F243" s="76"/>
      <c r="G243" s="76"/>
      <c r="H243" s="76"/>
      <c r="I243" s="179"/>
      <c r="J243" s="76"/>
      <c r="K243" s="76"/>
      <c r="L243" s="76"/>
      <c r="M243" s="76"/>
      <c r="N243" s="76"/>
      <c r="O243" s="76"/>
      <c r="P243" s="76"/>
      <c r="Q243" s="76"/>
      <c r="R243" s="76"/>
    </row>
    <row r="244" spans="2:18">
      <c r="B244" s="76"/>
      <c r="C244" s="76"/>
      <c r="D244" s="76"/>
      <c r="E244" s="76"/>
      <c r="F244" s="76"/>
      <c r="G244" s="76"/>
      <c r="H244" s="76"/>
      <c r="I244" s="179"/>
      <c r="J244" s="76"/>
      <c r="K244" s="76"/>
      <c r="L244" s="76"/>
      <c r="M244" s="76"/>
      <c r="N244" s="76"/>
      <c r="O244" s="76"/>
      <c r="P244" s="76"/>
      <c r="Q244" s="76"/>
      <c r="R244" s="76"/>
    </row>
    <row r="245" spans="2:18">
      <c r="B245" s="76"/>
      <c r="C245" s="76"/>
      <c r="D245" s="76"/>
      <c r="E245" s="76"/>
      <c r="F245" s="76"/>
      <c r="G245" s="76"/>
      <c r="H245" s="76"/>
      <c r="I245" s="179"/>
      <c r="J245" s="76"/>
      <c r="K245" s="76"/>
      <c r="L245" s="76"/>
      <c r="M245" s="76"/>
      <c r="N245" s="76"/>
      <c r="O245" s="76"/>
      <c r="P245" s="76"/>
      <c r="Q245" s="76"/>
      <c r="R245" s="76"/>
    </row>
    <row r="246" spans="2:18">
      <c r="B246" s="76"/>
      <c r="C246" s="76"/>
      <c r="D246" s="76"/>
      <c r="E246" s="76"/>
      <c r="F246" s="76"/>
      <c r="G246" s="76"/>
      <c r="H246" s="76"/>
      <c r="I246" s="179"/>
      <c r="J246" s="76"/>
      <c r="K246" s="76"/>
      <c r="L246" s="76"/>
      <c r="M246" s="76"/>
      <c r="N246" s="76"/>
      <c r="O246" s="76"/>
      <c r="P246" s="76"/>
      <c r="Q246" s="76"/>
      <c r="R246" s="76"/>
    </row>
    <row r="247" spans="2:18">
      <c r="B247" s="76"/>
      <c r="C247" s="76"/>
      <c r="D247" s="76"/>
      <c r="E247" s="76"/>
      <c r="F247" s="76"/>
      <c r="G247" s="76"/>
      <c r="H247" s="76"/>
      <c r="I247" s="179"/>
      <c r="J247" s="76"/>
      <c r="K247" s="76"/>
      <c r="L247" s="76"/>
      <c r="M247" s="76"/>
      <c r="N247" s="76"/>
      <c r="O247" s="76"/>
      <c r="P247" s="76"/>
      <c r="Q247" s="76"/>
      <c r="R247" s="76"/>
    </row>
    <row r="248" spans="2:18">
      <c r="B248" s="76"/>
      <c r="C248" s="76"/>
      <c r="D248" s="76"/>
      <c r="E248" s="76"/>
      <c r="F248" s="76"/>
      <c r="G248" s="76"/>
      <c r="H248" s="76"/>
      <c r="I248" s="179"/>
      <c r="J248" s="76"/>
      <c r="K248" s="76"/>
      <c r="L248" s="76"/>
      <c r="M248" s="76"/>
      <c r="N248" s="76"/>
      <c r="O248" s="76"/>
      <c r="P248" s="76"/>
      <c r="Q248" s="76"/>
      <c r="R248" s="76"/>
    </row>
    <row r="249" spans="2:18">
      <c r="B249" s="76"/>
      <c r="C249" s="76"/>
      <c r="D249" s="76"/>
      <c r="E249" s="76"/>
      <c r="F249" s="76"/>
      <c r="G249" s="76"/>
      <c r="H249" s="76"/>
      <c r="I249" s="179"/>
      <c r="J249" s="76"/>
      <c r="K249" s="76"/>
      <c r="L249" s="76"/>
      <c r="M249" s="76"/>
      <c r="N249" s="76"/>
      <c r="O249" s="76"/>
      <c r="P249" s="76"/>
      <c r="Q249" s="76"/>
      <c r="R249" s="76"/>
    </row>
    <row r="250" spans="2:18">
      <c r="B250" s="76"/>
      <c r="C250" s="76"/>
      <c r="D250" s="76"/>
      <c r="E250" s="76"/>
      <c r="F250" s="76"/>
      <c r="G250" s="76"/>
      <c r="H250" s="76"/>
      <c r="I250" s="179"/>
      <c r="J250" s="76"/>
      <c r="K250" s="76"/>
      <c r="L250" s="76"/>
      <c r="M250" s="76"/>
      <c r="N250" s="76"/>
      <c r="O250" s="76"/>
      <c r="P250" s="76"/>
      <c r="Q250" s="76"/>
      <c r="R250" s="76"/>
    </row>
    <row r="251" spans="2:18">
      <c r="B251" s="76"/>
      <c r="C251" s="76"/>
      <c r="D251" s="76"/>
      <c r="E251" s="76"/>
      <c r="F251" s="76"/>
      <c r="G251" s="76"/>
      <c r="H251" s="76"/>
      <c r="I251" s="179"/>
      <c r="J251" s="76"/>
      <c r="K251" s="76"/>
      <c r="L251" s="76"/>
      <c r="M251" s="76"/>
      <c r="N251" s="76"/>
      <c r="O251" s="76"/>
      <c r="P251" s="76"/>
      <c r="Q251" s="76"/>
      <c r="R251" s="76"/>
    </row>
    <row r="252" spans="2:18">
      <c r="B252" s="76"/>
      <c r="C252" s="76"/>
      <c r="D252" s="76"/>
      <c r="E252" s="76"/>
      <c r="F252" s="76"/>
      <c r="G252" s="76"/>
      <c r="H252" s="76"/>
      <c r="I252" s="179"/>
      <c r="J252" s="76"/>
      <c r="K252" s="76"/>
      <c r="L252" s="76"/>
      <c r="M252" s="76"/>
      <c r="N252" s="76"/>
      <c r="O252" s="76"/>
      <c r="P252" s="76"/>
      <c r="Q252" s="76"/>
      <c r="R252" s="76"/>
    </row>
    <row r="253" spans="2:18">
      <c r="B253" s="76"/>
      <c r="C253" s="76"/>
      <c r="D253" s="76"/>
      <c r="E253" s="76"/>
      <c r="F253" s="76"/>
      <c r="G253" s="76"/>
      <c r="H253" s="76"/>
      <c r="I253" s="179"/>
      <c r="J253" s="76"/>
      <c r="K253" s="76"/>
      <c r="L253" s="76"/>
      <c r="M253" s="76"/>
      <c r="N253" s="76"/>
      <c r="O253" s="76"/>
      <c r="P253" s="76"/>
      <c r="Q253" s="76"/>
      <c r="R253" s="76"/>
    </row>
    <row r="254" spans="2:18">
      <c r="B254" s="76"/>
      <c r="C254" s="76"/>
      <c r="D254" s="76"/>
      <c r="E254" s="76"/>
      <c r="F254" s="76"/>
      <c r="G254" s="76"/>
      <c r="H254" s="76"/>
      <c r="I254" s="179"/>
      <c r="J254" s="76"/>
      <c r="K254" s="76"/>
      <c r="L254" s="76"/>
      <c r="M254" s="76"/>
      <c r="N254" s="76"/>
      <c r="O254" s="76"/>
      <c r="P254" s="76"/>
      <c r="Q254" s="76"/>
      <c r="R254" s="76"/>
    </row>
    <row r="255" spans="2:18">
      <c r="B255" s="76"/>
      <c r="C255" s="76"/>
      <c r="D255" s="76"/>
      <c r="E255" s="76"/>
      <c r="F255" s="76"/>
      <c r="G255" s="76"/>
      <c r="H255" s="76"/>
      <c r="I255" s="179"/>
      <c r="J255" s="76"/>
      <c r="K255" s="76"/>
      <c r="L255" s="76"/>
      <c r="M255" s="76"/>
      <c r="N255" s="76"/>
      <c r="O255" s="76"/>
      <c r="P255" s="76"/>
      <c r="Q255" s="76"/>
      <c r="R255" s="76"/>
    </row>
    <row r="256" spans="2:18">
      <c r="B256" s="76"/>
      <c r="C256" s="76"/>
      <c r="D256" s="76"/>
      <c r="E256" s="76"/>
      <c r="F256" s="76"/>
      <c r="G256" s="76"/>
      <c r="H256" s="76"/>
      <c r="I256" s="179"/>
      <c r="J256" s="76"/>
      <c r="K256" s="76"/>
      <c r="L256" s="76"/>
      <c r="M256" s="76"/>
      <c r="N256" s="76"/>
      <c r="O256" s="76"/>
      <c r="P256" s="76"/>
      <c r="Q256" s="76"/>
      <c r="R256" s="76"/>
    </row>
    <row r="257" spans="2:18">
      <c r="B257" s="76"/>
      <c r="C257" s="76"/>
      <c r="D257" s="76"/>
      <c r="E257" s="76"/>
      <c r="F257" s="76"/>
      <c r="G257" s="76"/>
      <c r="H257" s="76"/>
      <c r="I257" s="179"/>
      <c r="J257" s="76"/>
      <c r="K257" s="76"/>
      <c r="L257" s="76"/>
      <c r="M257" s="76"/>
      <c r="N257" s="76"/>
      <c r="O257" s="76"/>
      <c r="P257" s="76"/>
      <c r="Q257" s="76"/>
      <c r="R257" s="76"/>
    </row>
    <row r="258" spans="2:18">
      <c r="B258" s="76"/>
      <c r="C258" s="76"/>
      <c r="D258" s="76"/>
      <c r="E258" s="76"/>
      <c r="F258" s="76"/>
      <c r="G258" s="76"/>
      <c r="H258" s="76"/>
      <c r="I258" s="179"/>
      <c r="J258" s="76"/>
      <c r="K258" s="76"/>
      <c r="L258" s="76"/>
      <c r="M258" s="76"/>
      <c r="N258" s="76"/>
      <c r="O258" s="76"/>
      <c r="P258" s="76"/>
      <c r="Q258" s="76"/>
      <c r="R258" s="76"/>
    </row>
    <row r="259" spans="2:18">
      <c r="B259" s="76"/>
      <c r="C259" s="76"/>
      <c r="D259" s="76"/>
      <c r="E259" s="76"/>
      <c r="F259" s="76"/>
      <c r="G259" s="76"/>
      <c r="H259" s="76"/>
      <c r="I259" s="179"/>
      <c r="J259" s="76"/>
      <c r="K259" s="76"/>
      <c r="L259" s="76"/>
      <c r="M259" s="76"/>
      <c r="N259" s="76"/>
      <c r="O259" s="76"/>
      <c r="P259" s="76"/>
      <c r="Q259" s="76"/>
      <c r="R259" s="76"/>
    </row>
    <row r="260" spans="2:18">
      <c r="B260" s="76"/>
      <c r="C260" s="76"/>
      <c r="D260" s="76"/>
      <c r="E260" s="76"/>
      <c r="F260" s="76"/>
      <c r="G260" s="76"/>
      <c r="H260" s="76"/>
      <c r="I260" s="179"/>
      <c r="J260" s="76"/>
      <c r="K260" s="76"/>
      <c r="L260" s="76"/>
      <c r="M260" s="76"/>
      <c r="N260" s="76"/>
      <c r="O260" s="76"/>
      <c r="P260" s="76"/>
      <c r="Q260" s="76"/>
      <c r="R260" s="76"/>
    </row>
    <row r="261" spans="2:18">
      <c r="B261" s="76"/>
      <c r="C261" s="76"/>
      <c r="D261" s="76"/>
      <c r="E261" s="76"/>
      <c r="F261" s="76"/>
      <c r="G261" s="76"/>
      <c r="H261" s="76"/>
      <c r="I261" s="179"/>
      <c r="J261" s="76"/>
      <c r="K261" s="76"/>
      <c r="L261" s="76"/>
      <c r="M261" s="76"/>
      <c r="N261" s="76"/>
      <c r="O261" s="76"/>
      <c r="P261" s="76"/>
      <c r="Q261" s="76"/>
      <c r="R261" s="76"/>
    </row>
    <row r="262" spans="2:18">
      <c r="B262" s="76"/>
      <c r="C262" s="76"/>
      <c r="D262" s="76"/>
      <c r="E262" s="76"/>
      <c r="F262" s="76"/>
      <c r="G262" s="76"/>
      <c r="H262" s="76"/>
      <c r="I262" s="179"/>
      <c r="J262" s="76"/>
      <c r="K262" s="76"/>
      <c r="L262" s="76"/>
      <c r="M262" s="76"/>
      <c r="N262" s="76"/>
      <c r="O262" s="76"/>
      <c r="P262" s="76"/>
      <c r="Q262" s="76"/>
      <c r="R262" s="76"/>
    </row>
    <row r="263" spans="2:18">
      <c r="B263" s="76"/>
      <c r="C263" s="76"/>
      <c r="D263" s="76"/>
      <c r="E263" s="76"/>
      <c r="F263" s="76"/>
      <c r="G263" s="76"/>
      <c r="H263" s="76"/>
      <c r="I263" s="179"/>
      <c r="J263" s="76"/>
      <c r="K263" s="76"/>
      <c r="L263" s="76"/>
      <c r="M263" s="76"/>
      <c r="N263" s="76"/>
      <c r="O263" s="76"/>
      <c r="P263" s="76"/>
      <c r="Q263" s="76"/>
      <c r="R263" s="76"/>
    </row>
  </sheetData>
  <mergeCells count="11">
    <mergeCell ref="R7:R8"/>
    <mergeCell ref="B2:R2"/>
    <mergeCell ref="B4:R4"/>
    <mergeCell ref="B5:R5"/>
    <mergeCell ref="B6:R6"/>
    <mergeCell ref="B7:B8"/>
    <mergeCell ref="C7:H7"/>
    <mergeCell ref="I7:I8"/>
    <mergeCell ref="J7:O7"/>
    <mergeCell ref="P7:P8"/>
    <mergeCell ref="Q7:Q8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5AD7-EB00-4A16-B9EE-CDD9A1700B33}">
  <dimension ref="A1:V271"/>
  <sheetViews>
    <sheetView showGridLines="0" topLeftCell="B1" zoomScale="90" zoomScaleNormal="90" workbookViewId="0">
      <pane xSplit="1" ySplit="7" topLeftCell="C59" activePane="bottomRight" state="frozen"/>
      <selection activeCell="B1" sqref="B1"/>
      <selection pane="topRight" activeCell="C1" sqref="C1"/>
      <selection pane="bottomLeft" activeCell="B8" sqref="B8"/>
      <selection pane="bottomRight" activeCell="L26" sqref="L26"/>
    </sheetView>
  </sheetViews>
  <sheetFormatPr baseColWidth="10" defaultColWidth="11.42578125" defaultRowHeight="12.75"/>
  <cols>
    <col min="1" max="1" width="3.42578125" style="1" customWidth="1"/>
    <col min="2" max="2" width="92.5703125" style="1" customWidth="1"/>
    <col min="3" max="3" width="11.85546875" style="1" customWidth="1"/>
    <col min="4" max="4" width="11" style="1" customWidth="1"/>
    <col min="5" max="5" width="10.28515625" style="1" customWidth="1"/>
    <col min="6" max="7" width="11.28515625" style="1" customWidth="1"/>
    <col min="8" max="8" width="10" style="1" customWidth="1"/>
    <col min="9" max="9" width="11.28515625" style="1" bestFit="1" customWidth="1"/>
    <col min="10" max="12" width="10.5703125" style="120" customWidth="1"/>
    <col min="13" max="14" width="12.140625" style="120" customWidth="1"/>
    <col min="15" max="15" width="10.5703125" style="120" customWidth="1"/>
    <col min="16" max="16" width="18.28515625" style="1" customWidth="1"/>
    <col min="17" max="17" width="12" style="1" bestFit="1" customWidth="1"/>
    <col min="18" max="18" width="8.7109375" style="1" customWidth="1"/>
    <col min="19" max="19" width="7.5703125" style="1" customWidth="1"/>
    <col min="20" max="20" width="6.140625" style="1" customWidth="1"/>
    <col min="21" max="21" width="14.85546875" style="1" bestFit="1" customWidth="1"/>
    <col min="22" max="16384" width="11.42578125" style="1"/>
  </cols>
  <sheetData>
    <row r="1" spans="2:22" ht="15.75">
      <c r="B1" s="6" t="s">
        <v>93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2:22" ht="14.25" customHeight="1">
      <c r="B2" s="7"/>
      <c r="C2" s="7"/>
      <c r="D2" s="7"/>
      <c r="E2" s="7"/>
      <c r="F2" s="7"/>
      <c r="G2" s="7"/>
      <c r="H2" s="7"/>
      <c r="I2" s="7"/>
      <c r="J2" s="182"/>
      <c r="K2" s="182"/>
      <c r="L2" s="182"/>
      <c r="M2" s="182"/>
      <c r="N2" s="182"/>
      <c r="O2" s="182"/>
      <c r="P2" s="7"/>
      <c r="Q2" s="7"/>
      <c r="R2" s="7"/>
    </row>
    <row r="3" spans="2:22" s="116" customFormat="1" ht="15">
      <c r="B3" s="10" t="s">
        <v>130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2:22" s="116" customFormat="1" ht="17.25" customHeight="1">
      <c r="B4" s="11" t="s">
        <v>131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22" s="116" customFormat="1" ht="14.25" customHeight="1">
      <c r="B5" s="11" t="s">
        <v>132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2:22" s="116" customFormat="1" ht="22.5" customHeight="1">
      <c r="B6" s="12" t="s">
        <v>5</v>
      </c>
      <c r="C6" s="13">
        <v>2024</v>
      </c>
      <c r="D6" s="14"/>
      <c r="E6" s="14"/>
      <c r="F6" s="14"/>
      <c r="G6" s="14"/>
      <c r="H6" s="14"/>
      <c r="I6" s="12">
        <v>2024</v>
      </c>
      <c r="J6" s="13">
        <v>2025</v>
      </c>
      <c r="K6" s="14"/>
      <c r="L6" s="14"/>
      <c r="M6" s="14"/>
      <c r="N6" s="14"/>
      <c r="O6" s="14"/>
      <c r="P6" s="12">
        <v>2025</v>
      </c>
      <c r="Q6" s="13" t="s">
        <v>133</v>
      </c>
      <c r="R6" s="183"/>
    </row>
    <row r="7" spans="2:22" ht="24" customHeight="1" thickBot="1">
      <c r="B7" s="126"/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26"/>
      <c r="J7" s="17" t="s">
        <v>10</v>
      </c>
      <c r="K7" s="17" t="s">
        <v>11</v>
      </c>
      <c r="L7" s="17" t="s">
        <v>12</v>
      </c>
      <c r="M7" s="17" t="s">
        <v>13</v>
      </c>
      <c r="N7" s="17" t="s">
        <v>14</v>
      </c>
      <c r="O7" s="17" t="s">
        <v>15</v>
      </c>
      <c r="P7" s="126"/>
      <c r="Q7" s="184" t="s">
        <v>134</v>
      </c>
      <c r="R7" s="185" t="s">
        <v>97</v>
      </c>
    </row>
    <row r="8" spans="2:22" ht="18" customHeight="1" thickTop="1">
      <c r="B8" s="19" t="s">
        <v>16</v>
      </c>
      <c r="C8" s="186">
        <f>+C9+C17+C29+C15</f>
        <v>3412.1</v>
      </c>
      <c r="D8" s="186">
        <f t="shared" ref="D8:P8" si="0">+D9+D17+D29+D15</f>
        <v>2945</v>
      </c>
      <c r="E8" s="186">
        <f t="shared" si="0"/>
        <v>2090.6999999999998</v>
      </c>
      <c r="F8" s="186">
        <f t="shared" si="0"/>
        <v>2773.3999999999996</v>
      </c>
      <c r="G8" s="186">
        <f t="shared" si="0"/>
        <v>2620.9</v>
      </c>
      <c r="H8" s="186">
        <f t="shared" si="0"/>
        <v>1901.4999999999998</v>
      </c>
      <c r="I8" s="186">
        <f t="shared" si="0"/>
        <v>15743.599999999999</v>
      </c>
      <c r="J8" s="186">
        <f t="shared" si="0"/>
        <v>2406.3000000000002</v>
      </c>
      <c r="K8" s="186">
        <f t="shared" si="0"/>
        <v>2341.2000000000003</v>
      </c>
      <c r="L8" s="186">
        <f t="shared" si="0"/>
        <v>2385.4000000000005</v>
      </c>
      <c r="M8" s="186">
        <f t="shared" si="0"/>
        <v>2426.1</v>
      </c>
      <c r="N8" s="186">
        <f t="shared" si="0"/>
        <v>2930.2000000000007</v>
      </c>
      <c r="O8" s="186">
        <f t="shared" si="0"/>
        <v>2741.1000000000004</v>
      </c>
      <c r="P8" s="186">
        <f t="shared" si="0"/>
        <v>15230.3</v>
      </c>
      <c r="Q8" s="187">
        <f t="shared" ref="Q8:Q35" si="1">+P8-I8</f>
        <v>-513.29999999999927</v>
      </c>
      <c r="R8" s="187">
        <f t="shared" ref="R8:R13" si="2">+Q8/I8*100</f>
        <v>-3.2603724688127196</v>
      </c>
      <c r="S8" s="23"/>
      <c r="T8" s="23"/>
      <c r="U8" s="23"/>
      <c r="V8" s="23"/>
    </row>
    <row r="9" spans="2:22" ht="18" customHeight="1">
      <c r="B9" s="134" t="s">
        <v>17</v>
      </c>
      <c r="C9" s="131">
        <f>+C10</f>
        <v>25.2</v>
      </c>
      <c r="D9" s="131">
        <f t="shared" ref="D9:O10" si="3">+D10</f>
        <v>21.1</v>
      </c>
      <c r="E9" s="131">
        <f t="shared" si="3"/>
        <v>19.899999999999999</v>
      </c>
      <c r="F9" s="131">
        <f t="shared" si="3"/>
        <v>33.5</v>
      </c>
      <c r="G9" s="131">
        <f t="shared" si="3"/>
        <v>19</v>
      </c>
      <c r="H9" s="131">
        <f t="shared" si="3"/>
        <v>10.1</v>
      </c>
      <c r="I9" s="131">
        <f t="shared" si="3"/>
        <v>128.79999999999998</v>
      </c>
      <c r="J9" s="131">
        <f t="shared" si="3"/>
        <v>10.5</v>
      </c>
      <c r="K9" s="131">
        <f t="shared" si="3"/>
        <v>12.3</v>
      </c>
      <c r="L9" s="131">
        <f t="shared" si="3"/>
        <v>8.3000000000000007</v>
      </c>
      <c r="M9" s="131">
        <f t="shared" si="3"/>
        <v>7.2</v>
      </c>
      <c r="N9" s="131">
        <f t="shared" si="3"/>
        <v>8.3000000000000007</v>
      </c>
      <c r="O9" s="131">
        <f t="shared" si="3"/>
        <v>4.3</v>
      </c>
      <c r="P9" s="131">
        <f>+P10</f>
        <v>50.900000000000006</v>
      </c>
      <c r="Q9" s="25">
        <f t="shared" si="1"/>
        <v>-77.899999999999977</v>
      </c>
      <c r="R9" s="25">
        <f t="shared" si="2"/>
        <v>-60.481366459627317</v>
      </c>
      <c r="S9" s="23"/>
      <c r="T9" s="23"/>
      <c r="U9" s="23"/>
      <c r="V9" s="23"/>
    </row>
    <row r="10" spans="2:22" ht="18" customHeight="1">
      <c r="B10" s="134" t="s">
        <v>79</v>
      </c>
      <c r="C10" s="131">
        <f>+C11</f>
        <v>25.2</v>
      </c>
      <c r="D10" s="131">
        <f t="shared" si="3"/>
        <v>21.1</v>
      </c>
      <c r="E10" s="131">
        <f t="shared" si="3"/>
        <v>19.899999999999999</v>
      </c>
      <c r="F10" s="131">
        <f t="shared" si="3"/>
        <v>33.5</v>
      </c>
      <c r="G10" s="131">
        <f t="shared" si="3"/>
        <v>19</v>
      </c>
      <c r="H10" s="131">
        <f t="shared" si="3"/>
        <v>10.1</v>
      </c>
      <c r="I10" s="131">
        <f t="shared" si="3"/>
        <v>128.79999999999998</v>
      </c>
      <c r="J10" s="131">
        <f t="shared" si="3"/>
        <v>10.5</v>
      </c>
      <c r="K10" s="131">
        <f t="shared" si="3"/>
        <v>12.3</v>
      </c>
      <c r="L10" s="131">
        <f t="shared" si="3"/>
        <v>8.3000000000000007</v>
      </c>
      <c r="M10" s="131">
        <f t="shared" si="3"/>
        <v>7.2</v>
      </c>
      <c r="N10" s="131">
        <f t="shared" si="3"/>
        <v>8.3000000000000007</v>
      </c>
      <c r="O10" s="131">
        <f t="shared" si="3"/>
        <v>4.3</v>
      </c>
      <c r="P10" s="131">
        <f>+P11</f>
        <v>50.900000000000006</v>
      </c>
      <c r="Q10" s="25">
        <f t="shared" si="1"/>
        <v>-77.899999999999977</v>
      </c>
      <c r="R10" s="25">
        <f t="shared" si="2"/>
        <v>-60.481366459627317</v>
      </c>
      <c r="S10" s="23"/>
      <c r="T10" s="23"/>
      <c r="U10" s="23"/>
      <c r="V10" s="23"/>
    </row>
    <row r="11" spans="2:22" ht="18" customHeight="1">
      <c r="B11" s="136" t="s">
        <v>100</v>
      </c>
      <c r="C11" s="131">
        <f>+C12+C14</f>
        <v>25.2</v>
      </c>
      <c r="D11" s="131">
        <f t="shared" ref="D11:O11" si="4">+D12+D14</f>
        <v>21.1</v>
      </c>
      <c r="E11" s="131">
        <f t="shared" si="4"/>
        <v>19.899999999999999</v>
      </c>
      <c r="F11" s="131">
        <f t="shared" si="4"/>
        <v>33.5</v>
      </c>
      <c r="G11" s="131">
        <f t="shared" si="4"/>
        <v>19</v>
      </c>
      <c r="H11" s="131">
        <f t="shared" si="4"/>
        <v>10.1</v>
      </c>
      <c r="I11" s="131">
        <f t="shared" si="4"/>
        <v>128.79999999999998</v>
      </c>
      <c r="J11" s="131">
        <f t="shared" si="4"/>
        <v>10.5</v>
      </c>
      <c r="K11" s="131">
        <f t="shared" si="4"/>
        <v>12.3</v>
      </c>
      <c r="L11" s="131">
        <f t="shared" si="4"/>
        <v>8.3000000000000007</v>
      </c>
      <c r="M11" s="131">
        <f t="shared" si="4"/>
        <v>7.2</v>
      </c>
      <c r="N11" s="131">
        <f t="shared" si="4"/>
        <v>8.3000000000000007</v>
      </c>
      <c r="O11" s="131">
        <f t="shared" si="4"/>
        <v>4.3</v>
      </c>
      <c r="P11" s="131">
        <f>+P12+P14</f>
        <v>50.900000000000006</v>
      </c>
      <c r="Q11" s="25">
        <f t="shared" si="1"/>
        <v>-77.899999999999977</v>
      </c>
      <c r="R11" s="25">
        <f t="shared" si="2"/>
        <v>-60.481366459627317</v>
      </c>
      <c r="S11" s="23"/>
      <c r="T11" s="23"/>
      <c r="U11" s="23"/>
      <c r="V11" s="23"/>
    </row>
    <row r="12" spans="2:22" ht="18" customHeight="1">
      <c r="B12" s="136" t="s">
        <v>101</v>
      </c>
      <c r="C12" s="131">
        <f t="shared" ref="C12:O12" si="5">+C13</f>
        <v>25.2</v>
      </c>
      <c r="D12" s="131">
        <f t="shared" si="5"/>
        <v>21.1</v>
      </c>
      <c r="E12" s="131">
        <f t="shared" si="5"/>
        <v>19.899999999999999</v>
      </c>
      <c r="F12" s="131">
        <f t="shared" si="5"/>
        <v>33.5</v>
      </c>
      <c r="G12" s="131">
        <f t="shared" si="5"/>
        <v>19</v>
      </c>
      <c r="H12" s="131">
        <f t="shared" si="5"/>
        <v>10.1</v>
      </c>
      <c r="I12" s="131">
        <f t="shared" si="5"/>
        <v>128.79999999999998</v>
      </c>
      <c r="J12" s="131">
        <f t="shared" si="5"/>
        <v>10.5</v>
      </c>
      <c r="K12" s="131">
        <f t="shared" si="5"/>
        <v>12.3</v>
      </c>
      <c r="L12" s="131">
        <f t="shared" si="5"/>
        <v>8.3000000000000007</v>
      </c>
      <c r="M12" s="131">
        <f t="shared" si="5"/>
        <v>7.2</v>
      </c>
      <c r="N12" s="131">
        <f t="shared" si="5"/>
        <v>8.3000000000000007</v>
      </c>
      <c r="O12" s="131">
        <f t="shared" si="5"/>
        <v>4.3</v>
      </c>
      <c r="P12" s="131">
        <f>+P13</f>
        <v>50.900000000000006</v>
      </c>
      <c r="Q12" s="25">
        <f t="shared" si="1"/>
        <v>-77.899999999999977</v>
      </c>
      <c r="R12" s="25">
        <f t="shared" si="2"/>
        <v>-60.481366459627317</v>
      </c>
      <c r="S12" s="23"/>
      <c r="T12" s="23"/>
      <c r="U12" s="23"/>
      <c r="V12" s="23"/>
    </row>
    <row r="13" spans="2:22" ht="18" customHeight="1">
      <c r="B13" s="43" t="s">
        <v>135</v>
      </c>
      <c r="C13" s="34">
        <f>+[1]PP!C41</f>
        <v>25.2</v>
      </c>
      <c r="D13" s="34">
        <f>+[1]PP!D41</f>
        <v>21.1</v>
      </c>
      <c r="E13" s="34">
        <f>+[1]PP!E41</f>
        <v>19.899999999999999</v>
      </c>
      <c r="F13" s="34">
        <f>+[1]PP!F41</f>
        <v>33.5</v>
      </c>
      <c r="G13" s="34">
        <f>+[1]PP!G41</f>
        <v>19</v>
      </c>
      <c r="H13" s="34">
        <f>+[1]PP!H41</f>
        <v>10.1</v>
      </c>
      <c r="I13" s="34">
        <f>SUM(C13:H13)</f>
        <v>128.79999999999998</v>
      </c>
      <c r="J13" s="34">
        <f>+[1]PP!J41</f>
        <v>10.5</v>
      </c>
      <c r="K13" s="34">
        <f>+[1]PP!K41</f>
        <v>12.3</v>
      </c>
      <c r="L13" s="34">
        <f>+[1]PP!L41</f>
        <v>8.3000000000000007</v>
      </c>
      <c r="M13" s="34">
        <f>+[1]PP!M41</f>
        <v>7.2</v>
      </c>
      <c r="N13" s="34">
        <f>+[1]PP!N41</f>
        <v>8.3000000000000007</v>
      </c>
      <c r="O13" s="34">
        <f>+[1]PP!O41</f>
        <v>4.3</v>
      </c>
      <c r="P13" s="34">
        <f>SUM(J13:O13)</f>
        <v>50.900000000000006</v>
      </c>
      <c r="Q13" s="33">
        <f t="shared" si="1"/>
        <v>-77.899999999999977</v>
      </c>
      <c r="R13" s="33">
        <f t="shared" si="2"/>
        <v>-60.481366459627317</v>
      </c>
      <c r="S13" s="23"/>
      <c r="T13" s="23"/>
      <c r="U13" s="23"/>
      <c r="V13" s="23"/>
    </row>
    <row r="14" spans="2:22" ht="18" customHeight="1">
      <c r="B14" s="43" t="s">
        <v>136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f>SUM(C14:H14)</f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f>SUM(J14:O14)</f>
        <v>0</v>
      </c>
      <c r="Q14" s="33">
        <f t="shared" si="1"/>
        <v>0</v>
      </c>
      <c r="R14" s="188">
        <v>0</v>
      </c>
      <c r="S14" s="23"/>
      <c r="T14" s="23"/>
      <c r="U14" s="23"/>
      <c r="V14" s="23"/>
    </row>
    <row r="15" spans="2:22" ht="18" customHeight="1">
      <c r="B15" s="145" t="s">
        <v>106</v>
      </c>
      <c r="C15" s="29">
        <f t="shared" ref="C15:Q15" si="6">+C16</f>
        <v>0</v>
      </c>
      <c r="D15" s="29">
        <f t="shared" si="6"/>
        <v>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0.9</v>
      </c>
      <c r="K15" s="29">
        <f t="shared" si="6"/>
        <v>0</v>
      </c>
      <c r="L15" s="29">
        <f t="shared" si="6"/>
        <v>0</v>
      </c>
      <c r="M15" s="29">
        <f t="shared" si="6"/>
        <v>1</v>
      </c>
      <c r="N15" s="29">
        <f t="shared" si="6"/>
        <v>0</v>
      </c>
      <c r="O15" s="29">
        <f t="shared" si="6"/>
        <v>1.7</v>
      </c>
      <c r="P15" s="29">
        <f t="shared" si="6"/>
        <v>3.5999999999999996</v>
      </c>
      <c r="Q15" s="29">
        <f t="shared" si="6"/>
        <v>3.5999999999999996</v>
      </c>
      <c r="R15" s="189">
        <v>0</v>
      </c>
      <c r="S15" s="23"/>
      <c r="T15" s="23"/>
      <c r="U15" s="23"/>
      <c r="V15" s="23"/>
    </row>
    <row r="16" spans="2:22" ht="18" customHeight="1">
      <c r="B16" s="190" t="s">
        <v>137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f>SUM(C16:H16)</f>
        <v>0</v>
      </c>
      <c r="J16" s="34">
        <v>0.9</v>
      </c>
      <c r="K16" s="34">
        <v>0</v>
      </c>
      <c r="L16" s="34">
        <v>0</v>
      </c>
      <c r="M16" s="34">
        <f>+[1]PP!M57</f>
        <v>1</v>
      </c>
      <c r="N16" s="34">
        <f>+[1]PP!N57</f>
        <v>0</v>
      </c>
      <c r="O16" s="34">
        <f>+[1]PP!O57</f>
        <v>1.7</v>
      </c>
      <c r="P16" s="34">
        <f>SUM(J16:O16)</f>
        <v>3.5999999999999996</v>
      </c>
      <c r="Q16" s="33">
        <f t="shared" ref="Q16" si="7">+P16-I16</f>
        <v>3.5999999999999996</v>
      </c>
      <c r="R16" s="188">
        <v>0</v>
      </c>
      <c r="S16" s="23"/>
      <c r="T16" s="23"/>
      <c r="U16" s="23"/>
      <c r="V16" s="23"/>
    </row>
    <row r="17" spans="1:22" ht="18" customHeight="1">
      <c r="B17" s="144" t="s">
        <v>108</v>
      </c>
      <c r="C17" s="131">
        <f t="shared" ref="C17:O17" si="8">+C18+C25</f>
        <v>3285.9</v>
      </c>
      <c r="D17" s="131">
        <f t="shared" si="8"/>
        <v>2853.5</v>
      </c>
      <c r="E17" s="131">
        <f t="shared" si="8"/>
        <v>1999.8</v>
      </c>
      <c r="F17" s="131">
        <f t="shared" si="8"/>
        <v>2663.7999999999997</v>
      </c>
      <c r="G17" s="131">
        <f t="shared" si="8"/>
        <v>2532.7000000000003</v>
      </c>
      <c r="H17" s="131">
        <f t="shared" si="8"/>
        <v>1821.3</v>
      </c>
      <c r="I17" s="131">
        <f t="shared" si="8"/>
        <v>15157</v>
      </c>
      <c r="J17" s="131">
        <f t="shared" si="8"/>
        <v>2306.2000000000003</v>
      </c>
      <c r="K17" s="131">
        <f t="shared" si="8"/>
        <v>2260</v>
      </c>
      <c r="L17" s="131">
        <f t="shared" si="8"/>
        <v>2291.7000000000003</v>
      </c>
      <c r="M17" s="131">
        <f t="shared" si="8"/>
        <v>2331.4</v>
      </c>
      <c r="N17" s="131">
        <f t="shared" si="8"/>
        <v>2837.6000000000004</v>
      </c>
      <c r="O17" s="131">
        <f t="shared" si="8"/>
        <v>2654.2000000000003</v>
      </c>
      <c r="P17" s="131">
        <f>+P18+P25</f>
        <v>14681.099999999999</v>
      </c>
      <c r="Q17" s="25">
        <f t="shared" si="1"/>
        <v>-475.90000000000146</v>
      </c>
      <c r="R17" s="25">
        <f>+Q17/I17*100</f>
        <v>-3.1398033911724048</v>
      </c>
      <c r="S17" s="23"/>
      <c r="T17" s="23"/>
      <c r="U17" s="23"/>
      <c r="V17" s="23"/>
    </row>
    <row r="18" spans="1:22" ht="18" customHeight="1">
      <c r="B18" s="136" t="s">
        <v>55</v>
      </c>
      <c r="C18" s="131">
        <f t="shared" ref="C18:O18" si="9">+C19+C23</f>
        <v>3086.1</v>
      </c>
      <c r="D18" s="25">
        <f t="shared" si="9"/>
        <v>2777</v>
      </c>
      <c r="E18" s="25">
        <f t="shared" si="9"/>
        <v>1921</v>
      </c>
      <c r="F18" s="25">
        <f t="shared" si="9"/>
        <v>2589.1</v>
      </c>
      <c r="G18" s="25">
        <f t="shared" si="9"/>
        <v>2391.3000000000002</v>
      </c>
      <c r="H18" s="25">
        <f t="shared" si="9"/>
        <v>1746.5</v>
      </c>
      <c r="I18" s="29">
        <f t="shared" si="9"/>
        <v>14511</v>
      </c>
      <c r="J18" s="131">
        <f t="shared" si="9"/>
        <v>2199.2000000000003</v>
      </c>
      <c r="K18" s="131">
        <f t="shared" si="9"/>
        <v>2179</v>
      </c>
      <c r="L18" s="25">
        <f t="shared" si="9"/>
        <v>2139.2000000000003</v>
      </c>
      <c r="M18" s="25">
        <f t="shared" si="9"/>
        <v>2164.9</v>
      </c>
      <c r="N18" s="25">
        <f t="shared" si="9"/>
        <v>2671.1000000000004</v>
      </c>
      <c r="O18" s="25">
        <f t="shared" si="9"/>
        <v>2533.8000000000002</v>
      </c>
      <c r="P18" s="25">
        <f>+P19+P23</f>
        <v>13887.199999999999</v>
      </c>
      <c r="Q18" s="25">
        <f t="shared" si="1"/>
        <v>-623.80000000000109</v>
      </c>
      <c r="R18" s="25">
        <f>+Q18/I18*100</f>
        <v>-4.2988078009785751</v>
      </c>
      <c r="S18" s="23"/>
      <c r="T18" s="23"/>
      <c r="U18" s="23"/>
      <c r="V18" s="23"/>
    </row>
    <row r="19" spans="1:22" ht="18" customHeight="1">
      <c r="B19" s="140" t="s">
        <v>56</v>
      </c>
      <c r="C19" s="25">
        <f t="shared" ref="C19:O19" si="10">+C20+C22</f>
        <v>204.2</v>
      </c>
      <c r="D19" s="25">
        <f t="shared" si="10"/>
        <v>167</v>
      </c>
      <c r="E19" s="25">
        <f t="shared" si="10"/>
        <v>8.5</v>
      </c>
      <c r="F19" s="25">
        <f t="shared" si="10"/>
        <v>68.5</v>
      </c>
      <c r="G19" s="25">
        <f t="shared" si="10"/>
        <v>323.5</v>
      </c>
      <c r="H19" s="25">
        <f t="shared" si="10"/>
        <v>19</v>
      </c>
      <c r="I19" s="25">
        <f t="shared" si="10"/>
        <v>790.69999999999993</v>
      </c>
      <c r="J19" s="25">
        <f t="shared" si="10"/>
        <v>32.299999999999997</v>
      </c>
      <c r="K19" s="25">
        <f t="shared" si="10"/>
        <v>180.1</v>
      </c>
      <c r="L19" s="25">
        <f t="shared" si="10"/>
        <v>88.8</v>
      </c>
      <c r="M19" s="25">
        <f t="shared" si="10"/>
        <v>205.4</v>
      </c>
      <c r="N19" s="25">
        <f t="shared" si="10"/>
        <v>20.3</v>
      </c>
      <c r="O19" s="25">
        <f t="shared" si="10"/>
        <v>227.39999999999998</v>
      </c>
      <c r="P19" s="25">
        <f>+P20+P22</f>
        <v>754.3</v>
      </c>
      <c r="Q19" s="25">
        <f t="shared" si="1"/>
        <v>-36.399999999999977</v>
      </c>
      <c r="R19" s="25">
        <f>+Q19/I19*100</f>
        <v>-4.6035158720121387</v>
      </c>
      <c r="S19" s="23"/>
      <c r="T19" s="23"/>
      <c r="U19" s="23"/>
      <c r="V19" s="23"/>
    </row>
    <row r="20" spans="1:22" s="50" customFormat="1" ht="18" customHeight="1">
      <c r="B20" s="191" t="s">
        <v>109</v>
      </c>
      <c r="C20" s="157">
        <f>+C21</f>
        <v>2.2000000000000002</v>
      </c>
      <c r="D20" s="157">
        <f t="shared" ref="D20:O20" si="11">+D21</f>
        <v>28.5</v>
      </c>
      <c r="E20" s="157">
        <f t="shared" si="11"/>
        <v>0</v>
      </c>
      <c r="F20" s="157">
        <f t="shared" si="11"/>
        <v>20.8</v>
      </c>
      <c r="G20" s="157">
        <f t="shared" si="11"/>
        <v>6.6</v>
      </c>
      <c r="H20" s="157">
        <f t="shared" si="11"/>
        <v>7.4</v>
      </c>
      <c r="I20" s="157">
        <f t="shared" si="11"/>
        <v>65.5</v>
      </c>
      <c r="J20" s="157">
        <f t="shared" si="11"/>
        <v>10.1</v>
      </c>
      <c r="K20" s="157">
        <f t="shared" si="11"/>
        <v>36.5</v>
      </c>
      <c r="L20" s="157">
        <f t="shared" si="11"/>
        <v>10</v>
      </c>
      <c r="M20" s="157">
        <f t="shared" si="11"/>
        <v>12.5</v>
      </c>
      <c r="N20" s="157">
        <f t="shared" si="11"/>
        <v>19.600000000000001</v>
      </c>
      <c r="O20" s="157">
        <f t="shared" si="11"/>
        <v>16.2</v>
      </c>
      <c r="P20" s="157">
        <f>+P21</f>
        <v>104.89999999999999</v>
      </c>
      <c r="Q20" s="157">
        <f t="shared" si="1"/>
        <v>39.399999999999991</v>
      </c>
      <c r="R20" s="192">
        <v>0</v>
      </c>
      <c r="S20" s="23"/>
      <c r="T20" s="23"/>
      <c r="U20" s="23"/>
      <c r="V20" s="23"/>
    </row>
    <row r="21" spans="1:22" ht="18" customHeight="1">
      <c r="B21" s="190" t="s">
        <v>138</v>
      </c>
      <c r="C21" s="33">
        <f>+[1]PP!C67</f>
        <v>2.2000000000000002</v>
      </c>
      <c r="D21" s="33">
        <f>+[1]PP!D67</f>
        <v>28.5</v>
      </c>
      <c r="E21" s="33">
        <f>+[1]PP!E67</f>
        <v>0</v>
      </c>
      <c r="F21" s="33">
        <f>+[1]PP!F67</f>
        <v>20.8</v>
      </c>
      <c r="G21" s="33">
        <f>+[1]PP!G67</f>
        <v>6.6</v>
      </c>
      <c r="H21" s="33">
        <f>+[1]PP!H67</f>
        <v>7.4</v>
      </c>
      <c r="I21" s="33">
        <f>SUM(C21:H21)</f>
        <v>65.5</v>
      </c>
      <c r="J21" s="33">
        <f>+[1]PP!J67</f>
        <v>10.1</v>
      </c>
      <c r="K21" s="33">
        <f>+[1]PP!K67</f>
        <v>36.5</v>
      </c>
      <c r="L21" s="33">
        <f>+[1]PP!L67</f>
        <v>10</v>
      </c>
      <c r="M21" s="33">
        <f>+[1]PP!M67</f>
        <v>12.5</v>
      </c>
      <c r="N21" s="33">
        <f>+[1]PP!N67</f>
        <v>19.600000000000001</v>
      </c>
      <c r="O21" s="33">
        <f>+[1]PP!O67</f>
        <v>16.2</v>
      </c>
      <c r="P21" s="33">
        <f>SUM(J21:O21)</f>
        <v>104.89999999999999</v>
      </c>
      <c r="Q21" s="33">
        <f t="shared" si="1"/>
        <v>39.399999999999991</v>
      </c>
      <c r="R21" s="193">
        <f t="shared" ref="R21:R31" si="12">+Q21/I21*100</f>
        <v>60.152671755725173</v>
      </c>
      <c r="S21" s="23"/>
      <c r="T21" s="23"/>
      <c r="U21" s="23"/>
      <c r="V21" s="23"/>
    </row>
    <row r="22" spans="1:22" ht="18" customHeight="1">
      <c r="B22" s="194" t="s">
        <v>139</v>
      </c>
      <c r="C22" s="33">
        <f>+[1]PP!C68</f>
        <v>202</v>
      </c>
      <c r="D22" s="33">
        <f>+[1]PP!D68</f>
        <v>138.5</v>
      </c>
      <c r="E22" s="33">
        <f>+[1]PP!E68</f>
        <v>8.5</v>
      </c>
      <c r="F22" s="33">
        <f>+[1]PP!F68</f>
        <v>47.7</v>
      </c>
      <c r="G22" s="33">
        <f>+[1]PP!G68</f>
        <v>316.89999999999998</v>
      </c>
      <c r="H22" s="33">
        <f>+[1]PP!H68</f>
        <v>11.6</v>
      </c>
      <c r="I22" s="33">
        <f>SUM(C22:H22)</f>
        <v>725.19999999999993</v>
      </c>
      <c r="J22" s="33">
        <f>+[1]PP!J68</f>
        <v>22.2</v>
      </c>
      <c r="K22" s="33">
        <f>+[1]PP!K68</f>
        <v>143.6</v>
      </c>
      <c r="L22" s="33">
        <f>+[1]PP!L68</f>
        <v>78.8</v>
      </c>
      <c r="M22" s="33">
        <f>+[1]PP!M68</f>
        <v>192.9</v>
      </c>
      <c r="N22" s="33">
        <f>+[1]PP!N68</f>
        <v>0.7</v>
      </c>
      <c r="O22" s="33">
        <f>+[1]PP!O68</f>
        <v>211.2</v>
      </c>
      <c r="P22" s="33">
        <f>SUM(J22:O22)</f>
        <v>649.4</v>
      </c>
      <c r="Q22" s="33">
        <f t="shared" si="1"/>
        <v>-75.799999999999955</v>
      </c>
      <c r="R22" s="193">
        <f t="shared" si="12"/>
        <v>-10.45228902371759</v>
      </c>
      <c r="S22" s="23"/>
      <c r="T22" s="23"/>
      <c r="U22" s="23"/>
      <c r="V22" s="23"/>
    </row>
    <row r="23" spans="1:22" ht="18" customHeight="1">
      <c r="B23" s="140" t="s">
        <v>57</v>
      </c>
      <c r="C23" s="25">
        <f t="shared" ref="C23:O23" si="13">SUM(C24:C24)</f>
        <v>2881.9</v>
      </c>
      <c r="D23" s="25">
        <f t="shared" si="13"/>
        <v>2610</v>
      </c>
      <c r="E23" s="25">
        <f t="shared" si="13"/>
        <v>1912.5</v>
      </c>
      <c r="F23" s="25">
        <f t="shared" si="13"/>
        <v>2520.6</v>
      </c>
      <c r="G23" s="25">
        <f t="shared" si="13"/>
        <v>2067.8000000000002</v>
      </c>
      <c r="H23" s="25">
        <f t="shared" si="13"/>
        <v>1727.5</v>
      </c>
      <c r="I23" s="25">
        <f t="shared" si="13"/>
        <v>13720.3</v>
      </c>
      <c r="J23" s="25">
        <f t="shared" si="13"/>
        <v>2166.9</v>
      </c>
      <c r="K23" s="25">
        <f t="shared" si="13"/>
        <v>1998.9</v>
      </c>
      <c r="L23" s="25">
        <f t="shared" si="13"/>
        <v>2050.4</v>
      </c>
      <c r="M23" s="25">
        <f t="shared" si="13"/>
        <v>1959.5</v>
      </c>
      <c r="N23" s="25">
        <f t="shared" si="13"/>
        <v>2650.8</v>
      </c>
      <c r="O23" s="25">
        <f t="shared" si="13"/>
        <v>2306.4</v>
      </c>
      <c r="P23" s="25">
        <f>SUM(P24:P24)</f>
        <v>13132.9</v>
      </c>
      <c r="Q23" s="25">
        <f t="shared" si="1"/>
        <v>-587.39999999999964</v>
      </c>
      <c r="R23" s="25">
        <f t="shared" si="12"/>
        <v>-4.2812474945883086</v>
      </c>
      <c r="S23" s="23"/>
      <c r="T23" s="23"/>
      <c r="U23" s="23"/>
      <c r="V23" s="23"/>
    </row>
    <row r="24" spans="1:22" ht="18" customHeight="1">
      <c r="B24" s="194" t="s">
        <v>140</v>
      </c>
      <c r="C24" s="33">
        <f>+[1]PP!C72</f>
        <v>2881.9</v>
      </c>
      <c r="D24" s="33">
        <f>+[1]PP!D72</f>
        <v>2610</v>
      </c>
      <c r="E24" s="33">
        <f>+[1]PP!E72</f>
        <v>1912.5</v>
      </c>
      <c r="F24" s="33">
        <f>+[1]PP!F72</f>
        <v>2520.6</v>
      </c>
      <c r="G24" s="33">
        <f>+[1]PP!G72</f>
        <v>2067.8000000000002</v>
      </c>
      <c r="H24" s="33">
        <f>+[1]PP!H72</f>
        <v>1727.5</v>
      </c>
      <c r="I24" s="34">
        <f>SUM(C24:H24)</f>
        <v>13720.3</v>
      </c>
      <c r="J24" s="33">
        <f>+[1]PP!J72</f>
        <v>2166.9</v>
      </c>
      <c r="K24" s="33">
        <f>+[1]PP!K72</f>
        <v>1998.9</v>
      </c>
      <c r="L24" s="33">
        <f>+[1]PP!L72</f>
        <v>2050.4</v>
      </c>
      <c r="M24" s="33">
        <f>+[1]PP!M72</f>
        <v>1959.5</v>
      </c>
      <c r="N24" s="33">
        <f>+[1]PP!N72</f>
        <v>2650.8</v>
      </c>
      <c r="O24" s="33">
        <f>+[1]PP!O72</f>
        <v>2306.4</v>
      </c>
      <c r="P24" s="33">
        <f>SUM(J24:O24)</f>
        <v>13132.9</v>
      </c>
      <c r="Q24" s="33">
        <f t="shared" si="1"/>
        <v>-587.39999999999964</v>
      </c>
      <c r="R24" s="33">
        <f t="shared" si="12"/>
        <v>-4.2812474945883086</v>
      </c>
      <c r="S24" s="23"/>
      <c r="T24" s="23"/>
      <c r="U24" s="23"/>
      <c r="V24" s="23"/>
    </row>
    <row r="25" spans="1:22" ht="18" customHeight="1">
      <c r="B25" s="140" t="s">
        <v>61</v>
      </c>
      <c r="C25" s="25">
        <f t="shared" ref="C25:O25" si="14">SUM(C26:C28)</f>
        <v>199.8</v>
      </c>
      <c r="D25" s="25">
        <f t="shared" si="14"/>
        <v>76.5</v>
      </c>
      <c r="E25" s="25">
        <f t="shared" si="14"/>
        <v>78.8</v>
      </c>
      <c r="F25" s="25">
        <f t="shared" si="14"/>
        <v>74.7</v>
      </c>
      <c r="G25" s="25">
        <f t="shared" si="14"/>
        <v>141.4</v>
      </c>
      <c r="H25" s="25">
        <f t="shared" si="14"/>
        <v>74.8</v>
      </c>
      <c r="I25" s="25">
        <f t="shared" si="14"/>
        <v>646</v>
      </c>
      <c r="J25" s="25">
        <f t="shared" si="14"/>
        <v>107</v>
      </c>
      <c r="K25" s="25">
        <f t="shared" si="14"/>
        <v>81</v>
      </c>
      <c r="L25" s="25">
        <f t="shared" si="14"/>
        <v>152.5</v>
      </c>
      <c r="M25" s="25">
        <f t="shared" si="14"/>
        <v>166.5</v>
      </c>
      <c r="N25" s="25">
        <f t="shared" si="14"/>
        <v>166.5</v>
      </c>
      <c r="O25" s="25">
        <f t="shared" si="14"/>
        <v>120.4</v>
      </c>
      <c r="P25" s="25">
        <f>SUM(P26:P28)</f>
        <v>793.89999999999986</v>
      </c>
      <c r="Q25" s="25">
        <f t="shared" si="1"/>
        <v>147.89999999999986</v>
      </c>
      <c r="R25" s="25">
        <f t="shared" si="12"/>
        <v>22.894736842105242</v>
      </c>
      <c r="S25" s="23"/>
      <c r="T25" s="23"/>
      <c r="U25" s="195"/>
      <c r="V25" s="23"/>
    </row>
    <row r="26" spans="1:22" ht="18" customHeight="1">
      <c r="A26" s="1">
        <v>0</v>
      </c>
      <c r="B26" s="194" t="s">
        <v>141</v>
      </c>
      <c r="C26" s="33">
        <v>3.4</v>
      </c>
      <c r="D26" s="33">
        <v>3.8</v>
      </c>
      <c r="E26" s="33">
        <v>4.8</v>
      </c>
      <c r="F26" s="33">
        <v>3.5</v>
      </c>
      <c r="G26" s="33">
        <v>4.5</v>
      </c>
      <c r="H26" s="33">
        <v>3.5</v>
      </c>
      <c r="I26" s="34">
        <f>SUM(C26:H26)</f>
        <v>23.5</v>
      </c>
      <c r="J26" s="33">
        <f>+[1]PP!J79</f>
        <v>4.3</v>
      </c>
      <c r="K26" s="33">
        <f>+[1]PP!K79</f>
        <v>3.4</v>
      </c>
      <c r="L26" s="33">
        <f>+[1]PP!L79</f>
        <v>3.1</v>
      </c>
      <c r="M26" s="33">
        <f>+[1]PP!M79</f>
        <v>4</v>
      </c>
      <c r="N26" s="33">
        <f>+[1]PP!N79</f>
        <v>3.3</v>
      </c>
      <c r="O26" s="33">
        <f>+[1]PP!O79</f>
        <v>2.7</v>
      </c>
      <c r="P26" s="33">
        <f>SUM(J26:O26)</f>
        <v>20.799999999999997</v>
      </c>
      <c r="Q26" s="33">
        <f t="shared" si="1"/>
        <v>-2.7000000000000028</v>
      </c>
      <c r="R26" s="33">
        <f t="shared" si="12"/>
        <v>-11.489361702127672</v>
      </c>
      <c r="S26" s="23"/>
      <c r="T26" s="23"/>
      <c r="U26" s="195"/>
      <c r="V26" s="23"/>
    </row>
    <row r="27" spans="1:22" ht="18" customHeight="1">
      <c r="B27" s="194" t="s">
        <v>142</v>
      </c>
      <c r="C27" s="33">
        <v>164.4</v>
      </c>
      <c r="D27" s="33">
        <v>48.5</v>
      </c>
      <c r="E27" s="33">
        <v>49.9</v>
      </c>
      <c r="F27" s="33">
        <v>47.1</v>
      </c>
      <c r="G27" s="33">
        <v>110.2</v>
      </c>
      <c r="H27" s="33">
        <v>46.8</v>
      </c>
      <c r="I27" s="34">
        <f>SUM(C27:H27)</f>
        <v>466.90000000000003</v>
      </c>
      <c r="J27" s="33">
        <v>41.8</v>
      </c>
      <c r="K27" s="33">
        <v>28.7</v>
      </c>
      <c r="L27" s="33">
        <v>115.1</v>
      </c>
      <c r="M27" s="33">
        <v>113.1</v>
      </c>
      <c r="N27" s="33">
        <v>113.1</v>
      </c>
      <c r="O27" s="33">
        <v>98.5</v>
      </c>
      <c r="P27" s="33">
        <f>SUM(J27:O27)</f>
        <v>510.29999999999995</v>
      </c>
      <c r="Q27" s="33">
        <f t="shared" si="1"/>
        <v>43.39999999999992</v>
      </c>
      <c r="R27" s="33">
        <f t="shared" si="12"/>
        <v>9.2953523238380633</v>
      </c>
      <c r="S27" s="23"/>
      <c r="T27" s="23"/>
      <c r="U27" s="195"/>
      <c r="V27" s="23"/>
    </row>
    <row r="28" spans="1:22" ht="18" customHeight="1">
      <c r="B28" s="194" t="s">
        <v>143</v>
      </c>
      <c r="C28" s="33">
        <v>32</v>
      </c>
      <c r="D28" s="33">
        <v>24.2</v>
      </c>
      <c r="E28" s="33">
        <v>24.1</v>
      </c>
      <c r="F28" s="33">
        <v>24.1</v>
      </c>
      <c r="G28" s="33">
        <v>26.7</v>
      </c>
      <c r="H28" s="33">
        <v>24.5</v>
      </c>
      <c r="I28" s="34">
        <f>SUM(C28:H28)</f>
        <v>155.6</v>
      </c>
      <c r="J28" s="33">
        <v>60.9</v>
      </c>
      <c r="K28" s="33">
        <v>48.9</v>
      </c>
      <c r="L28" s="33">
        <v>34.299999999999997</v>
      </c>
      <c r="M28" s="33">
        <v>49.4</v>
      </c>
      <c r="N28" s="33">
        <v>50.1</v>
      </c>
      <c r="O28" s="33">
        <v>19.2</v>
      </c>
      <c r="P28" s="33">
        <f>SUM(J28:O28)</f>
        <v>262.8</v>
      </c>
      <c r="Q28" s="33">
        <f t="shared" si="1"/>
        <v>107.20000000000002</v>
      </c>
      <c r="R28" s="33">
        <f t="shared" si="12"/>
        <v>68.894601542416467</v>
      </c>
      <c r="S28" s="23"/>
      <c r="T28" s="23"/>
      <c r="U28" s="195"/>
      <c r="V28" s="23"/>
    </row>
    <row r="29" spans="1:22" ht="18" customHeight="1">
      <c r="B29" s="144" t="s">
        <v>114</v>
      </c>
      <c r="C29" s="25">
        <f t="shared" ref="C29:O29" si="15">+C30+C32</f>
        <v>101</v>
      </c>
      <c r="D29" s="25">
        <f t="shared" si="15"/>
        <v>70.400000000000006</v>
      </c>
      <c r="E29" s="25">
        <f t="shared" si="15"/>
        <v>71</v>
      </c>
      <c r="F29" s="25">
        <f t="shared" si="15"/>
        <v>76.099999999999994</v>
      </c>
      <c r="G29" s="25">
        <f t="shared" si="15"/>
        <v>69.2</v>
      </c>
      <c r="H29" s="25">
        <f t="shared" si="15"/>
        <v>70.099999999999994</v>
      </c>
      <c r="I29" s="25">
        <f t="shared" si="15"/>
        <v>457.79999999999995</v>
      </c>
      <c r="J29" s="25">
        <f t="shared" si="15"/>
        <v>88.7</v>
      </c>
      <c r="K29" s="25">
        <f t="shared" si="15"/>
        <v>68.900000000000006</v>
      </c>
      <c r="L29" s="25">
        <f t="shared" si="15"/>
        <v>85.4</v>
      </c>
      <c r="M29" s="25">
        <f t="shared" si="15"/>
        <v>86.5</v>
      </c>
      <c r="N29" s="25">
        <f t="shared" si="15"/>
        <v>84.3</v>
      </c>
      <c r="O29" s="25">
        <f t="shared" si="15"/>
        <v>80.900000000000006</v>
      </c>
      <c r="P29" s="25">
        <f>+P30+P32</f>
        <v>494.70000000000005</v>
      </c>
      <c r="Q29" s="25">
        <f t="shared" si="1"/>
        <v>36.900000000000091</v>
      </c>
      <c r="R29" s="25">
        <f t="shared" si="12"/>
        <v>8.0602883355177131</v>
      </c>
      <c r="S29" s="23"/>
      <c r="T29" s="23"/>
      <c r="U29" s="195"/>
      <c r="V29" s="23"/>
    </row>
    <row r="30" spans="1:22" ht="18" customHeight="1">
      <c r="B30" s="136" t="s">
        <v>67</v>
      </c>
      <c r="C30" s="157">
        <f t="shared" ref="C30:H30" si="16">+C31</f>
        <v>101</v>
      </c>
      <c r="D30" s="157">
        <f t="shared" si="16"/>
        <v>70.400000000000006</v>
      </c>
      <c r="E30" s="157">
        <f t="shared" si="16"/>
        <v>71</v>
      </c>
      <c r="F30" s="157">
        <f t="shared" si="16"/>
        <v>76.099999999999994</v>
      </c>
      <c r="G30" s="157">
        <f t="shared" si="16"/>
        <v>69.2</v>
      </c>
      <c r="H30" s="157">
        <f t="shared" si="16"/>
        <v>70.099999999999994</v>
      </c>
      <c r="I30" s="29">
        <f>SUM(C30:H30)</f>
        <v>457.79999999999995</v>
      </c>
      <c r="J30" s="157">
        <f>+J31</f>
        <v>88.7</v>
      </c>
      <c r="K30" s="157">
        <f>+K31</f>
        <v>68.900000000000006</v>
      </c>
      <c r="L30" s="157">
        <f t="shared" ref="L30:O30" si="17">+L31</f>
        <v>85.4</v>
      </c>
      <c r="M30" s="157">
        <f t="shared" si="17"/>
        <v>86.5</v>
      </c>
      <c r="N30" s="157">
        <f t="shared" si="17"/>
        <v>84.3</v>
      </c>
      <c r="O30" s="157">
        <f t="shared" si="17"/>
        <v>80.900000000000006</v>
      </c>
      <c r="P30" s="157">
        <f>SUM(J30:O30)</f>
        <v>494.70000000000005</v>
      </c>
      <c r="Q30" s="25">
        <f t="shared" si="1"/>
        <v>36.900000000000091</v>
      </c>
      <c r="R30" s="157">
        <f t="shared" si="12"/>
        <v>8.0602883355177131</v>
      </c>
      <c r="S30" s="23"/>
      <c r="T30" s="23"/>
      <c r="U30" s="195"/>
      <c r="V30" s="23"/>
    </row>
    <row r="31" spans="1:22" ht="18" customHeight="1">
      <c r="B31" s="43" t="s">
        <v>144</v>
      </c>
      <c r="C31" s="196">
        <f>+[1]PP!C89</f>
        <v>101</v>
      </c>
      <c r="D31" s="196">
        <f>+[1]PP!D89</f>
        <v>70.400000000000006</v>
      </c>
      <c r="E31" s="196">
        <f>+[1]PP!E89</f>
        <v>71</v>
      </c>
      <c r="F31" s="196">
        <f>+[1]PP!F89</f>
        <v>76.099999999999994</v>
      </c>
      <c r="G31" s="196">
        <f>+[1]PP!G89</f>
        <v>69.2</v>
      </c>
      <c r="H31" s="196">
        <f>+[1]PP!H89</f>
        <v>70.099999999999994</v>
      </c>
      <c r="I31" s="196">
        <f>+[1]PP!I89</f>
        <v>457.79999999999995</v>
      </c>
      <c r="J31" s="196">
        <f>+[1]PP!J89</f>
        <v>88.7</v>
      </c>
      <c r="K31" s="196">
        <f>+[1]PP!K89</f>
        <v>68.900000000000006</v>
      </c>
      <c r="L31" s="196">
        <f>+[1]PP!L89</f>
        <v>85.4</v>
      </c>
      <c r="M31" s="196">
        <f>+[1]PP!M89</f>
        <v>86.5</v>
      </c>
      <c r="N31" s="196">
        <f>+[1]PP!N89</f>
        <v>84.3</v>
      </c>
      <c r="O31" s="196">
        <f>+[1]PP!O89</f>
        <v>80.900000000000006</v>
      </c>
      <c r="P31" s="196">
        <f>+[1]PP!P89</f>
        <v>494.70000000000005</v>
      </c>
      <c r="Q31" s="196">
        <f t="shared" si="1"/>
        <v>36.900000000000091</v>
      </c>
      <c r="R31" s="196">
        <f t="shared" si="12"/>
        <v>8.0602883355177131</v>
      </c>
      <c r="S31" s="23"/>
      <c r="T31" s="23"/>
      <c r="U31" s="23"/>
      <c r="V31" s="23"/>
    </row>
    <row r="32" spans="1:22" ht="18" customHeight="1">
      <c r="B32" s="136" t="s">
        <v>68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f>SUM(C32:H32)</f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f>SUM(J32:O32)</f>
        <v>0</v>
      </c>
      <c r="Q32" s="197">
        <f t="shared" si="1"/>
        <v>0</v>
      </c>
      <c r="R32" s="197">
        <v>0</v>
      </c>
      <c r="S32" s="23"/>
      <c r="T32" s="23"/>
      <c r="U32" s="23"/>
      <c r="V32" s="23"/>
    </row>
    <row r="33" spans="2:22" ht="21" customHeight="1">
      <c r="B33" s="198" t="s">
        <v>126</v>
      </c>
      <c r="C33" s="164">
        <f t="shared" ref="C33:H33" si="18">+C8</f>
        <v>3412.1</v>
      </c>
      <c r="D33" s="164">
        <f t="shared" si="18"/>
        <v>2945</v>
      </c>
      <c r="E33" s="164">
        <f t="shared" si="18"/>
        <v>2090.6999999999998</v>
      </c>
      <c r="F33" s="164">
        <f t="shared" si="18"/>
        <v>2773.3999999999996</v>
      </c>
      <c r="G33" s="164">
        <f t="shared" si="18"/>
        <v>2620.9</v>
      </c>
      <c r="H33" s="164">
        <f t="shared" si="18"/>
        <v>1901.4999999999998</v>
      </c>
      <c r="I33" s="164">
        <f>SUM(C33:H33)</f>
        <v>15743.599999999999</v>
      </c>
      <c r="J33" s="164">
        <f t="shared" ref="J33:P33" si="19">+J8</f>
        <v>2406.3000000000002</v>
      </c>
      <c r="K33" s="164">
        <f t="shared" si="19"/>
        <v>2341.2000000000003</v>
      </c>
      <c r="L33" s="164">
        <f t="shared" si="19"/>
        <v>2385.4000000000005</v>
      </c>
      <c r="M33" s="164">
        <f t="shared" si="19"/>
        <v>2426.1</v>
      </c>
      <c r="N33" s="164">
        <f t="shared" si="19"/>
        <v>2930.2000000000007</v>
      </c>
      <c r="O33" s="164">
        <f t="shared" si="19"/>
        <v>2741.1000000000004</v>
      </c>
      <c r="P33" s="164">
        <f t="shared" si="19"/>
        <v>15230.3</v>
      </c>
      <c r="Q33" s="164">
        <f t="shared" si="1"/>
        <v>-513.29999999999927</v>
      </c>
      <c r="R33" s="199">
        <f>+Q33/I33*100</f>
        <v>-3.2603724688127196</v>
      </c>
      <c r="S33" s="23"/>
      <c r="T33" s="23"/>
      <c r="U33" s="23"/>
      <c r="V33" s="23"/>
    </row>
    <row r="34" spans="2:22" ht="21" customHeight="1">
      <c r="B34" s="200" t="s">
        <v>145</v>
      </c>
      <c r="C34" s="201">
        <v>0</v>
      </c>
      <c r="D34" s="201">
        <v>0</v>
      </c>
      <c r="E34" s="201">
        <v>0.4</v>
      </c>
      <c r="F34" s="201">
        <v>0</v>
      </c>
      <c r="G34" s="201">
        <v>0.2</v>
      </c>
      <c r="H34" s="201">
        <v>0</v>
      </c>
      <c r="I34" s="201">
        <f>SUM(C34:H34)</f>
        <v>0.60000000000000009</v>
      </c>
      <c r="J34" s="201">
        <v>0</v>
      </c>
      <c r="K34" s="201">
        <v>0</v>
      </c>
      <c r="L34" s="201">
        <v>0</v>
      </c>
      <c r="M34" s="201">
        <v>0</v>
      </c>
      <c r="N34" s="201">
        <v>0</v>
      </c>
      <c r="O34" s="201">
        <v>0</v>
      </c>
      <c r="P34" s="201">
        <v>0</v>
      </c>
      <c r="Q34" s="202">
        <f t="shared" si="1"/>
        <v>-0.60000000000000009</v>
      </c>
      <c r="R34" s="203">
        <v>0</v>
      </c>
      <c r="S34" s="23"/>
      <c r="T34" s="23"/>
    </row>
    <row r="35" spans="2:22" ht="21" customHeight="1">
      <c r="B35" s="204"/>
      <c r="C35" s="164">
        <f t="shared" ref="C35:P35" si="20">+C34+C33</f>
        <v>3412.1</v>
      </c>
      <c r="D35" s="164">
        <f t="shared" si="20"/>
        <v>2945</v>
      </c>
      <c r="E35" s="164">
        <f t="shared" si="20"/>
        <v>2091.1</v>
      </c>
      <c r="F35" s="164">
        <f t="shared" si="20"/>
        <v>2773.3999999999996</v>
      </c>
      <c r="G35" s="164">
        <f t="shared" si="20"/>
        <v>2621.1</v>
      </c>
      <c r="H35" s="164">
        <f t="shared" si="20"/>
        <v>1901.4999999999998</v>
      </c>
      <c r="I35" s="164">
        <f t="shared" si="20"/>
        <v>15744.199999999999</v>
      </c>
      <c r="J35" s="164">
        <f t="shared" si="20"/>
        <v>2406.3000000000002</v>
      </c>
      <c r="K35" s="164">
        <f t="shared" si="20"/>
        <v>2341.2000000000003</v>
      </c>
      <c r="L35" s="164">
        <f t="shared" si="20"/>
        <v>2385.4000000000005</v>
      </c>
      <c r="M35" s="164">
        <f t="shared" si="20"/>
        <v>2426.1</v>
      </c>
      <c r="N35" s="164">
        <f t="shared" si="20"/>
        <v>2930.2000000000007</v>
      </c>
      <c r="O35" s="164">
        <f t="shared" si="20"/>
        <v>2741.1000000000004</v>
      </c>
      <c r="P35" s="164">
        <f t="shared" si="20"/>
        <v>15230.3</v>
      </c>
      <c r="Q35" s="164">
        <f t="shared" si="1"/>
        <v>-513.89999999999964</v>
      </c>
      <c r="R35" s="205">
        <v>0</v>
      </c>
      <c r="S35" s="23"/>
      <c r="T35" s="23"/>
    </row>
    <row r="36" spans="2:22" ht="18" customHeight="1">
      <c r="B36" s="64" t="s">
        <v>146</v>
      </c>
      <c r="J36" s="206"/>
      <c r="K36" s="206"/>
      <c r="L36" s="206"/>
      <c r="M36" s="206"/>
      <c r="N36" s="206"/>
      <c r="O36" s="206"/>
      <c r="P36" s="206"/>
      <c r="Q36" s="206"/>
    </row>
    <row r="37" spans="2:22" ht="13.5" customHeight="1">
      <c r="B37" s="68" t="s">
        <v>72</v>
      </c>
      <c r="M37" s="206"/>
      <c r="N37" s="206"/>
      <c r="O37" s="206"/>
      <c r="P37" s="206"/>
      <c r="Q37" s="206"/>
    </row>
    <row r="38" spans="2:22" ht="14.25" customHeight="1">
      <c r="B38" s="72" t="s">
        <v>147</v>
      </c>
      <c r="C38" s="92"/>
      <c r="D38" s="92"/>
      <c r="E38" s="92"/>
      <c r="F38" s="92"/>
      <c r="G38" s="92"/>
      <c r="H38" s="92"/>
      <c r="I38" s="195"/>
      <c r="J38" s="207"/>
      <c r="K38" s="207"/>
      <c r="L38" s="207"/>
      <c r="M38" s="208"/>
      <c r="N38" s="208"/>
      <c r="O38" s="206"/>
      <c r="P38" s="206"/>
      <c r="Q38" s="206"/>
    </row>
    <row r="39" spans="2:22">
      <c r="B39" s="76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209"/>
      <c r="P39" s="209"/>
      <c r="Q39" s="76"/>
      <c r="R39" s="76"/>
    </row>
    <row r="40" spans="2:22">
      <c r="B40" s="76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6"/>
      <c r="Q40" s="209"/>
      <c r="R40" s="209"/>
    </row>
    <row r="41" spans="2:22" ht="15">
      <c r="B41" s="10" t="s">
        <v>130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2:22" ht="14.25">
      <c r="B42" s="11" t="s">
        <v>95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2:22" ht="14.25">
      <c r="B43" s="11" t="s">
        <v>132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2:22" ht="18" customHeight="1">
      <c r="B44" s="12" t="s">
        <v>5</v>
      </c>
      <c r="C44" s="13">
        <v>2025</v>
      </c>
      <c r="D44" s="14"/>
      <c r="E44" s="14"/>
      <c r="F44" s="14"/>
      <c r="G44" s="14"/>
      <c r="H44" s="14"/>
      <c r="I44" s="12">
        <v>2025</v>
      </c>
      <c r="J44" s="13">
        <v>2025</v>
      </c>
      <c r="K44" s="14"/>
      <c r="L44" s="14"/>
      <c r="M44" s="14"/>
      <c r="N44" s="14"/>
      <c r="O44" s="14"/>
      <c r="P44" s="15" t="s">
        <v>148</v>
      </c>
      <c r="Q44" s="13" t="s">
        <v>133</v>
      </c>
      <c r="R44" s="183"/>
    </row>
    <row r="45" spans="2:22" ht="44.25" customHeight="1" thickBot="1">
      <c r="B45" s="126"/>
      <c r="C45" s="17" t="s">
        <v>10</v>
      </c>
      <c r="D45" s="17" t="s">
        <v>11</v>
      </c>
      <c r="E45" s="17" t="s">
        <v>12</v>
      </c>
      <c r="F45" s="17" t="s">
        <v>13</v>
      </c>
      <c r="G45" s="17" t="s">
        <v>14</v>
      </c>
      <c r="H45" s="17" t="s">
        <v>15</v>
      </c>
      <c r="I45" s="126"/>
      <c r="J45" s="17" t="s">
        <v>10</v>
      </c>
      <c r="K45" s="17" t="s">
        <v>11</v>
      </c>
      <c r="L45" s="17" t="s">
        <v>12</v>
      </c>
      <c r="M45" s="17" t="s">
        <v>13</v>
      </c>
      <c r="N45" s="17" t="s">
        <v>14</v>
      </c>
      <c r="O45" s="17" t="s">
        <v>15</v>
      </c>
      <c r="P45" s="128"/>
      <c r="Q45" s="184" t="s">
        <v>149</v>
      </c>
      <c r="R45" s="185" t="s">
        <v>97</v>
      </c>
    </row>
    <row r="46" spans="2:22" ht="18" customHeight="1" thickTop="1">
      <c r="B46" s="19" t="s">
        <v>16</v>
      </c>
      <c r="C46" s="186">
        <f>+C47+C55+C67+C53</f>
        <v>2406.3000000000002</v>
      </c>
      <c r="D46" s="186">
        <f t="shared" ref="D46:P46" si="21">+D47+D55+D67+D53</f>
        <v>2341.2000000000003</v>
      </c>
      <c r="E46" s="186">
        <f t="shared" si="21"/>
        <v>2385.4000000000005</v>
      </c>
      <c r="F46" s="186">
        <f t="shared" si="21"/>
        <v>2426.1</v>
      </c>
      <c r="G46" s="186">
        <f t="shared" si="21"/>
        <v>2930.2000000000007</v>
      </c>
      <c r="H46" s="186">
        <f t="shared" si="21"/>
        <v>2741.1000000000004</v>
      </c>
      <c r="I46" s="186">
        <f t="shared" si="21"/>
        <v>15230.3</v>
      </c>
      <c r="J46" s="186">
        <f t="shared" si="21"/>
        <v>2758.3552730000001</v>
      </c>
      <c r="K46" s="186">
        <f t="shared" si="21"/>
        <v>2940.7165210000007</v>
      </c>
      <c r="L46" s="186">
        <f t="shared" si="21"/>
        <v>2689.8495440000002</v>
      </c>
      <c r="M46" s="186">
        <f t="shared" si="21"/>
        <v>2755.8580678505805</v>
      </c>
      <c r="N46" s="186">
        <f t="shared" si="21"/>
        <v>2871.8363558434662</v>
      </c>
      <c r="O46" s="186">
        <f t="shared" si="21"/>
        <v>2145.0113537158018</v>
      </c>
      <c r="P46" s="186">
        <f t="shared" si="21"/>
        <v>16161.627115409852</v>
      </c>
      <c r="Q46" s="186">
        <f t="shared" ref="Q46:Q73" si="22">+I46-P46</f>
        <v>-931.32711540985292</v>
      </c>
      <c r="R46" s="186">
        <f t="shared" ref="R46:R51" si="23">+I46/P46*100</f>
        <v>94.237417379084022</v>
      </c>
      <c r="S46" s="210"/>
      <c r="T46" s="211"/>
    </row>
    <row r="47" spans="2:22" ht="18" customHeight="1">
      <c r="B47" s="134" t="s">
        <v>17</v>
      </c>
      <c r="C47" s="131">
        <f t="shared" ref="C47:O50" si="24">+C48</f>
        <v>10.5</v>
      </c>
      <c r="D47" s="131">
        <f t="shared" si="24"/>
        <v>12.3</v>
      </c>
      <c r="E47" s="131">
        <f t="shared" si="24"/>
        <v>8.3000000000000007</v>
      </c>
      <c r="F47" s="131">
        <f t="shared" si="24"/>
        <v>7.2</v>
      </c>
      <c r="G47" s="131">
        <f t="shared" si="24"/>
        <v>8.3000000000000007</v>
      </c>
      <c r="H47" s="131">
        <f t="shared" si="24"/>
        <v>4.3</v>
      </c>
      <c r="I47" s="131">
        <f>+I48</f>
        <v>50.900000000000006</v>
      </c>
      <c r="J47" s="131">
        <f t="shared" ref="J47:O48" si="25">+J48</f>
        <v>27.407166</v>
      </c>
      <c r="K47" s="131">
        <f t="shared" si="25"/>
        <v>31.705984999999998</v>
      </c>
      <c r="L47" s="131">
        <f t="shared" si="25"/>
        <v>28.461089000000001</v>
      </c>
      <c r="M47" s="131">
        <f t="shared" si="25"/>
        <v>36.389311640578015</v>
      </c>
      <c r="N47" s="131">
        <f t="shared" si="25"/>
        <v>20.395834158147206</v>
      </c>
      <c r="O47" s="131">
        <f t="shared" si="25"/>
        <v>10.87192208546835</v>
      </c>
      <c r="P47" s="131">
        <f>+P48</f>
        <v>155.23130788419357</v>
      </c>
      <c r="Q47" s="131">
        <f t="shared" si="22"/>
        <v>-104.33130788419356</v>
      </c>
      <c r="R47" s="131">
        <f t="shared" si="23"/>
        <v>32.789777200081751</v>
      </c>
      <c r="S47" s="210"/>
      <c r="T47" s="211"/>
    </row>
    <row r="48" spans="2:22" ht="18" customHeight="1">
      <c r="B48" s="134" t="s">
        <v>79</v>
      </c>
      <c r="C48" s="131">
        <f t="shared" si="24"/>
        <v>10.5</v>
      </c>
      <c r="D48" s="131">
        <f t="shared" si="24"/>
        <v>12.3</v>
      </c>
      <c r="E48" s="131">
        <f t="shared" si="24"/>
        <v>8.3000000000000007</v>
      </c>
      <c r="F48" s="131">
        <f t="shared" si="24"/>
        <v>7.2</v>
      </c>
      <c r="G48" s="131">
        <f t="shared" si="24"/>
        <v>8.3000000000000007</v>
      </c>
      <c r="H48" s="131">
        <f t="shared" si="24"/>
        <v>4.3</v>
      </c>
      <c r="I48" s="131">
        <f>+I49</f>
        <v>50.900000000000006</v>
      </c>
      <c r="J48" s="131">
        <f t="shared" si="25"/>
        <v>27.407166</v>
      </c>
      <c r="K48" s="131">
        <f t="shared" si="25"/>
        <v>31.705984999999998</v>
      </c>
      <c r="L48" s="131">
        <f t="shared" si="25"/>
        <v>28.461089000000001</v>
      </c>
      <c r="M48" s="131">
        <f t="shared" si="25"/>
        <v>36.389311640578015</v>
      </c>
      <c r="N48" s="131">
        <f t="shared" si="25"/>
        <v>20.395834158147206</v>
      </c>
      <c r="O48" s="131">
        <f t="shared" si="25"/>
        <v>10.87192208546835</v>
      </c>
      <c r="P48" s="131">
        <f>+P49</f>
        <v>155.23130788419357</v>
      </c>
      <c r="Q48" s="131">
        <f t="shared" si="22"/>
        <v>-104.33130788419356</v>
      </c>
      <c r="R48" s="131">
        <f t="shared" si="23"/>
        <v>32.789777200081751</v>
      </c>
      <c r="S48" s="210"/>
      <c r="T48" s="211"/>
    </row>
    <row r="49" spans="2:20" ht="18" customHeight="1">
      <c r="B49" s="136" t="s">
        <v>100</v>
      </c>
      <c r="C49" s="131">
        <f>+C50+C52</f>
        <v>10.5</v>
      </c>
      <c r="D49" s="25">
        <f t="shared" si="24"/>
        <v>12.3</v>
      </c>
      <c r="E49" s="25">
        <f t="shared" si="24"/>
        <v>8.3000000000000007</v>
      </c>
      <c r="F49" s="25">
        <f t="shared" si="24"/>
        <v>7.2</v>
      </c>
      <c r="G49" s="25">
        <f t="shared" si="24"/>
        <v>8.3000000000000007</v>
      </c>
      <c r="H49" s="25">
        <f t="shared" si="24"/>
        <v>4.3</v>
      </c>
      <c r="I49" s="25">
        <f>+I50</f>
        <v>50.900000000000006</v>
      </c>
      <c r="J49" s="131">
        <f t="shared" si="24"/>
        <v>27.407166</v>
      </c>
      <c r="K49" s="25">
        <f t="shared" si="24"/>
        <v>31.705984999999998</v>
      </c>
      <c r="L49" s="25">
        <f t="shared" si="24"/>
        <v>28.461089000000001</v>
      </c>
      <c r="M49" s="25">
        <f t="shared" si="24"/>
        <v>36.389311640578015</v>
      </c>
      <c r="N49" s="25">
        <f t="shared" si="24"/>
        <v>20.395834158147206</v>
      </c>
      <c r="O49" s="25">
        <f t="shared" si="24"/>
        <v>10.87192208546835</v>
      </c>
      <c r="P49" s="25">
        <f>+P50</f>
        <v>155.23130788419357</v>
      </c>
      <c r="Q49" s="25">
        <f t="shared" si="22"/>
        <v>-104.33130788419356</v>
      </c>
      <c r="R49" s="25">
        <f t="shared" si="23"/>
        <v>32.789777200081751</v>
      </c>
      <c r="S49" s="210"/>
      <c r="T49" s="211"/>
    </row>
    <row r="50" spans="2:20" ht="18" customHeight="1">
      <c r="B50" s="140" t="s">
        <v>101</v>
      </c>
      <c r="C50" s="131">
        <f>+C51</f>
        <v>10.5</v>
      </c>
      <c r="D50" s="131">
        <f t="shared" si="24"/>
        <v>12.3</v>
      </c>
      <c r="E50" s="131">
        <f t="shared" si="24"/>
        <v>8.3000000000000007</v>
      </c>
      <c r="F50" s="131">
        <f t="shared" si="24"/>
        <v>7.2</v>
      </c>
      <c r="G50" s="131">
        <f t="shared" si="24"/>
        <v>8.3000000000000007</v>
      </c>
      <c r="H50" s="131">
        <f t="shared" si="24"/>
        <v>4.3</v>
      </c>
      <c r="I50" s="131">
        <f>+I51</f>
        <v>50.900000000000006</v>
      </c>
      <c r="J50" s="131">
        <f t="shared" si="24"/>
        <v>27.407166</v>
      </c>
      <c r="K50" s="131">
        <f t="shared" si="24"/>
        <v>31.705984999999998</v>
      </c>
      <c r="L50" s="131">
        <f t="shared" si="24"/>
        <v>28.461089000000001</v>
      </c>
      <c r="M50" s="131">
        <f t="shared" si="24"/>
        <v>36.389311640578015</v>
      </c>
      <c r="N50" s="131">
        <f t="shared" si="24"/>
        <v>20.395834158147206</v>
      </c>
      <c r="O50" s="131">
        <f t="shared" si="24"/>
        <v>10.87192208546835</v>
      </c>
      <c r="P50" s="131">
        <f>+P51</f>
        <v>155.23130788419357</v>
      </c>
      <c r="Q50" s="131">
        <f t="shared" si="22"/>
        <v>-104.33130788419356</v>
      </c>
      <c r="R50" s="131">
        <f t="shared" si="23"/>
        <v>32.789777200081751</v>
      </c>
      <c r="S50" s="210"/>
      <c r="T50" s="211"/>
    </row>
    <row r="51" spans="2:20" ht="18" customHeight="1">
      <c r="B51" s="43" t="s">
        <v>135</v>
      </c>
      <c r="C51" s="34">
        <f>+J13</f>
        <v>10.5</v>
      </c>
      <c r="D51" s="34">
        <f>+K13</f>
        <v>12.3</v>
      </c>
      <c r="E51" s="34">
        <f>+L13</f>
        <v>8.3000000000000007</v>
      </c>
      <c r="F51" s="34">
        <f>+M13</f>
        <v>7.2</v>
      </c>
      <c r="G51" s="34">
        <f t="shared" ref="G51:I51" si="26">+N13</f>
        <v>8.3000000000000007</v>
      </c>
      <c r="H51" s="34">
        <f t="shared" si="26"/>
        <v>4.3</v>
      </c>
      <c r="I51" s="34">
        <f t="shared" si="26"/>
        <v>50.900000000000006</v>
      </c>
      <c r="J51" s="34">
        <v>27.407166</v>
      </c>
      <c r="K51" s="34">
        <v>31.705984999999998</v>
      </c>
      <c r="L51" s="34">
        <v>28.461089000000001</v>
      </c>
      <c r="M51" s="34">
        <v>36.389311640578015</v>
      </c>
      <c r="N51" s="34">
        <v>20.395834158147206</v>
      </c>
      <c r="O51" s="34">
        <v>10.87192208546835</v>
      </c>
      <c r="P51" s="34">
        <f>SUM(J51:O51)</f>
        <v>155.23130788419357</v>
      </c>
      <c r="Q51" s="34">
        <f t="shared" si="22"/>
        <v>-104.33130788419356</v>
      </c>
      <c r="R51" s="34">
        <f t="shared" si="23"/>
        <v>32.789777200081751</v>
      </c>
      <c r="S51" s="210"/>
      <c r="T51" s="211"/>
    </row>
    <row r="52" spans="2:20" ht="18" customHeight="1">
      <c r="B52" s="162" t="s">
        <v>136</v>
      </c>
      <c r="C52" s="34">
        <v>0</v>
      </c>
      <c r="D52" s="34">
        <f t="shared" ref="D52:I52" si="27">+K14</f>
        <v>0</v>
      </c>
      <c r="E52" s="34">
        <f t="shared" si="27"/>
        <v>0</v>
      </c>
      <c r="F52" s="34">
        <f t="shared" si="27"/>
        <v>0</v>
      </c>
      <c r="G52" s="34">
        <f t="shared" si="27"/>
        <v>0</v>
      </c>
      <c r="H52" s="34">
        <f t="shared" si="27"/>
        <v>0</v>
      </c>
      <c r="I52" s="34">
        <f t="shared" si="27"/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f>SUM(J52:O52)</f>
        <v>0</v>
      </c>
      <c r="Q52" s="34">
        <f t="shared" si="22"/>
        <v>0</v>
      </c>
      <c r="R52" s="212">
        <v>0</v>
      </c>
      <c r="S52" s="210"/>
      <c r="T52" s="211"/>
    </row>
    <row r="53" spans="2:20" ht="18" customHeight="1">
      <c r="B53" s="145" t="s">
        <v>106</v>
      </c>
      <c r="C53" s="29">
        <f t="shared" ref="C53:Q53" si="28">+C54</f>
        <v>0.9</v>
      </c>
      <c r="D53" s="29">
        <f t="shared" si="28"/>
        <v>0</v>
      </c>
      <c r="E53" s="29">
        <f t="shared" si="28"/>
        <v>0</v>
      </c>
      <c r="F53" s="29">
        <f t="shared" si="28"/>
        <v>1</v>
      </c>
      <c r="G53" s="29">
        <f t="shared" si="28"/>
        <v>0</v>
      </c>
      <c r="H53" s="29">
        <f t="shared" si="28"/>
        <v>1.7</v>
      </c>
      <c r="I53" s="29">
        <f t="shared" si="28"/>
        <v>3.5999999999999996</v>
      </c>
      <c r="J53" s="29">
        <f t="shared" si="28"/>
        <v>0</v>
      </c>
      <c r="K53" s="29">
        <f t="shared" si="28"/>
        <v>0</v>
      </c>
      <c r="L53" s="29">
        <f t="shared" si="28"/>
        <v>0</v>
      </c>
      <c r="M53" s="29">
        <f t="shared" si="28"/>
        <v>0</v>
      </c>
      <c r="N53" s="29">
        <f t="shared" si="28"/>
        <v>0</v>
      </c>
      <c r="O53" s="29">
        <f t="shared" si="28"/>
        <v>0</v>
      </c>
      <c r="P53" s="29">
        <f t="shared" si="28"/>
        <v>0</v>
      </c>
      <c r="Q53" s="29">
        <f t="shared" si="28"/>
        <v>-3.5999999999999996</v>
      </c>
      <c r="R53" s="189">
        <v>0</v>
      </c>
      <c r="S53" s="210"/>
      <c r="T53" s="211"/>
    </row>
    <row r="54" spans="2:20" ht="18" customHeight="1">
      <c r="B54" s="190" t="s">
        <v>137</v>
      </c>
      <c r="C54" s="34">
        <f>+J16</f>
        <v>0.9</v>
      </c>
      <c r="D54" s="34">
        <f>+K16</f>
        <v>0</v>
      </c>
      <c r="E54" s="34">
        <f>+L16</f>
        <v>0</v>
      </c>
      <c r="F54" s="34">
        <f>+M16</f>
        <v>1</v>
      </c>
      <c r="G54" s="34">
        <f t="shared" ref="G54:H54" si="29">+N16</f>
        <v>0</v>
      </c>
      <c r="H54" s="34">
        <f t="shared" si="29"/>
        <v>1.7</v>
      </c>
      <c r="I54" s="34">
        <f>SUM(C54:H54)</f>
        <v>3.5999999999999996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f>SUM(J54:O54)</f>
        <v>0</v>
      </c>
      <c r="Q54" s="33">
        <f t="shared" ref="Q54" si="30">+P54-I54</f>
        <v>-3.5999999999999996</v>
      </c>
      <c r="R54" s="188">
        <v>0</v>
      </c>
      <c r="S54" s="210"/>
      <c r="T54" s="211"/>
    </row>
    <row r="55" spans="2:20" ht="18" customHeight="1">
      <c r="B55" s="144" t="s">
        <v>108</v>
      </c>
      <c r="C55" s="131">
        <f t="shared" ref="C55:O55" si="31">+C56+C63</f>
        <v>2306.2000000000003</v>
      </c>
      <c r="D55" s="131">
        <f t="shared" si="31"/>
        <v>2260</v>
      </c>
      <c r="E55" s="131">
        <f t="shared" si="31"/>
        <v>2291.7000000000003</v>
      </c>
      <c r="F55" s="131">
        <f t="shared" si="31"/>
        <v>2331.4</v>
      </c>
      <c r="G55" s="131">
        <f t="shared" si="31"/>
        <v>2837.6000000000004</v>
      </c>
      <c r="H55" s="131">
        <f t="shared" si="31"/>
        <v>2654.2000000000003</v>
      </c>
      <c r="I55" s="131">
        <f>+I56+I63</f>
        <v>14681.099999999999</v>
      </c>
      <c r="J55" s="131">
        <f t="shared" si="31"/>
        <v>2654.4455440000002</v>
      </c>
      <c r="K55" s="131">
        <f t="shared" si="31"/>
        <v>2832.8903470000005</v>
      </c>
      <c r="L55" s="131">
        <f t="shared" si="31"/>
        <v>2584.1849400000001</v>
      </c>
      <c r="M55" s="131">
        <f t="shared" si="31"/>
        <v>2637.0046892100027</v>
      </c>
      <c r="N55" s="131">
        <f t="shared" si="31"/>
        <v>2776.0496676853186</v>
      </c>
      <c r="O55" s="131">
        <f t="shared" si="31"/>
        <v>2057.8047406303335</v>
      </c>
      <c r="P55" s="131">
        <f>+P56+P63</f>
        <v>15542.379928525657</v>
      </c>
      <c r="Q55" s="131">
        <f t="shared" si="22"/>
        <v>-861.27992852565876</v>
      </c>
      <c r="R55" s="131">
        <f t="shared" ref="R55:R69" si="32">+I55/P55*100</f>
        <v>94.45850678926648</v>
      </c>
      <c r="S55" s="210"/>
      <c r="T55" s="211"/>
    </row>
    <row r="56" spans="2:20" ht="18" customHeight="1">
      <c r="B56" s="140" t="s">
        <v>55</v>
      </c>
      <c r="C56" s="131">
        <f t="shared" ref="C56:O56" si="33">+C57+C61</f>
        <v>2199.2000000000003</v>
      </c>
      <c r="D56" s="25">
        <f t="shared" si="33"/>
        <v>2179</v>
      </c>
      <c r="E56" s="25">
        <f t="shared" si="33"/>
        <v>2139.2000000000003</v>
      </c>
      <c r="F56" s="25">
        <f t="shared" si="33"/>
        <v>2164.9</v>
      </c>
      <c r="G56" s="25">
        <f t="shared" si="33"/>
        <v>2671.1000000000004</v>
      </c>
      <c r="H56" s="25">
        <f t="shared" si="33"/>
        <v>2533.8000000000002</v>
      </c>
      <c r="I56" s="29">
        <f>+I57+I61</f>
        <v>13887.199999999999</v>
      </c>
      <c r="J56" s="131">
        <f t="shared" si="33"/>
        <v>2445.0271050000001</v>
      </c>
      <c r="K56" s="25">
        <f t="shared" si="33"/>
        <v>2752.0536230000002</v>
      </c>
      <c r="L56" s="25">
        <f t="shared" si="33"/>
        <v>2499.8483900000001</v>
      </c>
      <c r="M56" s="25">
        <f t="shared" si="33"/>
        <v>2558.0007951797061</v>
      </c>
      <c r="N56" s="25">
        <f t="shared" si="33"/>
        <v>2625.3537324477807</v>
      </c>
      <c r="O56" s="25">
        <f t="shared" si="33"/>
        <v>1972.8638166351564</v>
      </c>
      <c r="P56" s="25">
        <f>+P57+P61</f>
        <v>14853.147462262645</v>
      </c>
      <c r="Q56" s="25">
        <f t="shared" si="22"/>
        <v>-965.94746226264579</v>
      </c>
      <c r="R56" s="25">
        <f t="shared" si="32"/>
        <v>93.496681664833488</v>
      </c>
      <c r="S56" s="210"/>
      <c r="T56" s="211"/>
    </row>
    <row r="57" spans="2:20" ht="18" customHeight="1">
      <c r="B57" s="147" t="s">
        <v>56</v>
      </c>
      <c r="C57" s="25">
        <f t="shared" ref="C57:O57" si="34">+C58+C60</f>
        <v>32.299999999999997</v>
      </c>
      <c r="D57" s="25">
        <f t="shared" si="34"/>
        <v>180.1</v>
      </c>
      <c r="E57" s="25">
        <f t="shared" si="34"/>
        <v>88.8</v>
      </c>
      <c r="F57" s="25">
        <f t="shared" si="34"/>
        <v>205.4</v>
      </c>
      <c r="G57" s="25">
        <f t="shared" si="34"/>
        <v>20.3</v>
      </c>
      <c r="H57" s="25">
        <f t="shared" si="34"/>
        <v>227.39999999999998</v>
      </c>
      <c r="I57" s="25">
        <f>+I58+I60</f>
        <v>754.3</v>
      </c>
      <c r="J57" s="25">
        <f t="shared" si="34"/>
        <v>216.158816</v>
      </c>
      <c r="K57" s="25">
        <f t="shared" si="34"/>
        <v>189.02972699999998</v>
      </c>
      <c r="L57" s="25">
        <f t="shared" si="34"/>
        <v>209.243899</v>
      </c>
      <c r="M57" s="25">
        <f t="shared" si="34"/>
        <v>73.465733437323763</v>
      </c>
      <c r="N57" s="25">
        <f t="shared" si="34"/>
        <v>359.02233795463923</v>
      </c>
      <c r="O57" s="25">
        <f t="shared" si="34"/>
        <v>32.629482091126356</v>
      </c>
      <c r="P57" s="25">
        <f>+P58+P60</f>
        <v>1079.5499954830893</v>
      </c>
      <c r="Q57" s="25">
        <f t="shared" si="22"/>
        <v>-325.24999548308938</v>
      </c>
      <c r="R57" s="25">
        <f t="shared" si="32"/>
        <v>69.871706095691948</v>
      </c>
      <c r="S57" s="210"/>
      <c r="T57" s="211"/>
    </row>
    <row r="58" spans="2:20" ht="18" customHeight="1">
      <c r="B58" s="213" t="s">
        <v>109</v>
      </c>
      <c r="C58" s="157">
        <f t="shared" ref="C58:O58" si="35">+C59</f>
        <v>10.1</v>
      </c>
      <c r="D58" s="157">
        <f t="shared" si="35"/>
        <v>36.5</v>
      </c>
      <c r="E58" s="157">
        <f t="shared" si="35"/>
        <v>10</v>
      </c>
      <c r="F58" s="157">
        <f t="shared" si="35"/>
        <v>12.5</v>
      </c>
      <c r="G58" s="157">
        <f t="shared" si="35"/>
        <v>19.600000000000001</v>
      </c>
      <c r="H58" s="157">
        <f t="shared" si="35"/>
        <v>16.2</v>
      </c>
      <c r="I58" s="157">
        <f>+I59</f>
        <v>104.89999999999999</v>
      </c>
      <c r="J58" s="157">
        <f t="shared" si="35"/>
        <v>2.3837830000000002</v>
      </c>
      <c r="K58" s="157">
        <f t="shared" si="35"/>
        <v>32.628380999999997</v>
      </c>
      <c r="L58" s="157">
        <f t="shared" si="35"/>
        <v>0</v>
      </c>
      <c r="M58" s="157">
        <f t="shared" si="35"/>
        <v>21.983985918484052</v>
      </c>
      <c r="N58" s="157">
        <f t="shared" si="35"/>
        <v>6.7177427392533966</v>
      </c>
      <c r="O58" s="157">
        <f t="shared" si="35"/>
        <v>7.6264906038050615</v>
      </c>
      <c r="P58" s="157">
        <f>+P59</f>
        <v>71.340383261542513</v>
      </c>
      <c r="Q58" s="157">
        <f t="shared" si="22"/>
        <v>33.559616738457478</v>
      </c>
      <c r="R58" s="25">
        <f t="shared" si="32"/>
        <v>147.0415425375889</v>
      </c>
      <c r="S58" s="210"/>
      <c r="T58" s="211"/>
    </row>
    <row r="59" spans="2:20" ht="18" customHeight="1">
      <c r="B59" s="214" t="s">
        <v>138</v>
      </c>
      <c r="C59" s="33">
        <f t="shared" ref="C59:E60" si="36">+J21</f>
        <v>10.1</v>
      </c>
      <c r="D59" s="33">
        <f t="shared" si="36"/>
        <v>36.5</v>
      </c>
      <c r="E59" s="33">
        <f t="shared" si="36"/>
        <v>10</v>
      </c>
      <c r="F59" s="33">
        <f>+M21</f>
        <v>12.5</v>
      </c>
      <c r="G59" s="33">
        <f t="shared" ref="G59:H60" si="37">+N21</f>
        <v>19.600000000000001</v>
      </c>
      <c r="H59" s="33">
        <f t="shared" si="37"/>
        <v>16.2</v>
      </c>
      <c r="I59" s="33">
        <f>SUM(C59:H59)</f>
        <v>104.89999999999999</v>
      </c>
      <c r="J59" s="33">
        <v>2.3837830000000002</v>
      </c>
      <c r="K59" s="33">
        <v>32.628380999999997</v>
      </c>
      <c r="L59" s="33">
        <v>0</v>
      </c>
      <c r="M59" s="33">
        <v>21.983985918484052</v>
      </c>
      <c r="N59" s="33">
        <v>6.7177427392533966</v>
      </c>
      <c r="O59" s="33">
        <v>7.6264906038050615</v>
      </c>
      <c r="P59" s="33">
        <f>SUM(J59:O59)</f>
        <v>71.340383261542513</v>
      </c>
      <c r="Q59" s="33">
        <f t="shared" si="22"/>
        <v>33.559616738457478</v>
      </c>
      <c r="R59" s="33">
        <f t="shared" si="32"/>
        <v>147.0415425375889</v>
      </c>
      <c r="S59" s="210"/>
      <c r="T59" s="211"/>
    </row>
    <row r="60" spans="2:20" ht="18" customHeight="1">
      <c r="B60" s="215" t="s">
        <v>139</v>
      </c>
      <c r="C60" s="33">
        <f t="shared" si="36"/>
        <v>22.2</v>
      </c>
      <c r="D60" s="33">
        <f t="shared" si="36"/>
        <v>143.6</v>
      </c>
      <c r="E60" s="33">
        <f t="shared" si="36"/>
        <v>78.8</v>
      </c>
      <c r="F60" s="33">
        <f>+M22</f>
        <v>192.9</v>
      </c>
      <c r="G60" s="33">
        <f t="shared" si="37"/>
        <v>0.7</v>
      </c>
      <c r="H60" s="33">
        <f t="shared" si="37"/>
        <v>211.2</v>
      </c>
      <c r="I60" s="34">
        <f>SUM(C60:H60)</f>
        <v>649.4</v>
      </c>
      <c r="J60" s="33">
        <v>213.77503300000001</v>
      </c>
      <c r="K60" s="33">
        <v>156.40134599999999</v>
      </c>
      <c r="L60" s="33">
        <v>209.243899</v>
      </c>
      <c r="M60" s="33">
        <v>51.481747518839711</v>
      </c>
      <c r="N60" s="33">
        <v>352.3045952153858</v>
      </c>
      <c r="O60" s="33">
        <v>25.002991487321292</v>
      </c>
      <c r="P60" s="33">
        <f>SUM(J60:O60)</f>
        <v>1008.2096122215469</v>
      </c>
      <c r="Q60" s="33">
        <f t="shared" si="22"/>
        <v>-358.8096122215469</v>
      </c>
      <c r="R60" s="33">
        <f t="shared" si="32"/>
        <v>64.411208951784815</v>
      </c>
      <c r="S60" s="210"/>
      <c r="T60" s="211"/>
    </row>
    <row r="61" spans="2:20" ht="18" customHeight="1">
      <c r="B61" s="147" t="s">
        <v>57</v>
      </c>
      <c r="C61" s="25">
        <f t="shared" ref="C61:O61" si="38">SUM(C62:C62)</f>
        <v>2166.9</v>
      </c>
      <c r="D61" s="25">
        <f t="shared" si="38"/>
        <v>1998.9</v>
      </c>
      <c r="E61" s="25">
        <f t="shared" si="38"/>
        <v>2050.4</v>
      </c>
      <c r="F61" s="25">
        <f t="shared" si="38"/>
        <v>1959.5</v>
      </c>
      <c r="G61" s="25">
        <f t="shared" si="38"/>
        <v>2650.8</v>
      </c>
      <c r="H61" s="25">
        <f t="shared" si="38"/>
        <v>2306.4</v>
      </c>
      <c r="I61" s="25">
        <f>SUM(I62:I62)</f>
        <v>13132.9</v>
      </c>
      <c r="J61" s="25">
        <f t="shared" si="38"/>
        <v>2228.868289</v>
      </c>
      <c r="K61" s="25">
        <f t="shared" si="38"/>
        <v>2563.0238960000001</v>
      </c>
      <c r="L61" s="25">
        <f t="shared" si="38"/>
        <v>2290.6044910000001</v>
      </c>
      <c r="M61" s="25">
        <f t="shared" si="38"/>
        <v>2484.5350617423824</v>
      </c>
      <c r="N61" s="25">
        <f t="shared" si="38"/>
        <v>2266.3313944931415</v>
      </c>
      <c r="O61" s="25">
        <f t="shared" si="38"/>
        <v>1940.2343345440299</v>
      </c>
      <c r="P61" s="25">
        <f>SUM(P62:P62)</f>
        <v>13773.597466779554</v>
      </c>
      <c r="Q61" s="25">
        <f t="shared" si="22"/>
        <v>-640.69746677955482</v>
      </c>
      <c r="R61" s="25">
        <f t="shared" si="32"/>
        <v>95.348365099787131</v>
      </c>
      <c r="S61" s="210"/>
      <c r="T61" s="211"/>
    </row>
    <row r="62" spans="2:20" ht="18" customHeight="1">
      <c r="B62" s="215" t="s">
        <v>140</v>
      </c>
      <c r="C62" s="33">
        <f t="shared" ref="C62:H62" si="39">+J24</f>
        <v>2166.9</v>
      </c>
      <c r="D62" s="33">
        <f t="shared" si="39"/>
        <v>1998.9</v>
      </c>
      <c r="E62" s="33">
        <f t="shared" si="39"/>
        <v>2050.4</v>
      </c>
      <c r="F62" s="33">
        <f t="shared" si="39"/>
        <v>1959.5</v>
      </c>
      <c r="G62" s="33">
        <f t="shared" si="39"/>
        <v>2650.8</v>
      </c>
      <c r="H62" s="33">
        <f t="shared" si="39"/>
        <v>2306.4</v>
      </c>
      <c r="I62" s="34">
        <f>SUM(C62:H62)</f>
        <v>13132.9</v>
      </c>
      <c r="J62" s="33">
        <v>2228.868289</v>
      </c>
      <c r="K62" s="33">
        <v>2563.0238960000001</v>
      </c>
      <c r="L62" s="33">
        <v>2290.6044910000001</v>
      </c>
      <c r="M62" s="33">
        <v>2484.5350617423824</v>
      </c>
      <c r="N62" s="33">
        <v>2266.3313944931415</v>
      </c>
      <c r="O62" s="33">
        <v>1940.2343345440299</v>
      </c>
      <c r="P62" s="33">
        <f>SUM(J62:O62)</f>
        <v>13773.597466779554</v>
      </c>
      <c r="Q62" s="33">
        <f t="shared" si="22"/>
        <v>-640.69746677955482</v>
      </c>
      <c r="R62" s="33">
        <f t="shared" si="32"/>
        <v>95.348365099787131</v>
      </c>
      <c r="S62" s="210"/>
      <c r="T62" s="211"/>
    </row>
    <row r="63" spans="2:20" ht="18" customHeight="1">
      <c r="B63" s="147" t="s">
        <v>61</v>
      </c>
      <c r="C63" s="25">
        <f t="shared" ref="C63:P63" si="40">SUM(C64:C66)</f>
        <v>107</v>
      </c>
      <c r="D63" s="25">
        <f t="shared" si="40"/>
        <v>81</v>
      </c>
      <c r="E63" s="25">
        <f t="shared" si="40"/>
        <v>152.5</v>
      </c>
      <c r="F63" s="25">
        <f t="shared" si="40"/>
        <v>166.5</v>
      </c>
      <c r="G63" s="25">
        <f t="shared" si="40"/>
        <v>166.5</v>
      </c>
      <c r="H63" s="25">
        <f t="shared" si="40"/>
        <v>120.4</v>
      </c>
      <c r="I63" s="25">
        <f>SUM(I64:I66)</f>
        <v>793.89999999999986</v>
      </c>
      <c r="J63" s="25">
        <f t="shared" si="40"/>
        <v>209.41843900000001</v>
      </c>
      <c r="K63" s="25">
        <f t="shared" si="40"/>
        <v>80.836724000000004</v>
      </c>
      <c r="L63" s="25">
        <f t="shared" si="40"/>
        <v>84.336550000000003</v>
      </c>
      <c r="M63" s="25">
        <f t="shared" si="40"/>
        <v>79.003894030296806</v>
      </c>
      <c r="N63" s="25">
        <f t="shared" si="40"/>
        <v>150.6959352375379</v>
      </c>
      <c r="O63" s="25">
        <f t="shared" si="40"/>
        <v>84.940923995177201</v>
      </c>
      <c r="P63" s="25">
        <f t="shared" si="40"/>
        <v>689.23246626301193</v>
      </c>
      <c r="Q63" s="25">
        <f t="shared" si="22"/>
        <v>104.66753373698793</v>
      </c>
      <c r="R63" s="25">
        <f t="shared" si="32"/>
        <v>115.18610031597767</v>
      </c>
      <c r="S63" s="210"/>
      <c r="T63" s="211"/>
    </row>
    <row r="64" spans="2:20" ht="18" customHeight="1">
      <c r="B64" s="215" t="s">
        <v>141</v>
      </c>
      <c r="C64" s="33">
        <f t="shared" ref="C64:H66" si="41">+J26</f>
        <v>4.3</v>
      </c>
      <c r="D64" s="33">
        <f t="shared" si="41"/>
        <v>3.4</v>
      </c>
      <c r="E64" s="33">
        <f t="shared" si="41"/>
        <v>3.1</v>
      </c>
      <c r="F64" s="33">
        <f t="shared" si="41"/>
        <v>4</v>
      </c>
      <c r="G64" s="33">
        <f t="shared" si="41"/>
        <v>3.3</v>
      </c>
      <c r="H64" s="33">
        <f t="shared" si="41"/>
        <v>2.7</v>
      </c>
      <c r="I64" s="33">
        <f>SUM(C64:H64)</f>
        <v>20.799999999999997</v>
      </c>
      <c r="J64" s="33">
        <v>33.389636000000003</v>
      </c>
      <c r="K64" s="33">
        <v>26.332560999999998</v>
      </c>
      <c r="L64" s="33">
        <v>25.565709999999999</v>
      </c>
      <c r="M64" s="33">
        <v>26.154817000000001</v>
      </c>
      <c r="N64" s="33">
        <v>29.104946999999999</v>
      </c>
      <c r="O64" s="33">
        <v>26.481749000000001</v>
      </c>
      <c r="P64" s="33">
        <f>SUM(J64:O64)</f>
        <v>167.02942000000002</v>
      </c>
      <c r="Q64" s="33">
        <f t="shared" si="22"/>
        <v>-146.22942</v>
      </c>
      <c r="R64" s="33">
        <f t="shared" si="32"/>
        <v>12.452896022748565</v>
      </c>
      <c r="S64" s="210"/>
      <c r="T64" s="211"/>
    </row>
    <row r="65" spans="2:20" ht="18" customHeight="1">
      <c r="B65" s="215" t="s">
        <v>142</v>
      </c>
      <c r="C65" s="33">
        <f t="shared" si="41"/>
        <v>41.8</v>
      </c>
      <c r="D65" s="33">
        <f t="shared" si="41"/>
        <v>28.7</v>
      </c>
      <c r="E65" s="33">
        <f t="shared" si="41"/>
        <v>115.1</v>
      </c>
      <c r="F65" s="33">
        <f t="shared" si="41"/>
        <v>113.1</v>
      </c>
      <c r="G65" s="33">
        <f t="shared" si="41"/>
        <v>113.1</v>
      </c>
      <c r="H65" s="33">
        <f t="shared" si="41"/>
        <v>98.5</v>
      </c>
      <c r="I65" s="33">
        <f>SUM(C65:H65)</f>
        <v>510.29999999999995</v>
      </c>
      <c r="J65" s="33">
        <v>171.611535</v>
      </c>
      <c r="K65" s="33">
        <v>49.569681000000003</v>
      </c>
      <c r="L65" s="33">
        <v>52.406298999999997</v>
      </c>
      <c r="M65" s="33">
        <v>48.263796999999997</v>
      </c>
      <c r="N65" s="33">
        <v>115.69604</v>
      </c>
      <c r="O65" s="33">
        <v>53.829681000000001</v>
      </c>
      <c r="P65" s="33">
        <f>SUM(J65:O65)</f>
        <v>491.37703299999998</v>
      </c>
      <c r="Q65" s="33">
        <f t="shared" si="22"/>
        <v>18.922966999999971</v>
      </c>
      <c r="R65" s="33">
        <f t="shared" si="32"/>
        <v>103.85100762330501</v>
      </c>
      <c r="S65" s="210"/>
      <c r="T65" s="211"/>
    </row>
    <row r="66" spans="2:20" ht="18" customHeight="1">
      <c r="B66" s="215" t="s">
        <v>143</v>
      </c>
      <c r="C66" s="33">
        <f t="shared" si="41"/>
        <v>60.9</v>
      </c>
      <c r="D66" s="33">
        <f t="shared" si="41"/>
        <v>48.9</v>
      </c>
      <c r="E66" s="33">
        <f t="shared" si="41"/>
        <v>34.299999999999997</v>
      </c>
      <c r="F66" s="33">
        <f t="shared" si="41"/>
        <v>49.4</v>
      </c>
      <c r="G66" s="33">
        <f t="shared" si="41"/>
        <v>50.1</v>
      </c>
      <c r="H66" s="33">
        <f t="shared" si="41"/>
        <v>19.2</v>
      </c>
      <c r="I66" s="33">
        <f>SUM(C66:H66)</f>
        <v>262.8</v>
      </c>
      <c r="J66" s="33">
        <v>4.417268</v>
      </c>
      <c r="K66" s="33">
        <v>4.934482</v>
      </c>
      <c r="L66" s="33">
        <v>6.364541</v>
      </c>
      <c r="M66" s="33">
        <v>4.585280030296814</v>
      </c>
      <c r="N66" s="33">
        <v>5.8949482375379034</v>
      </c>
      <c r="O66" s="33">
        <v>4.6294939951771932</v>
      </c>
      <c r="P66" s="33">
        <f>SUM(J66:O66)</f>
        <v>30.826013263011909</v>
      </c>
      <c r="Q66" s="33">
        <f t="shared" si="22"/>
        <v>231.97398673698811</v>
      </c>
      <c r="R66" s="33">
        <f t="shared" si="32"/>
        <v>852.52672072042924</v>
      </c>
      <c r="S66" s="210"/>
      <c r="T66" s="211"/>
    </row>
    <row r="67" spans="2:20" ht="18" customHeight="1">
      <c r="B67" s="144" t="s">
        <v>114</v>
      </c>
      <c r="C67" s="25">
        <f t="shared" ref="C67:O67" si="42">+C68+C70</f>
        <v>88.7</v>
      </c>
      <c r="D67" s="25">
        <f t="shared" si="42"/>
        <v>68.900000000000006</v>
      </c>
      <c r="E67" s="25">
        <f t="shared" si="42"/>
        <v>85.4</v>
      </c>
      <c r="F67" s="25">
        <f t="shared" si="42"/>
        <v>86.5</v>
      </c>
      <c r="G67" s="25">
        <f t="shared" si="42"/>
        <v>84.3</v>
      </c>
      <c r="H67" s="25">
        <f t="shared" si="42"/>
        <v>80.900000000000006</v>
      </c>
      <c r="I67" s="25">
        <f>+I68+I70</f>
        <v>494.70000000000005</v>
      </c>
      <c r="J67" s="25">
        <f t="shared" si="42"/>
        <v>76.502562999999995</v>
      </c>
      <c r="K67" s="25">
        <f t="shared" si="42"/>
        <v>76.120188999999996</v>
      </c>
      <c r="L67" s="25">
        <f t="shared" si="42"/>
        <v>77.203514999999996</v>
      </c>
      <c r="M67" s="25">
        <f t="shared" si="42"/>
        <v>82.464067</v>
      </c>
      <c r="N67" s="25">
        <f t="shared" si="42"/>
        <v>75.390854000000004</v>
      </c>
      <c r="O67" s="25">
        <f t="shared" si="42"/>
        <v>76.334691000000007</v>
      </c>
      <c r="P67" s="25">
        <f>+P68+P70</f>
        <v>464.01587899999998</v>
      </c>
      <c r="Q67" s="25">
        <f t="shared" si="22"/>
        <v>30.684121000000061</v>
      </c>
      <c r="R67" s="25">
        <f t="shared" si="32"/>
        <v>106.61273081130918</v>
      </c>
      <c r="S67" s="210"/>
      <c r="T67" s="211"/>
    </row>
    <row r="68" spans="2:20" ht="18" customHeight="1">
      <c r="B68" s="136" t="s">
        <v>67</v>
      </c>
      <c r="C68" s="157">
        <f t="shared" ref="C68:H68" si="43">+C69</f>
        <v>88.7</v>
      </c>
      <c r="D68" s="157">
        <f t="shared" si="43"/>
        <v>68.900000000000006</v>
      </c>
      <c r="E68" s="157">
        <f t="shared" si="43"/>
        <v>85.4</v>
      </c>
      <c r="F68" s="157">
        <f t="shared" si="43"/>
        <v>86.5</v>
      </c>
      <c r="G68" s="157">
        <f t="shared" si="43"/>
        <v>84.3</v>
      </c>
      <c r="H68" s="157">
        <f t="shared" si="43"/>
        <v>80.900000000000006</v>
      </c>
      <c r="I68" s="29">
        <f>SUM(C68:H68)</f>
        <v>494.70000000000005</v>
      </c>
      <c r="J68" s="157">
        <f t="shared" ref="J68:O68" si="44">+J69</f>
        <v>76.502562999999995</v>
      </c>
      <c r="K68" s="157">
        <f t="shared" si="44"/>
        <v>76.120188999999996</v>
      </c>
      <c r="L68" s="157">
        <f t="shared" si="44"/>
        <v>77.203514999999996</v>
      </c>
      <c r="M68" s="157">
        <f t="shared" si="44"/>
        <v>82.464067</v>
      </c>
      <c r="N68" s="157">
        <f t="shared" si="44"/>
        <v>75.390854000000004</v>
      </c>
      <c r="O68" s="157">
        <f t="shared" si="44"/>
        <v>76.334691000000007</v>
      </c>
      <c r="P68" s="157">
        <f>SUM(J68:O68)</f>
        <v>464.01587899999998</v>
      </c>
      <c r="Q68" s="157">
        <f t="shared" si="22"/>
        <v>30.684121000000061</v>
      </c>
      <c r="R68" s="157">
        <f t="shared" si="32"/>
        <v>106.61273081130918</v>
      </c>
      <c r="S68" s="210"/>
      <c r="T68" s="211"/>
    </row>
    <row r="69" spans="2:20" ht="18" customHeight="1">
      <c r="B69" s="216" t="s">
        <v>150</v>
      </c>
      <c r="C69" s="196">
        <f t="shared" ref="C69:H69" si="45">+J31</f>
        <v>88.7</v>
      </c>
      <c r="D69" s="196">
        <f t="shared" si="45"/>
        <v>68.900000000000006</v>
      </c>
      <c r="E69" s="196">
        <f t="shared" si="45"/>
        <v>85.4</v>
      </c>
      <c r="F69" s="196">
        <f t="shared" si="45"/>
        <v>86.5</v>
      </c>
      <c r="G69" s="196">
        <f t="shared" si="45"/>
        <v>84.3</v>
      </c>
      <c r="H69" s="196">
        <f t="shared" si="45"/>
        <v>80.900000000000006</v>
      </c>
      <c r="I69" s="196">
        <f>SUM(C69:H69)</f>
        <v>494.70000000000005</v>
      </c>
      <c r="J69" s="196">
        <v>76.502562999999995</v>
      </c>
      <c r="K69" s="196">
        <v>76.120188999999996</v>
      </c>
      <c r="L69" s="196">
        <v>77.203514999999996</v>
      </c>
      <c r="M69" s="196">
        <v>82.464067</v>
      </c>
      <c r="N69" s="196">
        <v>75.390854000000004</v>
      </c>
      <c r="O69" s="196">
        <v>76.334691000000007</v>
      </c>
      <c r="P69" s="33">
        <f>SUM(J69:O69)</f>
        <v>464.01587899999998</v>
      </c>
      <c r="Q69" s="33">
        <f t="shared" si="22"/>
        <v>30.684121000000061</v>
      </c>
      <c r="R69" s="33">
        <f t="shared" si="32"/>
        <v>106.61273081130918</v>
      </c>
      <c r="S69" s="210"/>
      <c r="T69" s="211"/>
    </row>
    <row r="70" spans="2:20" ht="18" customHeight="1">
      <c r="B70" s="136" t="s">
        <v>68</v>
      </c>
      <c r="C70" s="131">
        <f>+C32</f>
        <v>0</v>
      </c>
      <c r="D70" s="131">
        <f>+I32</f>
        <v>0</v>
      </c>
      <c r="E70" s="131">
        <f>+I32</f>
        <v>0</v>
      </c>
      <c r="F70" s="131">
        <f>+I32</f>
        <v>0</v>
      </c>
      <c r="G70" s="131">
        <f>+I32</f>
        <v>0</v>
      </c>
      <c r="H70" s="131">
        <f>+J32</f>
        <v>0</v>
      </c>
      <c r="I70" s="131">
        <f>SUM(C70:H70)</f>
        <v>0</v>
      </c>
      <c r="J70" s="131">
        <v>0</v>
      </c>
      <c r="K70" s="131">
        <v>0</v>
      </c>
      <c r="L70" s="131">
        <v>0</v>
      </c>
      <c r="M70" s="131">
        <v>0</v>
      </c>
      <c r="N70" s="131">
        <v>0</v>
      </c>
      <c r="O70" s="131">
        <v>0</v>
      </c>
      <c r="P70" s="131">
        <f>SUM(J70:O70)</f>
        <v>0</v>
      </c>
      <c r="Q70" s="131">
        <f t="shared" si="22"/>
        <v>0</v>
      </c>
      <c r="R70" s="131">
        <v>0</v>
      </c>
      <c r="S70" s="210"/>
      <c r="T70" s="211"/>
    </row>
    <row r="71" spans="2:20" ht="18" customHeight="1">
      <c r="B71" s="198" t="s">
        <v>126</v>
      </c>
      <c r="C71" s="164">
        <f t="shared" ref="C71:P71" si="46">+C46</f>
        <v>2406.3000000000002</v>
      </c>
      <c r="D71" s="164">
        <f t="shared" si="46"/>
        <v>2341.2000000000003</v>
      </c>
      <c r="E71" s="164">
        <f t="shared" si="46"/>
        <v>2385.4000000000005</v>
      </c>
      <c r="F71" s="164">
        <f t="shared" si="46"/>
        <v>2426.1</v>
      </c>
      <c r="G71" s="164">
        <f t="shared" si="46"/>
        <v>2930.2000000000007</v>
      </c>
      <c r="H71" s="164">
        <f t="shared" si="46"/>
        <v>2741.1000000000004</v>
      </c>
      <c r="I71" s="164">
        <f t="shared" si="46"/>
        <v>15230.3</v>
      </c>
      <c r="J71" s="164">
        <f t="shared" si="46"/>
        <v>2758.3552730000001</v>
      </c>
      <c r="K71" s="164">
        <f t="shared" si="46"/>
        <v>2940.7165210000007</v>
      </c>
      <c r="L71" s="164">
        <f t="shared" si="46"/>
        <v>2689.8495440000002</v>
      </c>
      <c r="M71" s="164">
        <f t="shared" si="46"/>
        <v>2755.8580678505805</v>
      </c>
      <c r="N71" s="164">
        <f t="shared" si="46"/>
        <v>2871.8363558434662</v>
      </c>
      <c r="O71" s="164">
        <f t="shared" si="46"/>
        <v>2145.0113537158018</v>
      </c>
      <c r="P71" s="164">
        <f t="shared" si="46"/>
        <v>16161.627115409852</v>
      </c>
      <c r="Q71" s="164">
        <f t="shared" si="22"/>
        <v>-931.32711540985292</v>
      </c>
      <c r="R71" s="164">
        <f>+I71/P71*100</f>
        <v>94.237417379084022</v>
      </c>
      <c r="S71" s="210"/>
      <c r="T71" s="211"/>
    </row>
    <row r="72" spans="2:20" ht="18" customHeight="1">
      <c r="B72" s="200" t="s">
        <v>145</v>
      </c>
      <c r="C72" s="201">
        <v>0</v>
      </c>
      <c r="D72" s="201">
        <v>0</v>
      </c>
      <c r="E72" s="201">
        <v>0.4</v>
      </c>
      <c r="F72" s="201">
        <v>0</v>
      </c>
      <c r="G72" s="201">
        <v>1</v>
      </c>
      <c r="H72" s="201"/>
      <c r="I72" s="131">
        <f>SUM(C72:H72)</f>
        <v>1.4</v>
      </c>
      <c r="J72" s="201">
        <v>0</v>
      </c>
      <c r="K72" s="201">
        <v>0</v>
      </c>
      <c r="L72" s="201">
        <v>0</v>
      </c>
      <c r="M72" s="201">
        <v>0</v>
      </c>
      <c r="N72" s="201">
        <v>0</v>
      </c>
      <c r="O72" s="201">
        <v>0</v>
      </c>
      <c r="P72" s="202">
        <f>SUM(P73:P75)</f>
        <v>16161.62711540985</v>
      </c>
      <c r="Q72" s="202">
        <f t="shared" si="22"/>
        <v>-16160.227115409851</v>
      </c>
      <c r="R72" s="217">
        <v>0</v>
      </c>
      <c r="S72" s="210"/>
      <c r="T72" s="211"/>
    </row>
    <row r="73" spans="2:20" ht="18" customHeight="1">
      <c r="B73" s="218"/>
      <c r="C73" s="219">
        <f>+C72+C71</f>
        <v>2406.3000000000002</v>
      </c>
      <c r="D73" s="219">
        <f t="shared" ref="D73:O73" si="47">+D72+D71</f>
        <v>2341.2000000000003</v>
      </c>
      <c r="E73" s="219">
        <f t="shared" si="47"/>
        <v>2385.8000000000006</v>
      </c>
      <c r="F73" s="219">
        <f t="shared" si="47"/>
        <v>2426.1</v>
      </c>
      <c r="G73" s="219">
        <f t="shared" si="47"/>
        <v>2931.2000000000007</v>
      </c>
      <c r="H73" s="219">
        <f t="shared" si="47"/>
        <v>2741.1000000000004</v>
      </c>
      <c r="I73" s="219">
        <f t="shared" si="47"/>
        <v>15231.699999999999</v>
      </c>
      <c r="J73" s="219">
        <f t="shared" si="47"/>
        <v>2758.3552730000001</v>
      </c>
      <c r="K73" s="219">
        <f t="shared" si="47"/>
        <v>2940.7165210000007</v>
      </c>
      <c r="L73" s="219">
        <f t="shared" si="47"/>
        <v>2689.8495440000002</v>
      </c>
      <c r="M73" s="219">
        <f t="shared" si="47"/>
        <v>2755.8580678505805</v>
      </c>
      <c r="N73" s="219">
        <f t="shared" si="47"/>
        <v>2871.8363558434662</v>
      </c>
      <c r="O73" s="219">
        <f t="shared" si="47"/>
        <v>2145.0113537158018</v>
      </c>
      <c r="P73" s="219">
        <f>SUM(J73:O73)</f>
        <v>16161.62711540985</v>
      </c>
      <c r="Q73" s="164">
        <f t="shared" si="22"/>
        <v>-929.92711540985147</v>
      </c>
      <c r="R73" s="164">
        <f>+I73/P73*100</f>
        <v>94.246079873212878</v>
      </c>
      <c r="S73" s="210"/>
      <c r="T73" s="211"/>
    </row>
    <row r="74" spans="2:20" ht="15">
      <c r="B74" s="64" t="s">
        <v>146</v>
      </c>
      <c r="J74" s="206"/>
      <c r="K74" s="206"/>
      <c r="L74" s="206"/>
      <c r="M74" s="206"/>
      <c r="N74" s="206"/>
      <c r="O74" s="206"/>
      <c r="P74" s="206"/>
      <c r="Q74" s="206"/>
      <c r="S74" s="210"/>
    </row>
    <row r="75" spans="2:20">
      <c r="B75" s="68" t="s">
        <v>72</v>
      </c>
      <c r="J75" s="206"/>
      <c r="K75" s="206"/>
      <c r="L75" s="206"/>
      <c r="M75" s="206"/>
      <c r="N75" s="206"/>
      <c r="O75" s="206"/>
      <c r="P75" s="206"/>
      <c r="Q75" s="206"/>
    </row>
    <row r="76" spans="2:20" ht="15">
      <c r="B76" s="72" t="s">
        <v>147</v>
      </c>
      <c r="C76" s="195"/>
      <c r="D76" s="195"/>
      <c r="E76" s="195"/>
      <c r="F76" s="195"/>
      <c r="G76" s="195"/>
      <c r="H76" s="195"/>
      <c r="I76" s="195"/>
      <c r="J76" s="220"/>
      <c r="K76" s="220"/>
      <c r="L76" s="220"/>
      <c r="M76" s="220"/>
      <c r="N76" s="220"/>
      <c r="O76" s="220"/>
      <c r="P76" s="220"/>
      <c r="Q76" s="206"/>
    </row>
    <row r="77" spans="2:20">
      <c r="B77" s="76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76"/>
      <c r="R77" s="76"/>
    </row>
    <row r="78" spans="2:20">
      <c r="B78" s="76"/>
      <c r="C78" s="76"/>
      <c r="D78" s="76"/>
      <c r="E78" s="76"/>
      <c r="F78" s="76"/>
      <c r="G78" s="76"/>
      <c r="H78" s="76"/>
      <c r="I78" s="221"/>
      <c r="J78" s="177"/>
      <c r="K78" s="177"/>
      <c r="L78" s="177"/>
      <c r="M78" s="177"/>
      <c r="N78" s="177"/>
      <c r="O78" s="177"/>
      <c r="P78" s="76"/>
      <c r="Q78" s="76"/>
      <c r="R78" s="76"/>
    </row>
    <row r="79" spans="2:20">
      <c r="B79" s="76"/>
      <c r="C79" s="76"/>
      <c r="D79" s="76"/>
      <c r="E79" s="76"/>
      <c r="F79" s="76"/>
      <c r="G79" s="76"/>
      <c r="H79" s="76"/>
      <c r="I79" s="221"/>
      <c r="J79" s="179"/>
      <c r="K79" s="179"/>
      <c r="L79" s="179"/>
      <c r="M79" s="179"/>
      <c r="N79" s="179"/>
      <c r="O79" s="179"/>
      <c r="P79" s="76"/>
      <c r="Q79" s="76"/>
      <c r="R79" s="76"/>
    </row>
    <row r="80" spans="2:20">
      <c r="B80" s="76"/>
      <c r="C80" s="76"/>
      <c r="D80" s="76"/>
      <c r="E80" s="76"/>
      <c r="F80" s="76"/>
      <c r="G80" s="76"/>
      <c r="H80" s="76"/>
      <c r="I80" s="221"/>
      <c r="J80" s="179"/>
      <c r="K80" s="179"/>
      <c r="L80" s="179"/>
      <c r="M80" s="179"/>
      <c r="N80" s="179"/>
      <c r="O80" s="179"/>
      <c r="P80" s="76"/>
      <c r="Q80" s="76"/>
      <c r="R80" s="76"/>
    </row>
    <row r="81" spans="2:18">
      <c r="B81" s="76"/>
      <c r="C81" s="76"/>
      <c r="D81" s="76"/>
      <c r="E81" s="76"/>
      <c r="F81" s="76"/>
      <c r="G81" s="76"/>
      <c r="H81" s="76"/>
      <c r="I81" s="221"/>
      <c r="J81" s="179"/>
      <c r="K81" s="179"/>
      <c r="L81" s="179"/>
      <c r="M81" s="179"/>
      <c r="N81" s="179"/>
      <c r="O81" s="179"/>
      <c r="P81" s="76"/>
      <c r="Q81" s="76"/>
      <c r="R81" s="76"/>
    </row>
    <row r="82" spans="2:18">
      <c r="B82" s="76"/>
      <c r="C82" s="76"/>
      <c r="D82" s="76"/>
      <c r="E82" s="76"/>
      <c r="F82" s="76"/>
      <c r="G82" s="76"/>
      <c r="H82" s="76"/>
      <c r="I82" s="221"/>
      <c r="J82" s="179"/>
      <c r="K82" s="179"/>
      <c r="L82" s="179"/>
      <c r="M82" s="179"/>
      <c r="N82" s="179"/>
      <c r="O82" s="179"/>
      <c r="P82" s="76"/>
      <c r="Q82" s="76"/>
      <c r="R82" s="76"/>
    </row>
    <row r="83" spans="2:18">
      <c r="B83" s="76"/>
      <c r="C83" s="76"/>
      <c r="D83" s="76"/>
      <c r="E83" s="76"/>
      <c r="F83" s="76"/>
      <c r="G83" s="76"/>
      <c r="H83" s="76"/>
      <c r="I83" s="221"/>
      <c r="J83" s="179"/>
      <c r="K83" s="179"/>
      <c r="L83" s="179"/>
      <c r="M83" s="179"/>
      <c r="N83" s="179"/>
      <c r="O83" s="179"/>
      <c r="P83" s="76"/>
      <c r="Q83" s="76"/>
      <c r="R83" s="76"/>
    </row>
    <row r="84" spans="2:18">
      <c r="B84" s="76"/>
      <c r="C84" s="76"/>
      <c r="D84" s="76"/>
      <c r="E84" s="76"/>
      <c r="F84" s="76"/>
      <c r="G84" s="76"/>
      <c r="H84" s="76"/>
      <c r="I84" s="76"/>
      <c r="J84" s="179"/>
      <c r="K84" s="179"/>
      <c r="L84" s="179"/>
      <c r="M84" s="179"/>
      <c r="N84" s="179"/>
      <c r="O84" s="179"/>
      <c r="P84" s="76"/>
      <c r="Q84" s="76"/>
      <c r="R84" s="76"/>
    </row>
    <row r="85" spans="2:18">
      <c r="B85" s="76"/>
      <c r="C85" s="76"/>
      <c r="D85" s="76"/>
      <c r="E85" s="76"/>
      <c r="F85" s="76"/>
      <c r="G85" s="76"/>
      <c r="H85" s="76"/>
      <c r="I85" s="76"/>
      <c r="J85" s="179"/>
      <c r="K85" s="179"/>
      <c r="L85" s="179"/>
      <c r="M85" s="179"/>
      <c r="N85" s="179"/>
      <c r="O85" s="179"/>
      <c r="P85" s="76"/>
      <c r="Q85" s="76"/>
      <c r="R85" s="76"/>
    </row>
    <row r="86" spans="2:18">
      <c r="B86" s="76"/>
      <c r="C86" s="76"/>
      <c r="D86" s="76"/>
      <c r="E86" s="76"/>
      <c r="F86" s="76"/>
      <c r="G86" s="76"/>
      <c r="H86" s="76"/>
      <c r="I86" s="76"/>
      <c r="J86" s="179"/>
      <c r="K86" s="179"/>
      <c r="L86" s="179"/>
      <c r="M86" s="179"/>
      <c r="N86" s="179"/>
      <c r="O86" s="179"/>
      <c r="P86" s="76"/>
      <c r="Q86" s="76"/>
      <c r="R86" s="76"/>
    </row>
    <row r="87" spans="2:18">
      <c r="B87" s="76"/>
      <c r="C87" s="76"/>
      <c r="D87" s="76"/>
      <c r="E87" s="76"/>
      <c r="F87" s="76"/>
      <c r="G87" s="76"/>
      <c r="H87" s="76"/>
      <c r="I87" s="76"/>
      <c r="J87" s="179"/>
      <c r="K87" s="179"/>
      <c r="L87" s="179"/>
      <c r="M87" s="179"/>
      <c r="N87" s="179"/>
      <c r="O87" s="179"/>
      <c r="P87" s="76"/>
      <c r="Q87" s="76"/>
      <c r="R87" s="76"/>
    </row>
    <row r="88" spans="2:18">
      <c r="B88" s="76"/>
      <c r="C88" s="76"/>
      <c r="D88" s="76"/>
      <c r="E88" s="76"/>
      <c r="F88" s="76"/>
      <c r="G88" s="76"/>
      <c r="H88" s="76"/>
      <c r="I88" s="76"/>
      <c r="J88" s="179"/>
      <c r="K88" s="179"/>
      <c r="L88" s="179"/>
      <c r="M88" s="179"/>
      <c r="N88" s="179"/>
      <c r="O88" s="179"/>
      <c r="P88" s="76"/>
      <c r="Q88" s="76"/>
      <c r="R88" s="76"/>
    </row>
    <row r="89" spans="2:18">
      <c r="B89" s="76"/>
      <c r="C89" s="76"/>
      <c r="D89" s="76"/>
      <c r="E89" s="76"/>
      <c r="F89" s="76"/>
      <c r="G89" s="76"/>
      <c r="H89" s="76"/>
      <c r="I89" s="76"/>
      <c r="J89" s="179"/>
      <c r="K89" s="179"/>
      <c r="L89" s="179"/>
      <c r="M89" s="179"/>
      <c r="N89" s="179"/>
      <c r="O89" s="179"/>
      <c r="P89" s="76"/>
      <c r="Q89" s="76"/>
      <c r="R89" s="76"/>
    </row>
    <row r="90" spans="2:18">
      <c r="B90" s="76"/>
      <c r="C90" s="76"/>
      <c r="D90" s="76"/>
      <c r="E90" s="76"/>
      <c r="F90" s="76"/>
      <c r="G90" s="76"/>
      <c r="H90" s="76"/>
      <c r="I90" s="76"/>
      <c r="J90" s="179"/>
      <c r="K90" s="179"/>
      <c r="L90" s="179"/>
      <c r="M90" s="179"/>
      <c r="N90" s="179"/>
      <c r="O90" s="179"/>
      <c r="P90" s="76"/>
      <c r="Q90" s="76"/>
      <c r="R90" s="76"/>
    </row>
    <row r="91" spans="2:18">
      <c r="B91" s="76"/>
      <c r="C91" s="76"/>
      <c r="D91" s="76"/>
      <c r="E91" s="76"/>
      <c r="F91" s="76"/>
      <c r="G91" s="76"/>
      <c r="H91" s="76"/>
      <c r="I91" s="76"/>
      <c r="J91" s="179"/>
      <c r="K91" s="179"/>
      <c r="L91" s="179"/>
      <c r="M91" s="179"/>
      <c r="N91" s="179"/>
      <c r="O91" s="179"/>
      <c r="P91" s="76"/>
      <c r="Q91" s="76"/>
      <c r="R91" s="76"/>
    </row>
    <row r="92" spans="2:18">
      <c r="B92" s="76"/>
      <c r="C92" s="76"/>
      <c r="D92" s="76"/>
      <c r="E92" s="76"/>
      <c r="F92" s="76"/>
      <c r="G92" s="76"/>
      <c r="H92" s="76"/>
      <c r="I92" s="76"/>
      <c r="J92" s="179"/>
      <c r="K92" s="179"/>
      <c r="L92" s="179"/>
      <c r="M92" s="179"/>
      <c r="N92" s="179"/>
      <c r="O92" s="179"/>
      <c r="P92" s="76"/>
      <c r="Q92" s="76"/>
      <c r="R92" s="76"/>
    </row>
    <row r="93" spans="2:18">
      <c r="B93" s="76"/>
      <c r="C93" s="76"/>
      <c r="D93" s="76"/>
      <c r="E93" s="76"/>
      <c r="F93" s="76"/>
      <c r="G93" s="76"/>
      <c r="H93" s="76"/>
      <c r="I93" s="76"/>
      <c r="J93" s="179"/>
      <c r="K93" s="179"/>
      <c r="L93" s="179"/>
      <c r="M93" s="179"/>
      <c r="N93" s="179"/>
      <c r="O93" s="179"/>
      <c r="P93" s="76"/>
      <c r="Q93" s="76"/>
      <c r="R93" s="76"/>
    </row>
    <row r="94" spans="2:18">
      <c r="B94" s="76"/>
      <c r="C94" s="76"/>
      <c r="D94" s="76"/>
      <c r="E94" s="76"/>
      <c r="F94" s="76"/>
      <c r="G94" s="76"/>
      <c r="H94" s="76"/>
      <c r="I94" s="76"/>
      <c r="J94" s="179"/>
      <c r="K94" s="179"/>
      <c r="L94" s="179"/>
      <c r="M94" s="179"/>
      <c r="N94" s="179"/>
      <c r="O94" s="179"/>
      <c r="P94" s="76"/>
      <c r="Q94" s="76"/>
      <c r="R94" s="76"/>
    </row>
    <row r="95" spans="2:18">
      <c r="B95" s="76"/>
      <c r="C95" s="76"/>
      <c r="D95" s="76"/>
      <c r="E95" s="76"/>
      <c r="F95" s="76"/>
      <c r="G95" s="76"/>
      <c r="H95" s="76"/>
      <c r="I95" s="76"/>
      <c r="J95" s="179"/>
      <c r="K95" s="179"/>
      <c r="L95" s="179"/>
      <c r="M95" s="179"/>
      <c r="N95" s="179"/>
      <c r="O95" s="179"/>
      <c r="P95" s="76"/>
      <c r="Q95" s="76"/>
      <c r="R95" s="76"/>
    </row>
    <row r="96" spans="2:18">
      <c r="B96" s="76"/>
      <c r="C96" s="76"/>
      <c r="D96" s="76"/>
      <c r="E96" s="76"/>
      <c r="F96" s="76"/>
      <c r="G96" s="76"/>
      <c r="H96" s="76"/>
      <c r="I96" s="76"/>
      <c r="J96" s="179"/>
      <c r="K96" s="179"/>
      <c r="L96" s="179"/>
      <c r="M96" s="179"/>
      <c r="N96" s="179"/>
      <c r="O96" s="179"/>
      <c r="P96" s="76"/>
      <c r="Q96" s="76"/>
      <c r="R96" s="76"/>
    </row>
    <row r="97" spans="2:18">
      <c r="B97" s="76"/>
      <c r="C97" s="76"/>
      <c r="D97" s="76"/>
      <c r="E97" s="76"/>
      <c r="F97" s="76"/>
      <c r="G97" s="76"/>
      <c r="H97" s="76"/>
      <c r="I97" s="76"/>
      <c r="J97" s="179"/>
      <c r="K97" s="179"/>
      <c r="L97" s="179"/>
      <c r="M97" s="179"/>
      <c r="N97" s="179"/>
      <c r="O97" s="179"/>
      <c r="P97" s="76"/>
      <c r="Q97" s="76"/>
      <c r="R97" s="76"/>
    </row>
    <row r="98" spans="2:18">
      <c r="B98" s="76"/>
      <c r="C98" s="76"/>
      <c r="D98" s="76"/>
      <c r="E98" s="76"/>
      <c r="F98" s="76"/>
      <c r="G98" s="76"/>
      <c r="H98" s="76"/>
      <c r="I98" s="76"/>
      <c r="J98" s="179"/>
      <c r="K98" s="179"/>
      <c r="L98" s="179"/>
      <c r="M98" s="179"/>
      <c r="N98" s="179"/>
      <c r="O98" s="179"/>
      <c r="P98" s="76"/>
      <c r="Q98" s="76"/>
      <c r="R98" s="76"/>
    </row>
    <row r="99" spans="2:18">
      <c r="B99" s="76"/>
      <c r="C99" s="76"/>
      <c r="D99" s="76"/>
      <c r="E99" s="76"/>
      <c r="F99" s="76"/>
      <c r="G99" s="76"/>
      <c r="H99" s="76"/>
      <c r="I99" s="76"/>
      <c r="J99" s="179"/>
      <c r="K99" s="179"/>
      <c r="L99" s="179"/>
      <c r="M99" s="179"/>
      <c r="N99" s="179"/>
      <c r="O99" s="179"/>
      <c r="P99" s="76"/>
      <c r="Q99" s="76"/>
      <c r="R99" s="76"/>
    </row>
    <row r="100" spans="2:18">
      <c r="B100" s="76"/>
      <c r="C100" s="76"/>
      <c r="D100" s="76"/>
      <c r="E100" s="76"/>
      <c r="F100" s="76"/>
      <c r="G100" s="76"/>
      <c r="H100" s="76"/>
      <c r="I100" s="76"/>
      <c r="J100" s="179"/>
      <c r="K100" s="179"/>
      <c r="L100" s="179"/>
      <c r="M100" s="179"/>
      <c r="N100" s="179"/>
      <c r="O100" s="179"/>
      <c r="P100" s="76"/>
      <c r="Q100" s="76"/>
      <c r="R100" s="76"/>
    </row>
    <row r="101" spans="2:18">
      <c r="B101" s="76"/>
      <c r="C101" s="76"/>
      <c r="D101" s="76"/>
      <c r="E101" s="76"/>
      <c r="F101" s="76"/>
      <c r="G101" s="76"/>
      <c r="H101" s="76"/>
      <c r="I101" s="76"/>
      <c r="J101" s="179"/>
      <c r="K101" s="179"/>
      <c r="L101" s="179"/>
      <c r="M101" s="179"/>
      <c r="N101" s="179"/>
      <c r="O101" s="179"/>
      <c r="P101" s="76"/>
      <c r="Q101" s="76"/>
      <c r="R101" s="76"/>
    </row>
    <row r="102" spans="2:18">
      <c r="B102" s="76"/>
      <c r="C102" s="76"/>
      <c r="D102" s="76"/>
      <c r="E102" s="76"/>
      <c r="F102" s="76"/>
      <c r="G102" s="76"/>
      <c r="H102" s="76"/>
      <c r="I102" s="76"/>
      <c r="J102" s="179"/>
      <c r="K102" s="179"/>
      <c r="L102" s="179"/>
      <c r="M102" s="179"/>
      <c r="N102" s="179"/>
      <c r="O102" s="179"/>
      <c r="P102" s="76"/>
      <c r="Q102" s="76"/>
      <c r="R102" s="76"/>
    </row>
    <row r="103" spans="2:18">
      <c r="B103" s="76"/>
      <c r="C103" s="76"/>
      <c r="D103" s="76"/>
      <c r="E103" s="76"/>
      <c r="F103" s="76"/>
      <c r="G103" s="76"/>
      <c r="H103" s="76"/>
      <c r="I103" s="76"/>
      <c r="J103" s="179"/>
      <c r="K103" s="179"/>
      <c r="L103" s="179"/>
      <c r="M103" s="179"/>
      <c r="N103" s="179"/>
      <c r="O103" s="179"/>
      <c r="P103" s="76"/>
      <c r="Q103" s="76"/>
      <c r="R103" s="76"/>
    </row>
    <row r="104" spans="2:18">
      <c r="B104" s="76"/>
      <c r="C104" s="76"/>
      <c r="D104" s="76"/>
      <c r="E104" s="76"/>
      <c r="F104" s="76"/>
      <c r="G104" s="76"/>
      <c r="H104" s="76"/>
      <c r="I104" s="76"/>
      <c r="J104" s="179"/>
      <c r="K104" s="179"/>
      <c r="L104" s="179"/>
      <c r="M104" s="179"/>
      <c r="N104" s="179"/>
      <c r="O104" s="179"/>
      <c r="P104" s="76"/>
      <c r="Q104" s="76"/>
      <c r="R104" s="76"/>
    </row>
    <row r="105" spans="2:18">
      <c r="B105" s="76"/>
      <c r="C105" s="76"/>
      <c r="D105" s="76"/>
      <c r="E105" s="76"/>
      <c r="F105" s="76"/>
      <c r="G105" s="76"/>
      <c r="H105" s="76"/>
      <c r="I105" s="76"/>
      <c r="J105" s="179"/>
      <c r="K105" s="179"/>
      <c r="L105" s="179"/>
      <c r="M105" s="179"/>
      <c r="N105" s="179"/>
      <c r="O105" s="179"/>
      <c r="P105" s="76"/>
      <c r="Q105" s="76"/>
      <c r="R105" s="76"/>
    </row>
    <row r="106" spans="2:18">
      <c r="B106" s="76"/>
      <c r="C106" s="76"/>
      <c r="D106" s="76"/>
      <c r="E106" s="76"/>
      <c r="F106" s="76"/>
      <c r="G106" s="76"/>
      <c r="H106" s="76"/>
      <c r="I106" s="76"/>
      <c r="J106" s="179"/>
      <c r="K106" s="179"/>
      <c r="L106" s="179"/>
      <c r="M106" s="179"/>
      <c r="N106" s="179"/>
      <c r="O106" s="179"/>
      <c r="P106" s="76"/>
      <c r="Q106" s="76"/>
      <c r="R106" s="76"/>
    </row>
    <row r="107" spans="2:18">
      <c r="B107" s="76"/>
      <c r="C107" s="76"/>
      <c r="D107" s="76"/>
      <c r="E107" s="76"/>
      <c r="F107" s="76"/>
      <c r="G107" s="76"/>
      <c r="H107" s="76"/>
      <c r="I107" s="76"/>
      <c r="J107" s="179"/>
      <c r="K107" s="179"/>
      <c r="L107" s="179"/>
      <c r="M107" s="179"/>
      <c r="N107" s="179"/>
      <c r="O107" s="179"/>
      <c r="P107" s="76"/>
      <c r="Q107" s="76"/>
      <c r="R107" s="76"/>
    </row>
    <row r="108" spans="2:18">
      <c r="B108" s="76"/>
      <c r="C108" s="76"/>
      <c r="D108" s="76"/>
      <c r="E108" s="76"/>
      <c r="F108" s="76"/>
      <c r="G108" s="76"/>
      <c r="H108" s="76"/>
      <c r="I108" s="76"/>
      <c r="J108" s="179"/>
      <c r="K108" s="179"/>
      <c r="L108" s="179"/>
      <c r="M108" s="179"/>
      <c r="N108" s="179"/>
      <c r="O108" s="179"/>
      <c r="P108" s="76"/>
      <c r="Q108" s="76"/>
      <c r="R108" s="76"/>
    </row>
    <row r="109" spans="2:18">
      <c r="B109" s="76"/>
      <c r="C109" s="76"/>
      <c r="D109" s="76"/>
      <c r="E109" s="76"/>
      <c r="F109" s="76"/>
      <c r="G109" s="76"/>
      <c r="H109" s="76"/>
      <c r="I109" s="76"/>
      <c r="J109" s="179"/>
      <c r="K109" s="179"/>
      <c r="L109" s="179"/>
      <c r="M109" s="179"/>
      <c r="N109" s="179"/>
      <c r="O109" s="179"/>
      <c r="P109" s="76"/>
      <c r="Q109" s="76"/>
      <c r="R109" s="76"/>
    </row>
    <row r="110" spans="2:18">
      <c r="B110" s="76"/>
      <c r="C110" s="76"/>
      <c r="D110" s="76"/>
      <c r="E110" s="76"/>
      <c r="F110" s="76"/>
      <c r="G110" s="76"/>
      <c r="H110" s="76"/>
      <c r="I110" s="76"/>
      <c r="J110" s="179"/>
      <c r="K110" s="179"/>
      <c r="L110" s="179"/>
      <c r="M110" s="179"/>
      <c r="N110" s="179"/>
      <c r="O110" s="179"/>
      <c r="P110" s="76"/>
      <c r="Q110" s="76"/>
      <c r="R110" s="76"/>
    </row>
    <row r="111" spans="2:18">
      <c r="B111" s="76"/>
      <c r="C111" s="76"/>
      <c r="D111" s="76"/>
      <c r="E111" s="76"/>
      <c r="F111" s="76"/>
      <c r="G111" s="76"/>
      <c r="H111" s="76"/>
      <c r="I111" s="76"/>
      <c r="J111" s="179"/>
      <c r="K111" s="179"/>
      <c r="L111" s="179"/>
      <c r="M111" s="179"/>
      <c r="N111" s="179"/>
      <c r="O111" s="179"/>
      <c r="P111" s="76"/>
      <c r="Q111" s="76"/>
      <c r="R111" s="76"/>
    </row>
    <row r="112" spans="2:18">
      <c r="B112" s="76"/>
      <c r="C112" s="76"/>
      <c r="D112" s="76"/>
      <c r="E112" s="76"/>
      <c r="F112" s="76"/>
      <c r="G112" s="76"/>
      <c r="H112" s="76"/>
      <c r="I112" s="76"/>
      <c r="J112" s="179"/>
      <c r="K112" s="179"/>
      <c r="L112" s="179"/>
      <c r="M112" s="179"/>
      <c r="N112" s="179"/>
      <c r="O112" s="179"/>
      <c r="P112" s="76"/>
      <c r="Q112" s="76"/>
      <c r="R112" s="76"/>
    </row>
    <row r="113" spans="2:18">
      <c r="B113" s="76"/>
      <c r="C113" s="76"/>
      <c r="D113" s="76"/>
      <c r="E113" s="76"/>
      <c r="F113" s="76"/>
      <c r="G113" s="76"/>
      <c r="H113" s="76"/>
      <c r="I113" s="76"/>
      <c r="J113" s="179"/>
      <c r="K113" s="179"/>
      <c r="L113" s="179"/>
      <c r="M113" s="179"/>
      <c r="N113" s="179"/>
      <c r="O113" s="179"/>
      <c r="P113" s="76"/>
      <c r="Q113" s="76"/>
      <c r="R113" s="76"/>
    </row>
    <row r="114" spans="2:18">
      <c r="B114" s="76"/>
      <c r="C114" s="76"/>
      <c r="D114" s="76"/>
      <c r="E114" s="76"/>
      <c r="F114" s="76"/>
      <c r="G114" s="76"/>
      <c r="H114" s="76"/>
      <c r="I114" s="76"/>
      <c r="J114" s="179"/>
      <c r="K114" s="179"/>
      <c r="L114" s="179"/>
      <c r="M114" s="179"/>
      <c r="N114" s="179"/>
      <c r="O114" s="179"/>
      <c r="P114" s="76"/>
      <c r="Q114" s="76"/>
      <c r="R114" s="76"/>
    </row>
    <row r="115" spans="2:18">
      <c r="B115" s="76"/>
      <c r="C115" s="76"/>
      <c r="D115" s="76"/>
      <c r="E115" s="76"/>
      <c r="F115" s="76"/>
      <c r="G115" s="76"/>
      <c r="H115" s="76"/>
      <c r="I115" s="76"/>
      <c r="J115" s="179"/>
      <c r="K115" s="179"/>
      <c r="L115" s="179"/>
      <c r="M115" s="179"/>
      <c r="N115" s="179"/>
      <c r="O115" s="179"/>
      <c r="P115" s="76"/>
      <c r="Q115" s="76"/>
      <c r="R115" s="76"/>
    </row>
    <row r="116" spans="2:18">
      <c r="B116" s="76"/>
      <c r="C116" s="76"/>
      <c r="D116" s="76"/>
      <c r="E116" s="76"/>
      <c r="F116" s="76"/>
      <c r="G116" s="76"/>
      <c r="H116" s="76"/>
      <c r="I116" s="76"/>
      <c r="J116" s="179"/>
      <c r="K116" s="179"/>
      <c r="L116" s="179"/>
      <c r="M116" s="179"/>
      <c r="N116" s="179"/>
      <c r="O116" s="179"/>
      <c r="P116" s="76"/>
      <c r="Q116" s="76"/>
      <c r="R116" s="76"/>
    </row>
    <row r="117" spans="2:18">
      <c r="B117" s="76"/>
      <c r="C117" s="76"/>
      <c r="D117" s="76"/>
      <c r="E117" s="76"/>
      <c r="F117" s="76"/>
      <c r="G117" s="76"/>
      <c r="H117" s="76"/>
      <c r="I117" s="76"/>
      <c r="J117" s="179"/>
      <c r="K117" s="179"/>
      <c r="L117" s="179"/>
      <c r="M117" s="179"/>
      <c r="N117" s="179"/>
      <c r="O117" s="179"/>
      <c r="P117" s="76"/>
      <c r="Q117" s="76"/>
      <c r="R117" s="76"/>
    </row>
    <row r="118" spans="2:18">
      <c r="B118" s="76"/>
      <c r="C118" s="76"/>
      <c r="D118" s="76"/>
      <c r="E118" s="76"/>
      <c r="F118" s="76"/>
      <c r="G118" s="76"/>
      <c r="H118" s="76"/>
      <c r="I118" s="76"/>
      <c r="J118" s="179"/>
      <c r="K118" s="179"/>
      <c r="L118" s="179"/>
      <c r="M118" s="179"/>
      <c r="N118" s="179"/>
      <c r="O118" s="179"/>
      <c r="P118" s="76"/>
      <c r="Q118" s="76"/>
      <c r="R118" s="76"/>
    </row>
    <row r="119" spans="2:18">
      <c r="B119" s="76"/>
      <c r="C119" s="76"/>
      <c r="D119" s="76"/>
      <c r="E119" s="76"/>
      <c r="F119" s="76"/>
      <c r="G119" s="76"/>
      <c r="H119" s="76"/>
      <c r="I119" s="76"/>
      <c r="J119" s="179"/>
      <c r="K119" s="179"/>
      <c r="L119" s="179"/>
      <c r="M119" s="179"/>
      <c r="N119" s="179"/>
      <c r="O119" s="179"/>
      <c r="P119" s="76"/>
      <c r="Q119" s="76"/>
      <c r="R119" s="76"/>
    </row>
    <row r="120" spans="2:18">
      <c r="B120" s="76"/>
      <c r="C120" s="76"/>
      <c r="D120" s="76"/>
      <c r="E120" s="76"/>
      <c r="F120" s="76"/>
      <c r="G120" s="76"/>
      <c r="H120" s="76"/>
      <c r="I120" s="76"/>
      <c r="J120" s="179"/>
      <c r="K120" s="179"/>
      <c r="L120" s="179"/>
      <c r="M120" s="179"/>
      <c r="N120" s="179"/>
      <c r="O120" s="179"/>
      <c r="P120" s="76"/>
      <c r="Q120" s="76"/>
      <c r="R120" s="76"/>
    </row>
    <row r="121" spans="2:18">
      <c r="B121" s="76"/>
      <c r="C121" s="76"/>
      <c r="D121" s="76"/>
      <c r="E121" s="76"/>
      <c r="F121" s="76"/>
      <c r="G121" s="76"/>
      <c r="H121" s="76"/>
      <c r="I121" s="76"/>
      <c r="J121" s="179"/>
      <c r="K121" s="179"/>
      <c r="L121" s="179"/>
      <c r="M121" s="179"/>
      <c r="N121" s="179"/>
      <c r="O121" s="179"/>
      <c r="P121" s="76"/>
      <c r="Q121" s="76"/>
      <c r="R121" s="76"/>
    </row>
    <row r="122" spans="2:18">
      <c r="B122" s="76"/>
      <c r="C122" s="76"/>
      <c r="D122" s="76"/>
      <c r="E122" s="76"/>
      <c r="F122" s="76"/>
      <c r="G122" s="76"/>
      <c r="H122" s="76"/>
      <c r="I122" s="76"/>
      <c r="J122" s="179"/>
      <c r="K122" s="179"/>
      <c r="L122" s="179"/>
      <c r="M122" s="179"/>
      <c r="N122" s="179"/>
      <c r="O122" s="179"/>
      <c r="P122" s="76"/>
      <c r="Q122" s="76"/>
      <c r="R122" s="76"/>
    </row>
    <row r="123" spans="2:18">
      <c r="B123" s="76"/>
      <c r="C123" s="76"/>
      <c r="D123" s="76"/>
      <c r="E123" s="76"/>
      <c r="F123" s="76"/>
      <c r="G123" s="76"/>
      <c r="H123" s="76"/>
      <c r="I123" s="76"/>
      <c r="J123" s="179"/>
      <c r="K123" s="179"/>
      <c r="L123" s="179"/>
      <c r="M123" s="179"/>
      <c r="N123" s="179"/>
      <c r="O123" s="179"/>
      <c r="P123" s="76"/>
      <c r="Q123" s="76"/>
      <c r="R123" s="76"/>
    </row>
    <row r="124" spans="2:18">
      <c r="B124" s="76"/>
      <c r="C124" s="76"/>
      <c r="D124" s="76"/>
      <c r="E124" s="76"/>
      <c r="F124" s="76"/>
      <c r="G124" s="76"/>
      <c r="H124" s="76"/>
      <c r="I124" s="76"/>
      <c r="J124" s="179"/>
      <c r="K124" s="179"/>
      <c r="L124" s="179"/>
      <c r="M124" s="179"/>
      <c r="N124" s="179"/>
      <c r="O124" s="179"/>
      <c r="P124" s="76"/>
      <c r="Q124" s="76"/>
      <c r="R124" s="76"/>
    </row>
    <row r="125" spans="2:18">
      <c r="B125" s="76"/>
      <c r="C125" s="76"/>
      <c r="D125" s="76"/>
      <c r="E125" s="76"/>
      <c r="F125" s="76"/>
      <c r="G125" s="76"/>
      <c r="H125" s="76"/>
      <c r="I125" s="76"/>
      <c r="J125" s="179"/>
      <c r="K125" s="179"/>
      <c r="L125" s="179"/>
      <c r="M125" s="179"/>
      <c r="N125" s="179"/>
      <c r="O125" s="179"/>
      <c r="P125" s="76"/>
      <c r="Q125" s="76"/>
      <c r="R125" s="76"/>
    </row>
    <row r="126" spans="2:18">
      <c r="B126" s="76"/>
      <c r="C126" s="76"/>
      <c r="D126" s="76"/>
      <c r="E126" s="76"/>
      <c r="F126" s="76"/>
      <c r="G126" s="76"/>
      <c r="H126" s="76"/>
      <c r="I126" s="76"/>
      <c r="J126" s="179"/>
      <c r="K126" s="179"/>
      <c r="L126" s="179"/>
      <c r="M126" s="179"/>
      <c r="N126" s="179"/>
      <c r="O126" s="179"/>
      <c r="P126" s="76"/>
      <c r="Q126" s="76"/>
      <c r="R126" s="76"/>
    </row>
    <row r="127" spans="2:18">
      <c r="B127" s="76"/>
      <c r="C127" s="76"/>
      <c r="D127" s="76"/>
      <c r="E127" s="76"/>
      <c r="F127" s="76"/>
      <c r="G127" s="76"/>
      <c r="H127" s="76"/>
      <c r="I127" s="76"/>
      <c r="J127" s="179"/>
      <c r="K127" s="179"/>
      <c r="L127" s="179"/>
      <c r="M127" s="179"/>
      <c r="N127" s="179"/>
      <c r="O127" s="179"/>
      <c r="P127" s="76"/>
      <c r="Q127" s="76"/>
      <c r="R127" s="76"/>
    </row>
    <row r="128" spans="2:18">
      <c r="B128" s="76"/>
      <c r="C128" s="76"/>
      <c r="D128" s="76"/>
      <c r="E128" s="76"/>
      <c r="F128" s="76"/>
      <c r="G128" s="76"/>
      <c r="H128" s="76"/>
      <c r="I128" s="76"/>
      <c r="J128" s="179"/>
      <c r="K128" s="179"/>
      <c r="L128" s="179"/>
      <c r="M128" s="179"/>
      <c r="N128" s="179"/>
      <c r="O128" s="179"/>
      <c r="P128" s="76"/>
      <c r="Q128" s="76"/>
      <c r="R128" s="76"/>
    </row>
    <row r="129" spans="2:18">
      <c r="B129" s="76"/>
      <c r="C129" s="76"/>
      <c r="D129" s="76"/>
      <c r="E129" s="76"/>
      <c r="F129" s="76"/>
      <c r="G129" s="76"/>
      <c r="H129" s="76"/>
      <c r="I129" s="76"/>
      <c r="J129" s="179"/>
      <c r="K129" s="179"/>
      <c r="L129" s="179"/>
      <c r="M129" s="179"/>
      <c r="N129" s="179"/>
      <c r="O129" s="179"/>
      <c r="P129" s="76"/>
      <c r="Q129" s="76"/>
      <c r="R129" s="76"/>
    </row>
    <row r="130" spans="2:18">
      <c r="B130" s="76"/>
      <c r="C130" s="76"/>
      <c r="D130" s="76"/>
      <c r="E130" s="76"/>
      <c r="F130" s="76"/>
      <c r="G130" s="76"/>
      <c r="H130" s="76"/>
      <c r="I130" s="76"/>
      <c r="J130" s="179"/>
      <c r="K130" s="179"/>
      <c r="L130" s="179"/>
      <c r="M130" s="179"/>
      <c r="N130" s="179"/>
      <c r="O130" s="179"/>
      <c r="P130" s="76"/>
      <c r="Q130" s="76"/>
      <c r="R130" s="76"/>
    </row>
    <row r="131" spans="2:18">
      <c r="B131" s="76"/>
      <c r="C131" s="76"/>
      <c r="D131" s="76"/>
      <c r="E131" s="76"/>
      <c r="F131" s="76"/>
      <c r="G131" s="76"/>
      <c r="H131" s="76"/>
      <c r="I131" s="76"/>
      <c r="J131" s="179"/>
      <c r="K131" s="179"/>
      <c r="L131" s="179"/>
      <c r="M131" s="179"/>
      <c r="N131" s="179"/>
      <c r="O131" s="179"/>
      <c r="P131" s="76"/>
      <c r="Q131" s="76"/>
      <c r="R131" s="76"/>
    </row>
    <row r="132" spans="2:18">
      <c r="B132" s="76"/>
      <c r="C132" s="76"/>
      <c r="D132" s="76"/>
      <c r="E132" s="76"/>
      <c r="F132" s="76"/>
      <c r="G132" s="76"/>
      <c r="H132" s="76"/>
      <c r="I132" s="76"/>
      <c r="J132" s="179"/>
      <c r="K132" s="179"/>
      <c r="L132" s="179"/>
      <c r="M132" s="179"/>
      <c r="N132" s="179"/>
      <c r="O132" s="179"/>
      <c r="P132" s="76"/>
      <c r="Q132" s="76"/>
      <c r="R132" s="76"/>
    </row>
    <row r="133" spans="2:18">
      <c r="B133" s="76"/>
      <c r="C133" s="76"/>
      <c r="D133" s="76"/>
      <c r="E133" s="76"/>
      <c r="F133" s="76"/>
      <c r="G133" s="76"/>
      <c r="H133" s="76"/>
      <c r="I133" s="76"/>
      <c r="J133" s="179"/>
      <c r="K133" s="179"/>
      <c r="L133" s="179"/>
      <c r="M133" s="179"/>
      <c r="N133" s="179"/>
      <c r="O133" s="179"/>
      <c r="P133" s="76"/>
      <c r="Q133" s="76"/>
      <c r="R133" s="76"/>
    </row>
    <row r="134" spans="2:18">
      <c r="B134" s="76"/>
      <c r="C134" s="76"/>
      <c r="D134" s="76"/>
      <c r="E134" s="76"/>
      <c r="F134" s="76"/>
      <c r="G134" s="76"/>
      <c r="H134" s="76"/>
      <c r="I134" s="76"/>
      <c r="J134" s="179"/>
      <c r="K134" s="179"/>
      <c r="L134" s="179"/>
      <c r="M134" s="179"/>
      <c r="N134" s="179"/>
      <c r="O134" s="179"/>
      <c r="P134" s="76"/>
      <c r="Q134" s="76"/>
      <c r="R134" s="76"/>
    </row>
    <row r="135" spans="2:18">
      <c r="B135" s="76"/>
      <c r="C135" s="76"/>
      <c r="D135" s="76"/>
      <c r="E135" s="76"/>
      <c r="F135" s="76"/>
      <c r="G135" s="76"/>
      <c r="H135" s="76"/>
      <c r="I135" s="76"/>
      <c r="J135" s="179"/>
      <c r="K135" s="179"/>
      <c r="L135" s="179"/>
      <c r="M135" s="179"/>
      <c r="N135" s="179"/>
      <c r="O135" s="179"/>
      <c r="P135" s="76"/>
      <c r="Q135" s="76"/>
      <c r="R135" s="76"/>
    </row>
    <row r="136" spans="2:18">
      <c r="B136" s="76"/>
      <c r="C136" s="76"/>
      <c r="D136" s="76"/>
      <c r="E136" s="76"/>
      <c r="F136" s="76"/>
      <c r="G136" s="76"/>
      <c r="H136" s="76"/>
      <c r="I136" s="76"/>
      <c r="J136" s="179"/>
      <c r="K136" s="179"/>
      <c r="L136" s="179"/>
      <c r="M136" s="179"/>
      <c r="N136" s="179"/>
      <c r="O136" s="179"/>
      <c r="P136" s="76"/>
      <c r="Q136" s="76"/>
      <c r="R136" s="76"/>
    </row>
    <row r="137" spans="2:18">
      <c r="B137" s="76"/>
      <c r="C137" s="76"/>
      <c r="D137" s="76"/>
      <c r="E137" s="76"/>
      <c r="F137" s="76"/>
      <c r="G137" s="76"/>
      <c r="H137" s="76"/>
      <c r="I137" s="76"/>
      <c r="J137" s="179"/>
      <c r="K137" s="179"/>
      <c r="L137" s="179"/>
      <c r="M137" s="179"/>
      <c r="N137" s="179"/>
      <c r="O137" s="179"/>
      <c r="P137" s="76"/>
      <c r="Q137" s="76"/>
      <c r="R137" s="76"/>
    </row>
    <row r="138" spans="2:18">
      <c r="B138" s="76"/>
      <c r="C138" s="76"/>
      <c r="D138" s="76"/>
      <c r="E138" s="76"/>
      <c r="F138" s="76"/>
      <c r="G138" s="76"/>
      <c r="H138" s="76"/>
      <c r="I138" s="76"/>
      <c r="J138" s="179"/>
      <c r="K138" s="179"/>
      <c r="L138" s="179"/>
      <c r="M138" s="179"/>
      <c r="N138" s="179"/>
      <c r="O138" s="179"/>
      <c r="P138" s="76"/>
      <c r="Q138" s="76"/>
      <c r="R138" s="76"/>
    </row>
    <row r="139" spans="2:18">
      <c r="B139" s="76"/>
      <c r="C139" s="76"/>
      <c r="D139" s="76"/>
      <c r="E139" s="76"/>
      <c r="F139" s="76"/>
      <c r="G139" s="76"/>
      <c r="H139" s="76"/>
      <c r="I139" s="76"/>
      <c r="J139" s="179"/>
      <c r="K139" s="179"/>
      <c r="L139" s="179"/>
      <c r="M139" s="179"/>
      <c r="N139" s="179"/>
      <c r="O139" s="179"/>
      <c r="P139" s="76"/>
      <c r="Q139" s="76"/>
      <c r="R139" s="76"/>
    </row>
    <row r="140" spans="2:18">
      <c r="B140" s="76"/>
      <c r="C140" s="76"/>
      <c r="D140" s="76"/>
      <c r="E140" s="76"/>
      <c r="F140" s="76"/>
      <c r="G140" s="76"/>
      <c r="H140" s="76"/>
      <c r="I140" s="76"/>
      <c r="J140" s="179"/>
      <c r="K140" s="179"/>
      <c r="L140" s="179"/>
      <c r="M140" s="179"/>
      <c r="N140" s="179"/>
      <c r="O140" s="179"/>
      <c r="P140" s="76"/>
      <c r="Q140" s="76"/>
      <c r="R140" s="76"/>
    </row>
    <row r="141" spans="2:18">
      <c r="B141" s="76"/>
      <c r="C141" s="76"/>
      <c r="D141" s="76"/>
      <c r="E141" s="76"/>
      <c r="F141" s="76"/>
      <c r="G141" s="76"/>
      <c r="H141" s="76"/>
      <c r="I141" s="76"/>
      <c r="J141" s="179"/>
      <c r="K141" s="179"/>
      <c r="L141" s="179"/>
      <c r="M141" s="179"/>
      <c r="N141" s="179"/>
      <c r="O141" s="179"/>
      <c r="P141" s="76"/>
      <c r="Q141" s="76"/>
      <c r="R141" s="76"/>
    </row>
    <row r="142" spans="2:18">
      <c r="B142" s="76"/>
      <c r="C142" s="76"/>
      <c r="D142" s="76"/>
      <c r="E142" s="76"/>
      <c r="F142" s="76"/>
      <c r="G142" s="76"/>
      <c r="H142" s="76"/>
      <c r="I142" s="76"/>
      <c r="J142" s="179"/>
      <c r="K142" s="179"/>
      <c r="L142" s="179"/>
      <c r="M142" s="179"/>
      <c r="N142" s="179"/>
      <c r="O142" s="179"/>
      <c r="P142" s="76"/>
      <c r="Q142" s="76"/>
      <c r="R142" s="76"/>
    </row>
    <row r="143" spans="2:18">
      <c r="B143" s="76"/>
      <c r="C143" s="76"/>
      <c r="D143" s="76"/>
      <c r="E143" s="76"/>
      <c r="F143" s="76"/>
      <c r="G143" s="76"/>
      <c r="H143" s="76"/>
      <c r="I143" s="76"/>
      <c r="J143" s="179"/>
      <c r="K143" s="179"/>
      <c r="L143" s="179"/>
      <c r="M143" s="179"/>
      <c r="N143" s="179"/>
      <c r="O143" s="179"/>
      <c r="P143" s="76"/>
      <c r="Q143" s="76"/>
      <c r="R143" s="76"/>
    </row>
    <row r="144" spans="2:18">
      <c r="B144" s="76"/>
      <c r="C144" s="76"/>
      <c r="D144" s="76"/>
      <c r="E144" s="76"/>
      <c r="F144" s="76"/>
      <c r="G144" s="76"/>
      <c r="H144" s="76"/>
      <c r="I144" s="76"/>
      <c r="J144" s="179"/>
      <c r="K144" s="179"/>
      <c r="L144" s="179"/>
      <c r="M144" s="179"/>
      <c r="N144" s="179"/>
      <c r="O144" s="179"/>
      <c r="P144" s="76"/>
      <c r="Q144" s="76"/>
      <c r="R144" s="76"/>
    </row>
    <row r="145" spans="2:18">
      <c r="B145" s="76"/>
      <c r="C145" s="76"/>
      <c r="D145" s="76"/>
      <c r="E145" s="76"/>
      <c r="F145" s="76"/>
      <c r="G145" s="76"/>
      <c r="H145" s="76"/>
      <c r="I145" s="76"/>
      <c r="J145" s="179"/>
      <c r="K145" s="179"/>
      <c r="L145" s="179"/>
      <c r="M145" s="179"/>
      <c r="N145" s="179"/>
      <c r="O145" s="179"/>
      <c r="P145" s="76"/>
      <c r="Q145" s="76"/>
      <c r="R145" s="76"/>
    </row>
    <row r="146" spans="2:18">
      <c r="B146" s="76"/>
      <c r="C146" s="76"/>
      <c r="D146" s="76"/>
      <c r="E146" s="76"/>
      <c r="F146" s="76"/>
      <c r="G146" s="76"/>
      <c r="H146" s="76"/>
      <c r="I146" s="76"/>
      <c r="J146" s="179"/>
      <c r="K146" s="179"/>
      <c r="L146" s="179"/>
      <c r="M146" s="179"/>
      <c r="N146" s="179"/>
      <c r="O146" s="179"/>
      <c r="P146" s="76"/>
      <c r="Q146" s="76"/>
      <c r="R146" s="76"/>
    </row>
    <row r="147" spans="2:18">
      <c r="B147" s="76"/>
      <c r="C147" s="76"/>
      <c r="D147" s="76"/>
      <c r="E147" s="76"/>
      <c r="F147" s="76"/>
      <c r="G147" s="76"/>
      <c r="H147" s="76"/>
      <c r="I147" s="76"/>
      <c r="J147" s="179"/>
      <c r="K147" s="179"/>
      <c r="L147" s="179"/>
      <c r="M147" s="179"/>
      <c r="N147" s="179"/>
      <c r="O147" s="179"/>
      <c r="P147" s="76"/>
      <c r="Q147" s="76"/>
      <c r="R147" s="76"/>
    </row>
    <row r="148" spans="2:18">
      <c r="B148" s="76"/>
      <c r="C148" s="76"/>
      <c r="D148" s="76"/>
      <c r="E148" s="76"/>
      <c r="F148" s="76"/>
      <c r="G148" s="76"/>
      <c r="H148" s="76"/>
      <c r="I148" s="76"/>
      <c r="J148" s="179"/>
      <c r="K148" s="179"/>
      <c r="L148" s="179"/>
      <c r="M148" s="179"/>
      <c r="N148" s="179"/>
      <c r="O148" s="179"/>
      <c r="P148" s="76"/>
      <c r="Q148" s="76"/>
      <c r="R148" s="76"/>
    </row>
    <row r="149" spans="2:18">
      <c r="B149" s="76"/>
      <c r="C149" s="76"/>
      <c r="D149" s="76"/>
      <c r="E149" s="76"/>
      <c r="F149" s="76"/>
      <c r="G149" s="76"/>
      <c r="H149" s="76"/>
      <c r="I149" s="76"/>
      <c r="J149" s="179"/>
      <c r="K149" s="179"/>
      <c r="L149" s="179"/>
      <c r="M149" s="179"/>
      <c r="N149" s="179"/>
      <c r="O149" s="179"/>
      <c r="P149" s="76"/>
      <c r="Q149" s="76"/>
      <c r="R149" s="76"/>
    </row>
    <row r="150" spans="2:18">
      <c r="B150" s="76"/>
      <c r="C150" s="76"/>
      <c r="D150" s="76"/>
      <c r="E150" s="76"/>
      <c r="F150" s="76"/>
      <c r="G150" s="76"/>
      <c r="H150" s="76"/>
      <c r="I150" s="76"/>
      <c r="J150" s="179"/>
      <c r="K150" s="179"/>
      <c r="L150" s="179"/>
      <c r="M150" s="179"/>
      <c r="N150" s="179"/>
      <c r="O150" s="179"/>
      <c r="P150" s="76"/>
      <c r="Q150" s="76"/>
      <c r="R150" s="76"/>
    </row>
    <row r="151" spans="2:18">
      <c r="B151" s="76"/>
      <c r="C151" s="76"/>
      <c r="D151" s="76"/>
      <c r="E151" s="76"/>
      <c r="F151" s="76"/>
      <c r="G151" s="76"/>
      <c r="H151" s="76"/>
      <c r="I151" s="76"/>
      <c r="J151" s="179"/>
      <c r="K151" s="179"/>
      <c r="L151" s="179"/>
      <c r="M151" s="179"/>
      <c r="N151" s="179"/>
      <c r="O151" s="179"/>
      <c r="P151" s="76"/>
      <c r="Q151" s="76"/>
      <c r="R151" s="76"/>
    </row>
    <row r="152" spans="2:18">
      <c r="B152" s="76"/>
      <c r="C152" s="76"/>
      <c r="D152" s="76"/>
      <c r="E152" s="76"/>
      <c r="F152" s="76"/>
      <c r="G152" s="76"/>
      <c r="H152" s="76"/>
      <c r="I152" s="76"/>
      <c r="J152" s="179"/>
      <c r="K152" s="179"/>
      <c r="L152" s="179"/>
      <c r="M152" s="179"/>
      <c r="N152" s="179"/>
      <c r="O152" s="179"/>
      <c r="P152" s="76"/>
      <c r="Q152" s="76"/>
      <c r="R152" s="76"/>
    </row>
    <row r="153" spans="2:18">
      <c r="B153" s="76"/>
      <c r="C153" s="76"/>
      <c r="D153" s="76"/>
      <c r="E153" s="76"/>
      <c r="F153" s="76"/>
      <c r="G153" s="76"/>
      <c r="H153" s="76"/>
      <c r="I153" s="76"/>
      <c r="J153" s="179"/>
      <c r="K153" s="179"/>
      <c r="L153" s="179"/>
      <c r="M153" s="179"/>
      <c r="N153" s="179"/>
      <c r="O153" s="179"/>
      <c r="P153" s="76"/>
      <c r="Q153" s="76"/>
      <c r="R153" s="76"/>
    </row>
    <row r="154" spans="2:18">
      <c r="B154" s="76"/>
      <c r="C154" s="76"/>
      <c r="D154" s="76"/>
      <c r="E154" s="76"/>
      <c r="F154" s="76"/>
      <c r="G154" s="76"/>
      <c r="H154" s="76"/>
      <c r="I154" s="76"/>
      <c r="J154" s="179"/>
      <c r="K154" s="179"/>
      <c r="L154" s="179"/>
      <c r="M154" s="179"/>
      <c r="N154" s="179"/>
      <c r="O154" s="179"/>
      <c r="P154" s="76"/>
      <c r="Q154" s="76"/>
      <c r="R154" s="76"/>
    </row>
    <row r="155" spans="2:18">
      <c r="B155" s="76"/>
      <c r="C155" s="76"/>
      <c r="D155" s="76"/>
      <c r="E155" s="76"/>
      <c r="F155" s="76"/>
      <c r="G155" s="76"/>
      <c r="H155" s="76"/>
      <c r="I155" s="76"/>
      <c r="J155" s="179"/>
      <c r="K155" s="179"/>
      <c r="L155" s="179"/>
      <c r="M155" s="179"/>
      <c r="N155" s="179"/>
      <c r="O155" s="179"/>
      <c r="P155" s="76"/>
      <c r="Q155" s="76"/>
      <c r="R155" s="76"/>
    </row>
    <row r="156" spans="2:18">
      <c r="B156" s="76"/>
      <c r="C156" s="76"/>
      <c r="D156" s="76"/>
      <c r="E156" s="76"/>
      <c r="F156" s="76"/>
      <c r="G156" s="76"/>
      <c r="H156" s="76"/>
      <c r="I156" s="76"/>
      <c r="J156" s="179"/>
      <c r="K156" s="179"/>
      <c r="L156" s="179"/>
      <c r="M156" s="179"/>
      <c r="N156" s="179"/>
      <c r="O156" s="179"/>
      <c r="P156" s="76"/>
      <c r="Q156" s="76"/>
      <c r="R156" s="76"/>
    </row>
    <row r="157" spans="2:18">
      <c r="B157" s="76"/>
      <c r="C157" s="76"/>
      <c r="D157" s="76"/>
      <c r="E157" s="76"/>
      <c r="F157" s="76"/>
      <c r="G157" s="76"/>
      <c r="H157" s="76"/>
      <c r="I157" s="76"/>
      <c r="J157" s="179"/>
      <c r="K157" s="179"/>
      <c r="L157" s="179"/>
      <c r="M157" s="179"/>
      <c r="N157" s="179"/>
      <c r="O157" s="179"/>
      <c r="P157" s="76"/>
      <c r="Q157" s="76"/>
      <c r="R157" s="76"/>
    </row>
    <row r="158" spans="2:18">
      <c r="B158" s="76"/>
      <c r="C158" s="76"/>
      <c r="D158" s="76"/>
      <c r="E158" s="76"/>
      <c r="F158" s="76"/>
      <c r="G158" s="76"/>
      <c r="H158" s="76"/>
      <c r="I158" s="76"/>
      <c r="J158" s="179"/>
      <c r="K158" s="179"/>
      <c r="L158" s="179"/>
      <c r="M158" s="179"/>
      <c r="N158" s="179"/>
      <c r="O158" s="179"/>
      <c r="P158" s="76"/>
      <c r="Q158" s="76"/>
      <c r="R158" s="76"/>
    </row>
    <row r="159" spans="2:18">
      <c r="B159" s="76"/>
      <c r="C159" s="76"/>
      <c r="D159" s="76"/>
      <c r="E159" s="76"/>
      <c r="F159" s="76"/>
      <c r="G159" s="76"/>
      <c r="H159" s="76"/>
      <c r="I159" s="76"/>
      <c r="J159" s="179"/>
      <c r="K159" s="179"/>
      <c r="L159" s="179"/>
      <c r="M159" s="179"/>
      <c r="N159" s="179"/>
      <c r="O159" s="179"/>
      <c r="P159" s="76"/>
      <c r="Q159" s="76"/>
      <c r="R159" s="76"/>
    </row>
    <row r="160" spans="2:18">
      <c r="B160" s="76"/>
      <c r="C160" s="76"/>
      <c r="D160" s="76"/>
      <c r="E160" s="76"/>
      <c r="F160" s="76"/>
      <c r="G160" s="76"/>
      <c r="H160" s="76"/>
      <c r="I160" s="76"/>
      <c r="J160" s="179"/>
      <c r="K160" s="179"/>
      <c r="L160" s="179"/>
      <c r="M160" s="179"/>
      <c r="N160" s="179"/>
      <c r="O160" s="179"/>
      <c r="P160" s="76"/>
      <c r="Q160" s="76"/>
      <c r="R160" s="76"/>
    </row>
    <row r="161" spans="2:18">
      <c r="B161" s="76"/>
      <c r="C161" s="76"/>
      <c r="D161" s="76"/>
      <c r="E161" s="76"/>
      <c r="F161" s="76"/>
      <c r="G161" s="76"/>
      <c r="H161" s="76"/>
      <c r="I161" s="76"/>
      <c r="J161" s="179"/>
      <c r="K161" s="179"/>
      <c r="L161" s="179"/>
      <c r="M161" s="179"/>
      <c r="N161" s="179"/>
      <c r="O161" s="179"/>
      <c r="P161" s="76"/>
      <c r="Q161" s="76"/>
      <c r="R161" s="76"/>
    </row>
    <row r="162" spans="2:18">
      <c r="B162" s="76"/>
      <c r="C162" s="76"/>
      <c r="D162" s="76"/>
      <c r="E162" s="76"/>
      <c r="F162" s="76"/>
      <c r="G162" s="76"/>
      <c r="H162" s="76"/>
      <c r="I162" s="76"/>
      <c r="J162" s="179"/>
      <c r="K162" s="179"/>
      <c r="L162" s="179"/>
      <c r="M162" s="179"/>
      <c r="N162" s="179"/>
      <c r="O162" s="179"/>
      <c r="P162" s="76"/>
      <c r="Q162" s="76"/>
      <c r="R162" s="76"/>
    </row>
    <row r="163" spans="2:18">
      <c r="B163" s="76"/>
      <c r="C163" s="76"/>
      <c r="D163" s="76"/>
      <c r="E163" s="76"/>
      <c r="F163" s="76"/>
      <c r="G163" s="76"/>
      <c r="H163" s="76"/>
      <c r="I163" s="76"/>
      <c r="J163" s="179"/>
      <c r="K163" s="179"/>
      <c r="L163" s="179"/>
      <c r="M163" s="179"/>
      <c r="N163" s="179"/>
      <c r="O163" s="179"/>
      <c r="P163" s="76"/>
      <c r="Q163" s="76"/>
      <c r="R163" s="76"/>
    </row>
    <row r="164" spans="2:18">
      <c r="B164" s="76"/>
      <c r="C164" s="76"/>
      <c r="D164" s="76"/>
      <c r="E164" s="76"/>
      <c r="F164" s="76"/>
      <c r="G164" s="76"/>
      <c r="H164" s="76"/>
      <c r="I164" s="76"/>
      <c r="J164" s="179"/>
      <c r="K164" s="179"/>
      <c r="L164" s="179"/>
      <c r="M164" s="179"/>
      <c r="N164" s="179"/>
      <c r="O164" s="179"/>
      <c r="P164" s="76"/>
      <c r="Q164" s="76"/>
      <c r="R164" s="76"/>
    </row>
    <row r="165" spans="2:18">
      <c r="B165" s="76"/>
      <c r="C165" s="76"/>
      <c r="D165" s="76"/>
      <c r="E165" s="76"/>
      <c r="F165" s="76"/>
      <c r="G165" s="76"/>
      <c r="H165" s="76"/>
      <c r="I165" s="76"/>
      <c r="J165" s="179"/>
      <c r="K165" s="179"/>
      <c r="L165" s="179"/>
      <c r="M165" s="179"/>
      <c r="N165" s="179"/>
      <c r="O165" s="179"/>
      <c r="P165" s="76"/>
      <c r="Q165" s="76"/>
      <c r="R165" s="76"/>
    </row>
    <row r="166" spans="2:18">
      <c r="B166" s="76"/>
      <c r="C166" s="76"/>
      <c r="D166" s="76"/>
      <c r="E166" s="76"/>
      <c r="F166" s="76"/>
      <c r="G166" s="76"/>
      <c r="H166" s="76"/>
      <c r="I166" s="76"/>
      <c r="J166" s="179"/>
      <c r="K166" s="179"/>
      <c r="L166" s="179"/>
      <c r="M166" s="179"/>
      <c r="N166" s="179"/>
      <c r="O166" s="179"/>
      <c r="P166" s="76"/>
      <c r="Q166" s="76"/>
      <c r="R166" s="76"/>
    </row>
    <row r="167" spans="2:18">
      <c r="B167" s="76"/>
      <c r="C167" s="76"/>
      <c r="D167" s="76"/>
      <c r="E167" s="76"/>
      <c r="F167" s="76"/>
      <c r="G167" s="76"/>
      <c r="H167" s="76"/>
      <c r="I167" s="76"/>
      <c r="J167" s="179"/>
      <c r="K167" s="179"/>
      <c r="L167" s="179"/>
      <c r="M167" s="179"/>
      <c r="N167" s="179"/>
      <c r="O167" s="179"/>
      <c r="P167" s="76"/>
      <c r="Q167" s="76"/>
      <c r="R167" s="76"/>
    </row>
    <row r="168" spans="2:18">
      <c r="B168" s="76"/>
      <c r="C168" s="76"/>
      <c r="D168" s="76"/>
      <c r="E168" s="76"/>
      <c r="F168" s="76"/>
      <c r="G168" s="76"/>
      <c r="H168" s="76"/>
      <c r="I168" s="76"/>
      <c r="J168" s="179"/>
      <c r="K168" s="179"/>
      <c r="L168" s="179"/>
      <c r="M168" s="179"/>
      <c r="N168" s="179"/>
      <c r="O168" s="179"/>
      <c r="P168" s="76"/>
      <c r="Q168" s="76"/>
      <c r="R168" s="76"/>
    </row>
    <row r="169" spans="2:18">
      <c r="B169" s="76"/>
      <c r="C169" s="76"/>
      <c r="D169" s="76"/>
      <c r="E169" s="76"/>
      <c r="F169" s="76"/>
      <c r="G169" s="76"/>
      <c r="H169" s="76"/>
      <c r="I169" s="76"/>
      <c r="J169" s="179"/>
      <c r="K169" s="179"/>
      <c r="L169" s="179"/>
      <c r="M169" s="179"/>
      <c r="N169" s="179"/>
      <c r="O169" s="179"/>
      <c r="P169" s="76"/>
      <c r="Q169" s="76"/>
      <c r="R169" s="76"/>
    </row>
    <row r="170" spans="2:18">
      <c r="B170" s="76"/>
      <c r="C170" s="76"/>
      <c r="D170" s="76"/>
      <c r="E170" s="76"/>
      <c r="F170" s="76"/>
      <c r="G170" s="76"/>
      <c r="H170" s="76"/>
      <c r="I170" s="76"/>
      <c r="J170" s="179"/>
      <c r="K170" s="179"/>
      <c r="L170" s="179"/>
      <c r="M170" s="179"/>
      <c r="N170" s="179"/>
      <c r="O170" s="179"/>
      <c r="P170" s="76"/>
      <c r="Q170" s="76"/>
      <c r="R170" s="76"/>
    </row>
    <row r="171" spans="2:18">
      <c r="B171" s="76"/>
      <c r="C171" s="76"/>
      <c r="D171" s="76"/>
      <c r="E171" s="76"/>
      <c r="F171" s="76"/>
      <c r="G171" s="76"/>
      <c r="H171" s="76"/>
      <c r="I171" s="76"/>
      <c r="J171" s="179"/>
      <c r="K171" s="179"/>
      <c r="L171" s="179"/>
      <c r="M171" s="179"/>
      <c r="N171" s="179"/>
      <c r="O171" s="179"/>
      <c r="P171" s="76"/>
      <c r="Q171" s="76"/>
      <c r="R171" s="76"/>
    </row>
    <row r="172" spans="2:18">
      <c r="B172" s="76"/>
      <c r="C172" s="76"/>
      <c r="D172" s="76"/>
      <c r="E172" s="76"/>
      <c r="F172" s="76"/>
      <c r="G172" s="76"/>
      <c r="H172" s="76"/>
      <c r="I172" s="76"/>
      <c r="J172" s="179"/>
      <c r="K172" s="179"/>
      <c r="L172" s="179"/>
      <c r="M172" s="179"/>
      <c r="N172" s="179"/>
      <c r="O172" s="179"/>
      <c r="P172" s="76"/>
      <c r="Q172" s="76"/>
      <c r="R172" s="76"/>
    </row>
    <row r="173" spans="2:18">
      <c r="B173" s="76"/>
      <c r="C173" s="76"/>
      <c r="D173" s="76"/>
      <c r="E173" s="76"/>
      <c r="F173" s="76"/>
      <c r="G173" s="76"/>
      <c r="H173" s="76"/>
      <c r="I173" s="76"/>
      <c r="J173" s="179"/>
      <c r="K173" s="179"/>
      <c r="L173" s="179"/>
      <c r="M173" s="179"/>
      <c r="N173" s="179"/>
      <c r="O173" s="179"/>
      <c r="P173" s="76"/>
      <c r="Q173" s="76"/>
      <c r="R173" s="76"/>
    </row>
    <row r="174" spans="2:18">
      <c r="B174" s="76"/>
      <c r="C174" s="76"/>
      <c r="D174" s="76"/>
      <c r="E174" s="76"/>
      <c r="F174" s="76"/>
      <c r="G174" s="76"/>
      <c r="H174" s="76"/>
      <c r="I174" s="76"/>
      <c r="J174" s="179"/>
      <c r="K174" s="179"/>
      <c r="L174" s="179"/>
      <c r="M174" s="179"/>
      <c r="N174" s="179"/>
      <c r="O174" s="179"/>
      <c r="P174" s="76"/>
      <c r="Q174" s="76"/>
      <c r="R174" s="76"/>
    </row>
    <row r="175" spans="2:18">
      <c r="B175" s="76"/>
      <c r="C175" s="76"/>
      <c r="D175" s="76"/>
      <c r="E175" s="76"/>
      <c r="F175" s="76"/>
      <c r="G175" s="76"/>
      <c r="H175" s="76"/>
      <c r="I175" s="76"/>
      <c r="J175" s="179"/>
      <c r="K175" s="179"/>
      <c r="L175" s="179"/>
      <c r="M175" s="179"/>
      <c r="N175" s="179"/>
      <c r="O175" s="179"/>
      <c r="P175" s="76"/>
      <c r="Q175" s="76"/>
      <c r="R175" s="76"/>
    </row>
    <row r="176" spans="2:18">
      <c r="B176" s="76"/>
      <c r="C176" s="76"/>
      <c r="D176" s="76"/>
      <c r="E176" s="76"/>
      <c r="F176" s="76"/>
      <c r="G176" s="76"/>
      <c r="H176" s="76"/>
      <c r="I176" s="76"/>
      <c r="J176" s="179"/>
      <c r="K176" s="179"/>
      <c r="L176" s="179"/>
      <c r="M176" s="179"/>
      <c r="N176" s="179"/>
      <c r="O176" s="179"/>
      <c r="P176" s="76"/>
      <c r="Q176" s="76"/>
      <c r="R176" s="76"/>
    </row>
    <row r="177" spans="2:18">
      <c r="B177" s="76"/>
      <c r="C177" s="76"/>
      <c r="D177" s="76"/>
      <c r="E177" s="76"/>
      <c r="F177" s="76"/>
      <c r="G177" s="76"/>
      <c r="H177" s="76"/>
      <c r="I177" s="76"/>
      <c r="J177" s="179"/>
      <c r="K177" s="179"/>
      <c r="L177" s="179"/>
      <c r="M177" s="179"/>
      <c r="N177" s="179"/>
      <c r="O177" s="179"/>
      <c r="P177" s="76"/>
      <c r="Q177" s="76"/>
      <c r="R177" s="76"/>
    </row>
    <row r="178" spans="2:18">
      <c r="B178" s="76"/>
      <c r="C178" s="76"/>
      <c r="D178" s="76"/>
      <c r="E178" s="76"/>
      <c r="F178" s="76"/>
      <c r="G178" s="76"/>
      <c r="H178" s="76"/>
      <c r="I178" s="76"/>
      <c r="J178" s="179"/>
      <c r="K178" s="179"/>
      <c r="L178" s="179"/>
      <c r="M178" s="179"/>
      <c r="N178" s="179"/>
      <c r="O178" s="179"/>
      <c r="P178" s="76"/>
      <c r="Q178" s="76"/>
      <c r="R178" s="76"/>
    </row>
    <row r="179" spans="2:18">
      <c r="B179" s="76"/>
      <c r="C179" s="76"/>
      <c r="D179" s="76"/>
      <c r="E179" s="76"/>
      <c r="F179" s="76"/>
      <c r="G179" s="76"/>
      <c r="H179" s="76"/>
      <c r="I179" s="76"/>
      <c r="J179" s="179"/>
      <c r="K179" s="179"/>
      <c r="L179" s="179"/>
      <c r="M179" s="179"/>
      <c r="N179" s="179"/>
      <c r="O179" s="179"/>
      <c r="P179" s="76"/>
      <c r="Q179" s="76"/>
      <c r="R179" s="76"/>
    </row>
    <row r="180" spans="2:18">
      <c r="B180" s="76"/>
      <c r="C180" s="76"/>
      <c r="D180" s="76"/>
      <c r="E180" s="76"/>
      <c r="F180" s="76"/>
      <c r="G180" s="76"/>
      <c r="H180" s="76"/>
      <c r="I180" s="76"/>
      <c r="J180" s="179"/>
      <c r="K180" s="179"/>
      <c r="L180" s="179"/>
      <c r="M180" s="179"/>
      <c r="N180" s="179"/>
      <c r="O180" s="179"/>
      <c r="P180" s="76"/>
      <c r="Q180" s="76"/>
      <c r="R180" s="76"/>
    </row>
    <row r="181" spans="2:18">
      <c r="B181" s="76"/>
      <c r="C181" s="76"/>
      <c r="D181" s="76"/>
      <c r="E181" s="76"/>
      <c r="F181" s="76"/>
      <c r="G181" s="76"/>
      <c r="H181" s="76"/>
      <c r="I181" s="76"/>
      <c r="J181" s="179"/>
      <c r="K181" s="179"/>
      <c r="L181" s="179"/>
      <c r="M181" s="179"/>
      <c r="N181" s="179"/>
      <c r="O181" s="179"/>
      <c r="P181" s="76"/>
      <c r="Q181" s="76"/>
      <c r="R181" s="76"/>
    </row>
    <row r="182" spans="2:18">
      <c r="B182" s="76"/>
      <c r="C182" s="76"/>
      <c r="D182" s="76"/>
      <c r="E182" s="76"/>
      <c r="F182" s="76"/>
      <c r="G182" s="76"/>
      <c r="H182" s="76"/>
      <c r="I182" s="76"/>
      <c r="J182" s="179"/>
      <c r="K182" s="179"/>
      <c r="L182" s="179"/>
      <c r="M182" s="179"/>
      <c r="N182" s="179"/>
      <c r="O182" s="179"/>
      <c r="P182" s="76"/>
      <c r="Q182" s="76"/>
      <c r="R182" s="76"/>
    </row>
    <row r="183" spans="2:18">
      <c r="B183" s="76"/>
      <c r="C183" s="76"/>
      <c r="D183" s="76"/>
      <c r="E183" s="76"/>
      <c r="F183" s="76"/>
      <c r="G183" s="76"/>
      <c r="H183" s="76"/>
      <c r="I183" s="76"/>
      <c r="J183" s="179"/>
      <c r="K183" s="179"/>
      <c r="L183" s="179"/>
      <c r="M183" s="179"/>
      <c r="N183" s="179"/>
      <c r="O183" s="179"/>
      <c r="P183" s="76"/>
      <c r="Q183" s="76"/>
      <c r="R183" s="76"/>
    </row>
    <row r="184" spans="2:18">
      <c r="B184" s="76"/>
      <c r="C184" s="76"/>
      <c r="D184" s="76"/>
      <c r="E184" s="76"/>
      <c r="F184" s="76"/>
      <c r="G184" s="76"/>
      <c r="H184" s="76"/>
      <c r="I184" s="76"/>
      <c r="J184" s="179"/>
      <c r="K184" s="179"/>
      <c r="L184" s="179"/>
      <c r="M184" s="179"/>
      <c r="N184" s="179"/>
      <c r="O184" s="179"/>
      <c r="P184" s="76"/>
      <c r="Q184" s="76"/>
      <c r="R184" s="76"/>
    </row>
    <row r="185" spans="2:18">
      <c r="B185" s="76"/>
      <c r="C185" s="76"/>
      <c r="D185" s="76"/>
      <c r="E185" s="76"/>
      <c r="F185" s="76"/>
      <c r="G185" s="76"/>
      <c r="H185" s="76"/>
      <c r="I185" s="76"/>
      <c r="J185" s="179"/>
      <c r="K185" s="179"/>
      <c r="L185" s="179"/>
      <c r="M185" s="179"/>
      <c r="N185" s="179"/>
      <c r="O185" s="179"/>
      <c r="P185" s="76"/>
      <c r="Q185" s="76"/>
      <c r="R185" s="76"/>
    </row>
    <row r="186" spans="2:18">
      <c r="B186" s="76"/>
      <c r="C186" s="76"/>
      <c r="D186" s="76"/>
      <c r="E186" s="76"/>
      <c r="F186" s="76"/>
      <c r="G186" s="76"/>
      <c r="H186" s="76"/>
      <c r="I186" s="76"/>
      <c r="J186" s="179"/>
      <c r="K186" s="179"/>
      <c r="L186" s="179"/>
      <c r="M186" s="179"/>
      <c r="N186" s="179"/>
      <c r="O186" s="179"/>
      <c r="P186" s="76"/>
      <c r="Q186" s="76"/>
      <c r="R186" s="76"/>
    </row>
    <row r="187" spans="2:18">
      <c r="B187" s="76"/>
      <c r="C187" s="76"/>
      <c r="D187" s="76"/>
      <c r="E187" s="76"/>
      <c r="F187" s="76"/>
      <c r="G187" s="76"/>
      <c r="H187" s="76"/>
      <c r="I187" s="76"/>
      <c r="J187" s="179"/>
      <c r="K187" s="179"/>
      <c r="L187" s="179"/>
      <c r="M187" s="179"/>
      <c r="N187" s="179"/>
      <c r="O187" s="179"/>
      <c r="P187" s="76"/>
      <c r="Q187" s="76"/>
      <c r="R187" s="76"/>
    </row>
    <row r="188" spans="2:18">
      <c r="B188" s="76"/>
      <c r="C188" s="76"/>
      <c r="D188" s="76"/>
      <c r="E188" s="76"/>
      <c r="F188" s="76"/>
      <c r="G188" s="76"/>
      <c r="H188" s="76"/>
      <c r="I188" s="76"/>
      <c r="J188" s="179"/>
      <c r="K188" s="179"/>
      <c r="L188" s="179"/>
      <c r="M188" s="179"/>
      <c r="N188" s="179"/>
      <c r="O188" s="179"/>
      <c r="P188" s="76"/>
      <c r="Q188" s="76"/>
      <c r="R188" s="76"/>
    </row>
    <row r="189" spans="2:18">
      <c r="B189" s="76"/>
      <c r="C189" s="76"/>
      <c r="D189" s="76"/>
      <c r="E189" s="76"/>
      <c r="F189" s="76"/>
      <c r="G189" s="76"/>
      <c r="H189" s="76"/>
      <c r="I189" s="76"/>
      <c r="J189" s="179"/>
      <c r="K189" s="179"/>
      <c r="L189" s="179"/>
      <c r="M189" s="179"/>
      <c r="N189" s="179"/>
      <c r="O189" s="179"/>
      <c r="P189" s="76"/>
      <c r="Q189" s="76"/>
      <c r="R189" s="76"/>
    </row>
    <row r="190" spans="2:18">
      <c r="B190" s="76"/>
      <c r="C190" s="76"/>
      <c r="D190" s="76"/>
      <c r="E190" s="76"/>
      <c r="F190" s="76"/>
      <c r="G190" s="76"/>
      <c r="H190" s="76"/>
      <c r="I190" s="76"/>
      <c r="J190" s="179"/>
      <c r="K190" s="179"/>
      <c r="L190" s="179"/>
      <c r="M190" s="179"/>
      <c r="N190" s="179"/>
      <c r="O190" s="179"/>
      <c r="P190" s="76"/>
      <c r="Q190" s="76"/>
      <c r="R190" s="76"/>
    </row>
    <row r="191" spans="2:18">
      <c r="B191" s="76"/>
      <c r="C191" s="76"/>
      <c r="D191" s="76"/>
      <c r="E191" s="76"/>
      <c r="F191" s="76"/>
      <c r="G191" s="76"/>
      <c r="H191" s="76"/>
      <c r="I191" s="76"/>
      <c r="J191" s="179"/>
      <c r="K191" s="179"/>
      <c r="L191" s="179"/>
      <c r="M191" s="179"/>
      <c r="N191" s="179"/>
      <c r="O191" s="179"/>
      <c r="P191" s="76"/>
      <c r="Q191" s="76"/>
      <c r="R191" s="76"/>
    </row>
    <row r="192" spans="2:18">
      <c r="B192" s="76"/>
      <c r="C192" s="76"/>
      <c r="D192" s="76"/>
      <c r="E192" s="76"/>
      <c r="F192" s="76"/>
      <c r="G192" s="76"/>
      <c r="H192" s="76"/>
      <c r="I192" s="76"/>
      <c r="J192" s="179"/>
      <c r="K192" s="179"/>
      <c r="L192" s="179"/>
      <c r="M192" s="179"/>
      <c r="N192" s="179"/>
      <c r="O192" s="179"/>
      <c r="P192" s="76"/>
      <c r="Q192" s="76"/>
      <c r="R192" s="76"/>
    </row>
    <row r="193" spans="2:18">
      <c r="B193" s="76"/>
      <c r="C193" s="76"/>
      <c r="D193" s="76"/>
      <c r="E193" s="76"/>
      <c r="F193" s="76"/>
      <c r="G193" s="76"/>
      <c r="H193" s="76"/>
      <c r="I193" s="76"/>
      <c r="J193" s="179"/>
      <c r="K193" s="179"/>
      <c r="L193" s="179"/>
      <c r="M193" s="179"/>
      <c r="N193" s="179"/>
      <c r="O193" s="179"/>
      <c r="P193" s="76"/>
      <c r="Q193" s="76"/>
      <c r="R193" s="76"/>
    </row>
    <row r="194" spans="2:18">
      <c r="B194" s="76"/>
      <c r="C194" s="76"/>
      <c r="D194" s="76"/>
      <c r="E194" s="76"/>
      <c r="F194" s="76"/>
      <c r="G194" s="76"/>
      <c r="H194" s="76"/>
      <c r="I194" s="76"/>
      <c r="J194" s="179"/>
      <c r="K194" s="179"/>
      <c r="L194" s="179"/>
      <c r="M194" s="179"/>
      <c r="N194" s="179"/>
      <c r="O194" s="179"/>
      <c r="P194" s="76"/>
      <c r="Q194" s="76"/>
      <c r="R194" s="76"/>
    </row>
    <row r="195" spans="2:18">
      <c r="B195" s="76"/>
      <c r="C195" s="76"/>
      <c r="D195" s="76"/>
      <c r="E195" s="76"/>
      <c r="F195" s="76"/>
      <c r="G195" s="76"/>
      <c r="H195" s="76"/>
      <c r="I195" s="76"/>
      <c r="J195" s="179"/>
      <c r="K195" s="179"/>
      <c r="L195" s="179"/>
      <c r="M195" s="179"/>
      <c r="N195" s="179"/>
      <c r="O195" s="179"/>
      <c r="P195" s="76"/>
      <c r="Q195" s="76"/>
      <c r="R195" s="76"/>
    </row>
    <row r="196" spans="2:18">
      <c r="B196" s="76"/>
      <c r="C196" s="76"/>
      <c r="D196" s="76"/>
      <c r="E196" s="76"/>
      <c r="F196" s="76"/>
      <c r="G196" s="76"/>
      <c r="H196" s="76"/>
      <c r="I196" s="76"/>
      <c r="J196" s="179"/>
      <c r="K196" s="179"/>
      <c r="L196" s="179"/>
      <c r="M196" s="179"/>
      <c r="N196" s="179"/>
      <c r="O196" s="179"/>
      <c r="P196" s="76"/>
      <c r="Q196" s="76"/>
      <c r="R196" s="76"/>
    </row>
    <row r="197" spans="2:18">
      <c r="B197" s="76"/>
      <c r="C197" s="76"/>
      <c r="D197" s="76"/>
      <c r="E197" s="76"/>
      <c r="F197" s="76"/>
      <c r="G197" s="76"/>
      <c r="H197" s="76"/>
      <c r="I197" s="76"/>
      <c r="J197" s="179"/>
      <c r="K197" s="179"/>
      <c r="L197" s="179"/>
      <c r="M197" s="179"/>
      <c r="N197" s="179"/>
      <c r="O197" s="179"/>
      <c r="P197" s="76"/>
      <c r="Q197" s="76"/>
      <c r="R197" s="76"/>
    </row>
    <row r="198" spans="2:18">
      <c r="B198" s="76"/>
      <c r="C198" s="76"/>
      <c r="D198" s="76"/>
      <c r="E198" s="76"/>
      <c r="F198" s="76"/>
      <c r="G198" s="76"/>
      <c r="H198" s="76"/>
      <c r="I198" s="76"/>
      <c r="J198" s="179"/>
      <c r="K198" s="179"/>
      <c r="L198" s="179"/>
      <c r="M198" s="179"/>
      <c r="N198" s="179"/>
      <c r="O198" s="179"/>
      <c r="P198" s="76"/>
      <c r="Q198" s="76"/>
      <c r="R198" s="76"/>
    </row>
    <row r="199" spans="2:18">
      <c r="B199" s="76"/>
      <c r="C199" s="76"/>
      <c r="D199" s="76"/>
      <c r="E199" s="76"/>
      <c r="F199" s="76"/>
      <c r="G199" s="76"/>
      <c r="H199" s="76"/>
      <c r="I199" s="76"/>
      <c r="J199" s="179"/>
      <c r="K199" s="179"/>
      <c r="L199" s="179"/>
      <c r="M199" s="179"/>
      <c r="N199" s="179"/>
      <c r="O199" s="179"/>
      <c r="P199" s="76"/>
      <c r="Q199" s="76"/>
      <c r="R199" s="76"/>
    </row>
    <row r="200" spans="2:18">
      <c r="B200" s="76"/>
      <c r="C200" s="76"/>
      <c r="D200" s="76"/>
      <c r="E200" s="76"/>
      <c r="F200" s="76"/>
      <c r="G200" s="76"/>
      <c r="H200" s="76"/>
      <c r="I200" s="76"/>
      <c r="J200" s="179"/>
      <c r="K200" s="179"/>
      <c r="L200" s="179"/>
      <c r="M200" s="179"/>
      <c r="N200" s="179"/>
      <c r="O200" s="179"/>
      <c r="P200" s="76"/>
      <c r="Q200" s="76"/>
      <c r="R200" s="76"/>
    </row>
    <row r="201" spans="2:18">
      <c r="B201" s="76"/>
      <c r="C201" s="76"/>
      <c r="D201" s="76"/>
      <c r="E201" s="76"/>
      <c r="F201" s="76"/>
      <c r="G201" s="76"/>
      <c r="H201" s="76"/>
      <c r="I201" s="76"/>
      <c r="J201" s="179"/>
      <c r="K201" s="179"/>
      <c r="L201" s="179"/>
      <c r="M201" s="179"/>
      <c r="N201" s="179"/>
      <c r="O201" s="179"/>
      <c r="P201" s="76"/>
      <c r="Q201" s="76"/>
      <c r="R201" s="76"/>
    </row>
    <row r="202" spans="2:18">
      <c r="B202" s="76"/>
      <c r="C202" s="76"/>
      <c r="D202" s="76"/>
      <c r="E202" s="76"/>
      <c r="F202" s="76"/>
      <c r="G202" s="76"/>
      <c r="H202" s="76"/>
      <c r="I202" s="76"/>
      <c r="J202" s="179"/>
      <c r="K202" s="179"/>
      <c r="L202" s="179"/>
      <c r="M202" s="179"/>
      <c r="N202" s="179"/>
      <c r="O202" s="179"/>
      <c r="P202" s="76"/>
      <c r="Q202" s="76"/>
      <c r="R202" s="76"/>
    </row>
    <row r="203" spans="2:18">
      <c r="B203" s="76"/>
      <c r="C203" s="76"/>
      <c r="D203" s="76"/>
      <c r="E203" s="76"/>
      <c r="F203" s="76"/>
      <c r="G203" s="76"/>
      <c r="H203" s="76"/>
      <c r="I203" s="76"/>
      <c r="J203" s="179"/>
      <c r="K203" s="179"/>
      <c r="L203" s="179"/>
      <c r="M203" s="179"/>
      <c r="N203" s="179"/>
      <c r="O203" s="179"/>
      <c r="P203" s="76"/>
      <c r="Q203" s="76"/>
      <c r="R203" s="76"/>
    </row>
    <row r="204" spans="2:18">
      <c r="B204" s="76"/>
      <c r="C204" s="76"/>
      <c r="D204" s="76"/>
      <c r="E204" s="76"/>
      <c r="F204" s="76"/>
      <c r="G204" s="76"/>
      <c r="H204" s="76"/>
      <c r="I204" s="76"/>
      <c r="J204" s="179"/>
      <c r="K204" s="179"/>
      <c r="L204" s="179"/>
      <c r="M204" s="179"/>
      <c r="N204" s="179"/>
      <c r="O204" s="179"/>
      <c r="P204" s="76"/>
      <c r="Q204" s="76"/>
      <c r="R204" s="76"/>
    </row>
    <row r="205" spans="2:18">
      <c r="B205" s="76"/>
      <c r="C205" s="76"/>
      <c r="D205" s="76"/>
      <c r="E205" s="76"/>
      <c r="F205" s="76"/>
      <c r="G205" s="76"/>
      <c r="H205" s="76"/>
      <c r="I205" s="76"/>
      <c r="J205" s="179"/>
      <c r="K205" s="179"/>
      <c r="L205" s="179"/>
      <c r="M205" s="179"/>
      <c r="N205" s="179"/>
      <c r="O205" s="179"/>
      <c r="P205" s="76"/>
      <c r="Q205" s="76"/>
      <c r="R205" s="76"/>
    </row>
    <row r="206" spans="2:18">
      <c r="B206" s="76"/>
      <c r="C206" s="76"/>
      <c r="D206" s="76"/>
      <c r="E206" s="76"/>
      <c r="F206" s="76"/>
      <c r="G206" s="76"/>
      <c r="H206" s="76"/>
      <c r="I206" s="76"/>
      <c r="J206" s="179"/>
      <c r="K206" s="179"/>
      <c r="L206" s="179"/>
      <c r="M206" s="179"/>
      <c r="N206" s="179"/>
      <c r="O206" s="179"/>
      <c r="P206" s="76"/>
      <c r="Q206" s="76"/>
      <c r="R206" s="76"/>
    </row>
    <row r="207" spans="2:18">
      <c r="B207" s="76"/>
      <c r="C207" s="76"/>
      <c r="D207" s="76"/>
      <c r="E207" s="76"/>
      <c r="F207" s="76"/>
      <c r="G207" s="76"/>
      <c r="H207" s="76"/>
      <c r="I207" s="76"/>
      <c r="J207" s="179"/>
      <c r="K207" s="179"/>
      <c r="L207" s="179"/>
      <c r="M207" s="179"/>
      <c r="N207" s="179"/>
      <c r="O207" s="179"/>
      <c r="P207" s="76"/>
      <c r="Q207" s="76"/>
      <c r="R207" s="76"/>
    </row>
    <row r="208" spans="2:18">
      <c r="B208" s="76"/>
      <c r="C208" s="76"/>
      <c r="D208" s="76"/>
      <c r="E208" s="76"/>
      <c r="F208" s="76"/>
      <c r="G208" s="76"/>
      <c r="H208" s="76"/>
      <c r="I208" s="76"/>
      <c r="J208" s="179"/>
      <c r="K208" s="179"/>
      <c r="L208" s="179"/>
      <c r="M208" s="179"/>
      <c r="N208" s="179"/>
      <c r="O208" s="179"/>
      <c r="P208" s="76"/>
      <c r="Q208" s="76"/>
      <c r="R208" s="76"/>
    </row>
    <row r="209" spans="2:18">
      <c r="B209" s="76"/>
      <c r="C209" s="76"/>
      <c r="D209" s="76"/>
      <c r="E209" s="76"/>
      <c r="F209" s="76"/>
      <c r="G209" s="76"/>
      <c r="H209" s="76"/>
      <c r="I209" s="76"/>
      <c r="J209" s="179"/>
      <c r="K209" s="179"/>
      <c r="L209" s="179"/>
      <c r="M209" s="179"/>
      <c r="N209" s="179"/>
      <c r="O209" s="179"/>
      <c r="P209" s="76"/>
      <c r="Q209" s="76"/>
      <c r="R209" s="76"/>
    </row>
    <row r="210" spans="2:18">
      <c r="B210" s="76"/>
      <c r="C210" s="76"/>
      <c r="D210" s="76"/>
      <c r="E210" s="76"/>
      <c r="F210" s="76"/>
      <c r="G210" s="76"/>
      <c r="H210" s="76"/>
      <c r="I210" s="76"/>
      <c r="J210" s="179"/>
      <c r="K210" s="179"/>
      <c r="L210" s="179"/>
      <c r="M210" s="179"/>
      <c r="N210" s="179"/>
      <c r="O210" s="179"/>
      <c r="P210" s="76"/>
      <c r="Q210" s="76"/>
      <c r="R210" s="76"/>
    </row>
    <row r="211" spans="2:18">
      <c r="B211" s="76"/>
      <c r="C211" s="76"/>
      <c r="D211" s="76"/>
      <c r="E211" s="76"/>
      <c r="F211" s="76"/>
      <c r="G211" s="76"/>
      <c r="H211" s="76"/>
      <c r="I211" s="76"/>
      <c r="J211" s="179"/>
      <c r="K211" s="179"/>
      <c r="L211" s="179"/>
      <c r="M211" s="179"/>
      <c r="N211" s="179"/>
      <c r="O211" s="179"/>
      <c r="P211" s="76"/>
      <c r="Q211" s="76"/>
      <c r="R211" s="76"/>
    </row>
    <row r="212" spans="2:18">
      <c r="B212" s="76"/>
      <c r="C212" s="76"/>
      <c r="D212" s="76"/>
      <c r="E212" s="76"/>
      <c r="F212" s="76"/>
      <c r="G212" s="76"/>
      <c r="H212" s="76"/>
      <c r="I212" s="76"/>
      <c r="J212" s="179"/>
      <c r="K212" s="179"/>
      <c r="L212" s="179"/>
      <c r="M212" s="179"/>
      <c r="N212" s="179"/>
      <c r="O212" s="179"/>
      <c r="P212" s="76"/>
      <c r="Q212" s="76"/>
      <c r="R212" s="76"/>
    </row>
    <row r="213" spans="2:18">
      <c r="B213" s="76"/>
      <c r="C213" s="76"/>
      <c r="D213" s="76"/>
      <c r="E213" s="76"/>
      <c r="F213" s="76"/>
      <c r="G213" s="76"/>
      <c r="H213" s="76"/>
      <c r="I213" s="76"/>
      <c r="J213" s="179"/>
      <c r="K213" s="179"/>
      <c r="L213" s="179"/>
      <c r="M213" s="179"/>
      <c r="N213" s="179"/>
      <c r="O213" s="179"/>
      <c r="P213" s="76"/>
      <c r="Q213" s="76"/>
      <c r="R213" s="76"/>
    </row>
    <row r="214" spans="2:18">
      <c r="B214" s="76"/>
      <c r="C214" s="76"/>
      <c r="D214" s="76"/>
      <c r="E214" s="76"/>
      <c r="F214" s="76"/>
      <c r="G214" s="76"/>
      <c r="H214" s="76"/>
      <c r="I214" s="76"/>
      <c r="J214" s="179"/>
      <c r="K214" s="179"/>
      <c r="L214" s="179"/>
      <c r="M214" s="179"/>
      <c r="N214" s="179"/>
      <c r="O214" s="179"/>
      <c r="P214" s="76"/>
      <c r="Q214" s="76"/>
      <c r="R214" s="76"/>
    </row>
    <row r="215" spans="2:18">
      <c r="B215" s="76"/>
      <c r="C215" s="76"/>
      <c r="D215" s="76"/>
      <c r="E215" s="76"/>
      <c r="F215" s="76"/>
      <c r="G215" s="76"/>
      <c r="H215" s="76"/>
      <c r="I215" s="76"/>
      <c r="J215" s="179"/>
      <c r="K215" s="179"/>
      <c r="L215" s="179"/>
      <c r="M215" s="179"/>
      <c r="N215" s="179"/>
      <c r="O215" s="179"/>
      <c r="P215" s="76"/>
      <c r="Q215" s="76"/>
      <c r="R215" s="76"/>
    </row>
    <row r="216" spans="2:18">
      <c r="B216" s="76"/>
      <c r="C216" s="76"/>
      <c r="D216" s="76"/>
      <c r="E216" s="76"/>
      <c r="F216" s="76"/>
      <c r="G216" s="76"/>
      <c r="H216" s="76"/>
      <c r="I216" s="76"/>
      <c r="J216" s="179"/>
      <c r="K216" s="179"/>
      <c r="L216" s="179"/>
      <c r="M216" s="179"/>
      <c r="N216" s="179"/>
      <c r="O216" s="179"/>
      <c r="P216" s="76"/>
      <c r="Q216" s="76"/>
      <c r="R216" s="76"/>
    </row>
    <row r="217" spans="2:18">
      <c r="B217" s="76"/>
      <c r="C217" s="76"/>
      <c r="D217" s="76"/>
      <c r="E217" s="76"/>
      <c r="F217" s="76"/>
      <c r="G217" s="76"/>
      <c r="H217" s="76"/>
      <c r="I217" s="76"/>
      <c r="J217" s="179"/>
      <c r="K217" s="179"/>
      <c r="L217" s="179"/>
      <c r="M217" s="179"/>
      <c r="N217" s="179"/>
      <c r="O217" s="179"/>
      <c r="P217" s="76"/>
      <c r="Q217" s="76"/>
      <c r="R217" s="76"/>
    </row>
    <row r="218" spans="2:18">
      <c r="B218" s="76"/>
      <c r="C218" s="76"/>
      <c r="D218" s="76"/>
      <c r="E218" s="76"/>
      <c r="F218" s="76"/>
      <c r="G218" s="76"/>
      <c r="H218" s="76"/>
      <c r="I218" s="76"/>
      <c r="J218" s="179"/>
      <c r="K218" s="179"/>
      <c r="L218" s="179"/>
      <c r="M218" s="179"/>
      <c r="N218" s="179"/>
      <c r="O218" s="179"/>
      <c r="P218" s="76"/>
      <c r="Q218" s="76"/>
      <c r="R218" s="76"/>
    </row>
    <row r="219" spans="2:18">
      <c r="B219" s="76"/>
      <c r="C219" s="76"/>
      <c r="D219" s="76"/>
      <c r="E219" s="76"/>
      <c r="F219" s="76"/>
      <c r="G219" s="76"/>
      <c r="H219" s="76"/>
      <c r="I219" s="76"/>
      <c r="J219" s="179"/>
      <c r="K219" s="179"/>
      <c r="L219" s="179"/>
      <c r="M219" s="179"/>
      <c r="N219" s="179"/>
      <c r="O219" s="179"/>
      <c r="P219" s="76"/>
      <c r="Q219" s="76"/>
      <c r="R219" s="76"/>
    </row>
    <row r="220" spans="2:18">
      <c r="B220" s="76"/>
      <c r="C220" s="76"/>
      <c r="D220" s="76"/>
      <c r="E220" s="76"/>
      <c r="F220" s="76"/>
      <c r="G220" s="76"/>
      <c r="H220" s="76"/>
      <c r="I220" s="76"/>
      <c r="J220" s="179"/>
      <c r="K220" s="179"/>
      <c r="L220" s="179"/>
      <c r="M220" s="179"/>
      <c r="N220" s="179"/>
      <c r="O220" s="179"/>
      <c r="P220" s="76"/>
      <c r="Q220" s="76"/>
      <c r="R220" s="76"/>
    </row>
    <row r="221" spans="2:18">
      <c r="B221" s="76"/>
      <c r="C221" s="76"/>
      <c r="D221" s="76"/>
      <c r="E221" s="76"/>
      <c r="F221" s="76"/>
      <c r="G221" s="76"/>
      <c r="H221" s="76"/>
      <c r="I221" s="76"/>
      <c r="J221" s="179"/>
      <c r="K221" s="179"/>
      <c r="L221" s="179"/>
      <c r="M221" s="179"/>
      <c r="N221" s="179"/>
      <c r="O221" s="179"/>
      <c r="P221" s="76"/>
      <c r="Q221" s="76"/>
      <c r="R221" s="76"/>
    </row>
    <row r="222" spans="2:18">
      <c r="B222" s="76"/>
      <c r="C222" s="76"/>
      <c r="D222" s="76"/>
      <c r="E222" s="76"/>
      <c r="F222" s="76"/>
      <c r="G222" s="76"/>
      <c r="H222" s="76"/>
      <c r="I222" s="76"/>
      <c r="J222" s="179"/>
      <c r="K222" s="179"/>
      <c r="L222" s="179"/>
      <c r="M222" s="179"/>
      <c r="N222" s="179"/>
      <c r="O222" s="179"/>
      <c r="P222" s="76"/>
      <c r="Q222" s="76"/>
      <c r="R222" s="76"/>
    </row>
    <row r="223" spans="2:18">
      <c r="B223" s="76"/>
      <c r="C223" s="76"/>
      <c r="D223" s="76"/>
      <c r="E223" s="76"/>
      <c r="F223" s="76"/>
      <c r="G223" s="76"/>
      <c r="H223" s="76"/>
      <c r="I223" s="76"/>
      <c r="J223" s="179"/>
      <c r="K223" s="179"/>
      <c r="L223" s="179"/>
      <c r="M223" s="179"/>
      <c r="N223" s="179"/>
      <c r="O223" s="179"/>
      <c r="P223" s="76"/>
      <c r="Q223" s="76"/>
      <c r="R223" s="76"/>
    </row>
    <row r="224" spans="2:18">
      <c r="B224" s="76"/>
      <c r="C224" s="76"/>
      <c r="D224" s="76"/>
      <c r="E224" s="76"/>
      <c r="F224" s="76"/>
      <c r="G224" s="76"/>
      <c r="H224" s="76"/>
      <c r="I224" s="76"/>
      <c r="J224" s="179"/>
      <c r="K224" s="179"/>
      <c r="L224" s="179"/>
      <c r="M224" s="179"/>
      <c r="N224" s="179"/>
      <c r="O224" s="179"/>
      <c r="P224" s="76"/>
      <c r="Q224" s="76"/>
      <c r="R224" s="76"/>
    </row>
    <row r="225" spans="2:18">
      <c r="B225" s="76"/>
      <c r="C225" s="76"/>
      <c r="D225" s="76"/>
      <c r="E225" s="76"/>
      <c r="F225" s="76"/>
      <c r="G225" s="76"/>
      <c r="H225" s="76"/>
      <c r="I225" s="76"/>
      <c r="J225" s="179"/>
      <c r="K225" s="179"/>
      <c r="L225" s="179"/>
      <c r="M225" s="179"/>
      <c r="N225" s="179"/>
      <c r="O225" s="179"/>
      <c r="P225" s="76"/>
      <c r="Q225" s="76"/>
      <c r="R225" s="76"/>
    </row>
    <row r="226" spans="2:18">
      <c r="B226" s="76"/>
      <c r="C226" s="76"/>
      <c r="D226" s="76"/>
      <c r="E226" s="76"/>
      <c r="F226" s="76"/>
      <c r="G226" s="76"/>
      <c r="H226" s="76"/>
      <c r="I226" s="76"/>
      <c r="J226" s="179"/>
      <c r="K226" s="179"/>
      <c r="L226" s="179"/>
      <c r="M226" s="179"/>
      <c r="N226" s="179"/>
      <c r="O226" s="179"/>
      <c r="P226" s="76"/>
      <c r="Q226" s="76"/>
      <c r="R226" s="76"/>
    </row>
    <row r="227" spans="2:18">
      <c r="B227" s="76"/>
      <c r="C227" s="76"/>
      <c r="D227" s="76"/>
      <c r="E227" s="76"/>
      <c r="F227" s="76"/>
      <c r="G227" s="76"/>
      <c r="H227" s="76"/>
      <c r="I227" s="76"/>
      <c r="J227" s="179"/>
      <c r="K227" s="179"/>
      <c r="L227" s="179"/>
      <c r="M227" s="179"/>
      <c r="N227" s="179"/>
      <c r="O227" s="179"/>
      <c r="P227" s="76"/>
      <c r="Q227" s="76"/>
      <c r="R227" s="76"/>
    </row>
    <row r="228" spans="2:18">
      <c r="B228" s="76"/>
      <c r="C228" s="76"/>
      <c r="D228" s="76"/>
      <c r="E228" s="76"/>
      <c r="F228" s="76"/>
      <c r="G228" s="76"/>
      <c r="H228" s="76"/>
      <c r="I228" s="76"/>
      <c r="J228" s="179"/>
      <c r="K228" s="179"/>
      <c r="L228" s="179"/>
      <c r="M228" s="179"/>
      <c r="N228" s="179"/>
      <c r="O228" s="179"/>
      <c r="P228" s="76"/>
      <c r="Q228" s="76"/>
      <c r="R228" s="76"/>
    </row>
    <row r="229" spans="2:18">
      <c r="B229" s="76"/>
      <c r="C229" s="76"/>
      <c r="D229" s="76"/>
      <c r="E229" s="76"/>
      <c r="F229" s="76"/>
      <c r="G229" s="76"/>
      <c r="H229" s="76"/>
      <c r="I229" s="76"/>
      <c r="J229" s="179"/>
      <c r="K229" s="179"/>
      <c r="L229" s="179"/>
      <c r="M229" s="179"/>
      <c r="N229" s="179"/>
      <c r="O229" s="179"/>
      <c r="P229" s="76"/>
      <c r="Q229" s="76"/>
      <c r="R229" s="76"/>
    </row>
    <row r="230" spans="2:18">
      <c r="B230" s="76"/>
      <c r="C230" s="76"/>
      <c r="D230" s="76"/>
      <c r="E230" s="76"/>
      <c r="F230" s="76"/>
      <c r="G230" s="76"/>
      <c r="H230" s="76"/>
      <c r="I230" s="76"/>
      <c r="J230" s="179"/>
      <c r="K230" s="179"/>
      <c r="L230" s="179"/>
      <c r="M230" s="179"/>
      <c r="N230" s="179"/>
      <c r="O230" s="179"/>
      <c r="P230" s="76"/>
      <c r="Q230" s="76"/>
      <c r="R230" s="76"/>
    </row>
    <row r="231" spans="2:18">
      <c r="B231" s="76"/>
      <c r="C231" s="76"/>
      <c r="D231" s="76"/>
      <c r="E231" s="76"/>
      <c r="F231" s="76"/>
      <c r="G231" s="76"/>
      <c r="H231" s="76"/>
      <c r="I231" s="76"/>
      <c r="J231" s="179"/>
      <c r="K231" s="179"/>
      <c r="L231" s="179"/>
      <c r="M231" s="179"/>
      <c r="N231" s="179"/>
      <c r="O231" s="179"/>
      <c r="P231" s="76"/>
      <c r="Q231" s="76"/>
      <c r="R231" s="76"/>
    </row>
    <row r="232" spans="2:18">
      <c r="B232" s="76"/>
      <c r="C232" s="76"/>
      <c r="D232" s="76"/>
      <c r="E232" s="76"/>
      <c r="F232" s="76"/>
      <c r="G232" s="76"/>
      <c r="H232" s="76"/>
      <c r="I232" s="76"/>
      <c r="J232" s="179"/>
      <c r="K232" s="179"/>
      <c r="L232" s="179"/>
      <c r="M232" s="179"/>
      <c r="N232" s="179"/>
      <c r="O232" s="179"/>
      <c r="P232" s="76"/>
      <c r="Q232" s="76"/>
      <c r="R232" s="76"/>
    </row>
    <row r="233" spans="2:18">
      <c r="B233" s="76"/>
      <c r="C233" s="76"/>
      <c r="D233" s="76"/>
      <c r="E233" s="76"/>
      <c r="F233" s="76"/>
      <c r="G233" s="76"/>
      <c r="H233" s="76"/>
      <c r="I233" s="76"/>
      <c r="J233" s="179"/>
      <c r="K233" s="179"/>
      <c r="L233" s="179"/>
      <c r="M233" s="179"/>
      <c r="N233" s="179"/>
      <c r="O233" s="179"/>
      <c r="P233" s="76"/>
      <c r="Q233" s="76"/>
      <c r="R233" s="76"/>
    </row>
    <row r="234" spans="2:18">
      <c r="B234" s="76"/>
      <c r="C234" s="76"/>
      <c r="D234" s="76"/>
      <c r="E234" s="76"/>
      <c r="F234" s="76"/>
      <c r="G234" s="76"/>
      <c r="H234" s="76"/>
      <c r="I234" s="76"/>
      <c r="J234" s="179"/>
      <c r="K234" s="179"/>
      <c r="L234" s="179"/>
      <c r="M234" s="179"/>
      <c r="N234" s="179"/>
      <c r="O234" s="179"/>
      <c r="P234" s="76"/>
      <c r="Q234" s="76"/>
      <c r="R234" s="76"/>
    </row>
    <row r="235" spans="2:18">
      <c r="B235" s="76"/>
      <c r="C235" s="76"/>
      <c r="D235" s="76"/>
      <c r="E235" s="76"/>
      <c r="F235" s="76"/>
      <c r="G235" s="76"/>
      <c r="H235" s="76"/>
      <c r="I235" s="76"/>
      <c r="J235" s="179"/>
      <c r="K235" s="179"/>
      <c r="L235" s="179"/>
      <c r="M235" s="179"/>
      <c r="N235" s="179"/>
      <c r="O235" s="179"/>
      <c r="P235" s="76"/>
      <c r="Q235" s="76"/>
      <c r="R235" s="76"/>
    </row>
    <row r="236" spans="2:18">
      <c r="B236" s="76"/>
      <c r="C236" s="76"/>
      <c r="D236" s="76"/>
      <c r="E236" s="76"/>
      <c r="F236" s="76"/>
      <c r="G236" s="76"/>
      <c r="H236" s="76"/>
      <c r="I236" s="76"/>
      <c r="J236" s="179"/>
      <c r="K236" s="179"/>
      <c r="L236" s="179"/>
      <c r="M236" s="179"/>
      <c r="N236" s="179"/>
      <c r="O236" s="179"/>
      <c r="P236" s="76"/>
      <c r="Q236" s="76"/>
      <c r="R236" s="76"/>
    </row>
    <row r="237" spans="2:18">
      <c r="B237" s="76"/>
      <c r="C237" s="76"/>
      <c r="D237" s="76"/>
      <c r="E237" s="76"/>
      <c r="F237" s="76"/>
      <c r="G237" s="76"/>
      <c r="H237" s="76"/>
      <c r="I237" s="76"/>
      <c r="J237" s="179"/>
      <c r="K237" s="179"/>
      <c r="L237" s="179"/>
      <c r="M237" s="179"/>
      <c r="N237" s="179"/>
      <c r="O237" s="179"/>
      <c r="P237" s="76"/>
      <c r="Q237" s="76"/>
      <c r="R237" s="76"/>
    </row>
    <row r="238" spans="2:18">
      <c r="B238" s="76"/>
      <c r="C238" s="76"/>
      <c r="D238" s="76"/>
      <c r="E238" s="76"/>
      <c r="F238" s="76"/>
      <c r="G238" s="76"/>
      <c r="H238" s="76"/>
      <c r="I238" s="76"/>
      <c r="J238" s="179"/>
      <c r="K238" s="179"/>
      <c r="L238" s="179"/>
      <c r="M238" s="179"/>
      <c r="N238" s="179"/>
      <c r="O238" s="179"/>
      <c r="P238" s="76"/>
      <c r="Q238" s="76"/>
      <c r="R238" s="76"/>
    </row>
    <row r="239" spans="2:18">
      <c r="B239" s="76"/>
      <c r="C239" s="76"/>
      <c r="D239" s="76"/>
      <c r="E239" s="76"/>
      <c r="F239" s="76"/>
      <c r="G239" s="76"/>
      <c r="H239" s="76"/>
      <c r="I239" s="76"/>
      <c r="J239" s="179"/>
      <c r="K239" s="179"/>
      <c r="L239" s="179"/>
      <c r="M239" s="179"/>
      <c r="N239" s="179"/>
      <c r="O239" s="179"/>
      <c r="P239" s="76"/>
      <c r="Q239" s="76"/>
      <c r="R239" s="76"/>
    </row>
    <row r="240" spans="2:18">
      <c r="B240" s="76"/>
      <c r="C240" s="76"/>
      <c r="D240" s="76"/>
      <c r="E240" s="76"/>
      <c r="F240" s="76"/>
      <c r="G240" s="76"/>
      <c r="H240" s="76"/>
      <c r="I240" s="76"/>
      <c r="J240" s="179"/>
      <c r="K240" s="179"/>
      <c r="L240" s="179"/>
      <c r="M240" s="179"/>
      <c r="N240" s="179"/>
      <c r="O240" s="179"/>
      <c r="P240" s="76"/>
      <c r="Q240" s="76"/>
      <c r="R240" s="76"/>
    </row>
    <row r="241" spans="2:18">
      <c r="B241" s="76"/>
      <c r="C241" s="76"/>
      <c r="D241" s="76"/>
      <c r="E241" s="76"/>
      <c r="F241" s="76"/>
      <c r="G241" s="76"/>
      <c r="H241" s="76"/>
      <c r="I241" s="76"/>
      <c r="J241" s="179"/>
      <c r="K241" s="179"/>
      <c r="L241" s="179"/>
      <c r="M241" s="179"/>
      <c r="N241" s="179"/>
      <c r="O241" s="179"/>
      <c r="P241" s="76"/>
      <c r="Q241" s="76"/>
      <c r="R241" s="76"/>
    </row>
    <row r="242" spans="2:18">
      <c r="B242" s="76"/>
      <c r="C242" s="76"/>
      <c r="D242" s="76"/>
      <c r="E242" s="76"/>
      <c r="F242" s="76"/>
      <c r="G242" s="76"/>
      <c r="H242" s="76"/>
      <c r="I242" s="76"/>
      <c r="J242" s="179"/>
      <c r="K242" s="179"/>
      <c r="L242" s="179"/>
      <c r="M242" s="179"/>
      <c r="N242" s="179"/>
      <c r="O242" s="179"/>
      <c r="P242" s="76"/>
      <c r="Q242" s="76"/>
      <c r="R242" s="76"/>
    </row>
    <row r="243" spans="2:18">
      <c r="B243" s="76"/>
      <c r="C243" s="76"/>
      <c r="D243" s="76"/>
      <c r="E243" s="76"/>
      <c r="F243" s="76"/>
      <c r="G243" s="76"/>
      <c r="H243" s="76"/>
      <c r="I243" s="76"/>
      <c r="J243" s="179"/>
      <c r="K243" s="179"/>
      <c r="L243" s="179"/>
      <c r="M243" s="179"/>
      <c r="N243" s="179"/>
      <c r="O243" s="179"/>
      <c r="P243" s="76"/>
      <c r="Q243" s="76"/>
      <c r="R243" s="76"/>
    </row>
    <row r="244" spans="2:18">
      <c r="B244" s="76"/>
      <c r="C244" s="76"/>
      <c r="D244" s="76"/>
      <c r="E244" s="76"/>
      <c r="F244" s="76"/>
      <c r="G244" s="76"/>
      <c r="H244" s="76"/>
      <c r="I244" s="76"/>
      <c r="J244" s="179"/>
      <c r="K244" s="179"/>
      <c r="L244" s="179"/>
      <c r="M244" s="179"/>
      <c r="N244" s="179"/>
      <c r="O244" s="179"/>
      <c r="P244" s="76"/>
      <c r="Q244" s="76"/>
      <c r="R244" s="76"/>
    </row>
    <row r="245" spans="2:18">
      <c r="B245" s="76"/>
      <c r="C245" s="76"/>
      <c r="D245" s="76"/>
      <c r="E245" s="76"/>
      <c r="F245" s="76"/>
      <c r="G245" s="76"/>
      <c r="H245" s="76"/>
      <c r="I245" s="76"/>
      <c r="J245" s="179"/>
      <c r="K245" s="179"/>
      <c r="L245" s="179"/>
      <c r="M245" s="179"/>
      <c r="N245" s="179"/>
      <c r="O245" s="179"/>
      <c r="P245" s="76"/>
      <c r="Q245" s="76"/>
      <c r="R245" s="76"/>
    </row>
    <row r="246" spans="2:18">
      <c r="B246" s="76"/>
      <c r="C246" s="76"/>
      <c r="D246" s="76"/>
      <c r="E246" s="76"/>
      <c r="F246" s="76"/>
      <c r="G246" s="76"/>
      <c r="H246" s="76"/>
      <c r="I246" s="76"/>
      <c r="J246" s="179"/>
      <c r="K246" s="179"/>
      <c r="L246" s="179"/>
      <c r="M246" s="179"/>
      <c r="N246" s="179"/>
      <c r="O246" s="179"/>
      <c r="P246" s="76"/>
      <c r="Q246" s="76"/>
      <c r="R246" s="76"/>
    </row>
    <row r="247" spans="2:18">
      <c r="B247" s="76"/>
      <c r="C247" s="76"/>
      <c r="D247" s="76"/>
      <c r="E247" s="76"/>
      <c r="F247" s="76"/>
      <c r="G247" s="76"/>
      <c r="H247" s="76"/>
      <c r="I247" s="76"/>
      <c r="J247" s="179"/>
      <c r="K247" s="179"/>
      <c r="L247" s="179"/>
      <c r="M247" s="179"/>
      <c r="N247" s="179"/>
      <c r="O247" s="179"/>
      <c r="P247" s="76"/>
      <c r="Q247" s="76"/>
      <c r="R247" s="76"/>
    </row>
    <row r="248" spans="2:18">
      <c r="B248" s="76"/>
      <c r="C248" s="76"/>
      <c r="D248" s="76"/>
      <c r="E248" s="76"/>
      <c r="F248" s="76"/>
      <c r="G248" s="76"/>
      <c r="H248" s="76"/>
      <c r="I248" s="76"/>
      <c r="J248" s="179"/>
      <c r="K248" s="179"/>
      <c r="L248" s="179"/>
      <c r="M248" s="179"/>
      <c r="N248" s="179"/>
      <c r="O248" s="179"/>
      <c r="P248" s="76"/>
      <c r="Q248" s="76"/>
      <c r="R248" s="76"/>
    </row>
    <row r="249" spans="2:18">
      <c r="B249" s="76"/>
      <c r="C249" s="76"/>
      <c r="D249" s="76"/>
      <c r="E249" s="76"/>
      <c r="F249" s="76"/>
      <c r="G249" s="76"/>
      <c r="H249" s="76"/>
      <c r="I249" s="76"/>
      <c r="J249" s="179"/>
      <c r="K249" s="179"/>
      <c r="L249" s="179"/>
      <c r="M249" s="179"/>
      <c r="N249" s="179"/>
      <c r="O249" s="179"/>
      <c r="P249" s="76"/>
      <c r="Q249" s="76"/>
      <c r="R249" s="76"/>
    </row>
    <row r="250" spans="2:18">
      <c r="B250" s="76"/>
      <c r="C250" s="76"/>
      <c r="D250" s="76"/>
      <c r="E250" s="76"/>
      <c r="F250" s="76"/>
      <c r="G250" s="76"/>
      <c r="H250" s="76"/>
      <c r="I250" s="76"/>
      <c r="J250" s="179"/>
      <c r="K250" s="179"/>
      <c r="L250" s="179"/>
      <c r="M250" s="179"/>
      <c r="N250" s="179"/>
      <c r="O250" s="179"/>
      <c r="P250" s="76"/>
      <c r="Q250" s="76"/>
      <c r="R250" s="76"/>
    </row>
    <row r="251" spans="2:18">
      <c r="B251" s="76"/>
      <c r="C251" s="76"/>
      <c r="D251" s="76"/>
      <c r="E251" s="76"/>
      <c r="F251" s="76"/>
      <c r="G251" s="76"/>
      <c r="H251" s="76"/>
      <c r="I251" s="76"/>
      <c r="J251" s="179"/>
      <c r="K251" s="179"/>
      <c r="L251" s="179"/>
      <c r="M251" s="179"/>
      <c r="N251" s="179"/>
      <c r="O251" s="179"/>
      <c r="P251" s="76"/>
      <c r="Q251" s="76"/>
      <c r="R251" s="76"/>
    </row>
    <row r="252" spans="2:18">
      <c r="B252" s="76"/>
      <c r="C252" s="76"/>
      <c r="D252" s="76"/>
      <c r="E252" s="76"/>
      <c r="F252" s="76"/>
      <c r="G252" s="76"/>
      <c r="H252" s="76"/>
      <c r="I252" s="76"/>
      <c r="J252" s="179"/>
      <c r="K252" s="179"/>
      <c r="L252" s="179"/>
      <c r="M252" s="179"/>
      <c r="N252" s="179"/>
      <c r="O252" s="179"/>
      <c r="P252" s="76"/>
      <c r="Q252" s="76"/>
      <c r="R252" s="76"/>
    </row>
    <row r="253" spans="2:18">
      <c r="B253" s="76"/>
      <c r="C253" s="76"/>
      <c r="D253" s="76"/>
      <c r="E253" s="76"/>
      <c r="F253" s="76"/>
      <c r="G253" s="76"/>
      <c r="H253" s="76"/>
      <c r="I253" s="76"/>
      <c r="J253" s="179"/>
      <c r="K253" s="179"/>
      <c r="L253" s="179"/>
      <c r="M253" s="179"/>
      <c r="N253" s="179"/>
      <c r="O253" s="179"/>
      <c r="P253" s="76"/>
      <c r="Q253" s="76"/>
      <c r="R253" s="76"/>
    </row>
    <row r="254" spans="2:18">
      <c r="B254" s="76"/>
      <c r="C254" s="76"/>
      <c r="D254" s="76"/>
      <c r="E254" s="76"/>
      <c r="F254" s="76"/>
      <c r="G254" s="76"/>
      <c r="H254" s="76"/>
      <c r="I254" s="76"/>
      <c r="J254" s="179"/>
      <c r="K254" s="179"/>
      <c r="L254" s="179"/>
      <c r="M254" s="179"/>
      <c r="N254" s="179"/>
      <c r="O254" s="179"/>
      <c r="P254" s="76"/>
      <c r="Q254" s="76"/>
      <c r="R254" s="76"/>
    </row>
    <row r="255" spans="2:18">
      <c r="B255" s="76"/>
      <c r="C255" s="76"/>
      <c r="D255" s="76"/>
      <c r="E255" s="76"/>
      <c r="F255" s="76"/>
      <c r="G255" s="76"/>
      <c r="H255" s="76"/>
      <c r="I255" s="76"/>
      <c r="J255" s="179"/>
      <c r="K255" s="179"/>
      <c r="L255" s="179"/>
      <c r="M255" s="179"/>
      <c r="N255" s="179"/>
      <c r="O255" s="179"/>
      <c r="P255" s="76"/>
      <c r="Q255" s="76"/>
      <c r="R255" s="76"/>
    </row>
    <row r="256" spans="2:18">
      <c r="B256" s="76"/>
      <c r="C256" s="76"/>
      <c r="D256" s="76"/>
      <c r="E256" s="76"/>
      <c r="F256" s="76"/>
      <c r="G256" s="76"/>
      <c r="H256" s="76"/>
      <c r="I256" s="76"/>
      <c r="J256" s="179"/>
      <c r="K256" s="179"/>
      <c r="L256" s="179"/>
      <c r="M256" s="179"/>
      <c r="N256" s="179"/>
      <c r="O256" s="179"/>
      <c r="P256" s="76"/>
      <c r="Q256" s="76"/>
      <c r="R256" s="76"/>
    </row>
    <row r="257" spans="2:18">
      <c r="B257" s="76"/>
      <c r="C257" s="76"/>
      <c r="D257" s="76"/>
      <c r="E257" s="76"/>
      <c r="F257" s="76"/>
      <c r="G257" s="76"/>
      <c r="H257" s="76"/>
      <c r="I257" s="76"/>
      <c r="J257" s="179"/>
      <c r="K257" s="179"/>
      <c r="L257" s="179"/>
      <c r="M257" s="179"/>
      <c r="N257" s="179"/>
      <c r="O257" s="179"/>
      <c r="P257" s="76"/>
      <c r="Q257" s="76"/>
      <c r="R257" s="76"/>
    </row>
    <row r="258" spans="2:18">
      <c r="B258" s="76"/>
      <c r="C258" s="76"/>
      <c r="D258" s="76"/>
      <c r="E258" s="76"/>
      <c r="F258" s="76"/>
      <c r="G258" s="76"/>
      <c r="H258" s="76"/>
      <c r="I258" s="76"/>
      <c r="J258" s="179"/>
      <c r="K258" s="179"/>
      <c r="L258" s="179"/>
      <c r="M258" s="179"/>
      <c r="N258" s="179"/>
      <c r="O258" s="179"/>
      <c r="P258" s="76"/>
      <c r="Q258" s="76"/>
      <c r="R258" s="76"/>
    </row>
    <row r="259" spans="2:18">
      <c r="B259" s="76"/>
      <c r="C259" s="76"/>
      <c r="D259" s="76"/>
      <c r="E259" s="76"/>
      <c r="F259" s="76"/>
      <c r="G259" s="76"/>
      <c r="H259" s="76"/>
      <c r="I259" s="76"/>
      <c r="J259" s="179"/>
      <c r="K259" s="179"/>
      <c r="L259" s="179"/>
      <c r="M259" s="179"/>
      <c r="N259" s="179"/>
      <c r="O259" s="179"/>
      <c r="P259" s="76"/>
      <c r="Q259" s="76"/>
      <c r="R259" s="76"/>
    </row>
    <row r="260" spans="2:18">
      <c r="B260" s="76"/>
      <c r="C260" s="76"/>
      <c r="D260" s="76"/>
      <c r="E260" s="76"/>
      <c r="F260" s="76"/>
      <c r="G260" s="76"/>
      <c r="H260" s="76"/>
      <c r="I260" s="76"/>
      <c r="J260" s="179"/>
      <c r="K260" s="179"/>
      <c r="L260" s="179"/>
      <c r="M260" s="179"/>
      <c r="N260" s="179"/>
      <c r="O260" s="179"/>
      <c r="P260" s="76"/>
      <c r="Q260" s="76"/>
      <c r="R260" s="76"/>
    </row>
    <row r="261" spans="2:18">
      <c r="B261" s="76"/>
      <c r="C261" s="76"/>
      <c r="D261" s="76"/>
      <c r="E261" s="76"/>
      <c r="F261" s="76"/>
      <c r="G261" s="76"/>
      <c r="H261" s="76"/>
      <c r="I261" s="76"/>
      <c r="J261" s="179"/>
      <c r="K261" s="179"/>
      <c r="L261" s="179"/>
      <c r="M261" s="179"/>
      <c r="N261" s="179"/>
      <c r="O261" s="179"/>
      <c r="P261" s="76"/>
      <c r="Q261" s="76"/>
      <c r="R261" s="76"/>
    </row>
    <row r="262" spans="2:18">
      <c r="B262" s="76"/>
      <c r="C262" s="76"/>
      <c r="D262" s="76"/>
      <c r="E262" s="76"/>
      <c r="F262" s="76"/>
      <c r="G262" s="76"/>
      <c r="H262" s="76"/>
      <c r="I262" s="76"/>
      <c r="J262" s="179"/>
      <c r="K262" s="179"/>
      <c r="L262" s="179"/>
      <c r="M262" s="179"/>
      <c r="N262" s="179"/>
      <c r="O262" s="179"/>
      <c r="P262" s="76"/>
      <c r="Q262" s="76"/>
      <c r="R262" s="76"/>
    </row>
    <row r="263" spans="2:18">
      <c r="B263" s="76"/>
      <c r="C263" s="76"/>
      <c r="D263" s="76"/>
      <c r="E263" s="76"/>
      <c r="F263" s="76"/>
      <c r="G263" s="76"/>
      <c r="H263" s="76"/>
      <c r="I263" s="76"/>
      <c r="J263" s="179"/>
      <c r="K263" s="179"/>
      <c r="L263" s="179"/>
      <c r="M263" s="179"/>
      <c r="N263" s="179"/>
      <c r="O263" s="179"/>
      <c r="P263" s="76"/>
      <c r="Q263" s="76"/>
      <c r="R263" s="76"/>
    </row>
    <row r="264" spans="2:18">
      <c r="B264" s="76"/>
      <c r="C264" s="76"/>
      <c r="D264" s="76"/>
      <c r="E264" s="76"/>
      <c r="F264" s="76"/>
      <c r="G264" s="76"/>
      <c r="H264" s="76"/>
      <c r="I264" s="76"/>
      <c r="J264" s="179"/>
      <c r="K264" s="179"/>
      <c r="L264" s="179"/>
      <c r="M264" s="179"/>
      <c r="N264" s="179"/>
      <c r="O264" s="179"/>
      <c r="P264" s="76"/>
      <c r="Q264" s="76"/>
      <c r="R264" s="76"/>
    </row>
    <row r="265" spans="2:18">
      <c r="B265" s="76"/>
      <c r="C265" s="76"/>
      <c r="D265" s="76"/>
      <c r="E265" s="76"/>
      <c r="F265" s="76"/>
      <c r="G265" s="76"/>
      <c r="H265" s="76"/>
      <c r="I265" s="76"/>
      <c r="J265" s="179"/>
      <c r="K265" s="179"/>
      <c r="L265" s="179"/>
      <c r="M265" s="179"/>
      <c r="N265" s="179"/>
      <c r="O265" s="179"/>
      <c r="P265" s="76"/>
      <c r="Q265" s="76"/>
      <c r="R265" s="76"/>
    </row>
    <row r="266" spans="2:18">
      <c r="B266" s="76"/>
      <c r="C266" s="76"/>
      <c r="D266" s="76"/>
      <c r="E266" s="76"/>
      <c r="F266" s="76"/>
      <c r="G266" s="76"/>
      <c r="H266" s="76"/>
      <c r="I266" s="76"/>
      <c r="J266" s="179"/>
      <c r="K266" s="179"/>
      <c r="L266" s="179"/>
      <c r="M266" s="179"/>
      <c r="N266" s="179"/>
      <c r="O266" s="179"/>
      <c r="P266" s="76"/>
      <c r="Q266" s="76"/>
      <c r="R266" s="76"/>
    </row>
    <row r="267" spans="2:18">
      <c r="B267" s="76"/>
      <c r="C267" s="76"/>
      <c r="D267" s="76"/>
      <c r="E267" s="76"/>
      <c r="F267" s="76"/>
      <c r="G267" s="76"/>
      <c r="H267" s="76"/>
      <c r="I267" s="76"/>
      <c r="J267" s="179"/>
      <c r="K267" s="179"/>
      <c r="L267" s="179"/>
      <c r="M267" s="179"/>
      <c r="N267" s="179"/>
      <c r="O267" s="179"/>
      <c r="P267" s="76"/>
      <c r="Q267" s="76"/>
      <c r="R267" s="76"/>
    </row>
    <row r="268" spans="2:18">
      <c r="B268" s="76"/>
      <c r="C268" s="76"/>
      <c r="D268" s="76"/>
      <c r="E268" s="76"/>
      <c r="F268" s="76"/>
      <c r="G268" s="76"/>
      <c r="H268" s="76"/>
      <c r="I268" s="76"/>
      <c r="J268" s="179"/>
      <c r="K268" s="179"/>
      <c r="L268" s="179"/>
      <c r="M268" s="179"/>
      <c r="N268" s="179"/>
      <c r="O268" s="179"/>
      <c r="P268" s="76"/>
      <c r="Q268" s="76"/>
      <c r="R268" s="76"/>
    </row>
    <row r="269" spans="2:18">
      <c r="B269" s="76"/>
      <c r="C269" s="76"/>
      <c r="D269" s="76"/>
      <c r="E269" s="76"/>
      <c r="F269" s="76"/>
      <c r="G269" s="76"/>
      <c r="H269" s="76"/>
      <c r="I269" s="76"/>
      <c r="J269" s="179"/>
      <c r="K269" s="179"/>
      <c r="L269" s="179"/>
      <c r="M269" s="179"/>
      <c r="N269" s="179"/>
      <c r="O269" s="179"/>
      <c r="P269" s="76"/>
      <c r="Q269" s="76"/>
      <c r="R269" s="76"/>
    </row>
    <row r="270" spans="2:18">
      <c r="B270" s="76"/>
      <c r="C270" s="76"/>
      <c r="D270" s="76"/>
      <c r="E270" s="76"/>
      <c r="F270" s="76"/>
      <c r="G270" s="76"/>
      <c r="H270" s="76"/>
      <c r="I270" s="76"/>
      <c r="J270" s="179"/>
      <c r="K270" s="179"/>
      <c r="L270" s="179"/>
      <c r="M270" s="179"/>
      <c r="N270" s="179"/>
      <c r="O270" s="179"/>
      <c r="P270" s="76"/>
      <c r="Q270" s="76"/>
      <c r="R270" s="76"/>
    </row>
    <row r="271" spans="2:18">
      <c r="B271" s="76"/>
      <c r="C271" s="76"/>
      <c r="D271" s="76"/>
      <c r="E271" s="76"/>
      <c r="F271" s="76"/>
      <c r="G271" s="76"/>
      <c r="H271" s="76"/>
      <c r="I271" s="76"/>
      <c r="J271" s="179"/>
      <c r="K271" s="179"/>
      <c r="L271" s="179"/>
      <c r="M271" s="179"/>
      <c r="N271" s="179"/>
      <c r="O271" s="179"/>
      <c r="P271" s="76"/>
      <c r="Q271" s="76"/>
      <c r="R271" s="76"/>
    </row>
  </sheetData>
  <mergeCells count="19">
    <mergeCell ref="B41:R41"/>
    <mergeCell ref="B42:R42"/>
    <mergeCell ref="B43:R43"/>
    <mergeCell ref="B44:B45"/>
    <mergeCell ref="C44:H44"/>
    <mergeCell ref="I44:I45"/>
    <mergeCell ref="J44:O44"/>
    <mergeCell ref="P44:P45"/>
    <mergeCell ref="Q44:R44"/>
    <mergeCell ref="B1:R1"/>
    <mergeCell ref="B3:R3"/>
    <mergeCell ref="B4:R4"/>
    <mergeCell ref="B5:R5"/>
    <mergeCell ref="B6:B7"/>
    <mergeCell ref="C6:H6"/>
    <mergeCell ref="I6:I7"/>
    <mergeCell ref="J6:O6"/>
    <mergeCell ref="P6:P7"/>
    <mergeCell ref="Q6:R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DGII (EST)</vt:lpstr>
      <vt:lpstr>DGA (EST)</vt:lpstr>
      <vt:lpstr>TESORERIA (EST)</vt:lpstr>
      <vt:lpstr>cut presupuestaria</vt:lpstr>
      <vt:lpstr>'cut presupuestaria'!Área_de_impresión</vt:lpstr>
      <vt:lpstr>'DGII (EST)'!Área_de_impresión</vt:lpstr>
      <vt:lpstr>'TESORERIA (EST)'!Área_de_impresión</vt:lpstr>
      <vt:lpstr>'cut presupuestaria'!Títulos_a_imprimir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2025-08-05T20:12:43Z</dcterms:created>
  <dcterms:modified xsi:type="dcterms:W3CDTF">2025-08-05T20:17:22Z</dcterms:modified>
</cp:coreProperties>
</file>