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3" documentId="8_{6A7A4E7E-B271-4B81-BAAD-2C55ADC33F86}" xr6:coauthVersionLast="47" xr6:coauthVersionMax="47" xr10:uidLastSave="{39EC9125-F246-41A9-9DDA-E773A6B96101}"/>
  <bookViews>
    <workbookView xWindow="28680" yWindow="-120" windowWidth="29040" windowHeight="15720" activeTab="3" xr2:uid="{D09688E2-C90D-452B-AC12-49B0736955EA}"/>
  </bookViews>
  <sheets>
    <sheet name="DGII" sheetId="1" r:id="rId1"/>
    <sheet name="DGA" sheetId="2" r:id="rId2"/>
    <sheet name="TESORERIA " sheetId="3" r:id="rId3"/>
    <sheet name="cut presupuestaria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>#REF!</definedName>
    <definedName name="_11__123Graph_BCPI_ER_LOG" hidden="1">[11]ER!#REF!</definedName>
    <definedName name="_11GAZ_LIABS">#REF!</definedName>
    <definedName name="_12__123Graph_BIBA_IBRD" hidden="1">[11]WB!#REF!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>#REF!</definedName>
    <definedName name="_29B.4___5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>#REF!</definedName>
    <definedName name="_31_0GRÁFICO_N_10.2">[15]monthly!#REF!</definedName>
    <definedName name="_31CONSOL_DEPOSITS">'[17]A 11'!#REF!</definedName>
    <definedName name="_32FA_L">#REF!</definedName>
    <definedName name="_33GAZ_LIABS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'[18]A 11'!#REF!</definedName>
    <definedName name="_AUS1">#N/A</definedName>
    <definedName name="_BOP2">[19]BoP!#REF!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[21]R7!$A$1:$G$31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'[20]shared data'!$A$1:$G$71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[22]!'[Macros Import].qbop'</definedName>
    <definedName name="A_impresión_IM">'[23]ponder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'[2]Imp:DSA output'!$C$9:$R$464</definedName>
    <definedName name="AMORTI">#N/A</definedName>
    <definedName name="ANEXO2">[24]BCP!#REF!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3">'cut presupuestaria'!$B$3:$L$33</definedName>
    <definedName name="_xlnm.Print_Area" localSheetId="1">DGA!$B$3:$L$32</definedName>
    <definedName name="_xlnm.Print_Area" localSheetId="0">DGII!$B$4:$L$72</definedName>
    <definedName name="_xlnm.Print_Area" localSheetId="2">'TESORERIA '!$B$3:$L$87</definedName>
    <definedName name="_xlnm.Print_Area">'[25]Table 1'!#REF!</definedName>
    <definedName name="AREACONSTRUCCIO">#REF!</definedName>
    <definedName name="ASAU">#N/A</definedName>
    <definedName name="ASAU1">#N/A</definedName>
    <definedName name="asd">'[26]SPNF Acuerdo Incl. Int.'!asd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'[3]Crédito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'[3]Crédito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[27]!BFLD_DF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[24]BCP!#REF!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[28]Q6!$E$26:$AH$26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[24]BCP!#REF!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[24]BCP!#REF!</definedName>
    <definedName name="CYEAR2021">[29]Coal!$B$583:$J$583</definedName>
    <definedName name="CYEAR2022">[29]Coal!$K$583:$V$583</definedName>
    <definedName name="CYEAR2023">[29]Coal!$W$583:$AH$583</definedName>
    <definedName name="CYEAR2024">[29]Coal!$AI$583:$AT$583</definedName>
    <definedName name="CYEAR2025">[29]Coal!$AU$583:$AX$583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'[20]shared data'!$S$8:$S$155</definedName>
    <definedName name="DATES_A">'[20]shared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[30]NPV!$B$28</definedName>
    <definedName name="Discount_NC">[30]NPV!#REF!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[24]BCP!#REF!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[31]Main!$AB$25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[24]BCP!#REF!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'[32]Empresas Publicas detalle'!#REF!</definedName>
    <definedName name="GGB_NGDP">#N/A</definedName>
    <definedName name="GL_Z">#REF!</definedName>
    <definedName name="GOB">#N/A</definedName>
    <definedName name="Grace_IDA">[30]NPV!$B$25</definedName>
    <definedName name="Grace_NC">[30]NPV!#REF!</definedName>
    <definedName name="GUIL">#N/A</definedName>
    <definedName name="GUIL1">#N/A</definedName>
    <definedName name="GYEAR2021">[29]Gold!$B$583:$J$583</definedName>
    <definedName name="GYEAR2022">[29]Gold!$K$583:$U$583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localSheetId="3" hidden="1">{"'para SB'!$A$1318:$F$1381"}</definedName>
    <definedName name="HTML_Control" localSheetId="1" hidden="1">{"'para SB'!$A$1318:$F$1381"}</definedName>
    <definedName name="HTML_Control" localSheetId="2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[24]BCP!#REF!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[30]NPV!$B$27</definedName>
    <definedName name="Interest_NC">[30]NPV!#REF!</definedName>
    <definedName name="InterestRate">#REF!</definedName>
    <definedName name="IPC">[33]ipc!#REF!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[30]NPV!$B$26</definedName>
    <definedName name="Maturity_NC">[30]NPV!#REF!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[8]!mflowsa</definedName>
    <definedName name="mflowsq">[8]!mflowsq</definedName>
    <definedName name="MIDDLE">#REF!</definedName>
    <definedName name="MISC4">[10]OUTPUT!#REF!</definedName>
    <definedName name="MN">[24]BCP!#REF!</definedName>
    <definedName name="MNP">[24]BCP!#REF!</definedName>
    <definedName name="MPETROLEO">#REF!</definedName>
    <definedName name="mstocksa">[8]!mstocksa</definedName>
    <definedName name="mstocksq">[8]!mstocksq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[34]QEDS!$11:$11</definedName>
    <definedName name="nmColumnHeader">[34]QEDS!$2:$2</definedName>
    <definedName name="nmData">[34]QEDS!$B$3:$F$9</definedName>
    <definedName name="NMG_RG">#N/A</definedName>
    <definedName name="nmIndexTable">[34]QEDS!$13:$13</definedName>
    <definedName name="nmReportFooter">[34]QEDS!$10:$10</definedName>
    <definedName name="nmReportHeader">[34]QEDS!$1:$1</definedName>
    <definedName name="nmRowHeader">[34]QEDS!$A$3:$A$9</definedName>
    <definedName name="nmScale">[34]QEDS!$12:$12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[35]UPLOAD!#REF!</definedName>
    <definedName name="NOTITLES">#REF!</definedName>
    <definedName name="NTDD_RG">[27]!NTDD_RG</definedName>
    <definedName name="NX">#N/A</definedName>
    <definedName name="NX_R">#N/A</definedName>
    <definedName name="NXG_RG">#N/A</definedName>
    <definedName name="NYEAR2021">[29]Nickel!$B$583:$J$583</definedName>
    <definedName name="NYEAR2022">[29]Nickel!$K$583:$V$583</definedName>
    <definedName name="NYEAR2023">[29]Nickel!$W$583:$AH$583</definedName>
    <definedName name="NYEAR2024">[29]Nickel!$AI$583:$AT$583</definedName>
    <definedName name="NYEAR2025">[29]Nickel!$AU$583:$BF$583</definedName>
    <definedName name="OCTUBRE">#N/A</definedName>
    <definedName name="OECD_Table">#REF!</definedName>
    <definedName name="OnShow">'[26]SPNF Acuerdo Incl. Int.'!OnShow</definedName>
    <definedName name="Otr_Inst_Banc_40G">#REF!</definedName>
    <definedName name="Pan_Bancario_50G">#REF!</definedName>
    <definedName name="Pan_Monet_30G">#REF!</definedName>
    <definedName name="Path_Data">'[20]shared data'!$B$8</definedName>
    <definedName name="Path_System">'[20]shared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[31]Links!$A$1:$F$33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[30]FSUOUT!$B$2:$V$32</definedName>
    <definedName name="Prog1998">'[36]2003'!#REF!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'[37]Quarterly Raw Data'!#REF!</definedName>
    <definedName name="qqq" localSheetId="3" hidden="1">{#N/A,#N/A,FALSE,"EXTRABUDGT"}</definedName>
    <definedName name="qqq" localSheetId="1" hidden="1">{#N/A,#N/A,FALSE,"EXTRABUDGT"}</definedName>
    <definedName name="qqq" localSheetId="2" hidden="1">{#N/A,#N/A,FALSE,"EXTRABUDGT"}</definedName>
    <definedName name="qqq" hidden="1">{#N/A,#N/A,FALSE,"EXTRABUDGT"}</definedName>
    <definedName name="QTAB7">'[37]Quarterly MacroFlow'!#REF!</definedName>
    <definedName name="QTAB7A">'[37]Quarterly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[38]Hoja2!$1:$1048576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QuestChecked">[31]ErrCheck!$A$3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'[26]SPNF Acuerdo Incl. Int.'!spnf</definedName>
    <definedName name="START">#REF!</definedName>
    <definedName name="STFQTAB">#REF!</definedName>
    <definedName name="STOP">#REF!</definedName>
    <definedName name="SUM">[5]BoP!$E$313:$BE$365</definedName>
    <definedName name="SUPLI">#N/A</definedName>
    <definedName name="SUPLIDORES">#N/A</definedName>
    <definedName name="Tab25a">#REF!</definedName>
    <definedName name="Tab25b">#REF!</definedName>
    <definedName name="Table__47">[39]RED47!$A$1:$I$53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'[20]shared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[40]A!$A$1:$T$54</definedName>
    <definedName name="tblChecks">[31]ErrCheck!$A$3:$E$5</definedName>
    <definedName name="tblLinks">[31]Links!$A$4:$F$33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3">'cut presupuestaria'!$3:$7</definedName>
    <definedName name="_xlnm.Print_Titles" localSheetId="0">DGII!$4:$8</definedName>
    <definedName name="_xlnm.Print_Titles" localSheetId="2">'TESORERIA '!$3:$7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[41]BCC!$A$1:$N$821,[41]BCC!$A$822:$N$1624</definedName>
    <definedName name="TOTAL">#N/A</definedName>
    <definedName name="Trade">#REF!</definedName>
    <definedName name="TRADE3">[10]Trade!#REF!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'[26]SPNF Acuerdo Incl. Int.'!will</definedName>
    <definedName name="WPCP33_D">#REF!</definedName>
    <definedName name="WPCP33pch">#REF!</definedName>
    <definedName name="wrn.BANKS." localSheetId="3" hidden="1">{#N/A,#N/A,FALSE,"BANKS"}</definedName>
    <definedName name="wrn.BANKS." localSheetId="1" hidden="1">{#N/A,#N/A,FALSE,"BANKS"}</definedName>
    <definedName name="wrn.BANKS." localSheetId="2" hidden="1">{#N/A,#N/A,FALSE,"BANKS"}</definedName>
    <definedName name="wrn.BANKS." hidden="1">{#N/A,#N/A,FALSE,"BANKS"}</definedName>
    <definedName name="wrn.BOP." localSheetId="3" hidden="1">{#N/A,#N/A,FALSE,"BOP"}</definedName>
    <definedName name="wrn.BOP." localSheetId="1" hidden="1">{#N/A,#N/A,FALSE,"BOP"}</definedName>
    <definedName name="wrn.BOP." localSheetId="2" hidden="1">{#N/A,#N/A,FALSE,"BOP"}</definedName>
    <definedName name="wrn.BOP." hidden="1">{#N/A,#N/A,FALSE,"BOP"}</definedName>
    <definedName name="wrn.BOP_MIDTERM." localSheetId="3" hidden="1">{"BOP_TAB",#N/A,FALSE,"N";"MIDTERM_TAB",#N/A,FALSE,"O"}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CREDIT." localSheetId="3" hidden="1">{#N/A,#N/A,FALSE,"CREDIT"}</definedName>
    <definedName name="wrn.CREDIT." localSheetId="1" hidden="1">{#N/A,#N/A,FALSE,"CREDIT"}</definedName>
    <definedName name="wrn.CREDIT." localSheetId="2" hidden="1">{#N/A,#N/A,FALSE,"CREDIT"}</definedName>
    <definedName name="wrn.CREDIT." hidden="1">{#N/A,#N/A,FALSE,"CREDIT"}</definedName>
    <definedName name="wrn.DEBTSVC." localSheetId="3" hidden="1">{#N/A,#N/A,FALSE,"DEBTSVC"}</definedName>
    <definedName name="wrn.DEBTSVC." localSheetId="1" hidden="1">{#N/A,#N/A,FALSE,"DEBTSVC"}</definedName>
    <definedName name="wrn.DEBTSVC." localSheetId="2" hidden="1">{#N/A,#N/A,FALSE,"DEBTSVC"}</definedName>
    <definedName name="wrn.DEBTSVC." hidden="1">{#N/A,#N/A,FALSE,"DEBTSVC"}</definedName>
    <definedName name="wrn.DEPO." localSheetId="3" hidden="1">{#N/A,#N/A,FALSE,"DEPO"}</definedName>
    <definedName name="wrn.DEPO." localSheetId="1" hidden="1">{#N/A,#N/A,FALSE,"DEPO"}</definedName>
    <definedName name="wrn.DEPO." localSheetId="2" hidden="1">{#N/A,#N/A,FALSE,"DEPO"}</definedName>
    <definedName name="wrn.DEPO." hidden="1">{#N/A,#N/A,FALSE,"DEPO"}</definedName>
    <definedName name="wrn.EXCISE." localSheetId="3" hidden="1">{#N/A,#N/A,FALSE,"EXCISE"}</definedName>
    <definedName name="wrn.EXCISE." localSheetId="1" hidden="1">{#N/A,#N/A,FALSE,"EXCISE"}</definedName>
    <definedName name="wrn.EXCISE." localSheetId="2" hidden="1">{#N/A,#N/A,FALSE,"EXCISE"}</definedName>
    <definedName name="wrn.EXCISE." hidden="1">{#N/A,#N/A,FALSE,"EXCISE"}</definedName>
    <definedName name="wrn.EXRATE." localSheetId="3" hidden="1">{#N/A,#N/A,FALSE,"EXRATE"}</definedName>
    <definedName name="wrn.EXRATE." localSheetId="1" hidden="1">{#N/A,#N/A,FALSE,"EXRATE"}</definedName>
    <definedName name="wrn.EXRATE." localSheetId="2" hidden="1">{#N/A,#N/A,FALSE,"EXRATE"}</definedName>
    <definedName name="wrn.EXRATE." hidden="1">{#N/A,#N/A,FALSE,"EXRATE"}</definedName>
    <definedName name="wrn.EXTDEBT." localSheetId="3" hidden="1">{#N/A,#N/A,FALSE,"EXTDEBT"}</definedName>
    <definedName name="wrn.EXTDEBT." localSheetId="1" hidden="1">{#N/A,#N/A,FALSE,"EXTDEBT"}</definedName>
    <definedName name="wrn.EXTDEBT." localSheetId="2" hidden="1">{#N/A,#N/A,FALSE,"EXTDEBT"}</definedName>
    <definedName name="wrn.EXTDEBT." hidden="1">{#N/A,#N/A,FALSE,"EXTDEBT"}</definedName>
    <definedName name="wrn.EXTRABUDGT." localSheetId="3" hidden="1">{#N/A,#N/A,FALSE,"EXTRABUDGT"}</definedName>
    <definedName name="wrn.EXTRABUDGT." localSheetId="1" hidden="1">{#N/A,#N/A,FALSE,"EXTRABUDGT"}</definedName>
    <definedName name="wrn.EXTRABUDGT." localSheetId="2" hidden="1">{#N/A,#N/A,FALSE,"EXTRABUDGT"}</definedName>
    <definedName name="wrn.EXTRABUDGT." hidden="1">{#N/A,#N/A,FALSE,"EXTRABUDGT"}</definedName>
    <definedName name="wrn.EXTRABUDGT2." localSheetId="3" hidden="1">{#N/A,#N/A,FALSE,"EXTRABUDGT2"}</definedName>
    <definedName name="wrn.EXTRABUDGT2." localSheetId="1" hidden="1">{#N/A,#N/A,FALSE,"EXTRABUDGT2"}</definedName>
    <definedName name="wrn.EXTRABUDGT2." localSheetId="2" hidden="1">{#N/A,#N/A,FALSE,"EXTRABUDGT2"}</definedName>
    <definedName name="wrn.EXTRABUDGT2." hidden="1">{#N/A,#N/A,FALSE,"EXTRABUDGT2"}</definedName>
    <definedName name="wrn.GDP." localSheetId="3" hidden="1">{#N/A,#N/A,FALSE,"GDP_ORIGIN";#N/A,#N/A,FALSE,"EMP_POP"}</definedName>
    <definedName name="wrn.GDP." localSheetId="1" hidden="1">{#N/A,#N/A,FALSE,"GDP_ORIGIN";#N/A,#N/A,FALSE,"EMP_POP"}</definedName>
    <definedName name="wrn.GDP." localSheetId="2" hidden="1">{#N/A,#N/A,FALSE,"GDP_ORIGIN";#N/A,#N/A,FALSE,"EMP_POP"}</definedName>
    <definedName name="wrn.GDP." hidden="1">{#N/A,#N/A,FALSE,"GDP_ORIGIN";#N/A,#N/A,FALSE,"EMP_POP"}</definedName>
    <definedName name="wrn.GGOVT." localSheetId="3" hidden="1">{#N/A,#N/A,FALSE,"GGOVT"}</definedName>
    <definedName name="wrn.GGOVT." localSheetId="1" hidden="1">{#N/A,#N/A,FALSE,"GGOVT"}</definedName>
    <definedName name="wrn.GGOVT." localSheetId="2" hidden="1">{#N/A,#N/A,FALSE,"GGOVT"}</definedName>
    <definedName name="wrn.GGOVT." hidden="1">{#N/A,#N/A,FALSE,"GGOVT"}</definedName>
    <definedName name="wrn.GGOVT2." localSheetId="3" hidden="1">{#N/A,#N/A,FALSE,"GGOVT2"}</definedName>
    <definedName name="wrn.GGOVT2." localSheetId="1" hidden="1">{#N/A,#N/A,FALSE,"GGOVT2"}</definedName>
    <definedName name="wrn.GGOVT2." localSheetId="2" hidden="1">{#N/A,#N/A,FALSE,"GGOVT2"}</definedName>
    <definedName name="wrn.GGOVT2." hidden="1">{#N/A,#N/A,FALSE,"GGOVT2"}</definedName>
    <definedName name="wrn.GGOVTPC." localSheetId="3" hidden="1">{#N/A,#N/A,FALSE,"GGOVT%"}</definedName>
    <definedName name="wrn.GGOVTPC." localSheetId="1" hidden="1">{#N/A,#N/A,FALSE,"GGOVT%"}</definedName>
    <definedName name="wrn.GGOVTPC." localSheetId="2" hidden="1">{#N/A,#N/A,FALSE,"GGOVT%"}</definedName>
    <definedName name="wrn.GGOVTPC." hidden="1">{#N/A,#N/A,FALSE,"GGOVT%"}</definedName>
    <definedName name="wrn.INCOMETX." localSheetId="3" hidden="1">{#N/A,#N/A,FALSE,"INCOMETX"}</definedName>
    <definedName name="wrn.INCOMETX." localSheetId="1" hidden="1">{#N/A,#N/A,FALSE,"INCOMETX"}</definedName>
    <definedName name="wrn.INCOMETX." localSheetId="2" hidden="1">{#N/A,#N/A,FALSE,"INCOMETX"}</definedName>
    <definedName name="wrn.INCOMETX." hidden="1">{#N/A,#N/A,FALSE,"INCOMETX"}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3" hidden="1">{#N/A,#N/A,FALSE,"INTERST"}</definedName>
    <definedName name="wrn.INTERST." localSheetId="1" hidden="1">{#N/A,#N/A,FALSE,"INTERST"}</definedName>
    <definedName name="wrn.INTERST." localSheetId="2" hidden="1">{#N/A,#N/A,FALSE,"INTERST"}</definedName>
    <definedName name="wrn.INTERST." hidden="1">{#N/A,#N/A,FALSE,"INTERST"}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localSheetId="1" hidden="1">{"MONA",#N/A,FALSE,"S"}</definedName>
    <definedName name="wrn.MONA." localSheetId="2" hidden="1">{"MONA",#N/A,FALSE,"S"}</definedName>
    <definedName name="wrn.MONA." hidden="1">{"MONA",#N/A,FALSE,"S"}</definedName>
    <definedName name="wrn.MS." localSheetId="3" hidden="1">{#N/A,#N/A,FALSE,"MS"}</definedName>
    <definedName name="wrn.MS." localSheetId="1" hidden="1">{#N/A,#N/A,FALSE,"MS"}</definedName>
    <definedName name="wrn.MS." localSheetId="2" hidden="1">{#N/A,#N/A,FALSE,"MS"}</definedName>
    <definedName name="wrn.MS." hidden="1">{#N/A,#N/A,FALSE,"MS"}</definedName>
    <definedName name="wrn.NBG." localSheetId="3" hidden="1">{#N/A,#N/A,FALSE,"NBG"}</definedName>
    <definedName name="wrn.NBG." localSheetId="1" hidden="1">{#N/A,#N/A,FALSE,"NBG"}</definedName>
    <definedName name="wrn.NBG." localSheetId="2" hidden="1">{#N/A,#N/A,FALSE,"NBG"}</definedName>
    <definedName name="wrn.NBG." hidden="1">{#N/A,#N/A,FALSE,"NBG"}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3" hidden="1">{#N/A,#N/A,FALSE,"PCPI"}</definedName>
    <definedName name="wrn.PCPI." localSheetId="1" hidden="1">{#N/A,#N/A,FALSE,"PCPI"}</definedName>
    <definedName name="wrn.PCPI." localSheetId="2" hidden="1">{#N/A,#N/A,FALSE,"PCPI"}</definedName>
    <definedName name="wrn.PCPI." hidden="1">{#N/A,#N/A,FALSE,"PCPI"}</definedName>
    <definedName name="wrn.PENSION." localSheetId="3" hidden="1">{#N/A,#N/A,FALSE,"PENSION"}</definedName>
    <definedName name="wrn.PENSION." localSheetId="1" hidden="1">{#N/A,#N/A,FALSE,"PENSION"}</definedName>
    <definedName name="wrn.PENSION." localSheetId="2" hidden="1">{#N/A,#N/A,FALSE,"PENSION"}</definedName>
    <definedName name="wrn.PENSION." hidden="1">{#N/A,#N/A,FALSE,"PENSION"}</definedName>
    <definedName name="wrn.PRUDENT." localSheetId="3" hidden="1">{#N/A,#N/A,FALSE,"PRUDENT"}</definedName>
    <definedName name="wrn.PRUDENT." localSheetId="1" hidden="1">{#N/A,#N/A,FALSE,"PRUDENT"}</definedName>
    <definedName name="wrn.PRUDENT." localSheetId="2" hidden="1">{#N/A,#N/A,FALSE,"PRUDENT"}</definedName>
    <definedName name="wrn.PRUDENT." hidden="1">{#N/A,#N/A,FALSE,"PRUDENT"}</definedName>
    <definedName name="wrn.PUBLEXP." localSheetId="3" hidden="1">{#N/A,#N/A,FALSE,"PUBLEXP"}</definedName>
    <definedName name="wrn.PUBLEXP." localSheetId="1" hidden="1">{#N/A,#N/A,FALSE,"PUBLEXP"}</definedName>
    <definedName name="wrn.PUBLEXP." localSheetId="2" hidden="1">{#N/A,#N/A,FALSE,"PUBLEXP"}</definedName>
    <definedName name="wrn.PUBLEXP." hidden="1">{#N/A,#N/A,FALSE,"PUBLEXP"}</definedName>
    <definedName name="wrn.REDTABS." localSheetId="3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3" hidden="1">{#N/A,#N/A,FALSE,"REVSHARE"}</definedName>
    <definedName name="wrn.REVSHARE." localSheetId="1" hidden="1">{#N/A,#N/A,FALSE,"REVSHARE"}</definedName>
    <definedName name="wrn.REVSHARE." localSheetId="2" hidden="1">{#N/A,#N/A,FALSE,"REVSHARE"}</definedName>
    <definedName name="wrn.REVSHARE." hidden="1">{#N/A,#N/A,FALSE,"REVSHARE"}</definedName>
    <definedName name="wrn.STATE." localSheetId="3" hidden="1">{#N/A,#N/A,FALSE,"STATE"}</definedName>
    <definedName name="wrn.STATE." localSheetId="1" hidden="1">{#N/A,#N/A,FALSE,"STATE"}</definedName>
    <definedName name="wrn.STATE." localSheetId="2" hidden="1">{#N/A,#N/A,FALSE,"STATE"}</definedName>
    <definedName name="wrn.STATE." hidden="1">{#N/A,#N/A,FALSE,"STATE"}</definedName>
    <definedName name="wrn.TAXARREARS." localSheetId="3" hidden="1">{#N/A,#N/A,FALSE,"TAXARREARS"}</definedName>
    <definedName name="wrn.TAXARREARS." localSheetId="1" hidden="1">{#N/A,#N/A,FALSE,"TAXARREARS"}</definedName>
    <definedName name="wrn.TAXARREARS." localSheetId="2" hidden="1">{#N/A,#N/A,FALSE,"TAXARREARS"}</definedName>
    <definedName name="wrn.TAXARREARS." hidden="1">{#N/A,#N/A,FALSE,"TAXARREARS"}</definedName>
    <definedName name="wrn.TAXPAYRS." localSheetId="3" hidden="1">{#N/A,#N/A,FALSE,"TAXPAYRS"}</definedName>
    <definedName name="wrn.TAXPAYRS." localSheetId="1" hidden="1">{#N/A,#N/A,FALSE,"TAXPAYRS"}</definedName>
    <definedName name="wrn.TAXPAYRS." localSheetId="2" hidden="1">{#N/A,#N/A,FALSE,"TAXPAYRS"}</definedName>
    <definedName name="wrn.TAXPAYRS." hidden="1">{#N/A,#N/A,FALSE,"TAXPAYRS"}</definedName>
    <definedName name="wrn.TRADE." localSheetId="3" hidden="1">{#N/A,#N/A,FALSE,"TRADE"}</definedName>
    <definedName name="wrn.TRADE." localSheetId="1" hidden="1">{#N/A,#N/A,FALSE,"TRADE"}</definedName>
    <definedName name="wrn.TRADE." localSheetId="2" hidden="1">{#N/A,#N/A,FALSE,"TRADE"}</definedName>
    <definedName name="wrn.TRADE." hidden="1">{#N/A,#N/A,FALSE,"TRADE"}</definedName>
    <definedName name="wrn.TRANSPORT." localSheetId="3" hidden="1">{#N/A,#N/A,FALSE,"TRANPORT"}</definedName>
    <definedName name="wrn.TRANSPORT." localSheetId="1" hidden="1">{#N/A,#N/A,FALSE,"TRANPORT"}</definedName>
    <definedName name="wrn.TRANSPORT." localSheetId="2" hidden="1">{#N/A,#N/A,FALSE,"TRANPORT"}</definedName>
    <definedName name="wrn.TRANSPORT." hidden="1">{#N/A,#N/A,FALSE,"TRANPORT"}</definedName>
    <definedName name="wrn.UNEMPL." localSheetId="3" hidden="1">{#N/A,#N/A,FALSE,"EMP_POP";#N/A,#N/A,FALSE,"UNEMPL"}</definedName>
    <definedName name="wrn.UNEMPL." localSheetId="1" hidden="1">{#N/A,#N/A,FALSE,"EMP_POP";#N/A,#N/A,FALSE,"UNEMPL"}</definedName>
    <definedName name="wrn.UNEMPL." localSheetId="2" hidden="1">{#N/A,#N/A,FALSE,"EMP_POP";#N/A,#N/A,FALSE,"UNEMPL"}</definedName>
    <definedName name="wrn.UNEMPL." hidden="1">{#N/A,#N/A,FALSE,"EMP_POP";#N/A,#N/A,FALSE,"UNEMPL"}</definedName>
    <definedName name="wrn.WAGES." localSheetId="3" hidden="1">{#N/A,#N/A,FALSE,"WAGES"}</definedName>
    <definedName name="wrn.WAGES." localSheetId="1" hidden="1">{#N/A,#N/A,FALSE,"WAGES"}</definedName>
    <definedName name="wrn.WAGES." localSheetId="2" hidden="1">{#N/A,#N/A,FALSE,"WAGES"}</definedName>
    <definedName name="wrn.WAGES." hidden="1">{#N/A,#N/A,FALSE,"WAGES"}</definedName>
    <definedName name="wrn.WEO." localSheetId="3" hidden="1">{"WEO",#N/A,FALSE,"T"}</definedName>
    <definedName name="wrn.WEO." localSheetId="1" hidden="1">{"WEO",#N/A,FALSE,"T"}</definedName>
    <definedName name="wrn.WEO." localSheetId="2" hidden="1">{"WEO",#N/A,FALSE,"T"}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'[20]shared data'!$A$1:$A$77</definedName>
    <definedName name="xxWRS_2">#REF!</definedName>
    <definedName name="xxWRS_3">#REF!</definedName>
    <definedName name="xxWRS_4">[30]Q5!$A$1:$A$104</definedName>
    <definedName name="xxWRS_5">[30]Q6!$A$1:$A$160</definedName>
    <definedName name="xxWRS_6">[30]Q7!$A$1:$A$59</definedName>
    <definedName name="xxWRS_7">[30]Q5!$A$1:$A$109</definedName>
    <definedName name="xxWRS_8">[30]Q6!$A$1:$A$162</definedName>
    <definedName name="xxWRS_9">[30]Q7!$A$1:$A$61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0" i="4" l="1"/>
  <c r="E70" i="4"/>
  <c r="C70" i="4"/>
  <c r="J69" i="4"/>
  <c r="J68" i="4"/>
  <c r="I68" i="4"/>
  <c r="H68" i="4"/>
  <c r="G68" i="4"/>
  <c r="J67" i="4"/>
  <c r="I67" i="4"/>
  <c r="H67" i="4"/>
  <c r="G67" i="4"/>
  <c r="J66" i="4"/>
  <c r="E66" i="4"/>
  <c r="D66" i="4"/>
  <c r="C66" i="4"/>
  <c r="F66" i="4" s="1"/>
  <c r="J65" i="4"/>
  <c r="F65" i="4"/>
  <c r="L65" i="4" s="1"/>
  <c r="E65" i="4"/>
  <c r="D65" i="4"/>
  <c r="C65" i="4"/>
  <c r="J64" i="4"/>
  <c r="J63" i="4" s="1"/>
  <c r="D64" i="4"/>
  <c r="I63" i="4"/>
  <c r="H63" i="4"/>
  <c r="G63" i="4"/>
  <c r="D63" i="4"/>
  <c r="J62" i="4"/>
  <c r="J61" i="4"/>
  <c r="I61" i="4"/>
  <c r="H61" i="4"/>
  <c r="G61" i="4"/>
  <c r="J60" i="4"/>
  <c r="E60" i="4"/>
  <c r="J59" i="4"/>
  <c r="J58" i="4"/>
  <c r="J57" i="4" s="1"/>
  <c r="J56" i="4" s="1"/>
  <c r="J55" i="4" s="1"/>
  <c r="I58" i="4"/>
  <c r="H58" i="4"/>
  <c r="G58" i="4"/>
  <c r="I57" i="4"/>
  <c r="H57" i="4"/>
  <c r="H56" i="4" s="1"/>
  <c r="H55" i="4" s="1"/>
  <c r="G57" i="4"/>
  <c r="I56" i="4"/>
  <c r="G56" i="4"/>
  <c r="I55" i="4"/>
  <c r="G55" i="4"/>
  <c r="J54" i="4"/>
  <c r="E54" i="4"/>
  <c r="D54" i="4"/>
  <c r="D53" i="4" s="1"/>
  <c r="C54" i="4"/>
  <c r="F54" i="4" s="1"/>
  <c r="F53" i="4" s="1"/>
  <c r="J53" i="4"/>
  <c r="I53" i="4"/>
  <c r="H53" i="4"/>
  <c r="G53" i="4"/>
  <c r="E53" i="4"/>
  <c r="C53" i="4"/>
  <c r="J52" i="4"/>
  <c r="E52" i="4"/>
  <c r="D52" i="4"/>
  <c r="J51" i="4"/>
  <c r="J50" i="4" s="1"/>
  <c r="J49" i="4" s="1"/>
  <c r="J48" i="4" s="1"/>
  <c r="J47" i="4" s="1"/>
  <c r="J46" i="4" s="1"/>
  <c r="J71" i="4" s="1"/>
  <c r="I50" i="4"/>
  <c r="H50" i="4"/>
  <c r="G50" i="4"/>
  <c r="I49" i="4"/>
  <c r="I48" i="4" s="1"/>
  <c r="I47" i="4" s="1"/>
  <c r="I46" i="4" s="1"/>
  <c r="I71" i="4" s="1"/>
  <c r="H49" i="4"/>
  <c r="G49" i="4"/>
  <c r="H48" i="4"/>
  <c r="H47" i="4" s="1"/>
  <c r="H46" i="4" s="1"/>
  <c r="H71" i="4" s="1"/>
  <c r="G48" i="4"/>
  <c r="G47" i="4" s="1"/>
  <c r="G46" i="4" s="1"/>
  <c r="G71" i="4" s="1"/>
  <c r="J34" i="4"/>
  <c r="F34" i="4"/>
  <c r="K34" i="4" s="1"/>
  <c r="J32" i="4"/>
  <c r="K32" i="4" s="1"/>
  <c r="F32" i="4"/>
  <c r="D70" i="4" s="1"/>
  <c r="F70" i="4" s="1"/>
  <c r="K70" i="4" s="1"/>
  <c r="J31" i="4"/>
  <c r="K31" i="4" s="1"/>
  <c r="L31" i="4" s="1"/>
  <c r="I31" i="4"/>
  <c r="E69" i="4" s="1"/>
  <c r="E68" i="4" s="1"/>
  <c r="E67" i="4" s="1"/>
  <c r="H31" i="4"/>
  <c r="D69" i="4" s="1"/>
  <c r="D68" i="4" s="1"/>
  <c r="G31" i="4"/>
  <c r="C69" i="4" s="1"/>
  <c r="F31" i="4"/>
  <c r="E31" i="4"/>
  <c r="D31" i="4"/>
  <c r="C31" i="4"/>
  <c r="I30" i="4"/>
  <c r="G30" i="4"/>
  <c r="F30" i="4"/>
  <c r="F29" i="4" s="1"/>
  <c r="E30" i="4"/>
  <c r="D30" i="4"/>
  <c r="C30" i="4"/>
  <c r="I29" i="4"/>
  <c r="G29" i="4"/>
  <c r="E29" i="4"/>
  <c r="D29" i="4"/>
  <c r="C29" i="4"/>
  <c r="J28" i="4"/>
  <c r="K28" i="4" s="1"/>
  <c r="L28" i="4" s="1"/>
  <c r="F28" i="4"/>
  <c r="J27" i="4"/>
  <c r="K27" i="4" s="1"/>
  <c r="L27" i="4" s="1"/>
  <c r="F27" i="4"/>
  <c r="J26" i="4"/>
  <c r="J25" i="4" s="1"/>
  <c r="K25" i="4" s="1"/>
  <c r="L25" i="4" s="1"/>
  <c r="I26" i="4"/>
  <c r="E64" i="4" s="1"/>
  <c r="E63" i="4" s="1"/>
  <c r="G26" i="4"/>
  <c r="C64" i="4" s="1"/>
  <c r="F26" i="4"/>
  <c r="I25" i="4"/>
  <c r="H25" i="4"/>
  <c r="G25" i="4"/>
  <c r="F25" i="4"/>
  <c r="E25" i="4"/>
  <c r="D25" i="4"/>
  <c r="C25" i="4"/>
  <c r="I24" i="4"/>
  <c r="E62" i="4" s="1"/>
  <c r="E61" i="4" s="1"/>
  <c r="H24" i="4"/>
  <c r="D62" i="4" s="1"/>
  <c r="D61" i="4" s="1"/>
  <c r="G24" i="4"/>
  <c r="C62" i="4" s="1"/>
  <c r="E24" i="4"/>
  <c r="D24" i="4"/>
  <c r="C24" i="4"/>
  <c r="F24" i="4" s="1"/>
  <c r="F23" i="4" s="1"/>
  <c r="I23" i="4"/>
  <c r="G23" i="4"/>
  <c r="E23" i="4"/>
  <c r="D23" i="4"/>
  <c r="C23" i="4"/>
  <c r="J22" i="4"/>
  <c r="I22" i="4"/>
  <c r="H22" i="4"/>
  <c r="D60" i="4" s="1"/>
  <c r="G22" i="4"/>
  <c r="C60" i="4" s="1"/>
  <c r="E22" i="4"/>
  <c r="D22" i="4"/>
  <c r="D19" i="4" s="1"/>
  <c r="D18" i="4" s="1"/>
  <c r="D17" i="4" s="1"/>
  <c r="C22" i="4"/>
  <c r="F22" i="4" s="1"/>
  <c r="I21" i="4"/>
  <c r="E59" i="4" s="1"/>
  <c r="E58" i="4" s="1"/>
  <c r="E57" i="4" s="1"/>
  <c r="E56" i="4" s="1"/>
  <c r="H21" i="4"/>
  <c r="D59" i="4" s="1"/>
  <c r="D58" i="4" s="1"/>
  <c r="D57" i="4" s="1"/>
  <c r="D56" i="4" s="1"/>
  <c r="D55" i="4" s="1"/>
  <c r="G21" i="4"/>
  <c r="C59" i="4" s="1"/>
  <c r="E21" i="4"/>
  <c r="D21" i="4"/>
  <c r="C21" i="4"/>
  <c r="F21" i="4" s="1"/>
  <c r="F20" i="4" s="1"/>
  <c r="F19" i="4" s="1"/>
  <c r="F18" i="4" s="1"/>
  <c r="F17" i="4" s="1"/>
  <c r="I20" i="4"/>
  <c r="G20" i="4"/>
  <c r="E20" i="4"/>
  <c r="E19" i="4" s="1"/>
  <c r="E18" i="4" s="1"/>
  <c r="E17" i="4" s="1"/>
  <c r="E8" i="4" s="1"/>
  <c r="E33" i="4" s="1"/>
  <c r="E35" i="4" s="1"/>
  <c r="D20" i="4"/>
  <c r="C20" i="4"/>
  <c r="I19" i="4"/>
  <c r="I18" i="4" s="1"/>
  <c r="I17" i="4" s="1"/>
  <c r="I8" i="4" s="1"/>
  <c r="I33" i="4" s="1"/>
  <c r="I35" i="4" s="1"/>
  <c r="G19" i="4"/>
  <c r="C19" i="4"/>
  <c r="C18" i="4" s="1"/>
  <c r="C17" i="4" s="1"/>
  <c r="C8" i="4" s="1"/>
  <c r="C33" i="4" s="1"/>
  <c r="G18" i="4"/>
  <c r="G17" i="4" s="1"/>
  <c r="G8" i="4" s="1"/>
  <c r="G33" i="4" s="1"/>
  <c r="G35" i="4" s="1"/>
  <c r="J16" i="4"/>
  <c r="K16" i="4" s="1"/>
  <c r="K15" i="4" s="1"/>
  <c r="F16" i="4"/>
  <c r="J15" i="4"/>
  <c r="I15" i="4"/>
  <c r="H15" i="4"/>
  <c r="G15" i="4"/>
  <c r="F15" i="4"/>
  <c r="E15" i="4"/>
  <c r="D15" i="4"/>
  <c r="C15" i="4"/>
  <c r="J14" i="4"/>
  <c r="F52" i="4" s="1"/>
  <c r="K52" i="4" s="1"/>
  <c r="F14" i="4"/>
  <c r="I13" i="4"/>
  <c r="E51" i="4" s="1"/>
  <c r="E50" i="4" s="1"/>
  <c r="E49" i="4" s="1"/>
  <c r="E48" i="4" s="1"/>
  <c r="E47" i="4" s="1"/>
  <c r="H13" i="4"/>
  <c r="D51" i="4" s="1"/>
  <c r="D50" i="4" s="1"/>
  <c r="D49" i="4" s="1"/>
  <c r="D48" i="4" s="1"/>
  <c r="D47" i="4" s="1"/>
  <c r="G13" i="4"/>
  <c r="J13" i="4" s="1"/>
  <c r="F13" i="4"/>
  <c r="F12" i="4" s="1"/>
  <c r="F11" i="4" s="1"/>
  <c r="F10" i="4" s="1"/>
  <c r="F9" i="4" s="1"/>
  <c r="E13" i="4"/>
  <c r="D13" i="4"/>
  <c r="C13" i="4"/>
  <c r="I12" i="4"/>
  <c r="H12" i="4"/>
  <c r="G12" i="4"/>
  <c r="E12" i="4"/>
  <c r="D12" i="4"/>
  <c r="D11" i="4" s="1"/>
  <c r="D10" i="4" s="1"/>
  <c r="D9" i="4" s="1"/>
  <c r="C12" i="4"/>
  <c r="I11" i="4"/>
  <c r="H11" i="4"/>
  <c r="H10" i="4" s="1"/>
  <c r="H9" i="4" s="1"/>
  <c r="G11" i="4"/>
  <c r="E11" i="4"/>
  <c r="C11" i="4"/>
  <c r="I10" i="4"/>
  <c r="G10" i="4"/>
  <c r="E10" i="4"/>
  <c r="C10" i="4"/>
  <c r="I9" i="4"/>
  <c r="G9" i="4"/>
  <c r="E9" i="4"/>
  <c r="C9" i="4"/>
  <c r="I88" i="3"/>
  <c r="H88" i="3"/>
  <c r="G88" i="3"/>
  <c r="J88" i="3" s="1"/>
  <c r="E88" i="3"/>
  <c r="D88" i="3"/>
  <c r="C88" i="3"/>
  <c r="F88" i="3" s="1"/>
  <c r="G86" i="3"/>
  <c r="J86" i="3" s="1"/>
  <c r="K86" i="3" s="1"/>
  <c r="L86" i="3" s="1"/>
  <c r="F86" i="3"/>
  <c r="H85" i="3"/>
  <c r="G85" i="3"/>
  <c r="J85" i="3" s="1"/>
  <c r="K85" i="3" s="1"/>
  <c r="F85" i="3"/>
  <c r="J84" i="3"/>
  <c r="E84" i="3"/>
  <c r="D84" i="3"/>
  <c r="F84" i="3" s="1"/>
  <c r="K84" i="3" s="1"/>
  <c r="L84" i="3" s="1"/>
  <c r="C84" i="3"/>
  <c r="J83" i="3"/>
  <c r="K83" i="3" s="1"/>
  <c r="L83" i="3" s="1"/>
  <c r="F83" i="3"/>
  <c r="J82" i="3"/>
  <c r="K82" i="3" s="1"/>
  <c r="L82" i="3" s="1"/>
  <c r="F82" i="3"/>
  <c r="J81" i="3"/>
  <c r="H81" i="3"/>
  <c r="G81" i="3"/>
  <c r="E81" i="3"/>
  <c r="D81" i="3"/>
  <c r="C81" i="3"/>
  <c r="I80" i="3"/>
  <c r="H80" i="3"/>
  <c r="E80" i="3"/>
  <c r="I78" i="3"/>
  <c r="H78" i="3"/>
  <c r="G78" i="3"/>
  <c r="F78" i="3"/>
  <c r="I77" i="3"/>
  <c r="I75" i="3" s="1"/>
  <c r="H77" i="3"/>
  <c r="G77" i="3"/>
  <c r="G75" i="3" s="1"/>
  <c r="F77" i="3"/>
  <c r="J76" i="3"/>
  <c r="I76" i="3"/>
  <c r="H76" i="3"/>
  <c r="H75" i="3" s="1"/>
  <c r="G76" i="3"/>
  <c r="F76" i="3"/>
  <c r="F75" i="3"/>
  <c r="E75" i="3"/>
  <c r="D75" i="3"/>
  <c r="C75" i="3"/>
  <c r="C71" i="3" s="1"/>
  <c r="C55" i="3" s="1"/>
  <c r="I74" i="3"/>
  <c r="H74" i="3"/>
  <c r="G74" i="3"/>
  <c r="F74" i="3"/>
  <c r="F72" i="3" s="1"/>
  <c r="F71" i="3" s="1"/>
  <c r="I73" i="3"/>
  <c r="I72" i="3" s="1"/>
  <c r="I71" i="3" s="1"/>
  <c r="H73" i="3"/>
  <c r="G73" i="3"/>
  <c r="G72" i="3" s="1"/>
  <c r="G71" i="3" s="1"/>
  <c r="F73" i="3"/>
  <c r="E72" i="3"/>
  <c r="E71" i="3" s="1"/>
  <c r="D72" i="3"/>
  <c r="D71" i="3" s="1"/>
  <c r="C72" i="3"/>
  <c r="J70" i="3"/>
  <c r="I70" i="3"/>
  <c r="H70" i="3"/>
  <c r="G70" i="3"/>
  <c r="F70" i="3"/>
  <c r="J69" i="3"/>
  <c r="K69" i="3" s="1"/>
  <c r="I69" i="3"/>
  <c r="H69" i="3"/>
  <c r="G69" i="3"/>
  <c r="F69" i="3"/>
  <c r="I68" i="3"/>
  <c r="H68" i="3"/>
  <c r="G68" i="3"/>
  <c r="E68" i="3"/>
  <c r="D68" i="3"/>
  <c r="C68" i="3"/>
  <c r="J67" i="3"/>
  <c r="K67" i="3" s="1"/>
  <c r="I67" i="3"/>
  <c r="H67" i="3"/>
  <c r="H65" i="3" s="1"/>
  <c r="H62" i="3" s="1"/>
  <c r="G67" i="3"/>
  <c r="F67" i="3"/>
  <c r="K66" i="3"/>
  <c r="L66" i="3" s="1"/>
  <c r="I66" i="3"/>
  <c r="I65" i="3" s="1"/>
  <c r="I62" i="3" s="1"/>
  <c r="I59" i="3" s="1"/>
  <c r="H66" i="3"/>
  <c r="G66" i="3"/>
  <c r="J66" i="3" s="1"/>
  <c r="F66" i="3"/>
  <c r="G65" i="3"/>
  <c r="F65" i="3"/>
  <c r="E65" i="3"/>
  <c r="D65" i="3"/>
  <c r="D62" i="3" s="1"/>
  <c r="D59" i="3" s="1"/>
  <c r="C65" i="3"/>
  <c r="I64" i="3"/>
  <c r="H64" i="3"/>
  <c r="G64" i="3"/>
  <c r="J64" i="3" s="1"/>
  <c r="K64" i="3" s="1"/>
  <c r="F64" i="3"/>
  <c r="J63" i="3"/>
  <c r="K63" i="3" s="1"/>
  <c r="L63" i="3" s="1"/>
  <c r="G62" i="3"/>
  <c r="G59" i="3" s="1"/>
  <c r="E62" i="3"/>
  <c r="C62" i="3"/>
  <c r="J61" i="3"/>
  <c r="K61" i="3" s="1"/>
  <c r="I61" i="3"/>
  <c r="H61" i="3"/>
  <c r="G61" i="3"/>
  <c r="F61" i="3"/>
  <c r="I60" i="3"/>
  <c r="H60" i="3"/>
  <c r="H59" i="3" s="1"/>
  <c r="G60" i="3"/>
  <c r="F60" i="3"/>
  <c r="E59" i="3"/>
  <c r="C59" i="3"/>
  <c r="I58" i="3"/>
  <c r="I56" i="3" s="1"/>
  <c r="H58" i="3"/>
  <c r="G58" i="3"/>
  <c r="F58" i="3"/>
  <c r="J57" i="3"/>
  <c r="F57" i="3"/>
  <c r="F56" i="3" s="1"/>
  <c r="H56" i="3"/>
  <c r="G56" i="3"/>
  <c r="E56" i="3"/>
  <c r="D56" i="3"/>
  <c r="C56" i="3"/>
  <c r="E55" i="3"/>
  <c r="I54" i="3"/>
  <c r="H54" i="3"/>
  <c r="G54" i="3"/>
  <c r="J54" i="3" s="1"/>
  <c r="K54" i="3" s="1"/>
  <c r="L54" i="3" s="1"/>
  <c r="F54" i="3"/>
  <c r="I52" i="3"/>
  <c r="H52" i="3"/>
  <c r="G52" i="3"/>
  <c r="J52" i="3" s="1"/>
  <c r="K52" i="3" s="1"/>
  <c r="L52" i="3" s="1"/>
  <c r="F52" i="3"/>
  <c r="I51" i="3"/>
  <c r="H51" i="3"/>
  <c r="H49" i="3" s="1"/>
  <c r="G51" i="3"/>
  <c r="J51" i="3" s="1"/>
  <c r="F51" i="3"/>
  <c r="I50" i="3"/>
  <c r="J50" i="3" s="1"/>
  <c r="G50" i="3"/>
  <c r="F50" i="3"/>
  <c r="G49" i="3"/>
  <c r="G48" i="3" s="1"/>
  <c r="E49" i="3"/>
  <c r="D49" i="3"/>
  <c r="D48" i="3" s="1"/>
  <c r="D53" i="3" s="1"/>
  <c r="C49" i="3"/>
  <c r="C48" i="3" s="1"/>
  <c r="E48" i="3"/>
  <c r="J47" i="3"/>
  <c r="K47" i="3" s="1"/>
  <c r="F47" i="3"/>
  <c r="I46" i="3"/>
  <c r="H46" i="3"/>
  <c r="H45" i="3" s="1"/>
  <c r="G46" i="3"/>
  <c r="J46" i="3" s="1"/>
  <c r="F46" i="3"/>
  <c r="I45" i="3"/>
  <c r="F45" i="3"/>
  <c r="E45" i="3"/>
  <c r="D45" i="3"/>
  <c r="C45" i="3"/>
  <c r="J44" i="3"/>
  <c r="K44" i="3" s="1"/>
  <c r="F44" i="3"/>
  <c r="H43" i="3"/>
  <c r="H42" i="3" s="1"/>
  <c r="H38" i="3" s="1"/>
  <c r="H37" i="3" s="1"/>
  <c r="G43" i="3"/>
  <c r="F43" i="3"/>
  <c r="I42" i="3"/>
  <c r="F42" i="3"/>
  <c r="E42" i="3"/>
  <c r="D42" i="3"/>
  <c r="C42" i="3"/>
  <c r="J41" i="3"/>
  <c r="F41" i="3"/>
  <c r="K41" i="3" s="1"/>
  <c r="J40" i="3"/>
  <c r="J39" i="3" s="1"/>
  <c r="F40" i="3"/>
  <c r="I39" i="3"/>
  <c r="H39" i="3"/>
  <c r="G39" i="3"/>
  <c r="F39" i="3"/>
  <c r="F38" i="3" s="1"/>
  <c r="F37" i="3" s="1"/>
  <c r="E39" i="3"/>
  <c r="E38" i="3" s="1"/>
  <c r="D39" i="3"/>
  <c r="C39" i="3"/>
  <c r="C38" i="3" s="1"/>
  <c r="C37" i="3" s="1"/>
  <c r="I38" i="3"/>
  <c r="I37" i="3" s="1"/>
  <c r="D38" i="3"/>
  <c r="D37" i="3" s="1"/>
  <c r="E37" i="3"/>
  <c r="K36" i="3"/>
  <c r="J36" i="3"/>
  <c r="F36" i="3"/>
  <c r="I35" i="3"/>
  <c r="I34" i="3" s="1"/>
  <c r="H35" i="3"/>
  <c r="H34" i="3" s="1"/>
  <c r="G35" i="3"/>
  <c r="F35" i="3"/>
  <c r="F34" i="3" s="1"/>
  <c r="G34" i="3"/>
  <c r="E34" i="3"/>
  <c r="D34" i="3"/>
  <c r="C34" i="3"/>
  <c r="J33" i="3"/>
  <c r="K33" i="3" s="1"/>
  <c r="F33" i="3"/>
  <c r="J32" i="3"/>
  <c r="J31" i="3" s="1"/>
  <c r="K31" i="3" s="1"/>
  <c r="L31" i="3" s="1"/>
  <c r="I32" i="3"/>
  <c r="H32" i="3"/>
  <c r="H31" i="3" s="1"/>
  <c r="G32" i="3"/>
  <c r="F32" i="3"/>
  <c r="I31" i="3"/>
  <c r="G31" i="3"/>
  <c r="F31" i="3"/>
  <c r="E31" i="3"/>
  <c r="D31" i="3"/>
  <c r="C31" i="3"/>
  <c r="J30" i="3"/>
  <c r="F30" i="3"/>
  <c r="J29" i="3"/>
  <c r="I29" i="3"/>
  <c r="H29" i="3"/>
  <c r="G29" i="3"/>
  <c r="F29" i="3"/>
  <c r="F28" i="3" s="1"/>
  <c r="I28" i="3"/>
  <c r="H28" i="3"/>
  <c r="H27" i="3" s="1"/>
  <c r="H26" i="3" s="1"/>
  <c r="H25" i="3" s="1"/>
  <c r="G28" i="3"/>
  <c r="G27" i="3" s="1"/>
  <c r="G26" i="3" s="1"/>
  <c r="G25" i="3" s="1"/>
  <c r="E28" i="3"/>
  <c r="E27" i="3" s="1"/>
  <c r="E26" i="3" s="1"/>
  <c r="E25" i="3" s="1"/>
  <c r="D28" i="3"/>
  <c r="C28" i="3"/>
  <c r="I27" i="3"/>
  <c r="F27" i="3"/>
  <c r="D27" i="3"/>
  <c r="C27" i="3"/>
  <c r="C26" i="3" s="1"/>
  <c r="C25" i="3" s="1"/>
  <c r="I26" i="3"/>
  <c r="D26" i="3"/>
  <c r="D25" i="3" s="1"/>
  <c r="J24" i="3"/>
  <c r="J23" i="3" s="1"/>
  <c r="F24" i="3"/>
  <c r="K23" i="3"/>
  <c r="I23" i="3"/>
  <c r="H23" i="3"/>
  <c r="H22" i="3" s="1"/>
  <c r="G23" i="3"/>
  <c r="F23" i="3"/>
  <c r="D23" i="3"/>
  <c r="D22" i="3" s="1"/>
  <c r="C23" i="3"/>
  <c r="J22" i="3"/>
  <c r="I22" i="3"/>
  <c r="G22" i="3"/>
  <c r="C22" i="3"/>
  <c r="J21" i="3"/>
  <c r="K21" i="3" s="1"/>
  <c r="L21" i="3" s="1"/>
  <c r="I21" i="3"/>
  <c r="H21" i="3"/>
  <c r="G21" i="3"/>
  <c r="F21" i="3"/>
  <c r="I20" i="3"/>
  <c r="H20" i="3"/>
  <c r="H19" i="3" s="1"/>
  <c r="H9" i="3" s="1"/>
  <c r="H8" i="3" s="1"/>
  <c r="G20" i="3"/>
  <c r="F20" i="3"/>
  <c r="I19" i="3"/>
  <c r="F19" i="3"/>
  <c r="E19" i="3"/>
  <c r="D19" i="3"/>
  <c r="C19" i="3"/>
  <c r="J18" i="3"/>
  <c r="F18" i="3"/>
  <c r="K18" i="3" s="1"/>
  <c r="I17" i="3"/>
  <c r="I16" i="3" s="1"/>
  <c r="H17" i="3"/>
  <c r="G17" i="3"/>
  <c r="G16" i="3" s="1"/>
  <c r="G15" i="3" s="1"/>
  <c r="G10" i="3" s="1"/>
  <c r="F17" i="3"/>
  <c r="H16" i="3"/>
  <c r="F16" i="3"/>
  <c r="E16" i="3"/>
  <c r="E15" i="3" s="1"/>
  <c r="D16" i="3"/>
  <c r="D15" i="3" s="1"/>
  <c r="D10" i="3" s="1"/>
  <c r="D9" i="3" s="1"/>
  <c r="D8" i="3" s="1"/>
  <c r="C16" i="3"/>
  <c r="I15" i="3"/>
  <c r="H15" i="3"/>
  <c r="H10" i="3" s="1"/>
  <c r="F15" i="3"/>
  <c r="C15" i="3"/>
  <c r="J14" i="3"/>
  <c r="F14" i="3"/>
  <c r="J13" i="3"/>
  <c r="F13" i="3"/>
  <c r="K12" i="3"/>
  <c r="L12" i="3" s="1"/>
  <c r="J12" i="3"/>
  <c r="F12" i="3"/>
  <c r="I11" i="3"/>
  <c r="H11" i="3"/>
  <c r="G11" i="3"/>
  <c r="F11" i="3"/>
  <c r="E11" i="3"/>
  <c r="D11" i="3"/>
  <c r="C11" i="3"/>
  <c r="C10" i="3" s="1"/>
  <c r="C9" i="3" s="1"/>
  <c r="I10" i="3"/>
  <c r="I9" i="3" s="1"/>
  <c r="J31" i="2"/>
  <c r="K31" i="2" s="1"/>
  <c r="K29" i="2"/>
  <c r="L29" i="2" s="1"/>
  <c r="J29" i="2"/>
  <c r="F29" i="2"/>
  <c r="J28" i="2"/>
  <c r="J27" i="2" s="1"/>
  <c r="F28" i="2"/>
  <c r="F27" i="2" s="1"/>
  <c r="F26" i="2" s="1"/>
  <c r="I27" i="2"/>
  <c r="H27" i="2"/>
  <c r="H26" i="2" s="1"/>
  <c r="G27" i="2"/>
  <c r="G26" i="2" s="1"/>
  <c r="E27" i="2"/>
  <c r="D27" i="2"/>
  <c r="C27" i="2"/>
  <c r="I26" i="2"/>
  <c r="E26" i="2"/>
  <c r="D26" i="2"/>
  <c r="C26" i="2"/>
  <c r="J25" i="2"/>
  <c r="K25" i="2" s="1"/>
  <c r="L25" i="2" s="1"/>
  <c r="F25" i="2"/>
  <c r="K24" i="2"/>
  <c r="L24" i="2" s="1"/>
  <c r="J24" i="2"/>
  <c r="F24" i="2"/>
  <c r="K23" i="2"/>
  <c r="L23" i="2" s="1"/>
  <c r="J23" i="2"/>
  <c r="F23" i="2"/>
  <c r="F22" i="2" s="1"/>
  <c r="F19" i="2" s="1"/>
  <c r="J22" i="2"/>
  <c r="K22" i="2" s="1"/>
  <c r="L22" i="2" s="1"/>
  <c r="I22" i="2"/>
  <c r="H22" i="2"/>
  <c r="G22" i="2"/>
  <c r="E22" i="2"/>
  <c r="D22" i="2"/>
  <c r="C22" i="2"/>
  <c r="I21" i="2"/>
  <c r="H21" i="2"/>
  <c r="G21" i="2"/>
  <c r="G20" i="2" s="1"/>
  <c r="G19" i="2" s="1"/>
  <c r="F21" i="2"/>
  <c r="I20" i="2"/>
  <c r="I19" i="2" s="1"/>
  <c r="H20" i="2"/>
  <c r="H19" i="2" s="1"/>
  <c r="F20" i="2"/>
  <c r="E20" i="2"/>
  <c r="D20" i="2"/>
  <c r="D19" i="2" s="1"/>
  <c r="C20" i="2"/>
  <c r="C19" i="2" s="1"/>
  <c r="E19" i="2"/>
  <c r="J18" i="2"/>
  <c r="K18" i="2" s="1"/>
  <c r="L18" i="2" s="1"/>
  <c r="F18" i="2"/>
  <c r="J17" i="2"/>
  <c r="K17" i="2" s="1"/>
  <c r="F17" i="2"/>
  <c r="K16" i="2"/>
  <c r="L16" i="2" s="1"/>
  <c r="J16" i="2"/>
  <c r="F16" i="2"/>
  <c r="J15" i="2"/>
  <c r="K15" i="2" s="1"/>
  <c r="L15" i="2" s="1"/>
  <c r="F15" i="2"/>
  <c r="F12" i="2" s="1"/>
  <c r="F9" i="2" s="1"/>
  <c r="J14" i="2"/>
  <c r="K14" i="2" s="1"/>
  <c r="L14" i="2" s="1"/>
  <c r="F14" i="2"/>
  <c r="K13" i="2"/>
  <c r="L13" i="2" s="1"/>
  <c r="J13" i="2"/>
  <c r="F13" i="2"/>
  <c r="J12" i="2"/>
  <c r="K12" i="2" s="1"/>
  <c r="L12" i="2" s="1"/>
  <c r="I12" i="2"/>
  <c r="I9" i="2" s="1"/>
  <c r="H12" i="2"/>
  <c r="G12" i="2"/>
  <c r="E12" i="2"/>
  <c r="D12" i="2"/>
  <c r="D9" i="2" s="1"/>
  <c r="C12" i="2"/>
  <c r="C9" i="2" s="1"/>
  <c r="C8" i="2" s="1"/>
  <c r="C30" i="2" s="1"/>
  <c r="C32" i="2" s="1"/>
  <c r="I11" i="2"/>
  <c r="H11" i="2"/>
  <c r="H9" i="2" s="1"/>
  <c r="G11" i="2"/>
  <c r="G10" i="2" s="1"/>
  <c r="F11" i="2"/>
  <c r="I10" i="2"/>
  <c r="H10" i="2"/>
  <c r="F10" i="2"/>
  <c r="E10" i="2"/>
  <c r="D10" i="2"/>
  <c r="C10" i="2"/>
  <c r="E9" i="2"/>
  <c r="E8" i="2"/>
  <c r="E30" i="2" s="1"/>
  <c r="E32" i="2" s="1"/>
  <c r="J71" i="1"/>
  <c r="K71" i="1" s="1"/>
  <c r="I71" i="1"/>
  <c r="H71" i="1"/>
  <c r="G71" i="1"/>
  <c r="F71" i="1"/>
  <c r="I70" i="1"/>
  <c r="H70" i="1"/>
  <c r="G70" i="1"/>
  <c r="J70" i="1" s="1"/>
  <c r="K70" i="1" s="1"/>
  <c r="L70" i="1" s="1"/>
  <c r="C70" i="1"/>
  <c r="F70" i="1" s="1"/>
  <c r="I69" i="1"/>
  <c r="I66" i="1" s="1"/>
  <c r="H69" i="1"/>
  <c r="H66" i="1" s="1"/>
  <c r="G69" i="1"/>
  <c r="G66" i="1" s="1"/>
  <c r="D69" i="1"/>
  <c r="F69" i="1" s="1"/>
  <c r="F66" i="1" s="1"/>
  <c r="C69" i="1"/>
  <c r="J68" i="1"/>
  <c r="F68" i="1"/>
  <c r="J67" i="1"/>
  <c r="K67" i="1" s="1"/>
  <c r="L67" i="1" s="1"/>
  <c r="F67" i="1"/>
  <c r="E66" i="1"/>
  <c r="D66" i="1"/>
  <c r="I64" i="1"/>
  <c r="H64" i="1"/>
  <c r="J64" i="1" s="1"/>
  <c r="K64" i="1" s="1"/>
  <c r="L64" i="1" s="1"/>
  <c r="G64" i="1"/>
  <c r="F64" i="1"/>
  <c r="J63" i="1"/>
  <c r="K63" i="1" s="1"/>
  <c r="L63" i="1" s="1"/>
  <c r="F63" i="1"/>
  <c r="K62" i="1"/>
  <c r="L62" i="1" s="1"/>
  <c r="J62" i="1"/>
  <c r="F62" i="1"/>
  <c r="J61" i="1"/>
  <c r="K61" i="1" s="1"/>
  <c r="I61" i="1"/>
  <c r="F61" i="1"/>
  <c r="J60" i="1"/>
  <c r="J59" i="1" s="1"/>
  <c r="F60" i="1"/>
  <c r="F59" i="1" s="1"/>
  <c r="F58" i="1" s="1"/>
  <c r="F57" i="1" s="1"/>
  <c r="I59" i="1"/>
  <c r="H59" i="1"/>
  <c r="G59" i="1"/>
  <c r="G58" i="1" s="1"/>
  <c r="G57" i="1" s="1"/>
  <c r="E59" i="1"/>
  <c r="E58" i="1" s="1"/>
  <c r="E57" i="1" s="1"/>
  <c r="D59" i="1"/>
  <c r="C59" i="1"/>
  <c r="I58" i="1"/>
  <c r="I57" i="1" s="1"/>
  <c r="H58" i="1"/>
  <c r="H57" i="1" s="1"/>
  <c r="D58" i="1"/>
  <c r="C58" i="1"/>
  <c r="C57" i="1" s="1"/>
  <c r="D57" i="1"/>
  <c r="H56" i="1"/>
  <c r="J56" i="1" s="1"/>
  <c r="K56" i="1" s="1"/>
  <c r="F56" i="1"/>
  <c r="I55" i="1"/>
  <c r="H55" i="1"/>
  <c r="J55" i="1" s="1"/>
  <c r="K55" i="1" s="1"/>
  <c r="L55" i="1" s="1"/>
  <c r="G55" i="1"/>
  <c r="F55" i="1"/>
  <c r="G54" i="1"/>
  <c r="G53" i="1" s="1"/>
  <c r="F54" i="1"/>
  <c r="I53" i="1"/>
  <c r="I49" i="1" s="1"/>
  <c r="F53" i="1"/>
  <c r="E53" i="1"/>
  <c r="D53" i="1"/>
  <c r="D49" i="1" s="1"/>
  <c r="C53" i="1"/>
  <c r="C49" i="1" s="1"/>
  <c r="K52" i="1"/>
  <c r="J52" i="1"/>
  <c r="F52" i="1"/>
  <c r="J51" i="1"/>
  <c r="J50" i="1" s="1"/>
  <c r="F51" i="1"/>
  <c r="F50" i="1" s="1"/>
  <c r="F49" i="1" s="1"/>
  <c r="I50" i="1"/>
  <c r="H50" i="1"/>
  <c r="G50" i="1"/>
  <c r="G49" i="1" s="1"/>
  <c r="E50" i="1"/>
  <c r="D50" i="1"/>
  <c r="C50" i="1"/>
  <c r="E49" i="1"/>
  <c r="I48" i="1"/>
  <c r="J48" i="1" s="1"/>
  <c r="K48" i="1" s="1"/>
  <c r="L48" i="1" s="1"/>
  <c r="H48" i="1"/>
  <c r="G48" i="1"/>
  <c r="F48" i="1"/>
  <c r="J47" i="1"/>
  <c r="K47" i="1" s="1"/>
  <c r="L47" i="1" s="1"/>
  <c r="I47" i="1"/>
  <c r="H47" i="1"/>
  <c r="G47" i="1"/>
  <c r="F47" i="1"/>
  <c r="J46" i="1"/>
  <c r="K46" i="1" s="1"/>
  <c r="F46" i="1"/>
  <c r="I45" i="1"/>
  <c r="H45" i="1"/>
  <c r="H44" i="1" s="1"/>
  <c r="G45" i="1"/>
  <c r="F45" i="1"/>
  <c r="F44" i="1" s="1"/>
  <c r="I44" i="1"/>
  <c r="G44" i="1"/>
  <c r="E44" i="1"/>
  <c r="D44" i="1"/>
  <c r="C44" i="1"/>
  <c r="K43" i="1"/>
  <c r="L43" i="1" s="1"/>
  <c r="J43" i="1"/>
  <c r="F43" i="1"/>
  <c r="I42" i="1"/>
  <c r="H42" i="1"/>
  <c r="G42" i="1"/>
  <c r="J42" i="1" s="1"/>
  <c r="K42" i="1" s="1"/>
  <c r="L42" i="1" s="1"/>
  <c r="F42" i="1"/>
  <c r="I41" i="1"/>
  <c r="H41" i="1"/>
  <c r="G41" i="1"/>
  <c r="J41" i="1" s="1"/>
  <c r="K41" i="1" s="1"/>
  <c r="L41" i="1" s="1"/>
  <c r="F41" i="1"/>
  <c r="I40" i="1"/>
  <c r="H40" i="1"/>
  <c r="G40" i="1"/>
  <c r="G38" i="1" s="1"/>
  <c r="F40" i="1"/>
  <c r="I39" i="1"/>
  <c r="H39" i="1"/>
  <c r="H38" i="1" s="1"/>
  <c r="G39" i="1"/>
  <c r="F39" i="1"/>
  <c r="F38" i="1" s="1"/>
  <c r="I38" i="1"/>
  <c r="E38" i="1"/>
  <c r="D38" i="1"/>
  <c r="C38" i="1"/>
  <c r="K37" i="1"/>
  <c r="L37" i="1" s="1"/>
  <c r="J37" i="1"/>
  <c r="F37" i="1"/>
  <c r="I36" i="1"/>
  <c r="H36" i="1"/>
  <c r="G36" i="1"/>
  <c r="J36" i="1" s="1"/>
  <c r="K36" i="1" s="1"/>
  <c r="L36" i="1" s="1"/>
  <c r="F36" i="1"/>
  <c r="I35" i="1"/>
  <c r="H35" i="1"/>
  <c r="G35" i="1"/>
  <c r="J35" i="1" s="1"/>
  <c r="K35" i="1" s="1"/>
  <c r="L35" i="1" s="1"/>
  <c r="F35" i="1"/>
  <c r="K34" i="1"/>
  <c r="L34" i="1" s="1"/>
  <c r="J34" i="1"/>
  <c r="F34" i="1"/>
  <c r="K33" i="1"/>
  <c r="L33" i="1" s="1"/>
  <c r="J33" i="1"/>
  <c r="F33" i="1"/>
  <c r="J32" i="1"/>
  <c r="K32" i="1" s="1"/>
  <c r="L32" i="1" s="1"/>
  <c r="F32" i="1"/>
  <c r="I31" i="1"/>
  <c r="H31" i="1"/>
  <c r="G31" i="1"/>
  <c r="G29" i="1" s="1"/>
  <c r="F31" i="1"/>
  <c r="I30" i="1"/>
  <c r="H30" i="1"/>
  <c r="H29" i="1" s="1"/>
  <c r="G30" i="1"/>
  <c r="J30" i="1" s="1"/>
  <c r="F30" i="1"/>
  <c r="F29" i="1" s="1"/>
  <c r="F26" i="1" s="1"/>
  <c r="I29" i="1"/>
  <c r="E29" i="1"/>
  <c r="D29" i="1"/>
  <c r="D26" i="1" s="1"/>
  <c r="D10" i="1" s="1"/>
  <c r="D9" i="1" s="1"/>
  <c r="D65" i="1" s="1"/>
  <c r="C29" i="1"/>
  <c r="I28" i="1"/>
  <c r="H28" i="1"/>
  <c r="G28" i="1"/>
  <c r="G27" i="1" s="1"/>
  <c r="G26" i="1" s="1"/>
  <c r="F28" i="1"/>
  <c r="I27" i="1"/>
  <c r="I26" i="1" s="1"/>
  <c r="H27" i="1"/>
  <c r="H26" i="1" s="1"/>
  <c r="F27" i="1"/>
  <c r="E27" i="1"/>
  <c r="D27" i="1"/>
  <c r="C27" i="1"/>
  <c r="C26" i="1" s="1"/>
  <c r="C10" i="1" s="1"/>
  <c r="C9" i="1" s="1"/>
  <c r="C65" i="1" s="1"/>
  <c r="E26" i="1"/>
  <c r="J25" i="1"/>
  <c r="K25" i="1" s="1"/>
  <c r="L25" i="1" s="1"/>
  <c r="I25" i="1"/>
  <c r="H25" i="1"/>
  <c r="G25" i="1"/>
  <c r="F25" i="1"/>
  <c r="K24" i="1"/>
  <c r="L24" i="1" s="1"/>
  <c r="J24" i="1"/>
  <c r="F24" i="1"/>
  <c r="I23" i="1"/>
  <c r="J23" i="1" s="1"/>
  <c r="K23" i="1" s="1"/>
  <c r="L23" i="1" s="1"/>
  <c r="H23" i="1"/>
  <c r="G23" i="1"/>
  <c r="F23" i="1"/>
  <c r="J22" i="1"/>
  <c r="K22" i="1" s="1"/>
  <c r="L22" i="1" s="1"/>
  <c r="F22" i="1"/>
  <c r="I21" i="1"/>
  <c r="H21" i="1"/>
  <c r="G21" i="1"/>
  <c r="J21" i="1" s="1"/>
  <c r="K21" i="1" s="1"/>
  <c r="L21" i="1" s="1"/>
  <c r="F21" i="1"/>
  <c r="I20" i="1"/>
  <c r="J20" i="1" s="1"/>
  <c r="K20" i="1" s="1"/>
  <c r="L20" i="1" s="1"/>
  <c r="H20" i="1"/>
  <c r="G20" i="1"/>
  <c r="F20" i="1"/>
  <c r="J19" i="1"/>
  <c r="K19" i="1" s="1"/>
  <c r="L19" i="1" s="1"/>
  <c r="I19" i="1"/>
  <c r="H19" i="1"/>
  <c r="H17" i="1" s="1"/>
  <c r="H16" i="1" s="1"/>
  <c r="G19" i="1"/>
  <c r="F19" i="1"/>
  <c r="I18" i="1"/>
  <c r="J18" i="1" s="1"/>
  <c r="H18" i="1"/>
  <c r="G18" i="1"/>
  <c r="F18" i="1"/>
  <c r="G17" i="1"/>
  <c r="G16" i="1" s="1"/>
  <c r="F17" i="1"/>
  <c r="F16" i="1" s="1"/>
  <c r="E17" i="1"/>
  <c r="D17" i="1"/>
  <c r="C17" i="1"/>
  <c r="E16" i="1"/>
  <c r="D16" i="1"/>
  <c r="C16" i="1"/>
  <c r="I15" i="1"/>
  <c r="H15" i="1"/>
  <c r="G15" i="1"/>
  <c r="J15" i="1" s="1"/>
  <c r="K15" i="1" s="1"/>
  <c r="L15" i="1" s="1"/>
  <c r="F15" i="1"/>
  <c r="I14" i="1"/>
  <c r="J14" i="1" s="1"/>
  <c r="K14" i="1" s="1"/>
  <c r="L14" i="1" s="1"/>
  <c r="H14" i="1"/>
  <c r="G14" i="1"/>
  <c r="F14" i="1"/>
  <c r="J13" i="1"/>
  <c r="K13" i="1" s="1"/>
  <c r="L13" i="1" s="1"/>
  <c r="I13" i="1"/>
  <c r="H13" i="1"/>
  <c r="H11" i="1" s="1"/>
  <c r="G13" i="1"/>
  <c r="F13" i="1"/>
  <c r="I12" i="1"/>
  <c r="I11" i="1" s="1"/>
  <c r="H12" i="1"/>
  <c r="J12" i="1" s="1"/>
  <c r="G12" i="1"/>
  <c r="F12" i="1"/>
  <c r="G11" i="1"/>
  <c r="G10" i="1" s="1"/>
  <c r="F11" i="1"/>
  <c r="F10" i="1" s="1"/>
  <c r="F9" i="1" s="1"/>
  <c r="F65" i="1" s="1"/>
  <c r="E11" i="1"/>
  <c r="D11" i="1"/>
  <c r="C11" i="1"/>
  <c r="E10" i="1"/>
  <c r="E9" i="1" s="1"/>
  <c r="E65" i="1" s="1"/>
  <c r="E72" i="1" s="1"/>
  <c r="C35" i="4" l="1"/>
  <c r="F8" i="4"/>
  <c r="E55" i="4"/>
  <c r="E46" i="4" s="1"/>
  <c r="E71" i="4" s="1"/>
  <c r="K54" i="4"/>
  <c r="K53" i="4" s="1"/>
  <c r="F51" i="4"/>
  <c r="K13" i="4"/>
  <c r="L13" i="4" s="1"/>
  <c r="J12" i="4"/>
  <c r="K22" i="4"/>
  <c r="L22" i="4" s="1"/>
  <c r="F69" i="4"/>
  <c r="C68" i="4"/>
  <c r="L66" i="4"/>
  <c r="K66" i="4"/>
  <c r="D67" i="4"/>
  <c r="D46" i="4" s="1"/>
  <c r="D71" i="4" s="1"/>
  <c r="F64" i="4"/>
  <c r="C63" i="4"/>
  <c r="D8" i="4"/>
  <c r="D33" i="4" s="1"/>
  <c r="D35" i="4" s="1"/>
  <c r="C58" i="4"/>
  <c r="C57" i="4" s="1"/>
  <c r="F59" i="4"/>
  <c r="F60" i="4"/>
  <c r="C61" i="4"/>
  <c r="F62" i="4"/>
  <c r="K26" i="4"/>
  <c r="L26" i="4" s="1"/>
  <c r="J21" i="4"/>
  <c r="H23" i="4"/>
  <c r="J24" i="4"/>
  <c r="H30" i="4"/>
  <c r="H29" i="4" s="1"/>
  <c r="C51" i="4"/>
  <c r="C50" i="4" s="1"/>
  <c r="C49" i="4" s="1"/>
  <c r="C48" i="4" s="1"/>
  <c r="C47" i="4" s="1"/>
  <c r="K65" i="4"/>
  <c r="K14" i="4"/>
  <c r="H20" i="4"/>
  <c r="H19" i="4" s="1"/>
  <c r="H18" i="4" s="1"/>
  <c r="H17" i="4" s="1"/>
  <c r="H8" i="4" s="1"/>
  <c r="H33" i="4" s="1"/>
  <c r="H35" i="4" s="1"/>
  <c r="I8" i="3"/>
  <c r="C8" i="3"/>
  <c r="C53" i="3" s="1"/>
  <c r="C79" i="3" s="1"/>
  <c r="C87" i="3" s="1"/>
  <c r="I25" i="3"/>
  <c r="H55" i="3"/>
  <c r="H79" i="3" s="1"/>
  <c r="H87" i="3" s="1"/>
  <c r="J80" i="3"/>
  <c r="K81" i="3"/>
  <c r="L81" i="3" s="1"/>
  <c r="J45" i="3"/>
  <c r="K45" i="3" s="1"/>
  <c r="K57" i="3"/>
  <c r="J60" i="3"/>
  <c r="F68" i="3"/>
  <c r="F81" i="3"/>
  <c r="F80" i="3" s="1"/>
  <c r="C80" i="3"/>
  <c r="K13" i="3"/>
  <c r="F22" i="3"/>
  <c r="I49" i="3"/>
  <c r="I48" i="3" s="1"/>
  <c r="H48" i="3"/>
  <c r="H53" i="3" s="1"/>
  <c r="D80" i="3"/>
  <c r="K88" i="3"/>
  <c r="L88" i="3" s="1"/>
  <c r="K50" i="3"/>
  <c r="L50" i="3" s="1"/>
  <c r="J49" i="3"/>
  <c r="K32" i="3"/>
  <c r="L32" i="3" s="1"/>
  <c r="I55" i="3"/>
  <c r="K29" i="3"/>
  <c r="L29" i="3" s="1"/>
  <c r="J28" i="3"/>
  <c r="K51" i="3"/>
  <c r="E10" i="3"/>
  <c r="E9" i="3" s="1"/>
  <c r="E8" i="3" s="1"/>
  <c r="E53" i="3" s="1"/>
  <c r="E79" i="3" s="1"/>
  <c r="E87" i="3" s="1"/>
  <c r="K24" i="3"/>
  <c r="K39" i="3"/>
  <c r="G45" i="3"/>
  <c r="F49" i="3"/>
  <c r="F48" i="3" s="1"/>
  <c r="J58" i="3"/>
  <c r="G55" i="3"/>
  <c r="K22" i="3"/>
  <c r="G42" i="3"/>
  <c r="G38" i="3" s="1"/>
  <c r="J43" i="3"/>
  <c r="H72" i="3"/>
  <c r="H71" i="3" s="1"/>
  <c r="J74" i="3"/>
  <c r="K74" i="3" s="1"/>
  <c r="F62" i="3"/>
  <c r="F59" i="3" s="1"/>
  <c r="F55" i="3" s="1"/>
  <c r="F10" i="3"/>
  <c r="F9" i="3" s="1"/>
  <c r="F8" i="3" s="1"/>
  <c r="K14" i="3"/>
  <c r="L14" i="3" s="1"/>
  <c r="J11" i="3"/>
  <c r="J17" i="3"/>
  <c r="G19" i="3"/>
  <c r="G9" i="3" s="1"/>
  <c r="J20" i="3"/>
  <c r="F26" i="3"/>
  <c r="F25" i="3" s="1"/>
  <c r="K30" i="3"/>
  <c r="J35" i="3"/>
  <c r="K46" i="3"/>
  <c r="D55" i="3"/>
  <c r="D79" i="3" s="1"/>
  <c r="D87" i="3" s="1"/>
  <c r="J65" i="3"/>
  <c r="K70" i="3"/>
  <c r="L70" i="3" s="1"/>
  <c r="K76" i="3"/>
  <c r="L76" i="3" s="1"/>
  <c r="J78" i="3"/>
  <c r="G80" i="3"/>
  <c r="J73" i="3"/>
  <c r="J77" i="3"/>
  <c r="K77" i="3" s="1"/>
  <c r="K40" i="3"/>
  <c r="J68" i="3"/>
  <c r="K68" i="3" s="1"/>
  <c r="L68" i="3" s="1"/>
  <c r="H8" i="2"/>
  <c r="H30" i="2" s="1"/>
  <c r="H32" i="2" s="1"/>
  <c r="J26" i="2"/>
  <c r="K26" i="2" s="1"/>
  <c r="L26" i="2" s="1"/>
  <c r="K27" i="2"/>
  <c r="L27" i="2" s="1"/>
  <c r="I8" i="2"/>
  <c r="I30" i="2" s="1"/>
  <c r="I32" i="2" s="1"/>
  <c r="F8" i="2"/>
  <c r="F30" i="2" s="1"/>
  <c r="F32" i="2" s="1"/>
  <c r="D8" i="2"/>
  <c r="D30" i="2" s="1"/>
  <c r="D32" i="2" s="1"/>
  <c r="G9" i="2"/>
  <c r="G8" i="2" s="1"/>
  <c r="G30" i="2" s="1"/>
  <c r="G32" i="2" s="1"/>
  <c r="K28" i="2"/>
  <c r="L28" i="2" s="1"/>
  <c r="J11" i="2"/>
  <c r="J21" i="2"/>
  <c r="G72" i="1"/>
  <c r="J17" i="1"/>
  <c r="K18" i="1"/>
  <c r="L18" i="1" s="1"/>
  <c r="K59" i="1"/>
  <c r="J58" i="1"/>
  <c r="J66" i="1"/>
  <c r="J11" i="1"/>
  <c r="K12" i="1"/>
  <c r="L12" i="1" s="1"/>
  <c r="H49" i="1"/>
  <c r="G9" i="1"/>
  <c r="G65" i="1" s="1"/>
  <c r="K50" i="1"/>
  <c r="L50" i="1" s="1"/>
  <c r="D72" i="1"/>
  <c r="I10" i="1"/>
  <c r="I9" i="1" s="1"/>
  <c r="I65" i="1" s="1"/>
  <c r="I72" i="1" s="1"/>
  <c r="H10" i="1"/>
  <c r="H9" i="1" s="1"/>
  <c r="H65" i="1" s="1"/>
  <c r="H72" i="1" s="1"/>
  <c r="J29" i="1"/>
  <c r="K29" i="1" s="1"/>
  <c r="L29" i="1" s="1"/>
  <c r="K30" i="1"/>
  <c r="L30" i="1" s="1"/>
  <c r="F72" i="1"/>
  <c r="H53" i="1"/>
  <c r="J39" i="1"/>
  <c r="J45" i="1"/>
  <c r="K51" i="1"/>
  <c r="L51" i="1" s="1"/>
  <c r="J54" i="1"/>
  <c r="I17" i="1"/>
  <c r="I16" i="1" s="1"/>
  <c r="J28" i="1"/>
  <c r="J31" i="1"/>
  <c r="K31" i="1" s="1"/>
  <c r="L31" i="1" s="1"/>
  <c r="J40" i="1"/>
  <c r="K40" i="1" s="1"/>
  <c r="L40" i="1" s="1"/>
  <c r="K60" i="1"/>
  <c r="C66" i="1"/>
  <c r="C72" i="1" s="1"/>
  <c r="J69" i="1"/>
  <c r="K69" i="1" s="1"/>
  <c r="L69" i="1" s="1"/>
  <c r="K68" i="1"/>
  <c r="L68" i="1" s="1"/>
  <c r="L62" i="4" l="1"/>
  <c r="K62" i="4"/>
  <c r="F61" i="4"/>
  <c r="J11" i="4"/>
  <c r="K12" i="4"/>
  <c r="L12" i="4" s="1"/>
  <c r="J23" i="4"/>
  <c r="K23" i="4" s="1"/>
  <c r="L23" i="4" s="1"/>
  <c r="K24" i="4"/>
  <c r="L24" i="4" s="1"/>
  <c r="L60" i="4"/>
  <c r="K60" i="4"/>
  <c r="C67" i="4"/>
  <c r="F68" i="4"/>
  <c r="L51" i="4"/>
  <c r="K51" i="4"/>
  <c r="F50" i="4"/>
  <c r="F33" i="4"/>
  <c r="F35" i="4" s="1"/>
  <c r="L59" i="4"/>
  <c r="K59" i="4"/>
  <c r="F58" i="4"/>
  <c r="L64" i="4"/>
  <c r="K64" i="4"/>
  <c r="F63" i="4"/>
  <c r="K69" i="4"/>
  <c r="L69" i="4"/>
  <c r="J20" i="4"/>
  <c r="K21" i="4"/>
  <c r="L21" i="4" s="1"/>
  <c r="C56" i="4"/>
  <c r="C55" i="4" s="1"/>
  <c r="C46" i="4" s="1"/>
  <c r="C71" i="4" s="1"/>
  <c r="J30" i="4"/>
  <c r="K43" i="3"/>
  <c r="L43" i="3" s="1"/>
  <c r="J42" i="3"/>
  <c r="J27" i="3"/>
  <c r="K28" i="3"/>
  <c r="L28" i="3" s="1"/>
  <c r="K65" i="3"/>
  <c r="L65" i="3" s="1"/>
  <c r="J62" i="3"/>
  <c r="K62" i="3" s="1"/>
  <c r="L62" i="3" s="1"/>
  <c r="G37" i="3"/>
  <c r="G8" i="3" s="1"/>
  <c r="G53" i="3" s="1"/>
  <c r="G79" i="3" s="1"/>
  <c r="G87" i="3" s="1"/>
  <c r="K78" i="3"/>
  <c r="L78" i="3" s="1"/>
  <c r="K73" i="3"/>
  <c r="L73" i="3" s="1"/>
  <c r="J72" i="3"/>
  <c r="J19" i="3"/>
  <c r="K19" i="3" s="1"/>
  <c r="L19" i="3" s="1"/>
  <c r="K20" i="3"/>
  <c r="L20" i="3" s="1"/>
  <c r="K80" i="3"/>
  <c r="L80" i="3" s="1"/>
  <c r="I53" i="3"/>
  <c r="I79" i="3" s="1"/>
  <c r="I87" i="3" s="1"/>
  <c r="J59" i="3"/>
  <c r="K60" i="3"/>
  <c r="K17" i="3"/>
  <c r="L17" i="3" s="1"/>
  <c r="J16" i="3"/>
  <c r="J56" i="3"/>
  <c r="K58" i="3"/>
  <c r="J75" i="3"/>
  <c r="K75" i="3" s="1"/>
  <c r="L75" i="3" s="1"/>
  <c r="K35" i="3"/>
  <c r="L35" i="3" s="1"/>
  <c r="J34" i="3"/>
  <c r="K34" i="3" s="1"/>
  <c r="L34" i="3" s="1"/>
  <c r="K11" i="3"/>
  <c r="L11" i="3" s="1"/>
  <c r="F53" i="3"/>
  <c r="F79" i="3" s="1"/>
  <c r="F87" i="3" s="1"/>
  <c r="J48" i="3"/>
  <c r="K49" i="3"/>
  <c r="L49" i="3" s="1"/>
  <c r="K21" i="2"/>
  <c r="J20" i="2"/>
  <c r="J19" i="2" s="1"/>
  <c r="K19" i="2" s="1"/>
  <c r="L19" i="2" s="1"/>
  <c r="K11" i="2"/>
  <c r="L11" i="2" s="1"/>
  <c r="J10" i="2"/>
  <c r="J57" i="1"/>
  <c r="K57" i="1" s="1"/>
  <c r="L57" i="1" s="1"/>
  <c r="K58" i="1"/>
  <c r="K54" i="1"/>
  <c r="L54" i="1" s="1"/>
  <c r="J53" i="1"/>
  <c r="K66" i="1"/>
  <c r="L66" i="1" s="1"/>
  <c r="K45" i="1"/>
  <c r="L45" i="1" s="1"/>
  <c r="J44" i="1"/>
  <c r="K44" i="1" s="1"/>
  <c r="L44" i="1" s="1"/>
  <c r="J38" i="1"/>
  <c r="K38" i="1" s="1"/>
  <c r="L38" i="1" s="1"/>
  <c r="K39" i="1"/>
  <c r="L39" i="1" s="1"/>
  <c r="K28" i="1"/>
  <c r="L28" i="1" s="1"/>
  <c r="J27" i="1"/>
  <c r="K17" i="1"/>
  <c r="L17" i="1" s="1"/>
  <c r="J16" i="1"/>
  <c r="K16" i="1" s="1"/>
  <c r="L16" i="1" s="1"/>
  <c r="K11" i="1"/>
  <c r="L11" i="1" s="1"/>
  <c r="K30" i="4" l="1"/>
  <c r="L30" i="4" s="1"/>
  <c r="J29" i="4"/>
  <c r="K29" i="4" s="1"/>
  <c r="L29" i="4" s="1"/>
  <c r="K63" i="4"/>
  <c r="L63" i="4"/>
  <c r="L61" i="4"/>
  <c r="K61" i="4"/>
  <c r="K50" i="4"/>
  <c r="F49" i="4"/>
  <c r="L50" i="4"/>
  <c r="K20" i="4"/>
  <c r="J19" i="4"/>
  <c r="F57" i="4"/>
  <c r="L58" i="4"/>
  <c r="K58" i="4"/>
  <c r="K68" i="4"/>
  <c r="L68" i="4"/>
  <c r="F67" i="4"/>
  <c r="J10" i="4"/>
  <c r="K11" i="4"/>
  <c r="L11" i="4" s="1"/>
  <c r="K56" i="3"/>
  <c r="L56" i="3" s="1"/>
  <c r="L58" i="3"/>
  <c r="J15" i="3"/>
  <c r="K16" i="3"/>
  <c r="L16" i="3" s="1"/>
  <c r="J55" i="3"/>
  <c r="K59" i="3"/>
  <c r="L59" i="3" s="1"/>
  <c r="K27" i="3"/>
  <c r="L27" i="3" s="1"/>
  <c r="J26" i="3"/>
  <c r="K42" i="3"/>
  <c r="L42" i="3" s="1"/>
  <c r="J38" i="3"/>
  <c r="K48" i="3"/>
  <c r="L48" i="3" s="1"/>
  <c r="K72" i="3"/>
  <c r="L72" i="3" s="1"/>
  <c r="J71" i="3"/>
  <c r="K71" i="3" s="1"/>
  <c r="L71" i="3" s="1"/>
  <c r="L21" i="2"/>
  <c r="K20" i="2"/>
  <c r="L20" i="2" s="1"/>
  <c r="J9" i="2"/>
  <c r="K10" i="2"/>
  <c r="L10" i="2" s="1"/>
  <c r="J26" i="1"/>
  <c r="K27" i="1"/>
  <c r="L27" i="1" s="1"/>
  <c r="K53" i="1"/>
  <c r="L53" i="1" s="1"/>
  <c r="J49" i="1"/>
  <c r="K49" i="1" s="1"/>
  <c r="L49" i="1" s="1"/>
  <c r="F48" i="4" l="1"/>
  <c r="L49" i="4"/>
  <c r="K49" i="4"/>
  <c r="K10" i="4"/>
  <c r="L10" i="4" s="1"/>
  <c r="J9" i="4"/>
  <c r="L57" i="4"/>
  <c r="F56" i="4"/>
  <c r="K57" i="4"/>
  <c r="L67" i="4"/>
  <c r="K67" i="4"/>
  <c r="J18" i="4"/>
  <c r="K19" i="4"/>
  <c r="L19" i="4" s="1"/>
  <c r="K55" i="3"/>
  <c r="L55" i="3" s="1"/>
  <c r="J37" i="3"/>
  <c r="K37" i="3" s="1"/>
  <c r="L37" i="3" s="1"/>
  <c r="K38" i="3"/>
  <c r="L38" i="3" s="1"/>
  <c r="K15" i="3"/>
  <c r="L15" i="3" s="1"/>
  <c r="J10" i="3"/>
  <c r="J25" i="3"/>
  <c r="K25" i="3" s="1"/>
  <c r="L25" i="3" s="1"/>
  <c r="K26" i="3"/>
  <c r="L26" i="3" s="1"/>
  <c r="K9" i="2"/>
  <c r="L9" i="2" s="1"/>
  <c r="J8" i="2"/>
  <c r="K26" i="1"/>
  <c r="L26" i="1" s="1"/>
  <c r="J10" i="1"/>
  <c r="K56" i="4" l="1"/>
  <c r="L56" i="4"/>
  <c r="F55" i="4"/>
  <c r="L48" i="4"/>
  <c r="K48" i="4"/>
  <c r="F47" i="4"/>
  <c r="J17" i="4"/>
  <c r="K17" i="4" s="1"/>
  <c r="L17" i="4" s="1"/>
  <c r="K18" i="4"/>
  <c r="L18" i="4" s="1"/>
  <c r="J8" i="4"/>
  <c r="K9" i="4"/>
  <c r="L9" i="4" s="1"/>
  <c r="J9" i="3"/>
  <c r="K10" i="3"/>
  <c r="L10" i="3" s="1"/>
  <c r="K8" i="2"/>
  <c r="L8" i="2" s="1"/>
  <c r="J30" i="2"/>
  <c r="K10" i="1"/>
  <c r="L10" i="1" s="1"/>
  <c r="J9" i="1"/>
  <c r="J33" i="4" l="1"/>
  <c r="K8" i="4"/>
  <c r="L8" i="4" s="1"/>
  <c r="L55" i="4"/>
  <c r="K55" i="4"/>
  <c r="K47" i="4"/>
  <c r="F46" i="4"/>
  <c r="L47" i="4"/>
  <c r="J8" i="3"/>
  <c r="K9" i="3"/>
  <c r="L9" i="3" s="1"/>
  <c r="K30" i="2"/>
  <c r="L30" i="2" s="1"/>
  <c r="J32" i="2"/>
  <c r="K32" i="2" s="1"/>
  <c r="L32" i="2" s="1"/>
  <c r="J65" i="1"/>
  <c r="K9" i="1"/>
  <c r="L9" i="1" s="1"/>
  <c r="K33" i="4" l="1"/>
  <c r="L33" i="4" s="1"/>
  <c r="J35" i="4"/>
  <c r="K35" i="4" s="1"/>
  <c r="F71" i="4"/>
  <c r="L46" i="4"/>
  <c r="K46" i="4"/>
  <c r="K8" i="3"/>
  <c r="L8" i="3" s="1"/>
  <c r="J53" i="3"/>
  <c r="K65" i="1"/>
  <c r="L65" i="1" s="1"/>
  <c r="J72" i="1"/>
  <c r="K72" i="1" s="1"/>
  <c r="L72" i="1" s="1"/>
  <c r="L71" i="4" l="1"/>
  <c r="K71" i="4"/>
  <c r="K53" i="3"/>
  <c r="L53" i="3" s="1"/>
  <c r="J79" i="3"/>
  <c r="J87" i="3" l="1"/>
  <c r="K87" i="3" s="1"/>
  <c r="L87" i="3" s="1"/>
  <c r="K79" i="3"/>
  <c r="L79" i="3" s="1"/>
</calcChain>
</file>

<file path=xl/sharedStrings.xml><?xml version="1.0" encoding="utf-8"?>
<sst xmlns="http://schemas.openxmlformats.org/spreadsheetml/2006/main" count="318" uniqueCount="182">
  <si>
    <t>I</t>
  </si>
  <si>
    <t xml:space="preserve"> CUADRO No.2</t>
  </si>
  <si>
    <t>INGRESOS FISCALES COMPARADOS POR PARTIDAS, DIRECCION GENERAL DE IMPUESTOS INTERNOS</t>
  </si>
  <si>
    <t>ENERO-MARZO   2025/2024</t>
  </si>
  <si>
    <t xml:space="preserve">(En millones RD$) </t>
  </si>
  <si>
    <t>PARTIDAS</t>
  </si>
  <si>
    <t>VARIACION</t>
  </si>
  <si>
    <t>ENERO</t>
  </si>
  <si>
    <t>FEBRERO</t>
  </si>
  <si>
    <t>MARZO</t>
  </si>
  <si>
    <t>Abs.</t>
  </si>
  <si>
    <t>%</t>
  </si>
  <si>
    <t>A) INGRESOS CORRIENTES</t>
  </si>
  <si>
    <t>I) IMPUESTOS</t>
  </si>
  <si>
    <t>1) IMPUESTOS SOBRE LOS INGRESOS</t>
  </si>
  <si>
    <t>- Impuestos Sobre la Renta de las Personas</t>
  </si>
  <si>
    <t>- Impuestos Sobre Los Ingresos de las Empresas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</si>
  <si>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</si>
  <si>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</si>
  <si>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</si>
  <si>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</si>
  <si>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</si>
  <si>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</si>
  <si>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</si>
  <si>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</si>
  <si>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las Sucesiones y Donaciones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</si>
  <si>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</si>
  <si>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</si>
  <si>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</si>
  <si>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</si>
  <si>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</si>
  <si>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</si>
  <si>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</si>
  <si>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</si>
  <si>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</si>
  <si>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Productos Derivados del Alcohol</t>
  </si>
  <si>
    <t>- Impuesto Selectivo a las Cervezas</t>
  </si>
  <si>
    <t>- Impuesto Selectivo al Tabaco y los Cigarrillos</t>
  </si>
  <si>
    <t>- Impuestos Selectivo a las Telecomunicaciones</t>
  </si>
  <si>
    <t>- Impuestos Selectivo a los Seguros</t>
  </si>
  <si>
    <t xml:space="preserve"> - Impuestos Sobre el Uso de Bienes y Licencias</t>
  </si>
  <si>
    <t>- 17% Registro de Propiedad de vehículo</t>
  </si>
  <si>
    <t>- Derecho de Circulación Vehículos de Motor</t>
  </si>
  <si>
    <t>- Imp.especifico Bancas de Apuestas de Loteria</t>
  </si>
  <si>
    <t xml:space="preserve">- Imp.especifico Bancas de Apuestas  deportivas  </t>
  </si>
  <si>
    <t>- Accesorios sobre Impuestos Internos a  Mercancías y  Servicios</t>
  </si>
  <si>
    <t>4) IMPUESTOS SOBRE EL COMERCIO Y LAS TRANSACCIONES/COMERCIO EXTERIOR</t>
  </si>
  <si>
    <t>- Salida de Pasajeros al Exterior por Aeropuertos</t>
  </si>
  <si>
    <t>5) IMPUESTOS ECOLOGICOS</t>
  </si>
  <si>
    <t>6)  IMPUESTOS DIVERSOS</t>
  </si>
  <si>
    <t>II) INGRESOS POR CONTRAPRESTACION</t>
  </si>
  <si>
    <t>- Ventas de Bienes y Servicios</t>
  </si>
  <si>
    <t>- Ventas de Mercancías del Estado</t>
  </si>
  <si>
    <t>- Ventas Servicios del Estado</t>
  </si>
  <si>
    <t>- Tasas</t>
  </si>
  <si>
    <t>- Tarjetas de Turismo</t>
  </si>
  <si>
    <t>- Derechos Administrativos</t>
  </si>
  <si>
    <t>III) OTROS INGRESOS</t>
  </si>
  <si>
    <t>- Rentas de la Propiedad</t>
  </si>
  <si>
    <t>- Arriendo de Activos Tangibles No Producidos</t>
  </si>
  <si>
    <t>- Regalia neta por fundicion- RNF</t>
  </si>
  <si>
    <t>- Multas y Sanciones</t>
  </si>
  <si>
    <t>- Ingresos Diversos</t>
  </si>
  <si>
    <t>-Ingresos por diferencial del gas licuado de petróleo</t>
  </si>
  <si>
    <t xml:space="preserve">   TOTAL </t>
  </si>
  <si>
    <t>Otros Ingresos:</t>
  </si>
  <si>
    <t xml:space="preserve"> % Plan de construcciones (Ley 6-86) -Fondo Pensiones Trabajadores de la Construcción</t>
  </si>
  <si>
    <t xml:space="preserve">Fianzas Judiciales y depósitos en consignación </t>
  </si>
  <si>
    <t>Fondo de contribución especial para la gestión integral de residuos</t>
  </si>
  <si>
    <t>Venta de Sellos Especiales para el Colegio de Abogados</t>
  </si>
  <si>
    <t xml:space="preserve">Fondo para Registro y Devolución de los Depositos en excesos en la Cuenta Unica del Tesoro </t>
  </si>
  <si>
    <t>TOTAL DE INGRESOS REPORTADOS EN EL SIGEF</t>
  </si>
  <si>
    <t>FUENTE: Elaborado por la Direción General de Polí ítica y Legislación Tributaria (DGPLT) del Ministerio de Hacienda, con los datos del Sistema Integrado de Gestión Financiera (SIGEF).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</si>
  <si>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</si>
  <si>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</si>
  <si>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  y los depósitos en exceso de la recaudadora., </t>
  </si>
  <si>
    <t>Las informaciones presentadas difieren de las presentadas en  Portal de Transparencia Fiscal,  ya que solo incluyen los ingresos presupuestarios.</t>
  </si>
  <si>
    <t xml:space="preserve"> CUADRO No.3</t>
  </si>
  <si>
    <t>INGRESOS FISCALES COMPARADOS POR PARTIDAS, DIRECCION GENERAL DE ADUANAS</t>
  </si>
  <si>
    <t>ENERO-MARZO  2025/2024</t>
  </si>
  <si>
    <t>1) IMPUESTOS INTERNOS SOBRE MERCANCIAS Y SERVICIOS</t>
  </si>
  <si>
    <t>- Impuesto Selectivo a las demás Mercancías</t>
  </si>
  <si>
    <t>- Impuesto adicional de RD$2.0 al consumo de gasoil y gasolina premium-regular</t>
  </si>
  <si>
    <t>2) IMPUESTOS SOBRE EL COMERCIO Y LAS TRANSACCIONES COMERCIO EXTERIOR</t>
  </si>
  <si>
    <t>- Impuestos sobre las Importaciones</t>
  </si>
  <si>
    <t>- Impuestos Arancelarios</t>
  </si>
  <si>
    <t>- Otros Impuestos sobre el Comercio Exterior</t>
  </si>
  <si>
    <t>- Salida de Pasajeros por la Región Fronteriza</t>
  </si>
  <si>
    <t>II) TRANFERENCIAS CORRIENTES</t>
  </si>
  <si>
    <t>III) INGRESOS POR CONTRAPRESTACION</t>
  </si>
  <si>
    <t>IV) OTROS INGRESOS</t>
  </si>
  <si>
    <t>TOTAL</t>
  </si>
  <si>
    <t xml:space="preserve">Fondo para Registro y Devolución de los Depósitos en excesos en la Cuenta Única del Tesoro </t>
  </si>
  <si>
    <t xml:space="preserve">     Excluye los depósitos en exceso de la DGA.</t>
  </si>
  <si>
    <t>CUADRO No.4</t>
  </si>
  <si>
    <t xml:space="preserve"> INGRESOS FISCALES COMPARADOS  POR PARTIDAS, TESORERÍA NACIONAL</t>
  </si>
  <si>
    <t>ENERO-MARZO 2025/2024</t>
  </si>
  <si>
    <t>(En millones de RD$)</t>
  </si>
  <si>
    <t>- Impuesto para Contribuir al Desarrollo de las Telecomunicaciones</t>
  </si>
  <si>
    <t>- Fondo de Contribución al Desarrollo de las Telecomunicaciones (2127)</t>
  </si>
  <si>
    <t>- Impuesto por uso de servicio de las telecomunicaciones para el sistema de emergencia 9-1-1</t>
  </si>
  <si>
    <t>- Impuestos Sobre el Uso de Bienes y Licencias</t>
  </si>
  <si>
    <t>- Licencias para Portar Armas de Fuego</t>
  </si>
  <si>
    <t>Fondo General</t>
  </si>
  <si>
    <t>2) IMPUESTOS SOBRE EL COMERCIO Y LAS TRANSACCIONES/COMERCIO EXTERIOR</t>
  </si>
  <si>
    <t>- Derechos Consulares</t>
  </si>
  <si>
    <t>II) CONTRIBUCIONES SOCIALES</t>
  </si>
  <si>
    <t xml:space="preserve">III) TRANSFERENCIAS </t>
  </si>
  <si>
    <t>- Transferencias Corrientes</t>
  </si>
  <si>
    <t>- De Instituciones  Públicas Descentralizadas o Autónomas</t>
  </si>
  <si>
    <t>IV) INGRESOS POR CONTRAPRESTACION</t>
  </si>
  <si>
    <t>- PROMESE</t>
  </si>
  <si>
    <t>- Fondo General</t>
  </si>
  <si>
    <t>- Otras Ventas</t>
  </si>
  <si>
    <t>- Otras Ventas de Servicios del Gobierno Central</t>
  </si>
  <si>
    <t>- Expedición y Renovación de Pasaportes</t>
  </si>
  <si>
    <t>V) OTROS INGRESOS</t>
  </si>
  <si>
    <t xml:space="preserve"> - Rentas de Propiedad</t>
  </si>
  <si>
    <t>- Dividendos por Inversiones Empresariales</t>
  </si>
  <si>
    <t>- Dividendos Banco de reservas</t>
  </si>
  <si>
    <t>- Otros Dividendos (FONPER)</t>
  </si>
  <si>
    <t xml:space="preserve">- Intereses </t>
  </si>
  <si>
    <t>- Intereses por Colocación de Inversiones Financieras</t>
  </si>
  <si>
    <t>- Ingresos TSS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</si>
  <si>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</si>
  <si>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</si>
  <si>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</si>
  <si>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</si>
  <si>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</si>
  <si>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 xml:space="preserve">TOTAL </t>
  </si>
  <si>
    <t>DONACIONES</t>
  </si>
  <si>
    <t>FUENTES FINANCIERAS</t>
  </si>
  <si>
    <t>Disminición de Activos Financieros</t>
  </si>
  <si>
    <t xml:space="preserve"> -Disminución de documentos por cobrar de largo plazo</t>
  </si>
  <si>
    <t>- Recuperación de Prestamos Internos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</si>
  <si>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</si>
  <si>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</si>
  <si>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</si>
  <si>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</si>
  <si>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documentos por pagar Externo de largo plazo</t>
  </si>
  <si>
    <t>Incremento de cuentas por pagar Externas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</si>
  <si>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</si>
  <si>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</si>
  <si>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</si>
  <si>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</si>
  <si>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</si>
  <si>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</si>
  <si>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</si>
  <si>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Importes a devengar por primas en colocaciones de títulos valores</t>
  </si>
  <si>
    <t>- Primas por colocación de títulos valores internos y externos de largo plazo</t>
  </si>
  <si>
    <t>- valores internos</t>
  </si>
  <si>
    <t>-  valores externos</t>
  </si>
  <si>
    <t>- Intereses corridos internos y externos de largo plazo</t>
  </si>
  <si>
    <t xml:space="preserve">- títulos internos </t>
  </si>
  <si>
    <t>- títulos externos</t>
  </si>
  <si>
    <t xml:space="preserve"> Incremento de disponibilidades (Reintegros de cheques de periodos anteriores y devolución de recursos a la CUT años anteriores)</t>
  </si>
  <si>
    <t xml:space="preserve">INFOTEP </t>
  </si>
  <si>
    <t>Plan de construcciones (Ley 6-86) -Fondo Pensiones Trabajadores de la Construcción</t>
  </si>
  <si>
    <t>Patrimonio Público Recuperado</t>
  </si>
  <si>
    <t>Devolución de Recursos a empleados por Retenciones Excesivas por TSS.</t>
  </si>
  <si>
    <t>Ingresos de la CUT No Presupuestaria</t>
  </si>
  <si>
    <t>Ingresos de las Inst. Centralizadas en la CUT Presupuestaria</t>
  </si>
  <si>
    <t xml:space="preserve">(1) Cifras sujetas a rectificación.  Incluye los dólares convertidos a la tasa oficial.  </t>
  </si>
  <si>
    <t xml:space="preserve">     Excluye los Depósitos a Cargo del Estado, Fondos Especiales y de Terceros, ingresos de las instituciones centralizadas en la CUT no presupuestaria y los depósitos en exceso de las recaudadoras. </t>
  </si>
  <si>
    <t xml:space="preserve">Las informaciones presentadas difieren de las presentadas en  Portal de Transparencia Fiscal,  ya que solo incluyen los ingresos presupuestarios. </t>
  </si>
  <si>
    <t xml:space="preserve"> INGRESOS FISCALES COMPARADOS  POR PARTIDAS, RECAUDACIONES DIRECTAS DE LAS INSTITUCIONES CENTRALIZADAS EN LA CUT</t>
  </si>
  <si>
    <t>ENERO-MARZO 2024/2025</t>
  </si>
  <si>
    <t>- Recursos de Captación Directa del Ministerio de Interior y Policia</t>
  </si>
  <si>
    <t xml:space="preserve">- Otros </t>
  </si>
  <si>
    <t>- Otros (Transferencias internas)</t>
  </si>
  <si>
    <t>- Recursos de captación directa del programa PROMESE CAL ( D. No. 308-97)</t>
  </si>
  <si>
    <t>- Ingresos de las Inst. Centralizadas en mercancías en la CUT</t>
  </si>
  <si>
    <t>- Ingresos de las Inst. Centralizadas en Servicios en la CUT</t>
  </si>
  <si>
    <t xml:space="preserve"> - Recursos de Captación Directa para el Fomento y Desarrollo del Gas Natural en el Parque vehicular</t>
  </si>
  <si>
    <t>- Recursos de Captación Directa por Prestación de Servicios (MIVHED), Ley No.160-21</t>
  </si>
  <si>
    <t xml:space="preserve">- Otros registros contratos y cobros </t>
  </si>
  <si>
    <t>Recursos de Captación Directa de la Procuradoria General de la República ( multas de tránsito)</t>
  </si>
  <si>
    <t xml:space="preserve"> Incremento de disponibilidades (devolución de recursos a la CUT años anteriores)</t>
  </si>
  <si>
    <t>FUENTE: Elaborado por la Direción General de Polí ítica y Legislación Tributaria (DGPLT) del Ministerio de Hacienda, con los datos del Sistema Integrado de Gestión Financiera (SIGEF), Informe de Ejecución de Ingresos.</t>
  </si>
  <si>
    <t>ENERO-MARZO 2025/PRESUPUESTO 2025</t>
  </si>
  <si>
    <t>PRESUPUESTO  2025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</si>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</sst>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#,##0.0"/>
    <numFmt numFmtId="167" formatCode="_(* #,##0.0000_);_(* \(#,##0.0000\);_(* &quot;-&quot;??_);_(@_)"/>
    <numFmt numFmtId="168" formatCode="#,##0.0000_);\(#,##0.0000\)"/>
  </numFmts>
  <fonts count="34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sz val="12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2"/>
      <name val="Courier"/>
      <family val="3"/>
    </font>
    <font>
      <sz val="10"/>
      <color indexed="8"/>
      <name val="Gotham"/>
    </font>
    <font>
      <b/>
      <sz val="10"/>
      <name val="Gotham"/>
    </font>
    <font>
      <b/>
      <sz val="10"/>
      <name val="Arial"/>
      <family val="2"/>
    </font>
    <font>
      <sz val="11"/>
      <name val="Arial"/>
      <family val="2"/>
    </font>
    <font>
      <u/>
      <sz val="7"/>
      <color indexed="12"/>
      <name val="Arial"/>
      <family val="2"/>
    </font>
    <font>
      <b/>
      <u/>
      <sz val="7"/>
      <color indexed="12"/>
      <name val="Arial"/>
      <family val="2"/>
    </font>
    <font>
      <u/>
      <sz val="10"/>
      <color indexed="12"/>
      <name val="Arial"/>
      <family val="2"/>
    </font>
    <font>
      <b/>
      <sz val="9"/>
      <name val="Gotham"/>
    </font>
    <font>
      <sz val="10"/>
      <name val="Gotham"/>
    </font>
    <font>
      <b/>
      <sz val="9"/>
      <color indexed="8"/>
      <name val="Gotham"/>
    </font>
    <font>
      <sz val="8"/>
      <color indexed="8"/>
      <name val="Gotham"/>
    </font>
    <font>
      <sz val="10"/>
      <name val="Segoe UI"/>
      <family val="2"/>
    </font>
    <font>
      <sz val="8"/>
      <name val="Arial"/>
      <family val="2"/>
    </font>
    <font>
      <b/>
      <sz val="8"/>
      <color indexed="8"/>
      <name val="Gotham"/>
    </font>
    <font>
      <sz val="11"/>
      <name val="Segoe UI"/>
      <family val="2"/>
    </font>
    <font>
      <sz val="8"/>
      <name val="Gotham"/>
    </font>
    <font>
      <sz val="10"/>
      <name val="Antique Olive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9"/>
      <color theme="0"/>
      <name val="Gotham"/>
    </font>
    <font>
      <u/>
      <sz val="10"/>
      <color indexed="8"/>
      <name val="Gotham"/>
    </font>
    <font>
      <b/>
      <u/>
      <sz val="10"/>
      <color indexed="8"/>
      <name val="Gotham"/>
    </font>
    <font>
      <sz val="10"/>
      <color indexed="8"/>
      <name val="Segoe UI"/>
      <family val="2"/>
    </font>
    <font>
      <sz val="9"/>
      <color indexed="8"/>
      <name val="Gotham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4999237037263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39" fontId="9" fillId="0" borderId="0"/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39" fontId="9" fillId="0" borderId="0"/>
    <xf numFmtId="0" fontId="1" fillId="0" borderId="0"/>
  </cellStyleXfs>
  <cellXfs count="271">
    <xf numFmtId="0" fontId="0" fillId="0" borderId="0" xfId="0"/>
    <xf numFmtId="0" fontId="2" fillId="0" borderId="0" xfId="0" applyFont="1"/>
    <xf numFmtId="0" fontId="1" fillId="2" borderId="0" xfId="0" applyFont="1" applyFill="1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3" borderId="1" xfId="2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2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164" fontId="8" fillId="2" borderId="9" xfId="3" applyNumberFormat="1" applyFont="1" applyFill="1" applyBorder="1"/>
    <xf numFmtId="43" fontId="0" fillId="0" borderId="0" xfId="1" applyFont="1"/>
    <xf numFmtId="0" fontId="8" fillId="0" borderId="9" xfId="2" applyFont="1" applyBorder="1"/>
    <xf numFmtId="164" fontId="8" fillId="2" borderId="10" xfId="2" applyNumberFormat="1" applyFont="1" applyFill="1" applyBorder="1"/>
    <xf numFmtId="49" fontId="10" fillId="0" borderId="9" xfId="4" applyNumberFormat="1" applyFont="1" applyBorder="1" applyAlignment="1">
      <alignment horizontal="left" indent="1"/>
    </xf>
    <xf numFmtId="164" fontId="10" fillId="2" borderId="10" xfId="2" applyNumberFormat="1" applyFont="1" applyFill="1" applyBorder="1"/>
    <xf numFmtId="49" fontId="8" fillId="0" borderId="9" xfId="2" applyNumberFormat="1" applyFont="1" applyBorder="1" applyAlignment="1">
      <alignment horizontal="left" indent="1"/>
    </xf>
    <xf numFmtId="49" fontId="10" fillId="0" borderId="9" xfId="4" applyNumberFormat="1" applyFont="1" applyBorder="1" applyAlignment="1">
      <alignment horizontal="left" indent="2"/>
    </xf>
    <xf numFmtId="49" fontId="10" fillId="0" borderId="9" xfId="0" applyNumberFormat="1" applyFont="1" applyBorder="1" applyAlignment="1">
      <alignment horizontal="left" indent="2"/>
    </xf>
    <xf numFmtId="49" fontId="10" fillId="0" borderId="9" xfId="2" applyNumberFormat="1" applyFont="1" applyBorder="1" applyAlignment="1">
      <alignment horizontal="left" indent="2"/>
    </xf>
    <xf numFmtId="0" fontId="8" fillId="0" borderId="9" xfId="2" applyFont="1" applyBorder="1" applyAlignment="1">
      <alignment horizontal="left" indent="1"/>
    </xf>
    <xf numFmtId="49" fontId="10" fillId="0" borderId="9" xfId="5" applyNumberFormat="1" applyFont="1" applyBorder="1" applyAlignment="1">
      <alignment horizontal="left" indent="2"/>
    </xf>
    <xf numFmtId="0" fontId="11" fillId="0" borderId="9" xfId="0" applyFont="1" applyBorder="1"/>
    <xf numFmtId="43" fontId="10" fillId="2" borderId="10" xfId="1" applyFont="1" applyFill="1" applyBorder="1"/>
    <xf numFmtId="0" fontId="12" fillId="0" borderId="0" xfId="0" applyFont="1"/>
    <xf numFmtId="49" fontId="8" fillId="0" borderId="9" xfId="5" applyNumberFormat="1" applyFont="1" applyBorder="1" applyAlignment="1">
      <alignment horizontal="left" indent="1"/>
    </xf>
    <xf numFmtId="0" fontId="0" fillId="0" borderId="0" xfId="0" applyAlignment="1">
      <alignment vertical="center"/>
    </xf>
    <xf numFmtId="164" fontId="8" fillId="2" borderId="9" xfId="2" applyNumberFormat="1" applyFont="1" applyFill="1" applyBorder="1"/>
    <xf numFmtId="43" fontId="8" fillId="2" borderId="9" xfId="1" applyFont="1" applyFill="1" applyBorder="1"/>
    <xf numFmtId="49" fontId="8" fillId="0" borderId="9" xfId="5" applyNumberFormat="1" applyFont="1" applyBorder="1" applyAlignment="1">
      <alignment horizontal="left"/>
    </xf>
    <xf numFmtId="0" fontId="13" fillId="0" borderId="0" xfId="0" applyFont="1"/>
    <xf numFmtId="43" fontId="8" fillId="2" borderId="10" xfId="1" applyFont="1" applyFill="1" applyBorder="1"/>
    <xf numFmtId="43" fontId="13" fillId="0" borderId="0" xfId="1" applyFont="1"/>
    <xf numFmtId="0" fontId="14" fillId="0" borderId="0" xfId="0" applyFont="1"/>
    <xf numFmtId="43" fontId="15" fillId="0" borderId="0" xfId="1" applyFont="1" applyAlignment="1" applyProtection="1"/>
    <xf numFmtId="0" fontId="15" fillId="0" borderId="0" xfId="6" applyFont="1" applyAlignment="1" applyProtection="1"/>
    <xf numFmtId="0" fontId="7" fillId="3" borderId="6" xfId="2" applyFont="1" applyFill="1" applyBorder="1" applyAlignment="1">
      <alignment horizontal="left" vertical="center"/>
    </xf>
    <xf numFmtId="164" fontId="7" fillId="3" borderId="6" xfId="2" applyNumberFormat="1" applyFont="1" applyFill="1" applyBorder="1" applyAlignment="1">
      <alignment vertical="center"/>
    </xf>
    <xf numFmtId="0" fontId="8" fillId="0" borderId="11" xfId="2" applyFont="1" applyBorder="1" applyAlignment="1">
      <alignment horizontal="left" vertical="center"/>
    </xf>
    <xf numFmtId="164" fontId="8" fillId="0" borderId="10" xfId="2" applyNumberFormat="1" applyFont="1" applyBorder="1" applyAlignment="1">
      <alignment vertical="center"/>
    </xf>
    <xf numFmtId="165" fontId="0" fillId="0" borderId="0" xfId="1" applyNumberFormat="1" applyFont="1"/>
    <xf numFmtId="49" fontId="10" fillId="0" borderId="9" xfId="0" applyNumberFormat="1" applyFont="1" applyBorder="1" applyAlignment="1">
      <alignment horizontal="left"/>
    </xf>
    <xf numFmtId="164" fontId="10" fillId="2" borderId="9" xfId="2" applyNumberFormat="1" applyFont="1" applyFill="1" applyBorder="1" applyAlignment="1">
      <alignment vertical="center"/>
    </xf>
    <xf numFmtId="165" fontId="10" fillId="2" borderId="9" xfId="1" applyNumberFormat="1" applyFont="1" applyFill="1" applyBorder="1" applyAlignment="1" applyProtection="1">
      <alignment vertical="center"/>
    </xf>
    <xf numFmtId="49" fontId="10" fillId="0" borderId="12" xfId="0" applyNumberFormat="1" applyFont="1" applyBorder="1" applyAlignment="1">
      <alignment horizontal="left"/>
    </xf>
    <xf numFmtId="49" fontId="7" fillId="3" borderId="13" xfId="0" applyNumberFormat="1" applyFont="1" applyFill="1" applyBorder="1" applyAlignment="1">
      <alignment horizontal="left" vertical="center"/>
    </xf>
    <xf numFmtId="164" fontId="7" fillId="3" borderId="14" xfId="0" applyNumberFormat="1" applyFont="1" applyFill="1" applyBorder="1" applyAlignment="1">
      <alignment vertical="center"/>
    </xf>
    <xf numFmtId="164" fontId="7" fillId="3" borderId="14" xfId="1" applyNumberFormat="1" applyFont="1" applyFill="1" applyBorder="1" applyAlignment="1">
      <alignment vertical="center"/>
    </xf>
    <xf numFmtId="164" fontId="17" fillId="0" borderId="0" xfId="0" applyNumberFormat="1" applyFont="1"/>
    <xf numFmtId="164" fontId="10" fillId="0" borderId="0" xfId="2" applyNumberFormat="1" applyFont="1" applyAlignment="1">
      <alignment vertical="center"/>
    </xf>
    <xf numFmtId="164" fontId="18" fillId="2" borderId="0" xfId="0" applyNumberFormat="1" applyFont="1" applyFill="1"/>
    <xf numFmtId="164" fontId="10" fillId="2" borderId="0" xfId="2" applyNumberFormat="1" applyFont="1" applyFill="1" applyAlignment="1">
      <alignment vertical="center"/>
    </xf>
    <xf numFmtId="164" fontId="10" fillId="0" borderId="0" xfId="2" applyNumberFormat="1" applyFont="1"/>
    <xf numFmtId="49" fontId="19" fillId="0" borderId="0" xfId="0" applyNumberFormat="1" applyFont="1"/>
    <xf numFmtId="165" fontId="1" fillId="0" borderId="0" xfId="1" applyNumberFormat="1" applyFont="1"/>
    <xf numFmtId="165" fontId="1" fillId="2" borderId="0" xfId="1" applyNumberFormat="1" applyFont="1" applyFill="1"/>
    <xf numFmtId="164" fontId="20" fillId="0" borderId="0" xfId="0" applyNumberFormat="1" applyFont="1" applyAlignment="1">
      <alignment vertical="center" wrapText="1"/>
    </xf>
    <xf numFmtId="0" fontId="20" fillId="0" borderId="0" xfId="0" applyFont="1"/>
    <xf numFmtId="39" fontId="21" fillId="0" borderId="0" xfId="7" applyNumberFormat="1" applyFont="1"/>
    <xf numFmtId="39" fontId="0" fillId="0" borderId="0" xfId="0" applyNumberFormat="1"/>
    <xf numFmtId="0" fontId="20" fillId="0" borderId="0" xfId="0" applyFont="1" applyAlignment="1">
      <alignment horizontal="left" indent="1"/>
    </xf>
    <xf numFmtId="0" fontId="18" fillId="0" borderId="0" xfId="0" applyFont="1"/>
    <xf numFmtId="0" fontId="18" fillId="2" borderId="0" xfId="0" applyFont="1" applyFill="1"/>
    <xf numFmtId="165" fontId="22" fillId="0" borderId="0" xfId="1" applyNumberFormat="1" applyFont="1"/>
    <xf numFmtId="164" fontId="23" fillId="0" borderId="0" xfId="0" applyNumberFormat="1" applyFont="1" applyAlignment="1">
      <alignment vertical="center" wrapText="1"/>
    </xf>
    <xf numFmtId="39" fontId="24" fillId="0" borderId="0" xfId="7" applyNumberFormat="1" applyFont="1"/>
    <xf numFmtId="165" fontId="25" fillId="0" borderId="0" xfId="1" applyNumberFormat="1" applyFont="1"/>
    <xf numFmtId="165" fontId="25" fillId="2" borderId="0" xfId="1" applyNumberFormat="1" applyFont="1" applyFill="1"/>
    <xf numFmtId="165" fontId="25" fillId="2" borderId="0" xfId="1" applyNumberFormat="1" applyFont="1" applyFill="1" applyBorder="1" applyAlignment="1"/>
    <xf numFmtId="165" fontId="11" fillId="2" borderId="0" xfId="0" applyNumberFormat="1" applyFont="1" applyFill="1"/>
    <xf numFmtId="165" fontId="18" fillId="2" borderId="0" xfId="0" applyNumberFormat="1" applyFont="1" applyFill="1"/>
    <xf numFmtId="0" fontId="21" fillId="0" borderId="0" xfId="0" applyFont="1"/>
    <xf numFmtId="0" fontId="21" fillId="2" borderId="0" xfId="0" applyFont="1" applyFill="1"/>
    <xf numFmtId="0" fontId="26" fillId="0" borderId="0" xfId="0" applyFont="1"/>
    <xf numFmtId="0" fontId="0" fillId="2" borderId="0" xfId="0" applyFill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8" applyFont="1" applyFill="1" applyBorder="1" applyAlignment="1">
      <alignment horizontal="center" vertical="center"/>
    </xf>
    <xf numFmtId="0" fontId="7" fillId="3" borderId="3" xfId="8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39" fontId="8" fillId="0" borderId="9" xfId="9" applyFont="1" applyBorder="1"/>
    <xf numFmtId="164" fontId="8" fillId="0" borderId="11" xfId="2" applyNumberFormat="1" applyFont="1" applyBorder="1"/>
    <xf numFmtId="164" fontId="8" fillId="0" borderId="10" xfId="2" applyNumberFormat="1" applyFont="1" applyBorder="1"/>
    <xf numFmtId="49" fontId="8" fillId="0" borderId="9" xfId="9" applyNumberFormat="1" applyFont="1" applyBorder="1"/>
    <xf numFmtId="164" fontId="8" fillId="0" borderId="9" xfId="2" applyNumberFormat="1" applyFont="1" applyBorder="1"/>
    <xf numFmtId="49" fontId="8" fillId="0" borderId="9" xfId="9" applyNumberFormat="1" applyFont="1" applyBorder="1" applyAlignment="1">
      <alignment horizontal="left" indent="1"/>
    </xf>
    <xf numFmtId="0" fontId="18" fillId="0" borderId="9" xfId="2" applyFont="1" applyBorder="1" applyAlignment="1">
      <alignment horizontal="left" indent="2"/>
    </xf>
    <xf numFmtId="164" fontId="18" fillId="0" borderId="9" xfId="2" applyNumberFormat="1" applyFont="1" applyBorder="1" applyAlignment="1">
      <alignment horizontal="right"/>
    </xf>
    <xf numFmtId="164" fontId="18" fillId="0" borderId="10" xfId="2" applyNumberFormat="1" applyFont="1" applyBorder="1" applyAlignment="1">
      <alignment horizontal="right"/>
    </xf>
    <xf numFmtId="164" fontId="11" fillId="0" borderId="9" xfId="2" applyNumberFormat="1" applyFont="1" applyBorder="1" applyAlignment="1">
      <alignment horizontal="right"/>
    </xf>
    <xf numFmtId="164" fontId="11" fillId="0" borderId="10" xfId="2" applyNumberFormat="1" applyFont="1" applyBorder="1" applyAlignment="1">
      <alignment horizontal="right"/>
    </xf>
    <xf numFmtId="49" fontId="10" fillId="0" borderId="9" xfId="9" applyNumberFormat="1" applyFont="1" applyBorder="1" applyAlignment="1">
      <alignment horizontal="left" indent="2"/>
    </xf>
    <xf numFmtId="164" fontId="18" fillId="2" borderId="9" xfId="2" applyNumberFormat="1" applyFont="1" applyFill="1" applyBorder="1" applyAlignment="1">
      <alignment horizontal="right"/>
    </xf>
    <xf numFmtId="0" fontId="27" fillId="0" borderId="0" xfId="0" applyFont="1"/>
    <xf numFmtId="49" fontId="18" fillId="0" borderId="9" xfId="9" applyNumberFormat="1" applyFont="1" applyBorder="1" applyAlignment="1">
      <alignment horizontal="left" indent="2"/>
    </xf>
    <xf numFmtId="165" fontId="18" fillId="0" borderId="9" xfId="1" applyNumberFormat="1" applyFont="1" applyFill="1" applyBorder="1" applyAlignment="1" applyProtection="1">
      <alignment horizontal="right"/>
    </xf>
    <xf numFmtId="43" fontId="18" fillId="0" borderId="10" xfId="1" applyFont="1" applyBorder="1" applyAlignment="1">
      <alignment horizontal="right"/>
    </xf>
    <xf numFmtId="164" fontId="8" fillId="0" borderId="9" xfId="9" applyNumberFormat="1" applyFont="1" applyBorder="1" applyAlignment="1">
      <alignment horizontal="left" indent="1"/>
    </xf>
    <xf numFmtId="164" fontId="10" fillId="0" borderId="9" xfId="2" applyNumberFormat="1" applyFont="1" applyBorder="1"/>
    <xf numFmtId="49" fontId="18" fillId="0" borderId="9" xfId="2" applyNumberFormat="1" applyFont="1" applyBorder="1" applyAlignment="1">
      <alignment horizontal="left" indent="2"/>
    </xf>
    <xf numFmtId="49" fontId="11" fillId="0" borderId="9" xfId="2" applyNumberFormat="1" applyFont="1" applyBorder="1" applyAlignment="1">
      <alignment horizontal="left"/>
    </xf>
    <xf numFmtId="39" fontId="8" fillId="0" borderId="9" xfId="9" applyFont="1" applyBorder="1" applyAlignment="1">
      <alignment horizontal="left" indent="1"/>
    </xf>
    <xf numFmtId="39" fontId="10" fillId="0" borderId="9" xfId="9" applyFont="1" applyBorder="1" applyAlignment="1">
      <alignment horizontal="left" indent="2"/>
    </xf>
    <xf numFmtId="164" fontId="10" fillId="2" borderId="9" xfId="2" applyNumberFormat="1" applyFont="1" applyFill="1" applyBorder="1"/>
    <xf numFmtId="0" fontId="28" fillId="0" borderId="0" xfId="0" applyFont="1"/>
    <xf numFmtId="164" fontId="7" fillId="3" borderId="15" xfId="2" applyNumberFormat="1" applyFont="1" applyFill="1" applyBorder="1" applyAlignment="1">
      <alignment vertical="center"/>
    </xf>
    <xf numFmtId="0" fontId="10" fillId="0" borderId="16" xfId="2" applyFont="1" applyBorder="1" applyAlignment="1">
      <alignment horizontal="left" vertical="center"/>
    </xf>
    <xf numFmtId="164" fontId="10" fillId="0" borderId="17" xfId="2" applyNumberFormat="1" applyFont="1" applyBorder="1" applyAlignment="1">
      <alignment vertical="center"/>
    </xf>
    <xf numFmtId="43" fontId="18" fillId="0" borderId="10" xfId="1" applyFont="1" applyFill="1" applyBorder="1" applyAlignment="1" applyProtection="1">
      <alignment horizontal="right" vertical="center"/>
    </xf>
    <xf numFmtId="49" fontId="7" fillId="3" borderId="18" xfId="0" applyNumberFormat="1" applyFont="1" applyFill="1" applyBorder="1" applyAlignment="1">
      <alignment horizontal="left" vertical="center"/>
    </xf>
    <xf numFmtId="165" fontId="7" fillId="3" borderId="17" xfId="0" applyNumberFormat="1" applyFont="1" applyFill="1" applyBorder="1" applyAlignment="1">
      <alignment vertical="center"/>
    </xf>
    <xf numFmtId="164" fontId="7" fillId="3" borderId="17" xfId="0" applyNumberFormat="1" applyFont="1" applyFill="1" applyBorder="1" applyAlignment="1">
      <alignment vertical="center"/>
    </xf>
    <xf numFmtId="164" fontId="18" fillId="0" borderId="0" xfId="2" applyNumberFormat="1" applyFont="1" applyAlignment="1">
      <alignment horizontal="center" vertical="center"/>
    </xf>
    <xf numFmtId="164" fontId="18" fillId="0" borderId="0" xfId="0" applyNumberFormat="1" applyFont="1"/>
    <xf numFmtId="164" fontId="11" fillId="0" borderId="0" xfId="0" applyNumberFormat="1" applyFont="1"/>
    <xf numFmtId="165" fontId="18" fillId="0" borderId="0" xfId="0" applyNumberFormat="1" applyFont="1" applyAlignment="1">
      <alignment horizontal="center"/>
    </xf>
    <xf numFmtId="0" fontId="10" fillId="0" borderId="0" xfId="0" applyFont="1"/>
    <xf numFmtId="164" fontId="25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5" fontId="25" fillId="0" borderId="0" xfId="1" applyNumberFormat="1" applyFont="1" applyFill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0" fontId="11" fillId="0" borderId="0" xfId="0" applyFont="1"/>
    <xf numFmtId="43" fontId="25" fillId="0" borderId="0" xfId="1" applyFont="1" applyFill="1" applyBorder="1" applyAlignment="1">
      <alignment horizontal="center"/>
    </xf>
    <xf numFmtId="165" fontId="25" fillId="2" borderId="0" xfId="1" applyNumberFormat="1" applyFont="1" applyFill="1" applyBorder="1" applyAlignment="1">
      <alignment horizontal="center"/>
    </xf>
    <xf numFmtId="165" fontId="18" fillId="0" borderId="0" xfId="0" applyNumberFormat="1" applyFont="1"/>
    <xf numFmtId="0" fontId="4" fillId="2" borderId="0" xfId="0" applyFont="1" applyFill="1"/>
    <xf numFmtId="0" fontId="7" fillId="3" borderId="5" xfId="0" applyFont="1" applyFill="1" applyBorder="1" applyAlignment="1">
      <alignment horizontal="center" vertical="center"/>
    </xf>
    <xf numFmtId="0" fontId="29" fillId="3" borderId="7" xfId="1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4" fontId="8" fillId="0" borderId="9" xfId="3" applyNumberFormat="1" applyFont="1" applyBorder="1"/>
    <xf numFmtId="164" fontId="8" fillId="0" borderId="10" xfId="3" applyNumberFormat="1" applyFont="1" applyBorder="1"/>
    <xf numFmtId="49" fontId="8" fillId="0" borderId="9" xfId="0" applyNumberFormat="1" applyFont="1" applyBorder="1"/>
    <xf numFmtId="49" fontId="8" fillId="0" borderId="9" xfId="0" applyNumberFormat="1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164" fontId="10" fillId="0" borderId="10" xfId="2" applyNumberFormat="1" applyFont="1" applyBorder="1"/>
    <xf numFmtId="49" fontId="8" fillId="0" borderId="9" xfId="0" applyNumberFormat="1" applyFont="1" applyBorder="1" applyAlignment="1">
      <alignment horizontal="left" indent="2"/>
    </xf>
    <xf numFmtId="164" fontId="10" fillId="0" borderId="9" xfId="0" applyNumberFormat="1" applyFont="1" applyBorder="1" applyAlignment="1">
      <alignment horizontal="left" indent="3"/>
    </xf>
    <xf numFmtId="164" fontId="10" fillId="2" borderId="9" xfId="10" applyNumberFormat="1" applyFont="1" applyFill="1" applyBorder="1"/>
    <xf numFmtId="164" fontId="10" fillId="0" borderId="9" xfId="10" applyNumberFormat="1" applyFont="1" applyBorder="1"/>
    <xf numFmtId="43" fontId="10" fillId="0" borderId="9" xfId="1" applyFont="1" applyFill="1" applyBorder="1" applyProtection="1"/>
    <xf numFmtId="49" fontId="8" fillId="0" borderId="9" xfId="3" applyNumberFormat="1" applyFont="1" applyBorder="1" applyAlignment="1">
      <alignment horizontal="left"/>
    </xf>
    <xf numFmtId="164" fontId="8" fillId="2" borderId="10" xfId="3" applyNumberFormat="1" applyFont="1" applyFill="1" applyBorder="1"/>
    <xf numFmtId="49" fontId="8" fillId="0" borderId="9" xfId="0" applyNumberFormat="1" applyFont="1" applyBorder="1" applyAlignment="1">
      <alignment horizontal="left"/>
    </xf>
    <xf numFmtId="49" fontId="8" fillId="0" borderId="9" xfId="7" applyNumberFormat="1" applyFont="1" applyBorder="1" applyAlignment="1">
      <alignment horizontal="left" indent="1"/>
    </xf>
    <xf numFmtId="164" fontId="8" fillId="2" borderId="10" xfId="7" applyNumberFormat="1" applyFont="1" applyFill="1" applyBorder="1"/>
    <xf numFmtId="164" fontId="8" fillId="0" borderId="10" xfId="7" applyNumberFormat="1" applyFont="1" applyBorder="1"/>
    <xf numFmtId="49" fontId="10" fillId="2" borderId="9" xfId="2" applyNumberFormat="1" applyFont="1" applyFill="1" applyBorder="1" applyAlignment="1">
      <alignment horizontal="left" indent="3"/>
    </xf>
    <xf numFmtId="164" fontId="10" fillId="2" borderId="10" xfId="7" applyNumberFormat="1" applyFont="1" applyFill="1" applyBorder="1"/>
    <xf numFmtId="164" fontId="10" fillId="0" borderId="10" xfId="7" applyNumberFormat="1" applyFont="1" applyBorder="1"/>
    <xf numFmtId="43" fontId="10" fillId="0" borderId="9" xfId="1" applyFont="1" applyBorder="1"/>
    <xf numFmtId="49" fontId="8" fillId="0" borderId="9" xfId="0" applyNumberFormat="1" applyFont="1" applyBorder="1" applyAlignment="1">
      <alignment horizontal="left" indent="3"/>
    </xf>
    <xf numFmtId="49" fontId="11" fillId="0" borderId="9" xfId="0" applyNumberFormat="1" applyFont="1" applyBorder="1" applyAlignment="1">
      <alignment horizontal="left" indent="4"/>
    </xf>
    <xf numFmtId="164" fontId="11" fillId="0" borderId="9" xfId="10" applyNumberFormat="1" applyFont="1" applyBorder="1"/>
    <xf numFmtId="164" fontId="11" fillId="0" borderId="9" xfId="2" applyNumberFormat="1" applyFont="1" applyBorder="1"/>
    <xf numFmtId="164" fontId="11" fillId="0" borderId="10" xfId="3" applyNumberFormat="1" applyFont="1" applyBorder="1"/>
    <xf numFmtId="49" fontId="10" fillId="0" borderId="9" xfId="3" applyNumberFormat="1" applyFont="1" applyBorder="1" applyAlignment="1">
      <alignment horizontal="left" indent="5"/>
    </xf>
    <xf numFmtId="164" fontId="10" fillId="0" borderId="10" xfId="3" applyNumberFormat="1" applyFont="1" applyBorder="1"/>
    <xf numFmtId="49" fontId="10" fillId="0" borderId="9" xfId="0" applyNumberFormat="1" applyFont="1" applyBorder="1" applyAlignment="1">
      <alignment horizontal="left" indent="4"/>
    </xf>
    <xf numFmtId="165" fontId="10" fillId="0" borderId="9" xfId="1" applyNumberFormat="1" applyFont="1" applyFill="1" applyBorder="1" applyProtection="1"/>
    <xf numFmtId="49" fontId="8" fillId="2" borderId="9" xfId="0" applyNumberFormat="1" applyFont="1" applyFill="1" applyBorder="1" applyAlignment="1">
      <alignment horizontal="left" indent="3"/>
    </xf>
    <xf numFmtId="49" fontId="10" fillId="2" borderId="9" xfId="0" applyNumberFormat="1" applyFont="1" applyFill="1" applyBorder="1" applyAlignment="1">
      <alignment horizontal="left" indent="4"/>
    </xf>
    <xf numFmtId="43" fontId="10" fillId="2" borderId="9" xfId="1" applyFont="1" applyFill="1" applyBorder="1"/>
    <xf numFmtId="49" fontId="8" fillId="0" borderId="9" xfId="0" applyNumberFormat="1" applyFont="1" applyBorder="1" applyAlignment="1">
      <alignment horizontal="left" vertical="center" indent="2"/>
    </xf>
    <xf numFmtId="43" fontId="8" fillId="0" borderId="9" xfId="1" applyFont="1" applyBorder="1"/>
    <xf numFmtId="49" fontId="10" fillId="0" borderId="9" xfId="0" applyNumberFormat="1" applyFont="1" applyBorder="1" applyAlignment="1">
      <alignment horizontal="left" indent="3"/>
    </xf>
    <xf numFmtId="43" fontId="10" fillId="0" borderId="10" xfId="1" applyFont="1" applyBorder="1"/>
    <xf numFmtId="164" fontId="18" fillId="2" borderId="9" xfId="0" applyNumberFormat="1" applyFont="1" applyFill="1" applyBorder="1"/>
    <xf numFmtId="164" fontId="18" fillId="0" borderId="9" xfId="0" applyNumberFormat="1" applyFont="1" applyBorder="1"/>
    <xf numFmtId="164" fontId="11" fillId="2" borderId="9" xfId="2" applyNumberFormat="1" applyFont="1" applyFill="1" applyBorder="1"/>
    <xf numFmtId="49" fontId="18" fillId="0" borderId="9" xfId="3" applyNumberFormat="1" applyFont="1" applyBorder="1" applyAlignment="1">
      <alignment horizontal="left" indent="3"/>
    </xf>
    <xf numFmtId="164" fontId="18" fillId="0" borderId="9" xfId="2" applyNumberFormat="1" applyFont="1" applyBorder="1"/>
    <xf numFmtId="49" fontId="30" fillId="0" borderId="9" xfId="3" applyNumberFormat="1" applyFont="1" applyBorder="1" applyAlignment="1">
      <alignment horizontal="left" indent="2"/>
    </xf>
    <xf numFmtId="164" fontId="30" fillId="2" borderId="9" xfId="2" applyNumberFormat="1" applyFont="1" applyFill="1" applyBorder="1"/>
    <xf numFmtId="164" fontId="30" fillId="0" borderId="9" xfId="2" applyNumberFormat="1" applyFont="1" applyBorder="1"/>
    <xf numFmtId="49" fontId="10" fillId="0" borderId="9" xfId="3" applyNumberFormat="1" applyFont="1" applyBorder="1" applyAlignment="1">
      <alignment horizontal="left" indent="2"/>
    </xf>
    <xf numFmtId="49" fontId="10" fillId="0" borderId="9" xfId="7" applyNumberFormat="1" applyFont="1" applyBorder="1" applyAlignment="1">
      <alignment horizontal="left" indent="1"/>
    </xf>
    <xf numFmtId="164" fontId="0" fillId="0" borderId="0" xfId="0" applyNumberFormat="1"/>
    <xf numFmtId="49" fontId="7" fillId="3" borderId="7" xfId="0" applyNumberFormat="1" applyFont="1" applyFill="1" applyBorder="1" applyAlignment="1">
      <alignment vertical="center"/>
    </xf>
    <xf numFmtId="164" fontId="7" fillId="3" borderId="7" xfId="2" applyNumberFormat="1" applyFont="1" applyFill="1" applyBorder="1" applyAlignment="1">
      <alignment vertical="center"/>
    </xf>
    <xf numFmtId="164" fontId="7" fillId="3" borderId="4" xfId="2" applyNumberFormat="1" applyFont="1" applyFill="1" applyBorder="1" applyAlignment="1">
      <alignment vertical="center"/>
    </xf>
    <xf numFmtId="164" fontId="8" fillId="2" borderId="9" xfId="0" applyNumberFormat="1" applyFont="1" applyFill="1" applyBorder="1"/>
    <xf numFmtId="164" fontId="8" fillId="0" borderId="9" xfId="0" applyNumberFormat="1" applyFont="1" applyBorder="1"/>
    <xf numFmtId="164" fontId="8" fillId="0" borderId="10" xfId="0" applyNumberFormat="1" applyFont="1" applyBorder="1"/>
    <xf numFmtId="49" fontId="31" fillId="0" borderId="9" xfId="0" applyNumberFormat="1" applyFont="1" applyBorder="1" applyAlignment="1">
      <alignment horizontal="left"/>
    </xf>
    <xf numFmtId="164" fontId="31" fillId="2" borderId="9" xfId="0" applyNumberFormat="1" applyFont="1" applyFill="1" applyBorder="1"/>
    <xf numFmtId="164" fontId="31" fillId="0" borderId="10" xfId="0" applyNumberFormat="1" applyFont="1" applyBorder="1"/>
    <xf numFmtId="49" fontId="10" fillId="0" borderId="9" xfId="0" applyNumberFormat="1" applyFont="1" applyBorder="1" applyAlignment="1">
      <alignment horizontal="left" indent="1"/>
    </xf>
    <xf numFmtId="164" fontId="10" fillId="2" borderId="9" xfId="0" applyNumberFormat="1" applyFont="1" applyFill="1" applyBorder="1"/>
    <xf numFmtId="164" fontId="10" fillId="0" borderId="10" xfId="0" applyNumberFormat="1" applyFont="1" applyBorder="1"/>
    <xf numFmtId="164" fontId="10" fillId="0" borderId="9" xfId="0" applyNumberFormat="1" applyFont="1" applyBorder="1"/>
    <xf numFmtId="164" fontId="31" fillId="0" borderId="9" xfId="0" applyNumberFormat="1" applyFont="1" applyBorder="1"/>
    <xf numFmtId="49" fontId="30" fillId="0" borderId="9" xfId="0" applyNumberFormat="1" applyFont="1" applyBorder="1" applyAlignment="1">
      <alignment horizontal="left" indent="1"/>
    </xf>
    <xf numFmtId="164" fontId="30" fillId="2" borderId="9" xfId="0" applyNumberFormat="1" applyFont="1" applyFill="1" applyBorder="1"/>
    <xf numFmtId="164" fontId="30" fillId="0" borderId="9" xfId="0" applyNumberFormat="1" applyFont="1" applyBorder="1"/>
    <xf numFmtId="43" fontId="10" fillId="0" borderId="10" xfId="1" applyFont="1" applyFill="1" applyBorder="1" applyProtection="1"/>
    <xf numFmtId="164" fontId="30" fillId="0" borderId="10" xfId="0" applyNumberFormat="1" applyFont="1" applyBorder="1"/>
    <xf numFmtId="49" fontId="8" fillId="0" borderId="9" xfId="0" applyNumberFormat="1" applyFont="1" applyBorder="1" applyAlignment="1" applyProtection="1">
      <alignment horizontal="left" indent="2"/>
      <protection locked="0"/>
    </xf>
    <xf numFmtId="164" fontId="10" fillId="0" borderId="10" xfId="0" applyNumberFormat="1" applyFont="1" applyBorder="1" applyAlignment="1">
      <alignment horizontal="left" indent="3"/>
    </xf>
    <xf numFmtId="49" fontId="10" fillId="0" borderId="9" xfId="0" applyNumberFormat="1" applyFont="1" applyBorder="1" applyAlignment="1" applyProtection="1">
      <alignment horizontal="left" indent="2"/>
      <protection locked="0"/>
    </xf>
    <xf numFmtId="164" fontId="8" fillId="2" borderId="10" xfId="0" applyNumberFormat="1" applyFont="1" applyFill="1" applyBorder="1"/>
    <xf numFmtId="49" fontId="8" fillId="0" borderId="9" xfId="0" applyNumberFormat="1" applyFont="1" applyBorder="1" applyAlignment="1" applyProtection="1">
      <alignment horizontal="left" indent="3"/>
      <protection locked="0"/>
    </xf>
    <xf numFmtId="49" fontId="10" fillId="0" borderId="9" xfId="0" applyNumberFormat="1" applyFont="1" applyBorder="1" applyAlignment="1" applyProtection="1">
      <alignment horizontal="left" indent="4"/>
      <protection locked="0"/>
    </xf>
    <xf numFmtId="164" fontId="10" fillId="2" borderId="10" xfId="0" applyNumberFormat="1" applyFont="1" applyFill="1" applyBorder="1"/>
    <xf numFmtId="49" fontId="8" fillId="0" borderId="9" xfId="0" applyNumberFormat="1" applyFont="1" applyBorder="1" applyAlignment="1">
      <alignment horizontal="left" wrapText="1"/>
    </xf>
    <xf numFmtId="164" fontId="8" fillId="2" borderId="10" xfId="0" applyNumberFormat="1" applyFont="1" applyFill="1" applyBorder="1" applyAlignment="1">
      <alignment vertical="center"/>
    </xf>
    <xf numFmtId="164" fontId="8" fillId="0" borderId="10" xfId="0" applyNumberFormat="1" applyFont="1" applyBorder="1" applyAlignment="1">
      <alignment vertical="center"/>
    </xf>
    <xf numFmtId="164" fontId="8" fillId="0" borderId="9" xfId="2" applyNumberFormat="1" applyFont="1" applyBorder="1" applyAlignment="1">
      <alignment vertical="center"/>
    </xf>
    <xf numFmtId="49" fontId="7" fillId="3" borderId="6" xfId="0" applyNumberFormat="1" applyFont="1" applyFill="1" applyBorder="1" applyAlignment="1">
      <alignment horizontal="left" vertical="center"/>
    </xf>
    <xf numFmtId="165" fontId="7" fillId="3" borderId="7" xfId="1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164" fontId="7" fillId="3" borderId="4" xfId="0" applyNumberFormat="1" applyFont="1" applyFill="1" applyBorder="1" applyAlignment="1">
      <alignment vertical="center"/>
    </xf>
    <xf numFmtId="49" fontId="8" fillId="0" borderId="8" xfId="0" applyNumberFormat="1" applyFont="1" applyBorder="1"/>
    <xf numFmtId="164" fontId="8" fillId="2" borderId="1" xfId="0" applyNumberFormat="1" applyFont="1" applyFill="1" applyBorder="1" applyAlignment="1">
      <alignment vertical="center"/>
    </xf>
    <xf numFmtId="164" fontId="8" fillId="2" borderId="9" xfId="0" applyNumberFormat="1" applyFont="1" applyFill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165" fontId="8" fillId="0" borderId="10" xfId="1" applyNumberFormat="1" applyFont="1" applyFill="1" applyBorder="1" applyAlignment="1" applyProtection="1">
      <alignment vertical="center"/>
    </xf>
    <xf numFmtId="164" fontId="32" fillId="0" borderId="9" xfId="7" applyNumberFormat="1" applyFont="1" applyBorder="1"/>
    <xf numFmtId="164" fontId="10" fillId="2" borderId="9" xfId="0" applyNumberFormat="1" applyFont="1" applyFill="1" applyBorder="1" applyAlignment="1">
      <alignment vertical="center"/>
    </xf>
    <xf numFmtId="164" fontId="10" fillId="0" borderId="10" xfId="0" applyNumberFormat="1" applyFont="1" applyBorder="1" applyAlignment="1">
      <alignment vertical="center"/>
    </xf>
    <xf numFmtId="164" fontId="10" fillId="0" borderId="10" xfId="1" applyNumberFormat="1" applyFont="1" applyFill="1" applyBorder="1" applyAlignment="1" applyProtection="1">
      <alignment vertical="center"/>
    </xf>
    <xf numFmtId="164" fontId="10" fillId="2" borderId="10" xfId="0" applyNumberFormat="1" applyFont="1" applyFill="1" applyBorder="1" applyAlignment="1">
      <alignment vertical="center"/>
    </xf>
    <xf numFmtId="49" fontId="10" fillId="0" borderId="8" xfId="0" applyNumberFormat="1" applyFont="1" applyBorder="1"/>
    <xf numFmtId="49" fontId="10" fillId="0" borderId="8" xfId="0" applyNumberFormat="1" applyFont="1" applyBorder="1" applyAlignment="1">
      <alignment horizontal="left"/>
    </xf>
    <xf numFmtId="43" fontId="10" fillId="0" borderId="10" xfId="1" applyFont="1" applyFill="1" applyBorder="1" applyAlignment="1" applyProtection="1">
      <alignment vertical="center"/>
    </xf>
    <xf numFmtId="164" fontId="10" fillId="2" borderId="5" xfId="0" applyNumberFormat="1" applyFont="1" applyFill="1" applyBorder="1" applyAlignment="1">
      <alignment vertical="center"/>
    </xf>
    <xf numFmtId="49" fontId="7" fillId="3" borderId="19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164" fontId="7" fillId="3" borderId="20" xfId="0" applyNumberFormat="1" applyFont="1" applyFill="1" applyBorder="1" applyAlignment="1">
      <alignment vertical="center"/>
    </xf>
    <xf numFmtId="164" fontId="10" fillId="2" borderId="0" xfId="0" applyNumberFormat="1" applyFont="1" applyFill="1" applyAlignment="1">
      <alignment vertical="center"/>
    </xf>
    <xf numFmtId="166" fontId="18" fillId="0" borderId="0" xfId="0" applyNumberFormat="1" applyFont="1"/>
    <xf numFmtId="164" fontId="33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vertical="center"/>
    </xf>
    <xf numFmtId="165" fontId="18" fillId="0" borderId="0" xfId="1" applyNumberFormat="1" applyFont="1"/>
    <xf numFmtId="49" fontId="10" fillId="0" borderId="9" xfId="10" applyNumberFormat="1" applyFont="1" applyBorder="1" applyAlignment="1">
      <alignment horizontal="left" indent="3"/>
    </xf>
    <xf numFmtId="49" fontId="11" fillId="0" borderId="9" xfId="0" applyNumberFormat="1" applyFont="1" applyBorder="1" applyAlignment="1">
      <alignment horizontal="left" indent="3"/>
    </xf>
    <xf numFmtId="49" fontId="10" fillId="0" borderId="9" xfId="2" applyNumberFormat="1" applyFont="1" applyBorder="1" applyAlignment="1">
      <alignment horizontal="left" indent="3"/>
    </xf>
    <xf numFmtId="165" fontId="10" fillId="0" borderId="9" xfId="1" applyNumberFormat="1" applyFont="1" applyFill="1" applyBorder="1"/>
    <xf numFmtId="165" fontId="8" fillId="0" borderId="9" xfId="1" applyNumberFormat="1" applyFont="1" applyFill="1" applyBorder="1" applyProtection="1"/>
    <xf numFmtId="49" fontId="7" fillId="3" borderId="2" xfId="0" applyNumberFormat="1" applyFont="1" applyFill="1" applyBorder="1" applyAlignment="1">
      <alignment vertical="center"/>
    </xf>
    <xf numFmtId="49" fontId="8" fillId="0" borderId="9" xfId="0" applyNumberFormat="1" applyFont="1" applyBorder="1" applyAlignment="1">
      <alignment horizontal="left" vertical="center" wrapText="1"/>
    </xf>
    <xf numFmtId="164" fontId="11" fillId="0" borderId="7" xfId="2" applyNumberFormat="1" applyFont="1" applyBorder="1" applyAlignment="1">
      <alignment vertical="center"/>
    </xf>
    <xf numFmtId="43" fontId="11" fillId="0" borderId="9" xfId="1" applyFont="1" applyBorder="1" applyAlignment="1">
      <alignment vertical="center"/>
    </xf>
    <xf numFmtId="49" fontId="7" fillId="3" borderId="21" xfId="0" applyNumberFormat="1" applyFont="1" applyFill="1" applyBorder="1" applyAlignment="1">
      <alignment vertical="center"/>
    </xf>
    <xf numFmtId="43" fontId="7" fillId="3" borderId="4" xfId="1" applyFont="1" applyFill="1" applyBorder="1" applyAlignment="1">
      <alignment vertical="center"/>
    </xf>
    <xf numFmtId="164" fontId="10" fillId="0" borderId="0" xfId="0" applyNumberFormat="1" applyFont="1"/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7" fontId="0" fillId="0" borderId="0" xfId="1" applyNumberFormat="1" applyFont="1"/>
    <xf numFmtId="168" fontId="0" fillId="0" borderId="0" xfId="0" applyNumberFormat="1"/>
    <xf numFmtId="49" fontId="10" fillId="0" borderId="9" xfId="2" applyNumberFormat="1" applyFont="1" applyBorder="1" applyAlignment="1">
      <alignment horizontal="left" indent="5"/>
    </xf>
    <xf numFmtId="49" fontId="10" fillId="0" borderId="9" xfId="0" applyNumberFormat="1" applyFont="1" applyBorder="1" applyAlignment="1">
      <alignment horizontal="left" indent="5"/>
    </xf>
    <xf numFmtId="165" fontId="10" fillId="2" borderId="0" xfId="1" applyNumberFormat="1" applyFont="1" applyFill="1" applyAlignment="1">
      <alignment vertical="center"/>
    </xf>
    <xf numFmtId="43" fontId="18" fillId="0" borderId="0" xfId="1" applyFont="1"/>
    <xf numFmtId="49" fontId="8" fillId="4" borderId="9" xfId="3" applyNumberFormat="1" applyFont="1" applyFill="1" applyBorder="1" applyAlignment="1">
      <alignment horizontal="left" indent="3"/>
    </xf>
    <xf numFmtId="164" fontId="8" fillId="4" borderId="9" xfId="2" applyNumberFormat="1" applyFont="1" applyFill="1" applyBorder="1"/>
    <xf numFmtId="43" fontId="8" fillId="4" borderId="9" xfId="1" applyFont="1" applyFill="1" applyBorder="1"/>
    <xf numFmtId="49" fontId="11" fillId="4" borderId="7" xfId="0" applyNumberFormat="1" applyFont="1" applyFill="1" applyBorder="1" applyAlignment="1">
      <alignment vertical="center"/>
    </xf>
    <xf numFmtId="164" fontId="11" fillId="4" borderId="7" xfId="0" applyNumberFormat="1" applyFont="1" applyFill="1" applyBorder="1" applyAlignment="1">
      <alignment vertical="center"/>
    </xf>
  </cellXfs>
  <cellStyles count="11">
    <cellStyle name="Hipervínculo" xfId="6" builtinId="8"/>
    <cellStyle name="Millares" xfId="1" builtinId="3"/>
    <cellStyle name="Normal" xfId="0" builtinId="0"/>
    <cellStyle name="Normal 10 2" xfId="8" xr:uid="{5D6EDCBA-BDC4-4F79-8979-2DA3159815FA}"/>
    <cellStyle name="Normal 2 2 2" xfId="3" xr:uid="{F26CE158-3A25-4873-A872-059BD0A0A252}"/>
    <cellStyle name="Normal 2 2 2 2" xfId="7" xr:uid="{5A495628-193D-437F-802D-03853A7ACDC4}"/>
    <cellStyle name="Normal 3" xfId="5" xr:uid="{9D673A4D-9FF4-4AC8-B85B-CEE006351375}"/>
    <cellStyle name="Normal_COMPARACION 2002-2001" xfId="2" xr:uid="{9E5748CF-9A77-42A2-A17C-277D562EEF27}"/>
    <cellStyle name="Normal_COMPARACION 2002-2001 2" xfId="10" xr:uid="{DB3EF672-1DEC-4318-9AAC-456E35EE2BD8}"/>
    <cellStyle name="Normal_Hoja4" xfId="4" xr:uid="{45276EB6-9B58-4DE4-9F80-4F3FC49AFEB7}"/>
    <cellStyle name="Normal_Hoja6" xfId="9" xr:uid="{B34256B2-218B-4BC5-AC5F-31DE9D8044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5/INGRESOS%20ENERO-MARZO%202025.xlsx" TargetMode="External"/><Relationship Id="rId1" Type="http://schemas.openxmlformats.org/officeDocument/2006/relationships/externalLinkPath" Target="/personal/fperez_hacienda_gov_do/Documents/Documentos/My%20Documents%20Raulina%20Perez/INGRESOS%20FISCALES%20ACUMULADOS%202025/INGRESOS%20ENERO-MARZO%20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4-2025"/>
      <sheetName val="FINANCIERO (2025 Est. 2025)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5 (REC)"/>
      <sheetName val="2025 (RESUMEN)"/>
      <sheetName val="2025 REC- EST "/>
      <sheetName val="2025 REC-EST RES"/>
    </sheetNames>
    <sheetDataSet>
      <sheetData sheetId="0"/>
      <sheetData sheetId="1"/>
      <sheetData sheetId="2"/>
      <sheetData sheetId="3">
        <row r="11">
          <cell r="G11">
            <v>12908.9</v>
          </cell>
          <cell r="H11">
            <v>11313.6</v>
          </cell>
          <cell r="I11">
            <v>11933.5</v>
          </cell>
        </row>
        <row r="12">
          <cell r="G12">
            <v>17302</v>
          </cell>
          <cell r="H12">
            <v>12300.8</v>
          </cell>
          <cell r="I12">
            <v>11863.2</v>
          </cell>
        </row>
        <row r="13">
          <cell r="G13">
            <v>9006.4</v>
          </cell>
          <cell r="H13">
            <v>4037.7</v>
          </cell>
          <cell r="I13">
            <v>3901.8</v>
          </cell>
        </row>
        <row r="14">
          <cell r="G14">
            <v>232.5</v>
          </cell>
          <cell r="H14">
            <v>282.5</v>
          </cell>
          <cell r="I14">
            <v>262</v>
          </cell>
        </row>
        <row r="17">
          <cell r="G17">
            <v>133.5</v>
          </cell>
          <cell r="H17">
            <v>511.2</v>
          </cell>
          <cell r="I17">
            <v>2130.3000000000002</v>
          </cell>
        </row>
        <row r="18">
          <cell r="G18">
            <v>280.8</v>
          </cell>
          <cell r="H18">
            <v>144.80000000000001</v>
          </cell>
          <cell r="I18">
            <v>363.7</v>
          </cell>
        </row>
        <row r="19">
          <cell r="G19">
            <v>1004.4</v>
          </cell>
          <cell r="H19">
            <v>1046.7</v>
          </cell>
          <cell r="I19">
            <v>1394.6</v>
          </cell>
        </row>
        <row r="20">
          <cell r="G20">
            <v>220.4</v>
          </cell>
          <cell r="H20">
            <v>216.7</v>
          </cell>
          <cell r="I20">
            <v>220.1</v>
          </cell>
        </row>
        <row r="21">
          <cell r="G21">
            <v>1792.6</v>
          </cell>
          <cell r="H21">
            <v>1470.6</v>
          </cell>
          <cell r="I21">
            <v>1504</v>
          </cell>
        </row>
        <row r="23">
          <cell r="G23">
            <v>195.9</v>
          </cell>
          <cell r="H23">
            <v>226.3</v>
          </cell>
          <cell r="I23">
            <v>333.6</v>
          </cell>
        </row>
        <row r="26">
          <cell r="G26">
            <v>21901.9</v>
          </cell>
          <cell r="H26">
            <v>17624.8</v>
          </cell>
          <cell r="I26">
            <v>16953.7</v>
          </cell>
        </row>
        <row r="27">
          <cell r="G27">
            <v>13284.3</v>
          </cell>
          <cell r="H27">
            <v>13018.4</v>
          </cell>
          <cell r="I27">
            <v>14741.7</v>
          </cell>
        </row>
        <row r="29">
          <cell r="G29">
            <v>5006.6000000000004</v>
          </cell>
          <cell r="H29">
            <v>4257.3</v>
          </cell>
          <cell r="I29">
            <v>4350.6000000000004</v>
          </cell>
        </row>
        <row r="30">
          <cell r="G30">
            <v>2957.2</v>
          </cell>
          <cell r="H30">
            <v>2520.6</v>
          </cell>
          <cell r="I30">
            <v>2544.4</v>
          </cell>
        </row>
        <row r="33">
          <cell r="G33">
            <v>826.3</v>
          </cell>
          <cell r="H33">
            <v>817.4</v>
          </cell>
          <cell r="I33">
            <v>795.2</v>
          </cell>
        </row>
        <row r="34">
          <cell r="G34">
            <v>1205.7</v>
          </cell>
          <cell r="H34">
            <v>1144.0999999999999</v>
          </cell>
          <cell r="I34">
            <v>1132.9000000000001</v>
          </cell>
        </row>
        <row r="37">
          <cell r="G37">
            <v>1839</v>
          </cell>
          <cell r="H37">
            <v>1973.2</v>
          </cell>
          <cell r="I37">
            <v>1885.9</v>
          </cell>
        </row>
        <row r="38">
          <cell r="G38">
            <v>1196.2</v>
          </cell>
          <cell r="H38">
            <v>661.4</v>
          </cell>
          <cell r="I38">
            <v>67.099999999999994</v>
          </cell>
        </row>
        <row r="40">
          <cell r="G40">
            <v>12.6</v>
          </cell>
          <cell r="H40">
            <v>9.6</v>
          </cell>
          <cell r="I40">
            <v>15.9</v>
          </cell>
        </row>
        <row r="41">
          <cell r="C41">
            <v>25.2</v>
          </cell>
          <cell r="D41">
            <v>21.1</v>
          </cell>
          <cell r="E41">
            <v>19.899999999999999</v>
          </cell>
          <cell r="G41">
            <v>10.5</v>
          </cell>
          <cell r="H41">
            <v>12.3</v>
          </cell>
          <cell r="I41">
            <v>8.3000000000000007</v>
          </cell>
        </row>
        <row r="42">
          <cell r="G42">
            <v>98.1</v>
          </cell>
          <cell r="H42">
            <v>102.7</v>
          </cell>
          <cell r="I42">
            <v>105.4</v>
          </cell>
        </row>
        <row r="43">
          <cell r="G43">
            <v>35.200000000000003</v>
          </cell>
          <cell r="H43">
            <v>30.7</v>
          </cell>
          <cell r="I43">
            <v>33.4</v>
          </cell>
        </row>
        <row r="48">
          <cell r="G48">
            <v>4516.1000000000004</v>
          </cell>
          <cell r="H48">
            <v>4532.1000000000004</v>
          </cell>
          <cell r="I48">
            <v>4975.8</v>
          </cell>
        </row>
        <row r="50">
          <cell r="G50">
            <v>1031.5</v>
          </cell>
          <cell r="H50">
            <v>980.4</v>
          </cell>
          <cell r="I50">
            <v>995.7</v>
          </cell>
        </row>
        <row r="51">
          <cell r="G51">
            <v>15.5</v>
          </cell>
          <cell r="H51">
            <v>14.5</v>
          </cell>
          <cell r="I51">
            <v>17.2</v>
          </cell>
        </row>
        <row r="53">
          <cell r="G53">
            <v>128.80000000000001</v>
          </cell>
          <cell r="H53">
            <v>132.5</v>
          </cell>
          <cell r="I53">
            <v>135.80000000000001</v>
          </cell>
        </row>
        <row r="54">
          <cell r="G54">
            <v>0.1</v>
          </cell>
          <cell r="H54">
            <v>1.9</v>
          </cell>
          <cell r="I54">
            <v>0.3</v>
          </cell>
        </row>
        <row r="55">
          <cell r="G55">
            <v>313.60000000000002</v>
          </cell>
          <cell r="H55">
            <v>352.4</v>
          </cell>
          <cell r="I55">
            <v>988.2</v>
          </cell>
        </row>
        <row r="65">
          <cell r="G65">
            <v>98.2</v>
          </cell>
          <cell r="H65">
            <v>81.400000000000006</v>
          </cell>
          <cell r="I65">
            <v>83.6</v>
          </cell>
        </row>
        <row r="66">
          <cell r="C66">
            <v>2.2000000000000002</v>
          </cell>
          <cell r="D66">
            <v>28.5</v>
          </cell>
          <cell r="E66">
            <v>0</v>
          </cell>
          <cell r="G66">
            <v>10.1</v>
          </cell>
          <cell r="H66">
            <v>36.5</v>
          </cell>
          <cell r="I66">
            <v>10</v>
          </cell>
        </row>
        <row r="67">
          <cell r="C67">
            <v>202</v>
          </cell>
          <cell r="D67">
            <v>138.5</v>
          </cell>
          <cell r="E67">
            <v>8.5</v>
          </cell>
          <cell r="G67">
            <v>22.2</v>
          </cell>
          <cell r="H67">
            <v>143.69999999999999</v>
          </cell>
          <cell r="I67">
            <v>78.8</v>
          </cell>
        </row>
        <row r="70">
          <cell r="G70">
            <v>9.6999999999999993</v>
          </cell>
          <cell r="H70">
            <v>7.6</v>
          </cell>
          <cell r="I70">
            <v>8.1</v>
          </cell>
        </row>
        <row r="71">
          <cell r="C71">
            <v>2881.9</v>
          </cell>
          <cell r="D71">
            <v>2610</v>
          </cell>
          <cell r="E71">
            <v>1912.5</v>
          </cell>
          <cell r="G71">
            <v>2165.8000000000002</v>
          </cell>
          <cell r="H71">
            <v>1998.3</v>
          </cell>
          <cell r="I71">
            <v>2155.1</v>
          </cell>
        </row>
        <row r="74">
          <cell r="G74">
            <v>446.2</v>
          </cell>
        </row>
        <row r="75">
          <cell r="G75">
            <v>132.1</v>
          </cell>
          <cell r="H75">
            <v>94.1</v>
          </cell>
          <cell r="I75">
            <v>114.4</v>
          </cell>
        </row>
        <row r="76">
          <cell r="G76">
            <v>2.5</v>
          </cell>
          <cell r="H76">
            <v>2.4</v>
          </cell>
          <cell r="I76">
            <v>3</v>
          </cell>
        </row>
        <row r="78">
          <cell r="G78">
            <v>4.3</v>
          </cell>
          <cell r="I78">
            <v>3.1</v>
          </cell>
        </row>
        <row r="85">
          <cell r="G85">
            <v>183.3</v>
          </cell>
          <cell r="H85">
            <v>25.1</v>
          </cell>
        </row>
        <row r="89">
          <cell r="C89">
            <v>101</v>
          </cell>
          <cell r="D89">
            <v>70.400000000000006</v>
          </cell>
          <cell r="E89">
            <v>71</v>
          </cell>
          <cell r="F89">
            <v>242.4</v>
          </cell>
          <cell r="G89">
            <v>88.7</v>
          </cell>
          <cell r="H89">
            <v>68.900000000000006</v>
          </cell>
          <cell r="I89">
            <v>85.4</v>
          </cell>
          <cell r="J89">
            <v>243.00000000000003</v>
          </cell>
        </row>
        <row r="91">
          <cell r="G91">
            <v>1014.3</v>
          </cell>
          <cell r="H91">
            <v>883.2</v>
          </cell>
          <cell r="I91">
            <v>810.1</v>
          </cell>
        </row>
        <row r="92">
          <cell r="G92">
            <v>0</v>
          </cell>
          <cell r="I92">
            <v>0</v>
          </cell>
        </row>
        <row r="96">
          <cell r="G96">
            <v>0</v>
          </cell>
          <cell r="I96">
            <v>3.8</v>
          </cell>
        </row>
        <row r="97">
          <cell r="G97">
            <v>0</v>
          </cell>
          <cell r="I97">
            <v>0</v>
          </cell>
        </row>
        <row r="98">
          <cell r="G98">
            <v>0</v>
          </cell>
          <cell r="I98">
            <v>0</v>
          </cell>
        </row>
        <row r="100">
          <cell r="G100">
            <v>319.5</v>
          </cell>
          <cell r="H100">
            <v>4.3</v>
          </cell>
          <cell r="I100">
            <v>59.7</v>
          </cell>
        </row>
        <row r="104">
          <cell r="G104">
            <v>0</v>
          </cell>
          <cell r="H104">
            <v>27.3</v>
          </cell>
          <cell r="I104">
            <v>0</v>
          </cell>
        </row>
        <row r="107">
          <cell r="G107">
            <v>0</v>
          </cell>
          <cell r="H107">
            <v>0</v>
          </cell>
          <cell r="I107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</row>
        <row r="112">
          <cell r="G112">
            <v>0</v>
          </cell>
          <cell r="H112">
            <v>157488.79999999999</v>
          </cell>
          <cell r="I112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</row>
        <row r="115">
          <cell r="G115">
            <v>15868.6</v>
          </cell>
          <cell r="H115">
            <v>4123.6000000000004</v>
          </cell>
          <cell r="I115">
            <v>4826.8999999999996</v>
          </cell>
        </row>
        <row r="118">
          <cell r="G118">
            <v>0</v>
          </cell>
          <cell r="H118">
            <v>0</v>
          </cell>
          <cell r="I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</row>
        <row r="121">
          <cell r="G121">
            <v>0</v>
          </cell>
          <cell r="H121">
            <v>0</v>
          </cell>
          <cell r="I121">
            <v>0</v>
          </cell>
        </row>
        <row r="122">
          <cell r="G122">
            <v>0</v>
          </cell>
          <cell r="H122">
            <v>0</v>
          </cell>
          <cell r="I122">
            <v>0</v>
          </cell>
        </row>
        <row r="123">
          <cell r="G123">
            <v>411.6</v>
          </cell>
          <cell r="H123">
            <v>13.7</v>
          </cell>
          <cell r="I123">
            <v>356.8</v>
          </cell>
        </row>
        <row r="126">
          <cell r="C126">
            <v>508.3</v>
          </cell>
          <cell r="D126">
            <v>467.6</v>
          </cell>
          <cell r="E126">
            <v>510.5</v>
          </cell>
          <cell r="G126">
            <v>538.29999999999995</v>
          </cell>
          <cell r="H126">
            <v>521</v>
          </cell>
        </row>
        <row r="129">
          <cell r="G129">
            <v>0.4</v>
          </cell>
          <cell r="H129">
            <v>0.6</v>
          </cell>
          <cell r="I129">
            <v>0.1</v>
          </cell>
        </row>
        <row r="130">
          <cell r="G130">
            <v>0</v>
          </cell>
        </row>
        <row r="131">
          <cell r="C131">
            <v>4.0999999999999996</v>
          </cell>
          <cell r="G131">
            <v>3.4</v>
          </cell>
          <cell r="H131">
            <v>4.0999999999999996</v>
          </cell>
          <cell r="I131">
            <v>4</v>
          </cell>
        </row>
        <row r="132">
          <cell r="C132">
            <v>75.099999999999994</v>
          </cell>
          <cell r="D132">
            <v>23.1</v>
          </cell>
          <cell r="G132">
            <v>81</v>
          </cell>
          <cell r="H132">
            <v>29.1</v>
          </cell>
          <cell r="I132">
            <v>69.400000000000006</v>
          </cell>
        </row>
        <row r="133">
          <cell r="C133">
            <v>1.7</v>
          </cell>
          <cell r="E133">
            <v>1.7</v>
          </cell>
        </row>
        <row r="134">
          <cell r="G134">
            <v>17.7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35">
          <cell r="C35">
            <v>3412.1</v>
          </cell>
          <cell r="D35">
            <v>2945</v>
          </cell>
          <cell r="E35">
            <v>2091.1</v>
          </cell>
          <cell r="G35">
            <v>2405.3000000000002</v>
          </cell>
          <cell r="H35">
            <v>2340.6000000000004</v>
          </cell>
          <cell r="I35">
            <v>2490.2000000000003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  <sheetName val="[MFLOW96.XLS]_WIN_TEMP_MFLOW_77"/>
      <sheetName val="[MFLOW96.XLS]_WIN_TEMP_MFLOW_75"/>
      <sheetName val="[MFLOW96.XLS]_WIN_TEMP_MFLOW_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8E2B1-0E2E-438B-8071-AFE5BAEB9AD9}">
  <dimension ref="A1:DO379"/>
  <sheetViews>
    <sheetView showGridLines="0" topLeftCell="A54" zoomScaleNormal="100" workbookViewId="0">
      <pane xSplit="1" topLeftCell="B1" activePane="topRight" state="frozen"/>
      <selection pane="topRight" activeCell="L46" sqref="L46"/>
    </sheetView>
  </sheetViews>
  <sheetFormatPr baseColWidth="10" defaultColWidth="11.42578125" defaultRowHeight="12.75"/>
  <cols>
    <col min="1" max="1" width="0.85546875" customWidth="1"/>
    <col min="2" max="2" width="66" customWidth="1"/>
    <col min="3" max="3" width="11.28515625" bestFit="1" customWidth="1"/>
    <col min="4" max="4" width="10.85546875" customWidth="1"/>
    <col min="5" max="5" width="11.5703125" bestFit="1" customWidth="1"/>
    <col min="6" max="6" width="11.85546875" style="84" customWidth="1"/>
    <col min="7" max="8" width="13.5703125" style="84" customWidth="1"/>
    <col min="9" max="9" width="13.140625" style="84" customWidth="1"/>
    <col min="10" max="10" width="13.42578125" customWidth="1"/>
    <col min="11" max="11" width="12.140625" bestFit="1" customWidth="1"/>
    <col min="12" max="12" width="12" bestFit="1" customWidth="1"/>
    <col min="14" max="15" width="17.28515625" bestFit="1" customWidth="1"/>
  </cols>
  <sheetData>
    <row r="1" spans="1:14" ht="7.15" customHeight="1">
      <c r="A1" t="s">
        <v>0</v>
      </c>
      <c r="B1" s="1"/>
      <c r="C1" s="1"/>
      <c r="D1" s="1"/>
      <c r="E1" s="1"/>
      <c r="F1" s="2"/>
      <c r="G1" s="2"/>
      <c r="H1" s="2"/>
      <c r="I1" s="2"/>
      <c r="J1" s="3"/>
      <c r="K1" s="3"/>
      <c r="L1" s="3"/>
    </row>
    <row r="2" spans="1:14" ht="15.7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4" ht="15" customHeight="1">
      <c r="B3" s="5"/>
      <c r="C3" s="5"/>
      <c r="D3" s="5"/>
      <c r="E3" s="5"/>
      <c r="F3" s="6"/>
      <c r="G3" s="6"/>
      <c r="H3" s="6"/>
      <c r="I3" s="6"/>
      <c r="J3" s="7"/>
      <c r="K3" s="7"/>
      <c r="L3" s="7"/>
    </row>
    <row r="4" spans="1:14" ht="18" customHeight="1">
      <c r="B4" s="8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1:14" ht="15.75" customHeight="1">
      <c r="B5" s="9" t="s">
        <v>3</v>
      </c>
      <c r="C5" s="9"/>
      <c r="D5" s="9"/>
      <c r="E5" s="9"/>
      <c r="F5" s="9"/>
      <c r="G5" s="9"/>
      <c r="H5" s="9"/>
      <c r="I5" s="9"/>
      <c r="J5" s="9"/>
      <c r="K5" s="9"/>
      <c r="L5" s="9"/>
    </row>
    <row r="6" spans="1:14" ht="14.25">
      <c r="B6" s="9" t="s">
        <v>4</v>
      </c>
      <c r="C6" s="9"/>
      <c r="D6" s="9"/>
      <c r="E6" s="9"/>
      <c r="F6" s="9"/>
      <c r="G6" s="9"/>
      <c r="H6" s="9"/>
      <c r="I6" s="9"/>
      <c r="J6" s="9"/>
      <c r="K6" s="9"/>
      <c r="L6" s="9"/>
    </row>
    <row r="7" spans="1:14" ht="20.25" customHeight="1">
      <c r="B7" s="10" t="s">
        <v>5</v>
      </c>
      <c r="C7" s="11">
        <v>2024</v>
      </c>
      <c r="D7" s="12"/>
      <c r="E7" s="12"/>
      <c r="F7" s="10">
        <v>2024</v>
      </c>
      <c r="G7" s="11">
        <v>2025</v>
      </c>
      <c r="H7" s="12"/>
      <c r="I7" s="12"/>
      <c r="J7" s="10">
        <v>2025</v>
      </c>
      <c r="K7" s="13" t="s">
        <v>6</v>
      </c>
      <c r="L7" s="14"/>
    </row>
    <row r="8" spans="1:14" ht="24" customHeight="1" thickBot="1">
      <c r="B8" s="15"/>
      <c r="C8" s="16" t="s">
        <v>7</v>
      </c>
      <c r="D8" s="16" t="s">
        <v>8</v>
      </c>
      <c r="E8" s="16" t="s">
        <v>9</v>
      </c>
      <c r="F8" s="15"/>
      <c r="G8" s="16" t="s">
        <v>7</v>
      </c>
      <c r="H8" s="16" t="s">
        <v>8</v>
      </c>
      <c r="I8" s="16" t="s">
        <v>9</v>
      </c>
      <c r="J8" s="15"/>
      <c r="K8" s="17" t="s">
        <v>10</v>
      </c>
      <c r="L8" s="18" t="s">
        <v>11</v>
      </c>
    </row>
    <row r="9" spans="1:14" ht="18" customHeight="1" thickTop="1">
      <c r="B9" s="19" t="s">
        <v>12</v>
      </c>
      <c r="C9" s="20">
        <f t="shared" ref="C9:I9" si="0">+C10+C49+C57</f>
        <v>76588.39999999998</v>
      </c>
      <c r="D9" s="20">
        <f t="shared" si="0"/>
        <v>66251.200000000012</v>
      </c>
      <c r="E9" s="20">
        <f t="shared" si="0"/>
        <v>64829.2</v>
      </c>
      <c r="F9" s="20">
        <f>+F10+F49+F57</f>
        <v>207668.8</v>
      </c>
      <c r="G9" s="20">
        <f t="shared" si="0"/>
        <v>85305.200000000012</v>
      </c>
      <c r="H9" s="20">
        <f t="shared" si="0"/>
        <v>65990.00631117</v>
      </c>
      <c r="I9" s="20">
        <f t="shared" si="0"/>
        <v>67036.426523490009</v>
      </c>
      <c r="J9" s="20">
        <f>+J10+J49+J57</f>
        <v>218331.63283466001</v>
      </c>
      <c r="K9" s="20">
        <f t="shared" ref="K9:K72" si="1">+J9-F9</f>
        <v>10662.832834660017</v>
      </c>
      <c r="L9" s="20">
        <f t="shared" ref="L9:L45" si="2">+K9/F9*100</f>
        <v>5.134537703622315</v>
      </c>
      <c r="M9" s="21"/>
      <c r="N9" s="21"/>
    </row>
    <row r="10" spans="1:14" ht="18" customHeight="1">
      <c r="B10" s="22" t="s">
        <v>13</v>
      </c>
      <c r="C10" s="23">
        <f t="shared" ref="C10:I10" si="3">+C11+C16+C26+C44+C47+C48</f>
        <v>75360.999999999985</v>
      </c>
      <c r="D10" s="23">
        <f t="shared" si="3"/>
        <v>64587.100000000006</v>
      </c>
      <c r="E10" s="23">
        <f t="shared" si="3"/>
        <v>63500</v>
      </c>
      <c r="F10" s="23">
        <f>+F11+F16+F26+F44+F47+F48</f>
        <v>203448.09999999998</v>
      </c>
      <c r="G10" s="23">
        <f t="shared" si="3"/>
        <v>83490.60000000002</v>
      </c>
      <c r="H10" s="23">
        <f t="shared" si="3"/>
        <v>64299</v>
      </c>
      <c r="I10" s="23">
        <f t="shared" si="3"/>
        <v>65444.400000000009</v>
      </c>
      <c r="J10" s="23">
        <f>+J11+J16+J26+J44+J47+J48</f>
        <v>213234</v>
      </c>
      <c r="K10" s="23">
        <f t="shared" si="1"/>
        <v>9785.9000000000233</v>
      </c>
      <c r="L10" s="23">
        <f t="shared" si="2"/>
        <v>4.8100228018841289</v>
      </c>
      <c r="M10" s="21"/>
      <c r="N10" s="21"/>
    </row>
    <row r="11" spans="1:14" ht="18" customHeight="1">
      <c r="B11" s="22" t="s">
        <v>14</v>
      </c>
      <c r="C11" s="23">
        <f t="shared" ref="C11:G11" si="4">SUM(C12:C15)</f>
        <v>33787.200000000004</v>
      </c>
      <c r="D11" s="23">
        <f t="shared" ref="D11:E11" si="5">SUM(D12:D15)</f>
        <v>28997.600000000002</v>
      </c>
      <c r="E11" s="23">
        <f t="shared" si="5"/>
        <v>26235.5</v>
      </c>
      <c r="F11" s="23">
        <f>SUM(F12:F15)</f>
        <v>89020.3</v>
      </c>
      <c r="G11" s="23">
        <f t="shared" si="4"/>
        <v>39449.800000000003</v>
      </c>
      <c r="H11" s="23">
        <f t="shared" ref="H11:I11" si="6">SUM(H12:H15)</f>
        <v>27934.600000000002</v>
      </c>
      <c r="I11" s="23">
        <f t="shared" si="6"/>
        <v>27960.5</v>
      </c>
      <c r="J11" s="23">
        <f>SUM(J12:J15)</f>
        <v>95344.9</v>
      </c>
      <c r="K11" s="23">
        <f t="shared" si="1"/>
        <v>6324.5999999999913</v>
      </c>
      <c r="L11" s="23">
        <f t="shared" si="2"/>
        <v>7.1046716310773954</v>
      </c>
      <c r="M11" s="21"/>
      <c r="N11" s="21"/>
    </row>
    <row r="12" spans="1:14" ht="18" customHeight="1">
      <c r="B12" s="24" t="s">
        <v>15</v>
      </c>
      <c r="C12" s="25">
        <v>11648</v>
      </c>
      <c r="D12" s="25">
        <v>10213.799999999999</v>
      </c>
      <c r="E12" s="25">
        <v>9585.4</v>
      </c>
      <c r="F12" s="25">
        <f>SUM(C12:E12)</f>
        <v>31447.199999999997</v>
      </c>
      <c r="G12" s="25">
        <f>+[1]PP!G11</f>
        <v>12908.9</v>
      </c>
      <c r="H12" s="25">
        <f>+[1]PP!H11</f>
        <v>11313.6</v>
      </c>
      <c r="I12" s="25">
        <f>+[1]PP!I11</f>
        <v>11933.5</v>
      </c>
      <c r="J12" s="25">
        <f>SUM(G12:I12)</f>
        <v>36156</v>
      </c>
      <c r="K12" s="25">
        <f t="shared" si="1"/>
        <v>4708.8000000000029</v>
      </c>
      <c r="L12" s="25">
        <f t="shared" si="2"/>
        <v>14.973670151873627</v>
      </c>
      <c r="M12" s="21"/>
      <c r="N12" s="21"/>
    </row>
    <row r="13" spans="1:14" ht="18" customHeight="1">
      <c r="B13" s="24" t="s">
        <v>16</v>
      </c>
      <c r="C13" s="25">
        <v>12491.3</v>
      </c>
      <c r="D13" s="25">
        <v>14806.1</v>
      </c>
      <c r="E13" s="25">
        <v>11688.1</v>
      </c>
      <c r="F13" s="25">
        <f>SUM(C13:E13)</f>
        <v>38985.5</v>
      </c>
      <c r="G13" s="25">
        <f>+[1]PP!G12</f>
        <v>17302</v>
      </c>
      <c r="H13" s="25">
        <f>+[1]PP!H12</f>
        <v>12300.8</v>
      </c>
      <c r="I13" s="25">
        <f>+[1]PP!I12</f>
        <v>11863.2</v>
      </c>
      <c r="J13" s="25">
        <f>SUM(G13:I13)</f>
        <v>41466</v>
      </c>
      <c r="K13" s="25">
        <f t="shared" si="1"/>
        <v>2480.5</v>
      </c>
      <c r="L13" s="25">
        <f t="shared" si="2"/>
        <v>6.3626220004873613</v>
      </c>
      <c r="M13" s="21"/>
      <c r="N13" s="21"/>
    </row>
    <row r="14" spans="1:14" ht="18" customHeight="1">
      <c r="B14" s="24" t="s">
        <v>17</v>
      </c>
      <c r="C14" s="25">
        <v>9395.6</v>
      </c>
      <c r="D14" s="25">
        <v>3826.2</v>
      </c>
      <c r="E14" s="25">
        <v>4821.7</v>
      </c>
      <c r="F14" s="25">
        <f>SUM(C14:E14)</f>
        <v>18043.5</v>
      </c>
      <c r="G14" s="25">
        <f>+[1]PP!G13</f>
        <v>9006.4</v>
      </c>
      <c r="H14" s="25">
        <f>+[1]PP!H13</f>
        <v>4037.7</v>
      </c>
      <c r="I14" s="25">
        <f>+[1]PP!I13</f>
        <v>3901.8</v>
      </c>
      <c r="J14" s="25">
        <f>SUM(G14:I14)</f>
        <v>16945.899999999998</v>
      </c>
      <c r="K14" s="25">
        <f t="shared" si="1"/>
        <v>-1097.6000000000022</v>
      </c>
      <c r="L14" s="25">
        <f t="shared" si="2"/>
        <v>-6.0830770083409664</v>
      </c>
      <c r="M14" s="21"/>
      <c r="N14" s="21"/>
    </row>
    <row r="15" spans="1:14" ht="18" customHeight="1">
      <c r="B15" s="24" t="s">
        <v>18</v>
      </c>
      <c r="C15" s="25">
        <v>252.3</v>
      </c>
      <c r="D15" s="25">
        <v>151.5</v>
      </c>
      <c r="E15" s="25">
        <v>140.30000000000001</v>
      </c>
      <c r="F15" s="25">
        <f>SUM(C15:E15)</f>
        <v>544.1</v>
      </c>
      <c r="G15" s="25">
        <f>+[1]PP!G14</f>
        <v>232.5</v>
      </c>
      <c r="H15" s="25">
        <f>+[1]PP!H14</f>
        <v>282.5</v>
      </c>
      <c r="I15" s="25">
        <f>+[1]PP!I14</f>
        <v>262</v>
      </c>
      <c r="J15" s="25">
        <f>SUM(G15:I15)</f>
        <v>777</v>
      </c>
      <c r="K15" s="25">
        <f t="shared" si="1"/>
        <v>232.89999999999998</v>
      </c>
      <c r="L15" s="25">
        <f t="shared" si="2"/>
        <v>42.804631501562206</v>
      </c>
      <c r="M15" s="21"/>
      <c r="N15" s="21"/>
    </row>
    <row r="16" spans="1:14" ht="18" customHeight="1">
      <c r="B16" s="22" t="s">
        <v>19</v>
      </c>
      <c r="C16" s="23">
        <f t="shared" ref="C16:I16" si="7">+C17+C25</f>
        <v>3217.7000000000003</v>
      </c>
      <c r="D16" s="23">
        <f t="shared" si="7"/>
        <v>3868.3999999999996</v>
      </c>
      <c r="E16" s="23">
        <f t="shared" si="7"/>
        <v>4933.1999999999989</v>
      </c>
      <c r="F16" s="23">
        <f>+F17+F25</f>
        <v>12019.3</v>
      </c>
      <c r="G16" s="23">
        <f t="shared" si="7"/>
        <v>3852</v>
      </c>
      <c r="H16" s="23">
        <f t="shared" si="7"/>
        <v>3770.2000000000003</v>
      </c>
      <c r="I16" s="23">
        <f t="shared" si="7"/>
        <v>6252.0000000000009</v>
      </c>
      <c r="J16" s="23">
        <f>+J17+J25</f>
        <v>13874.199999999999</v>
      </c>
      <c r="K16" s="23">
        <f t="shared" si="1"/>
        <v>1854.8999999999996</v>
      </c>
      <c r="L16" s="23">
        <f t="shared" si="2"/>
        <v>15.432679107768339</v>
      </c>
      <c r="M16" s="21"/>
      <c r="N16" s="21"/>
    </row>
    <row r="17" spans="2:14" ht="18" customHeight="1">
      <c r="B17" s="26" t="s">
        <v>20</v>
      </c>
      <c r="C17" s="23">
        <f t="shared" ref="C17:I17" si="8">SUM(C18:C24)</f>
        <v>3070.3</v>
      </c>
      <c r="D17" s="23">
        <f t="shared" si="8"/>
        <v>3690.2999999999997</v>
      </c>
      <c r="E17" s="23">
        <f t="shared" si="8"/>
        <v>4726.2999999999993</v>
      </c>
      <c r="F17" s="23">
        <f>SUM(F18:F24)</f>
        <v>11486.9</v>
      </c>
      <c r="G17" s="23">
        <f t="shared" si="8"/>
        <v>3656.1</v>
      </c>
      <c r="H17" s="23">
        <f t="shared" si="8"/>
        <v>3543.9</v>
      </c>
      <c r="I17" s="23">
        <f t="shared" si="8"/>
        <v>5918.4000000000005</v>
      </c>
      <c r="J17" s="23">
        <f>SUM(J18:J24)</f>
        <v>13118.4</v>
      </c>
      <c r="K17" s="23">
        <f t="shared" si="1"/>
        <v>1631.5</v>
      </c>
      <c r="L17" s="23">
        <f t="shared" si="2"/>
        <v>14.203135745936676</v>
      </c>
      <c r="M17" s="21"/>
      <c r="N17" s="21"/>
    </row>
    <row r="18" spans="2:14" ht="18" customHeight="1">
      <c r="B18" s="27" t="s">
        <v>21</v>
      </c>
      <c r="C18" s="25">
        <v>163.69999999999999</v>
      </c>
      <c r="D18" s="25">
        <v>486.5</v>
      </c>
      <c r="E18" s="25">
        <v>1757.6</v>
      </c>
      <c r="F18" s="25">
        <f t="shared" ref="F18:F25" si="9">SUM(C18:E18)</f>
        <v>2407.8000000000002</v>
      </c>
      <c r="G18" s="25">
        <f>+[1]PP!G17</f>
        <v>133.5</v>
      </c>
      <c r="H18" s="25">
        <f>+[1]PP!H17</f>
        <v>511.2</v>
      </c>
      <c r="I18" s="25">
        <f>+[1]PP!I17</f>
        <v>2130.3000000000002</v>
      </c>
      <c r="J18" s="25">
        <f t="shared" ref="J18:J25" si="10">SUM(G18:I18)</f>
        <v>2775</v>
      </c>
      <c r="K18" s="25">
        <f t="shared" si="1"/>
        <v>367.19999999999982</v>
      </c>
      <c r="L18" s="25">
        <f t="shared" si="2"/>
        <v>15.250436082731115</v>
      </c>
      <c r="M18" s="21"/>
      <c r="N18" s="21"/>
    </row>
    <row r="19" spans="2:14" ht="18" customHeight="1">
      <c r="B19" s="27" t="s">
        <v>22</v>
      </c>
      <c r="C19" s="25">
        <v>330</v>
      </c>
      <c r="D19" s="25">
        <v>207.4</v>
      </c>
      <c r="E19" s="25">
        <v>184.7</v>
      </c>
      <c r="F19" s="25">
        <f t="shared" si="9"/>
        <v>722.09999999999991</v>
      </c>
      <c r="G19" s="25">
        <f>+[1]PP!G18</f>
        <v>280.8</v>
      </c>
      <c r="H19" s="25">
        <f>+[1]PP!H18</f>
        <v>144.80000000000001</v>
      </c>
      <c r="I19" s="25">
        <f>+[1]PP!I18</f>
        <v>363.7</v>
      </c>
      <c r="J19" s="25">
        <f t="shared" si="10"/>
        <v>789.3</v>
      </c>
      <c r="K19" s="25">
        <f t="shared" si="1"/>
        <v>67.200000000000045</v>
      </c>
      <c r="L19" s="25">
        <f t="shared" si="2"/>
        <v>9.3061902783548067</v>
      </c>
      <c r="M19" s="21"/>
      <c r="N19" s="21"/>
    </row>
    <row r="20" spans="2:14" ht="18" customHeight="1">
      <c r="B20" s="27" t="s">
        <v>23</v>
      </c>
      <c r="C20" s="25">
        <v>960</v>
      </c>
      <c r="D20" s="25">
        <v>1157.2</v>
      </c>
      <c r="E20" s="25">
        <v>1093.0999999999999</v>
      </c>
      <c r="F20" s="25">
        <f t="shared" si="9"/>
        <v>3210.2999999999997</v>
      </c>
      <c r="G20" s="25">
        <f>+[1]PP!G19</f>
        <v>1004.4</v>
      </c>
      <c r="H20" s="25">
        <f>+[1]PP!H19</f>
        <v>1046.7</v>
      </c>
      <c r="I20" s="25">
        <f>+[1]PP!I19</f>
        <v>1394.6</v>
      </c>
      <c r="J20" s="25">
        <f t="shared" si="10"/>
        <v>3445.7</v>
      </c>
      <c r="K20" s="25">
        <f t="shared" si="1"/>
        <v>235.40000000000009</v>
      </c>
      <c r="L20" s="25">
        <f t="shared" si="2"/>
        <v>7.3326480391240736</v>
      </c>
      <c r="M20" s="21"/>
      <c r="N20" s="21"/>
    </row>
    <row r="21" spans="2:14" ht="18" customHeight="1">
      <c r="B21" s="27" t="s">
        <v>24</v>
      </c>
      <c r="C21" s="25">
        <v>215.2</v>
      </c>
      <c r="D21" s="25">
        <v>203.6</v>
      </c>
      <c r="E21" s="25">
        <v>203.9</v>
      </c>
      <c r="F21" s="25">
        <f t="shared" si="9"/>
        <v>622.69999999999993</v>
      </c>
      <c r="G21" s="25">
        <f>+[1]PP!G20</f>
        <v>220.4</v>
      </c>
      <c r="H21" s="25">
        <f>+[1]PP!H20</f>
        <v>216.7</v>
      </c>
      <c r="I21" s="25">
        <f>+[1]PP!I20</f>
        <v>220.1</v>
      </c>
      <c r="J21" s="25">
        <f t="shared" si="10"/>
        <v>657.2</v>
      </c>
      <c r="K21" s="25">
        <f t="shared" si="1"/>
        <v>34.500000000000114</v>
      </c>
      <c r="L21" s="25">
        <f t="shared" si="2"/>
        <v>5.5403886301590033</v>
      </c>
      <c r="M21" s="21"/>
      <c r="N21" s="21"/>
    </row>
    <row r="22" spans="2:14" ht="18" customHeight="1">
      <c r="B22" s="27" t="s">
        <v>25</v>
      </c>
      <c r="C22" s="25">
        <v>96.4</v>
      </c>
      <c r="D22" s="25">
        <v>147</v>
      </c>
      <c r="E22" s="25">
        <v>97.7</v>
      </c>
      <c r="F22" s="25">
        <f t="shared" si="9"/>
        <v>341.1</v>
      </c>
      <c r="G22" s="25">
        <v>97.5</v>
      </c>
      <c r="H22" s="25">
        <v>99.5</v>
      </c>
      <c r="I22" s="25">
        <v>91.1</v>
      </c>
      <c r="J22" s="25">
        <f t="shared" si="10"/>
        <v>288.10000000000002</v>
      </c>
      <c r="K22" s="25">
        <f t="shared" si="1"/>
        <v>-53</v>
      </c>
      <c r="L22" s="25">
        <f t="shared" si="2"/>
        <v>-15.537965406039284</v>
      </c>
      <c r="M22" s="21"/>
      <c r="N22" s="21"/>
    </row>
    <row r="23" spans="2:14" ht="18" customHeight="1">
      <c r="B23" s="28" t="s">
        <v>26</v>
      </c>
      <c r="C23" s="25">
        <v>1257.9000000000001</v>
      </c>
      <c r="D23" s="25">
        <v>1418.1</v>
      </c>
      <c r="E23" s="25">
        <v>1202.8</v>
      </c>
      <c r="F23" s="25">
        <f t="shared" si="9"/>
        <v>3878.8</v>
      </c>
      <c r="G23" s="25">
        <f>+[1]PP!G21</f>
        <v>1792.6</v>
      </c>
      <c r="H23" s="25">
        <f>+[1]PP!H21</f>
        <v>1470.6</v>
      </c>
      <c r="I23" s="25">
        <f>+[1]PP!I21</f>
        <v>1504</v>
      </c>
      <c r="J23" s="25">
        <f t="shared" si="10"/>
        <v>4767.2</v>
      </c>
      <c r="K23" s="25">
        <f t="shared" si="1"/>
        <v>888.39999999999964</v>
      </c>
      <c r="L23" s="25">
        <f t="shared" si="2"/>
        <v>22.903990925028349</v>
      </c>
      <c r="M23" s="21"/>
      <c r="N23" s="21"/>
    </row>
    <row r="24" spans="2:14" ht="18" customHeight="1">
      <c r="B24" s="28" t="s">
        <v>27</v>
      </c>
      <c r="C24" s="25">
        <v>47.1</v>
      </c>
      <c r="D24" s="25">
        <v>70.5</v>
      </c>
      <c r="E24" s="25">
        <v>186.5</v>
      </c>
      <c r="F24" s="25">
        <f t="shared" si="9"/>
        <v>304.10000000000002</v>
      </c>
      <c r="G24" s="25">
        <v>126.9</v>
      </c>
      <c r="H24" s="25">
        <v>54.4</v>
      </c>
      <c r="I24" s="25">
        <v>214.6</v>
      </c>
      <c r="J24" s="25">
        <f t="shared" si="10"/>
        <v>395.9</v>
      </c>
      <c r="K24" s="25">
        <f t="shared" si="1"/>
        <v>91.799999999999955</v>
      </c>
      <c r="L24" s="25">
        <f t="shared" si="2"/>
        <v>30.187438342650424</v>
      </c>
      <c r="M24" s="21"/>
      <c r="N24" s="21"/>
    </row>
    <row r="25" spans="2:14" ht="18" customHeight="1">
      <c r="B25" s="26" t="s">
        <v>28</v>
      </c>
      <c r="C25" s="23">
        <v>147.4</v>
      </c>
      <c r="D25" s="23">
        <v>178.1</v>
      </c>
      <c r="E25" s="23">
        <v>206.9</v>
      </c>
      <c r="F25" s="23">
        <f t="shared" si="9"/>
        <v>532.4</v>
      </c>
      <c r="G25" s="23">
        <f>+[1]PP!G23</f>
        <v>195.9</v>
      </c>
      <c r="H25" s="23">
        <f>+[1]PP!H23</f>
        <v>226.3</v>
      </c>
      <c r="I25" s="23">
        <f>+[1]PP!I23</f>
        <v>333.6</v>
      </c>
      <c r="J25" s="23">
        <f t="shared" si="10"/>
        <v>755.80000000000007</v>
      </c>
      <c r="K25" s="23">
        <f t="shared" si="1"/>
        <v>223.40000000000009</v>
      </c>
      <c r="L25" s="23">
        <f t="shared" si="2"/>
        <v>41.960931630353137</v>
      </c>
      <c r="M25" s="21"/>
      <c r="N25" s="21"/>
    </row>
    <row r="26" spans="2:14" ht="18" customHeight="1">
      <c r="B26" s="22" t="s">
        <v>29</v>
      </c>
      <c r="C26" s="23">
        <f t="shared" ref="C26:E26" si="11">+C27+C29+C38+C43</f>
        <v>37198.299999999996</v>
      </c>
      <c r="D26" s="23">
        <f t="shared" si="11"/>
        <v>30618.800000000003</v>
      </c>
      <c r="E26" s="23">
        <f t="shared" si="11"/>
        <v>31221.4</v>
      </c>
      <c r="F26" s="23">
        <f>+F27+F29+F38+F43</f>
        <v>99038.499999999985</v>
      </c>
      <c r="G26" s="23">
        <f t="shared" ref="G26:I26" si="12">+G27+G29+G38+G43</f>
        <v>39028.400000000001</v>
      </c>
      <c r="H26" s="23">
        <f t="shared" si="12"/>
        <v>31479.399999999998</v>
      </c>
      <c r="I26" s="23">
        <f t="shared" si="12"/>
        <v>30100.100000000002</v>
      </c>
      <c r="J26" s="23">
        <f>+J27+J29+J38+J43</f>
        <v>100607.9</v>
      </c>
      <c r="K26" s="23">
        <f t="shared" si="1"/>
        <v>1569.4000000000087</v>
      </c>
      <c r="L26" s="23">
        <f t="shared" si="2"/>
        <v>1.5846362778111633</v>
      </c>
      <c r="M26" s="21"/>
      <c r="N26" s="21"/>
    </row>
    <row r="27" spans="2:14" ht="18" customHeight="1">
      <c r="B27" s="26" t="s">
        <v>30</v>
      </c>
      <c r="C27" s="23">
        <f t="shared" ref="C27:I27" si="13">+C28</f>
        <v>21797.8</v>
      </c>
      <c r="D27" s="23">
        <f t="shared" si="13"/>
        <v>17100.7</v>
      </c>
      <c r="E27" s="23">
        <f t="shared" si="13"/>
        <v>16961.599999999999</v>
      </c>
      <c r="F27" s="23">
        <f>+F28</f>
        <v>55860.1</v>
      </c>
      <c r="G27" s="23">
        <f t="shared" si="13"/>
        <v>21901.9</v>
      </c>
      <c r="H27" s="23">
        <f t="shared" si="13"/>
        <v>17624.8</v>
      </c>
      <c r="I27" s="23">
        <f t="shared" si="13"/>
        <v>16953.7</v>
      </c>
      <c r="J27" s="23">
        <f>+J28</f>
        <v>56480.399999999994</v>
      </c>
      <c r="K27" s="23">
        <f t="shared" si="1"/>
        <v>620.29999999999563</v>
      </c>
      <c r="L27" s="23">
        <f t="shared" si="2"/>
        <v>1.1104527202779724</v>
      </c>
      <c r="M27" s="21"/>
      <c r="N27" s="21"/>
    </row>
    <row r="28" spans="2:14" ht="18" customHeight="1">
      <c r="B28" s="29" t="s">
        <v>31</v>
      </c>
      <c r="C28" s="25">
        <v>21797.8</v>
      </c>
      <c r="D28" s="25">
        <v>17100.7</v>
      </c>
      <c r="E28" s="25">
        <v>16961.599999999999</v>
      </c>
      <c r="F28" s="25">
        <f>SUM(C28:E28)</f>
        <v>55860.1</v>
      </c>
      <c r="G28" s="25">
        <f>+[1]PP!G26</f>
        <v>21901.9</v>
      </c>
      <c r="H28" s="25">
        <f>+[1]PP!H26</f>
        <v>17624.8</v>
      </c>
      <c r="I28" s="25">
        <f>+[1]PP!I26</f>
        <v>16953.7</v>
      </c>
      <c r="J28" s="25">
        <f>SUM(G28:I28)</f>
        <v>56480.399999999994</v>
      </c>
      <c r="K28" s="25">
        <f t="shared" si="1"/>
        <v>620.29999999999563</v>
      </c>
      <c r="L28" s="25">
        <f t="shared" si="2"/>
        <v>1.1104527202779724</v>
      </c>
      <c r="M28" s="21"/>
      <c r="N28" s="21"/>
    </row>
    <row r="29" spans="2:14" ht="18" customHeight="1">
      <c r="B29" s="30" t="s">
        <v>32</v>
      </c>
      <c r="C29" s="23">
        <f t="shared" ref="C29:I29" si="14">SUM(C30:C37)</f>
        <v>12488.7</v>
      </c>
      <c r="D29" s="23">
        <f t="shared" si="14"/>
        <v>10419</v>
      </c>
      <c r="E29" s="23">
        <f t="shared" si="14"/>
        <v>11897</v>
      </c>
      <c r="F29" s="23">
        <f>SUM(F30:F37)</f>
        <v>34804.699999999997</v>
      </c>
      <c r="G29" s="23">
        <f t="shared" si="14"/>
        <v>13760.699999999999</v>
      </c>
      <c r="H29" s="23">
        <f t="shared" si="14"/>
        <v>10868.3</v>
      </c>
      <c r="I29" s="23">
        <f t="shared" si="14"/>
        <v>10847.2</v>
      </c>
      <c r="J29" s="23">
        <f>SUM(J30:J37)</f>
        <v>35476.199999999997</v>
      </c>
      <c r="K29" s="23">
        <f t="shared" si="1"/>
        <v>671.5</v>
      </c>
      <c r="L29" s="23">
        <f t="shared" si="2"/>
        <v>1.929337129755464</v>
      </c>
      <c r="M29" s="21"/>
      <c r="N29" s="21"/>
    </row>
    <row r="30" spans="2:14" ht="18" customHeight="1">
      <c r="B30" s="29" t="s">
        <v>33</v>
      </c>
      <c r="C30" s="25">
        <v>4142.6000000000004</v>
      </c>
      <c r="D30" s="25">
        <v>4157.3999999999996</v>
      </c>
      <c r="E30" s="25">
        <v>4844.7</v>
      </c>
      <c r="F30" s="25">
        <f t="shared" ref="F30:F37" si="15">SUM(C30:E30)</f>
        <v>13144.7</v>
      </c>
      <c r="G30" s="25">
        <f>+[1]PP!G29</f>
        <v>5006.6000000000004</v>
      </c>
      <c r="H30" s="25">
        <f>+[1]PP!H29</f>
        <v>4257.3</v>
      </c>
      <c r="I30" s="25">
        <f>+[1]PP!I29</f>
        <v>4350.6000000000004</v>
      </c>
      <c r="J30" s="25">
        <f t="shared" ref="J30:J37" si="16">SUM(G30:I30)</f>
        <v>13614.500000000002</v>
      </c>
      <c r="K30" s="25">
        <f t="shared" si="1"/>
        <v>469.80000000000109</v>
      </c>
      <c r="L30" s="25">
        <f t="shared" si="2"/>
        <v>3.5740640714508589</v>
      </c>
      <c r="M30" s="21"/>
      <c r="N30" s="21"/>
    </row>
    <row r="31" spans="2:14" ht="18" customHeight="1">
      <c r="B31" s="29" t="s">
        <v>34</v>
      </c>
      <c r="C31" s="25">
        <v>2466.9</v>
      </c>
      <c r="D31" s="25">
        <v>2569</v>
      </c>
      <c r="E31" s="25">
        <v>3012.3</v>
      </c>
      <c r="F31" s="25">
        <f t="shared" si="15"/>
        <v>8048.2</v>
      </c>
      <c r="G31" s="25">
        <f>+[1]PP!G30</f>
        <v>2957.2</v>
      </c>
      <c r="H31" s="25">
        <f>+[1]PP!H30</f>
        <v>2520.6</v>
      </c>
      <c r="I31" s="25">
        <f>+[1]PP!I30</f>
        <v>2544.4</v>
      </c>
      <c r="J31" s="25">
        <f t="shared" si="16"/>
        <v>8022.1999999999989</v>
      </c>
      <c r="K31" s="25">
        <f t="shared" si="1"/>
        <v>-26.000000000000909</v>
      </c>
      <c r="L31" s="25">
        <f t="shared" si="2"/>
        <v>-0.32305360204767414</v>
      </c>
      <c r="M31" s="21"/>
      <c r="N31" s="21"/>
    </row>
    <row r="32" spans="2:14" ht="18" customHeight="1">
      <c r="B32" s="29" t="s">
        <v>35</v>
      </c>
      <c r="C32" s="25">
        <v>1505.7</v>
      </c>
      <c r="D32" s="25">
        <v>451.9</v>
      </c>
      <c r="E32" s="25">
        <v>618.1</v>
      </c>
      <c r="F32" s="25">
        <f t="shared" si="15"/>
        <v>2575.6999999999998</v>
      </c>
      <c r="G32" s="25">
        <v>1194.8</v>
      </c>
      <c r="H32" s="25">
        <v>506.2</v>
      </c>
      <c r="I32" s="25">
        <v>573.29999999999995</v>
      </c>
      <c r="J32" s="25">
        <f t="shared" si="16"/>
        <v>2274.3000000000002</v>
      </c>
      <c r="K32" s="25">
        <f t="shared" si="1"/>
        <v>-301.39999999999964</v>
      </c>
      <c r="L32" s="25">
        <f t="shared" si="2"/>
        <v>-11.701673331521514</v>
      </c>
      <c r="M32" s="21"/>
      <c r="N32" s="21"/>
    </row>
    <row r="33" spans="1:14" ht="18" customHeight="1">
      <c r="B33" s="29" t="s">
        <v>36</v>
      </c>
      <c r="C33" s="25">
        <v>2360.6999999999998</v>
      </c>
      <c r="D33" s="25">
        <v>1604</v>
      </c>
      <c r="E33" s="25">
        <v>1598.2</v>
      </c>
      <c r="F33" s="25">
        <f t="shared" si="15"/>
        <v>5562.9</v>
      </c>
      <c r="G33" s="25">
        <v>2517.1999999999998</v>
      </c>
      <c r="H33" s="25">
        <v>1589.5</v>
      </c>
      <c r="I33" s="25">
        <v>1416.7</v>
      </c>
      <c r="J33" s="25">
        <f t="shared" si="16"/>
        <v>5523.4</v>
      </c>
      <c r="K33" s="25">
        <f t="shared" si="1"/>
        <v>-39.5</v>
      </c>
      <c r="L33" s="25">
        <f t="shared" si="2"/>
        <v>-0.71006129896277126</v>
      </c>
      <c r="M33" s="21"/>
      <c r="N33" s="21"/>
    </row>
    <row r="34" spans="1:14" ht="18" customHeight="1">
      <c r="B34" s="29" t="s">
        <v>37</v>
      </c>
      <c r="C34" s="25">
        <v>46.2</v>
      </c>
      <c r="D34" s="25">
        <v>26.2</v>
      </c>
      <c r="E34" s="25">
        <v>30.4</v>
      </c>
      <c r="F34" s="25">
        <f t="shared" si="15"/>
        <v>102.80000000000001</v>
      </c>
      <c r="G34" s="25">
        <v>44.9</v>
      </c>
      <c r="H34" s="25">
        <v>27.7</v>
      </c>
      <c r="I34" s="25">
        <v>30.6</v>
      </c>
      <c r="J34" s="25">
        <f t="shared" si="16"/>
        <v>103.19999999999999</v>
      </c>
      <c r="K34" s="25">
        <f t="shared" si="1"/>
        <v>0.39999999999997726</v>
      </c>
      <c r="L34" s="25">
        <f t="shared" si="2"/>
        <v>0.38910505836573661</v>
      </c>
      <c r="M34" s="21"/>
      <c r="N34" s="21"/>
    </row>
    <row r="35" spans="1:14" ht="18" customHeight="1">
      <c r="B35" s="29" t="s">
        <v>38</v>
      </c>
      <c r="C35" s="25">
        <v>786.5</v>
      </c>
      <c r="D35" s="25">
        <v>779.6</v>
      </c>
      <c r="E35" s="25">
        <v>773.4</v>
      </c>
      <c r="F35" s="25">
        <f t="shared" si="15"/>
        <v>2339.5</v>
      </c>
      <c r="G35" s="25">
        <f>+[1]PP!G33</f>
        <v>826.3</v>
      </c>
      <c r="H35" s="25">
        <f>+[1]PP!H33</f>
        <v>817.4</v>
      </c>
      <c r="I35" s="25">
        <f>+[1]PP!I33</f>
        <v>795.2</v>
      </c>
      <c r="J35" s="25">
        <f t="shared" si="16"/>
        <v>2438.8999999999996</v>
      </c>
      <c r="K35" s="25">
        <f t="shared" si="1"/>
        <v>99.399999999999636</v>
      </c>
      <c r="L35" s="25">
        <f t="shared" si="2"/>
        <v>4.248771104936937</v>
      </c>
      <c r="M35" s="21"/>
      <c r="N35" s="21"/>
    </row>
    <row r="36" spans="1:14" ht="18" customHeight="1">
      <c r="B36" s="29" t="s">
        <v>39</v>
      </c>
      <c r="C36" s="25">
        <v>1176.7</v>
      </c>
      <c r="D36" s="25">
        <v>827.5</v>
      </c>
      <c r="E36" s="25">
        <v>1016.5</v>
      </c>
      <c r="F36" s="25">
        <f t="shared" si="15"/>
        <v>3020.7</v>
      </c>
      <c r="G36" s="25">
        <f>+[1]PP!G34</f>
        <v>1205.7</v>
      </c>
      <c r="H36" s="25">
        <f>+[1]PP!H34</f>
        <v>1144.0999999999999</v>
      </c>
      <c r="I36" s="25">
        <f>+[1]PP!I34</f>
        <v>1132.9000000000001</v>
      </c>
      <c r="J36" s="25">
        <f t="shared" si="16"/>
        <v>3482.7000000000003</v>
      </c>
      <c r="K36" s="25">
        <f t="shared" si="1"/>
        <v>462.00000000000045</v>
      </c>
      <c r="L36" s="25">
        <f t="shared" si="2"/>
        <v>15.294468169629571</v>
      </c>
      <c r="M36" s="21"/>
      <c r="N36" s="21"/>
    </row>
    <row r="37" spans="1:14" ht="18" customHeight="1">
      <c r="B37" s="29" t="s">
        <v>27</v>
      </c>
      <c r="C37" s="25">
        <v>3.4</v>
      </c>
      <c r="D37" s="25">
        <v>3.4</v>
      </c>
      <c r="E37" s="25">
        <v>3.4</v>
      </c>
      <c r="F37" s="25">
        <f t="shared" si="15"/>
        <v>10.199999999999999</v>
      </c>
      <c r="G37" s="25">
        <v>8</v>
      </c>
      <c r="H37" s="25">
        <v>5.5</v>
      </c>
      <c r="I37" s="25">
        <v>3.5</v>
      </c>
      <c r="J37" s="25">
        <f t="shared" si="16"/>
        <v>17</v>
      </c>
      <c r="K37" s="25">
        <f t="shared" si="1"/>
        <v>6.8000000000000007</v>
      </c>
      <c r="L37" s="25">
        <f t="shared" si="2"/>
        <v>66.666666666666671</v>
      </c>
      <c r="M37" s="21"/>
      <c r="N37" s="21"/>
    </row>
    <row r="38" spans="1:14" ht="18" customHeight="1">
      <c r="B38" s="30" t="s">
        <v>40</v>
      </c>
      <c r="C38" s="23">
        <f t="shared" ref="C38:I38" si="17">SUM(C39:C42)</f>
        <v>2707.2</v>
      </c>
      <c r="D38" s="23">
        <f t="shared" si="17"/>
        <v>2930.7000000000003</v>
      </c>
      <c r="E38" s="23">
        <f t="shared" si="17"/>
        <v>2092.8999999999996</v>
      </c>
      <c r="F38" s="23">
        <f>SUM(F39:F42)</f>
        <v>7730.7999999999993</v>
      </c>
      <c r="G38" s="23">
        <f t="shared" si="17"/>
        <v>3168.4999999999995</v>
      </c>
      <c r="H38" s="23">
        <f t="shared" si="17"/>
        <v>2767.9999999999995</v>
      </c>
      <c r="I38" s="23">
        <f t="shared" si="17"/>
        <v>2091.8000000000002</v>
      </c>
      <c r="J38" s="23">
        <f>SUM(J39:J42)</f>
        <v>8028.3</v>
      </c>
      <c r="K38" s="23">
        <f t="shared" si="1"/>
        <v>297.50000000000091</v>
      </c>
      <c r="L38" s="23">
        <f t="shared" si="2"/>
        <v>3.8482433900760711</v>
      </c>
      <c r="M38" s="21"/>
      <c r="N38" s="21"/>
    </row>
    <row r="39" spans="1:14" ht="18" customHeight="1">
      <c r="B39" s="31" t="s">
        <v>41</v>
      </c>
      <c r="C39" s="25">
        <v>1684.8</v>
      </c>
      <c r="D39" s="25">
        <v>1971.1</v>
      </c>
      <c r="E39" s="25">
        <v>1770.4</v>
      </c>
      <c r="F39" s="25">
        <f>SUM(C39:E39)</f>
        <v>5426.2999999999993</v>
      </c>
      <c r="G39" s="25">
        <f>+[1]PP!G37</f>
        <v>1839</v>
      </c>
      <c r="H39" s="25">
        <f>+[1]PP!H37</f>
        <v>1973.2</v>
      </c>
      <c r="I39" s="25">
        <f>+[1]PP!I37</f>
        <v>1885.9</v>
      </c>
      <c r="J39" s="25">
        <f>SUM(G39:I39)</f>
        <v>5698.1</v>
      </c>
      <c r="K39" s="25">
        <f t="shared" si="1"/>
        <v>271.80000000000109</v>
      </c>
      <c r="L39" s="25">
        <f t="shared" si="2"/>
        <v>5.0089379503529319</v>
      </c>
      <c r="M39" s="21"/>
      <c r="N39" s="21"/>
    </row>
    <row r="40" spans="1:14" ht="18" customHeight="1">
      <c r="B40" s="31" t="s">
        <v>42</v>
      </c>
      <c r="C40" s="25">
        <v>876.2</v>
      </c>
      <c r="D40" s="25">
        <v>817.7</v>
      </c>
      <c r="E40" s="25">
        <v>191.3</v>
      </c>
      <c r="F40" s="25">
        <f>SUM(C40:E40)</f>
        <v>1885.2</v>
      </c>
      <c r="G40" s="25">
        <f>+[1]PP!G38</f>
        <v>1196.2</v>
      </c>
      <c r="H40" s="25">
        <f>+[1]PP!H38</f>
        <v>661.4</v>
      </c>
      <c r="I40" s="25">
        <f>+[1]PP!I38</f>
        <v>67.099999999999994</v>
      </c>
      <c r="J40" s="25">
        <f>SUM(G40:I40)</f>
        <v>1924.6999999999998</v>
      </c>
      <c r="K40" s="25">
        <f t="shared" si="1"/>
        <v>39.499999999999773</v>
      </c>
      <c r="L40" s="25">
        <f t="shared" si="2"/>
        <v>2.0952684065351037</v>
      </c>
      <c r="M40" s="21"/>
      <c r="N40" s="21"/>
    </row>
    <row r="41" spans="1:14" ht="18" customHeight="1">
      <c r="B41" s="29" t="s">
        <v>43</v>
      </c>
      <c r="C41" s="25">
        <v>112.2</v>
      </c>
      <c r="D41" s="25">
        <v>108.1</v>
      </c>
      <c r="E41" s="25">
        <v>100</v>
      </c>
      <c r="F41" s="25">
        <f>SUM(C41:E41)</f>
        <v>320.3</v>
      </c>
      <c r="G41" s="25">
        <f>+[1]PP!G42</f>
        <v>98.1</v>
      </c>
      <c r="H41" s="25">
        <f>+[1]PP!H42</f>
        <v>102.7</v>
      </c>
      <c r="I41" s="25">
        <f>+[1]PP!I42</f>
        <v>105.4</v>
      </c>
      <c r="J41" s="25">
        <f>SUM(G41:I41)</f>
        <v>306.20000000000005</v>
      </c>
      <c r="K41" s="25">
        <f t="shared" si="1"/>
        <v>-14.099999999999966</v>
      </c>
      <c r="L41" s="25">
        <f t="shared" si="2"/>
        <v>-4.4021230096784159</v>
      </c>
      <c r="M41" s="21"/>
      <c r="N41" s="21"/>
    </row>
    <row r="42" spans="1:14" ht="18" customHeight="1">
      <c r="B42" s="29" t="s">
        <v>44</v>
      </c>
      <c r="C42" s="25">
        <v>34</v>
      </c>
      <c r="D42" s="25">
        <v>33.799999999999997</v>
      </c>
      <c r="E42" s="25">
        <v>31.2</v>
      </c>
      <c r="F42" s="25">
        <f>SUM(C42:E42)</f>
        <v>99</v>
      </c>
      <c r="G42" s="25">
        <f>+[1]PP!G43</f>
        <v>35.200000000000003</v>
      </c>
      <c r="H42" s="25">
        <f>+[1]PP!H43</f>
        <v>30.7</v>
      </c>
      <c r="I42" s="25">
        <f>+[1]PP!I43</f>
        <v>33.4</v>
      </c>
      <c r="J42" s="25">
        <f>SUM(G42:I42)</f>
        <v>99.300000000000011</v>
      </c>
      <c r="K42" s="25">
        <f t="shared" si="1"/>
        <v>0.30000000000001137</v>
      </c>
      <c r="L42" s="25">
        <f t="shared" si="2"/>
        <v>0.30303030303031453</v>
      </c>
      <c r="M42" s="21"/>
      <c r="N42" s="21"/>
    </row>
    <row r="43" spans="1:14" ht="18" customHeight="1">
      <c r="B43" s="26" t="s">
        <v>45</v>
      </c>
      <c r="C43" s="23">
        <v>204.6</v>
      </c>
      <c r="D43" s="23">
        <v>168.4</v>
      </c>
      <c r="E43" s="23">
        <v>269.89999999999998</v>
      </c>
      <c r="F43" s="23">
        <f>SUM(C43:E43)</f>
        <v>642.9</v>
      </c>
      <c r="G43" s="23">
        <v>197.3</v>
      </c>
      <c r="H43" s="23">
        <v>218.3</v>
      </c>
      <c r="I43" s="23">
        <v>207.4</v>
      </c>
      <c r="J43" s="23">
        <f>SUM(G43:I43)</f>
        <v>623</v>
      </c>
      <c r="K43" s="23">
        <f t="shared" si="1"/>
        <v>-19.899999999999977</v>
      </c>
      <c r="L43" s="23">
        <f t="shared" si="2"/>
        <v>-3.0953491989422894</v>
      </c>
      <c r="M43" s="21"/>
      <c r="N43" s="21"/>
    </row>
    <row r="44" spans="1:14" ht="18" customHeight="1">
      <c r="B44" s="32" t="s">
        <v>46</v>
      </c>
      <c r="C44" s="23">
        <f t="shared" ref="C44:I44" si="18">SUM(C45:C46)</f>
        <v>1030.7</v>
      </c>
      <c r="D44" s="23">
        <f t="shared" si="18"/>
        <v>955.3</v>
      </c>
      <c r="E44" s="23">
        <f t="shared" si="18"/>
        <v>976.9</v>
      </c>
      <c r="F44" s="23">
        <f>SUM(F45:F46)</f>
        <v>2962.9</v>
      </c>
      <c r="G44" s="23">
        <f t="shared" si="18"/>
        <v>1031.5</v>
      </c>
      <c r="H44" s="23">
        <f t="shared" si="18"/>
        <v>980.4</v>
      </c>
      <c r="I44" s="23">
        <f t="shared" si="18"/>
        <v>995.7</v>
      </c>
      <c r="J44" s="23">
        <f>SUM(J45:J46)</f>
        <v>3007.6000000000004</v>
      </c>
      <c r="K44" s="23">
        <f t="shared" si="1"/>
        <v>44.700000000000273</v>
      </c>
      <c r="L44" s="23">
        <f t="shared" si="2"/>
        <v>1.5086570589625121</v>
      </c>
      <c r="M44" s="21"/>
      <c r="N44" s="21"/>
    </row>
    <row r="45" spans="1:14" ht="18" customHeight="1">
      <c r="B45" s="29" t="s">
        <v>47</v>
      </c>
      <c r="C45" s="25">
        <v>1030.7</v>
      </c>
      <c r="D45" s="25">
        <v>955.3</v>
      </c>
      <c r="E45" s="25">
        <v>976.9</v>
      </c>
      <c r="F45" s="25">
        <f>SUM(C45:E45)</f>
        <v>2962.9</v>
      </c>
      <c r="G45" s="25">
        <f>+[1]PP!G50</f>
        <v>1031.5</v>
      </c>
      <c r="H45" s="25">
        <f>+[1]PP!H50</f>
        <v>980.4</v>
      </c>
      <c r="I45" s="25">
        <f>+[1]PP!I50</f>
        <v>995.7</v>
      </c>
      <c r="J45" s="25">
        <f>SUM(G45:I45)</f>
        <v>3007.6000000000004</v>
      </c>
      <c r="K45" s="25">
        <f t="shared" si="1"/>
        <v>44.700000000000273</v>
      </c>
      <c r="L45" s="25">
        <f t="shared" si="2"/>
        <v>1.5086570589625121</v>
      </c>
      <c r="M45" s="21"/>
      <c r="N45" s="21"/>
    </row>
    <row r="46" spans="1:14" ht="18" customHeight="1">
      <c r="B46" s="29" t="s">
        <v>27</v>
      </c>
      <c r="C46" s="25">
        <v>0</v>
      </c>
      <c r="D46" s="25">
        <v>0</v>
      </c>
      <c r="E46" s="25">
        <v>0</v>
      </c>
      <c r="F46" s="25">
        <f>SUM(C46:E46)</f>
        <v>0</v>
      </c>
      <c r="G46" s="25">
        <v>0</v>
      </c>
      <c r="H46" s="25">
        <v>0</v>
      </c>
      <c r="I46" s="25">
        <v>0</v>
      </c>
      <c r="J46" s="25">
        <f>SUM(G46:I46)</f>
        <v>0</v>
      </c>
      <c r="K46" s="25">
        <f t="shared" si="1"/>
        <v>0</v>
      </c>
      <c r="L46" s="33">
        <v>0</v>
      </c>
      <c r="M46" s="21"/>
      <c r="N46" s="21"/>
    </row>
    <row r="47" spans="1:14" ht="18" customHeight="1">
      <c r="B47" s="32" t="s">
        <v>48</v>
      </c>
      <c r="C47" s="23">
        <v>126.9</v>
      </c>
      <c r="D47" s="23">
        <v>146.69999999999999</v>
      </c>
      <c r="E47" s="23">
        <v>132.6</v>
      </c>
      <c r="F47" s="23">
        <f>SUM(C47:E47)</f>
        <v>406.20000000000005</v>
      </c>
      <c r="G47" s="23">
        <f>+[1]PP!G53</f>
        <v>128.80000000000001</v>
      </c>
      <c r="H47" s="23">
        <f>+[1]PP!H53</f>
        <v>132.5</v>
      </c>
      <c r="I47" s="23">
        <f>+[1]PP!I53</f>
        <v>135.80000000000001</v>
      </c>
      <c r="J47" s="23">
        <f>SUM(G47:I47)</f>
        <v>397.1</v>
      </c>
      <c r="K47" s="23">
        <f t="shared" si="1"/>
        <v>-9.1000000000000227</v>
      </c>
      <c r="L47" s="23">
        <f>+K47/F47*100</f>
        <v>-2.2402757262432353</v>
      </c>
      <c r="M47" s="21"/>
      <c r="N47" s="21"/>
    </row>
    <row r="48" spans="1:14" ht="18" customHeight="1">
      <c r="A48" s="34"/>
      <c r="B48" s="32" t="s">
        <v>49</v>
      </c>
      <c r="C48" s="23">
        <v>0.2</v>
      </c>
      <c r="D48" s="23">
        <v>0.3</v>
      </c>
      <c r="E48" s="23">
        <v>0.4</v>
      </c>
      <c r="F48" s="23">
        <f>SUM(C48:E48)</f>
        <v>0.9</v>
      </c>
      <c r="G48" s="23">
        <f>+[1]PP!G54</f>
        <v>0.1</v>
      </c>
      <c r="H48" s="23">
        <f>+[1]PP!H54</f>
        <v>1.9</v>
      </c>
      <c r="I48" s="23">
        <f>+[1]PP!I54</f>
        <v>0.3</v>
      </c>
      <c r="J48" s="23">
        <f>SUM(G48:I48)</f>
        <v>2.2999999999999998</v>
      </c>
      <c r="K48" s="23">
        <f t="shared" si="1"/>
        <v>1.4</v>
      </c>
      <c r="L48" s="23">
        <f>+K48/F48*100</f>
        <v>155.55555555555554</v>
      </c>
      <c r="M48" s="21"/>
      <c r="N48" s="21"/>
    </row>
    <row r="49" spans="1:119" ht="18" customHeight="1">
      <c r="B49" s="22" t="s">
        <v>50</v>
      </c>
      <c r="C49" s="23">
        <f t="shared" ref="C49:E49" si="19">+C50+C53+C56</f>
        <v>422.5</v>
      </c>
      <c r="D49" s="23">
        <f t="shared" si="19"/>
        <v>565.5</v>
      </c>
      <c r="E49" s="23">
        <f t="shared" si="19"/>
        <v>541.69999999999993</v>
      </c>
      <c r="F49" s="23">
        <f>+F50+F53+F56</f>
        <v>1529.7</v>
      </c>
      <c r="G49" s="23">
        <f>+G50+G53+G56</f>
        <v>448.9</v>
      </c>
      <c r="H49" s="23">
        <f t="shared" ref="H49:I49" si="20">+H50+H53+H56</f>
        <v>571.80631116999996</v>
      </c>
      <c r="I49" s="23">
        <f t="shared" si="20"/>
        <v>506.91344164999998</v>
      </c>
      <c r="J49" s="23">
        <f>+J50+J53+J56</f>
        <v>1527.61975282</v>
      </c>
      <c r="K49" s="23">
        <f t="shared" si="1"/>
        <v>-2.0802471800000149</v>
      </c>
      <c r="L49" s="23">
        <f>+K49/F49*100</f>
        <v>-0.135990532784207</v>
      </c>
      <c r="M49" s="21"/>
      <c r="N49" s="21"/>
    </row>
    <row r="50" spans="1:119" ht="18" customHeight="1">
      <c r="B50" s="35" t="s">
        <v>51</v>
      </c>
      <c r="C50" s="23">
        <f t="shared" ref="C50:E50" si="21">+C51+C52</f>
        <v>0.9</v>
      </c>
      <c r="D50" s="23">
        <f t="shared" si="21"/>
        <v>0</v>
      </c>
      <c r="E50" s="23">
        <f t="shared" si="21"/>
        <v>0</v>
      </c>
      <c r="F50" s="23">
        <f>+F51+F52</f>
        <v>0.9</v>
      </c>
      <c r="G50" s="23">
        <f t="shared" ref="G50:I50" si="22">+G51+G52</f>
        <v>0.2</v>
      </c>
      <c r="H50" s="23">
        <f t="shared" si="22"/>
        <v>0.1</v>
      </c>
      <c r="I50" s="23">
        <f t="shared" si="22"/>
        <v>1.2</v>
      </c>
      <c r="J50" s="23">
        <f>+J51+J52</f>
        <v>1.5</v>
      </c>
      <c r="K50" s="23">
        <f t="shared" si="1"/>
        <v>0.6</v>
      </c>
      <c r="L50" s="23">
        <f>+K50/F50*100</f>
        <v>66.666666666666657</v>
      </c>
      <c r="M50" s="21"/>
      <c r="N50" s="21"/>
    </row>
    <row r="51" spans="1:119" ht="18" customHeight="1">
      <c r="B51" s="31" t="s">
        <v>52</v>
      </c>
      <c r="C51" s="25">
        <v>0.9</v>
      </c>
      <c r="D51" s="25">
        <v>0</v>
      </c>
      <c r="E51" s="25">
        <v>0</v>
      </c>
      <c r="F51" s="25">
        <f>SUM(C51:E51)</f>
        <v>0.9</v>
      </c>
      <c r="G51" s="25">
        <v>0.2</v>
      </c>
      <c r="H51" s="25">
        <v>0.1</v>
      </c>
      <c r="I51" s="25">
        <v>1.2</v>
      </c>
      <c r="J51" s="25">
        <f>SUM(G51:I51)</f>
        <v>1.5</v>
      </c>
      <c r="K51" s="25">
        <f t="shared" si="1"/>
        <v>0.6</v>
      </c>
      <c r="L51" s="25">
        <f>+K51/F51*100</f>
        <v>66.666666666666657</v>
      </c>
      <c r="M51" s="21"/>
      <c r="N51" s="21"/>
    </row>
    <row r="52" spans="1:119" ht="18" customHeight="1">
      <c r="B52" s="31" t="s">
        <v>53</v>
      </c>
      <c r="C52" s="25">
        <v>0</v>
      </c>
      <c r="D52" s="25">
        <v>0</v>
      </c>
      <c r="E52" s="25">
        <v>0</v>
      </c>
      <c r="F52" s="25">
        <f>SUM(C52:E52)</f>
        <v>0</v>
      </c>
      <c r="G52" s="25">
        <v>0</v>
      </c>
      <c r="H52" s="25">
        <v>0</v>
      </c>
      <c r="I52" s="25">
        <v>0</v>
      </c>
      <c r="J52" s="25">
        <f>SUM(G52:I52)</f>
        <v>0</v>
      </c>
      <c r="K52" s="25">
        <f t="shared" si="1"/>
        <v>0</v>
      </c>
      <c r="L52" s="33">
        <v>0</v>
      </c>
      <c r="M52" s="21"/>
      <c r="N52" s="21"/>
    </row>
    <row r="53" spans="1:119" ht="18" customHeight="1">
      <c r="B53" s="35" t="s">
        <v>54</v>
      </c>
      <c r="C53" s="23">
        <f t="shared" ref="C53:I53" si="23">+C54+C55</f>
        <v>421.6</v>
      </c>
      <c r="D53" s="23">
        <f t="shared" si="23"/>
        <v>565.5</v>
      </c>
      <c r="E53" s="23">
        <f t="shared" si="23"/>
        <v>541.69999999999993</v>
      </c>
      <c r="F53" s="23">
        <f>+F54+F55</f>
        <v>1528.8</v>
      </c>
      <c r="G53" s="23">
        <f t="shared" si="23"/>
        <v>448.7</v>
      </c>
      <c r="H53" s="23">
        <f t="shared" si="23"/>
        <v>571.69999999999993</v>
      </c>
      <c r="I53" s="23">
        <f t="shared" si="23"/>
        <v>505.7</v>
      </c>
      <c r="J53" s="23">
        <f>+J54+J55</f>
        <v>1526.1000000000001</v>
      </c>
      <c r="K53" s="23">
        <f t="shared" si="1"/>
        <v>-2.6999999999998181</v>
      </c>
      <c r="L53" s="23">
        <f t="shared" ref="L53:L57" si="24">+K53/F53*100</f>
        <v>-0.17660910518052186</v>
      </c>
      <c r="M53" s="21"/>
      <c r="N53" s="21"/>
    </row>
    <row r="54" spans="1:119" ht="18" customHeight="1">
      <c r="A54" s="36"/>
      <c r="B54" s="29" t="s">
        <v>55</v>
      </c>
      <c r="C54" s="25">
        <v>419.1</v>
      </c>
      <c r="D54" s="25">
        <v>563.1</v>
      </c>
      <c r="E54" s="25">
        <v>539.29999999999995</v>
      </c>
      <c r="F54" s="25">
        <f>SUM(C54:E54)</f>
        <v>1521.5</v>
      </c>
      <c r="G54" s="25">
        <f>+[1]PP!G74</f>
        <v>446.2</v>
      </c>
      <c r="H54" s="25">
        <v>569.29999999999995</v>
      </c>
      <c r="I54" s="25">
        <v>502.7</v>
      </c>
      <c r="J54" s="25">
        <f>SUM(G54:I54)</f>
        <v>1518.2</v>
      </c>
      <c r="K54" s="25">
        <f t="shared" si="1"/>
        <v>-3.2999999999999545</v>
      </c>
      <c r="L54" s="25">
        <f t="shared" si="24"/>
        <v>-0.21689122576404565</v>
      </c>
      <c r="M54" s="21"/>
      <c r="N54" s="21"/>
    </row>
    <row r="55" spans="1:119" ht="18" customHeight="1">
      <c r="B55" s="29" t="s">
        <v>27</v>
      </c>
      <c r="C55" s="25">
        <v>2.5</v>
      </c>
      <c r="D55" s="25">
        <v>2.4</v>
      </c>
      <c r="E55" s="25">
        <v>2.4</v>
      </c>
      <c r="F55" s="25">
        <f>SUM(C55:E55)</f>
        <v>7.3000000000000007</v>
      </c>
      <c r="G55" s="25">
        <f>+[1]PP!G76</f>
        <v>2.5</v>
      </c>
      <c r="H55" s="25">
        <f>+[1]PP!H76</f>
        <v>2.4</v>
      </c>
      <c r="I55" s="25">
        <f>+[1]PP!I76</f>
        <v>3</v>
      </c>
      <c r="J55" s="25">
        <f>SUM(G55:I55)</f>
        <v>7.9</v>
      </c>
      <c r="K55" s="25">
        <f t="shared" si="1"/>
        <v>0.59999999999999964</v>
      </c>
      <c r="L55" s="25">
        <f t="shared" si="24"/>
        <v>8.2191780821917746</v>
      </c>
      <c r="M55" s="21"/>
      <c r="N55" s="21"/>
    </row>
    <row r="56" spans="1:119" ht="18" customHeight="1">
      <c r="B56" s="35" t="s">
        <v>56</v>
      </c>
      <c r="C56" s="37">
        <v>0</v>
      </c>
      <c r="D56" s="37">
        <v>0</v>
      </c>
      <c r="E56" s="37">
        <v>0</v>
      </c>
      <c r="F56" s="37">
        <f>SUM(C56:E56)</f>
        <v>0</v>
      </c>
      <c r="G56" s="37">
        <v>0</v>
      </c>
      <c r="H56" s="37">
        <f>6311.17/1000000</f>
        <v>6.3111700000000005E-3</v>
      </c>
      <c r="I56" s="37">
        <v>1.3441649999999999E-2</v>
      </c>
      <c r="J56" s="37">
        <f>SUM(G56:I56)</f>
        <v>1.9752820000000001E-2</v>
      </c>
      <c r="K56" s="37">
        <f t="shared" si="1"/>
        <v>1.9752820000000001E-2</v>
      </c>
      <c r="L56" s="38">
        <v>0</v>
      </c>
      <c r="M56" s="21"/>
      <c r="N56" s="21"/>
    </row>
    <row r="57" spans="1:119" ht="18" customHeight="1">
      <c r="B57" s="39" t="s">
        <v>57</v>
      </c>
      <c r="C57" s="23">
        <f t="shared" ref="C57:I57" si="25">+C58+C62+C63</f>
        <v>804.90000000000009</v>
      </c>
      <c r="D57" s="23">
        <f t="shared" si="25"/>
        <v>1098.6000000000001</v>
      </c>
      <c r="E57" s="23">
        <f t="shared" si="25"/>
        <v>787.5</v>
      </c>
      <c r="F57" s="23">
        <f>+F58+F62+F63</f>
        <v>2691.0000000000005</v>
      </c>
      <c r="G57" s="23">
        <f t="shared" si="25"/>
        <v>1365.6999999999998</v>
      </c>
      <c r="H57" s="23">
        <f t="shared" si="25"/>
        <v>1119.2</v>
      </c>
      <c r="I57" s="23">
        <f t="shared" si="25"/>
        <v>1085.1130818399999</v>
      </c>
      <c r="J57" s="23">
        <f>+J58+J62+J63</f>
        <v>3570.0130818400003</v>
      </c>
      <c r="K57" s="23">
        <f t="shared" si="1"/>
        <v>879.01308183999981</v>
      </c>
      <c r="L57" s="23">
        <f t="shared" si="24"/>
        <v>32.664923145299134</v>
      </c>
      <c r="M57" s="21"/>
      <c r="N57" s="21"/>
    </row>
    <row r="58" spans="1:119" s="40" customFormat="1" ht="18" customHeight="1">
      <c r="B58" s="39" t="s">
        <v>58</v>
      </c>
      <c r="C58" s="23">
        <f t="shared" ref="C58:I58" si="26">+C59</f>
        <v>0.1</v>
      </c>
      <c r="D58" s="23">
        <f t="shared" si="26"/>
        <v>0</v>
      </c>
      <c r="E58" s="23">
        <f t="shared" si="26"/>
        <v>0</v>
      </c>
      <c r="F58" s="23">
        <f>+F59</f>
        <v>0.1</v>
      </c>
      <c r="G58" s="23">
        <f t="shared" si="26"/>
        <v>336.5</v>
      </c>
      <c r="H58" s="23">
        <f t="shared" si="26"/>
        <v>218</v>
      </c>
      <c r="I58" s="23">
        <f t="shared" si="26"/>
        <v>255.11308184000001</v>
      </c>
      <c r="J58" s="23">
        <f>+J59</f>
        <v>809.61308184000006</v>
      </c>
      <c r="K58" s="23">
        <f t="shared" si="1"/>
        <v>809.51308184000004</v>
      </c>
      <c r="L58" s="41">
        <v>0</v>
      </c>
      <c r="M58" s="42"/>
      <c r="N58" s="21"/>
    </row>
    <row r="59" spans="1:119" ht="18" customHeight="1">
      <c r="B59" s="35" t="s">
        <v>59</v>
      </c>
      <c r="C59" s="23">
        <f t="shared" ref="C59:E59" si="27">+C60+C61</f>
        <v>0.1</v>
      </c>
      <c r="D59" s="23">
        <f t="shared" si="27"/>
        <v>0</v>
      </c>
      <c r="E59" s="23">
        <f t="shared" si="27"/>
        <v>0</v>
      </c>
      <c r="F59" s="23">
        <f>+F60+F61</f>
        <v>0.1</v>
      </c>
      <c r="G59" s="23">
        <f t="shared" ref="G59:I59" si="28">+G60+G61</f>
        <v>336.5</v>
      </c>
      <c r="H59" s="23">
        <f t="shared" si="28"/>
        <v>218</v>
      </c>
      <c r="I59" s="23">
        <f t="shared" si="28"/>
        <v>255.11308184000001</v>
      </c>
      <c r="J59" s="23">
        <f>+J60+J61</f>
        <v>809.61308184000006</v>
      </c>
      <c r="K59" s="23">
        <f t="shared" si="1"/>
        <v>809.51308184000004</v>
      </c>
      <c r="L59" s="41">
        <v>0</v>
      </c>
      <c r="M59" s="21"/>
      <c r="N59" s="21"/>
    </row>
    <row r="60" spans="1:119" s="43" customFormat="1" ht="18" customHeight="1">
      <c r="B60" s="29" t="s">
        <v>60</v>
      </c>
      <c r="C60" s="25">
        <v>0</v>
      </c>
      <c r="D60" s="25">
        <v>0</v>
      </c>
      <c r="E60" s="25">
        <v>0</v>
      </c>
      <c r="F60" s="25">
        <f>SUM(C60:E60)</f>
        <v>0</v>
      </c>
      <c r="G60" s="25">
        <v>336.5</v>
      </c>
      <c r="H60" s="25">
        <v>218</v>
      </c>
      <c r="I60" s="25">
        <v>255.1</v>
      </c>
      <c r="J60" s="25">
        <f>SUM(G60:I60)</f>
        <v>809.6</v>
      </c>
      <c r="K60" s="25">
        <f t="shared" si="1"/>
        <v>809.6</v>
      </c>
      <c r="L60" s="33">
        <v>0</v>
      </c>
      <c r="M60" s="44"/>
      <c r="N60" s="21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</row>
    <row r="61" spans="1:119" ht="18" customHeight="1">
      <c r="B61" s="29" t="s">
        <v>27</v>
      </c>
      <c r="C61" s="25">
        <v>0.1</v>
      </c>
      <c r="D61" s="25">
        <v>0</v>
      </c>
      <c r="E61" s="25">
        <v>0</v>
      </c>
      <c r="F61" s="25">
        <f>SUM(C61:E61)</f>
        <v>0.1</v>
      </c>
      <c r="G61" s="25">
        <v>0</v>
      </c>
      <c r="H61" s="25">
        <v>0</v>
      </c>
      <c r="I61" s="25">
        <f>13081.84/1000000</f>
        <v>1.3081840000000001E-2</v>
      </c>
      <c r="J61" s="25">
        <f>SUM(G61:I61)</f>
        <v>1.3081840000000001E-2</v>
      </c>
      <c r="K61" s="25">
        <f t="shared" si="1"/>
        <v>-8.6918160000000008E-2</v>
      </c>
      <c r="L61" s="33">
        <v>0</v>
      </c>
      <c r="M61" s="21"/>
      <c r="N61" s="21"/>
    </row>
    <row r="62" spans="1:119" ht="18" customHeight="1">
      <c r="B62" s="35" t="s">
        <v>61</v>
      </c>
      <c r="C62" s="23">
        <v>64.099999999999994</v>
      </c>
      <c r="D62" s="23">
        <v>51.7</v>
      </c>
      <c r="E62" s="23">
        <v>11.5</v>
      </c>
      <c r="F62" s="23">
        <f>SUM(C62:E62)</f>
        <v>127.3</v>
      </c>
      <c r="G62" s="23">
        <v>10.6</v>
      </c>
      <c r="H62" s="23">
        <v>9.9</v>
      </c>
      <c r="I62" s="23">
        <v>13.9</v>
      </c>
      <c r="J62" s="23">
        <f>SUM(G62:I62)</f>
        <v>34.4</v>
      </c>
      <c r="K62" s="23">
        <f t="shared" si="1"/>
        <v>-92.9</v>
      </c>
      <c r="L62" s="23">
        <f t="shared" ref="L62:L70" si="29">+K62/F62*100</f>
        <v>-72.977219167321294</v>
      </c>
      <c r="M62" s="21"/>
      <c r="N62" s="21"/>
    </row>
    <row r="63" spans="1:119" ht="18" customHeight="1">
      <c r="B63" s="35" t="s">
        <v>62</v>
      </c>
      <c r="C63" s="23">
        <v>740.7</v>
      </c>
      <c r="D63" s="23">
        <v>1046.9000000000001</v>
      </c>
      <c r="E63" s="23">
        <v>776</v>
      </c>
      <c r="F63" s="23">
        <f>SUM(C63:E63)</f>
        <v>2563.6000000000004</v>
      </c>
      <c r="G63" s="23">
        <v>1018.5999999999999</v>
      </c>
      <c r="H63" s="23">
        <v>891.3</v>
      </c>
      <c r="I63" s="23">
        <v>816.1</v>
      </c>
      <c r="J63" s="23">
        <f>SUM(G63:I63)</f>
        <v>2726</v>
      </c>
      <c r="K63" s="23">
        <f t="shared" si="1"/>
        <v>162.39999999999964</v>
      </c>
      <c r="L63" s="23">
        <f t="shared" si="29"/>
        <v>6.3348416289592606</v>
      </c>
      <c r="M63" s="21"/>
      <c r="N63" s="21"/>
    </row>
    <row r="64" spans="1:119" ht="18" customHeight="1">
      <c r="B64" s="31" t="s">
        <v>63</v>
      </c>
      <c r="C64" s="25">
        <v>736.3</v>
      </c>
      <c r="D64" s="25">
        <v>1040.5</v>
      </c>
      <c r="E64" s="25">
        <v>766.8</v>
      </c>
      <c r="F64" s="25">
        <f>SUM(C64:E64)</f>
        <v>2543.6</v>
      </c>
      <c r="G64" s="25">
        <f>+[1]PP!G91</f>
        <v>1014.3</v>
      </c>
      <c r="H64" s="25">
        <f>+[1]PP!H91</f>
        <v>883.2</v>
      </c>
      <c r="I64" s="25">
        <f>+[1]PP!I91</f>
        <v>810.1</v>
      </c>
      <c r="J64" s="25">
        <f>SUM(G64:I64)</f>
        <v>2707.6</v>
      </c>
      <c r="K64" s="25">
        <f t="shared" si="1"/>
        <v>164</v>
      </c>
      <c r="L64" s="25">
        <f t="shared" si="29"/>
        <v>6.4475546469570686</v>
      </c>
      <c r="M64" s="21"/>
      <c r="N64" s="21"/>
    </row>
    <row r="65" spans="2:15" ht="18" customHeight="1" thickBot="1">
      <c r="B65" s="46" t="s">
        <v>64</v>
      </c>
      <c r="C65" s="47">
        <f t="shared" ref="C65:I65" si="30">+C9</f>
        <v>76588.39999999998</v>
      </c>
      <c r="D65" s="47">
        <f t="shared" si="30"/>
        <v>66251.200000000012</v>
      </c>
      <c r="E65" s="47">
        <f t="shared" si="30"/>
        <v>64829.2</v>
      </c>
      <c r="F65" s="47">
        <f>+F9</f>
        <v>207668.8</v>
      </c>
      <c r="G65" s="47">
        <f t="shared" si="30"/>
        <v>85305.200000000012</v>
      </c>
      <c r="H65" s="47">
        <f t="shared" si="30"/>
        <v>65990.00631117</v>
      </c>
      <c r="I65" s="47">
        <f t="shared" si="30"/>
        <v>67036.426523490009</v>
      </c>
      <c r="J65" s="47">
        <f>+J9</f>
        <v>218331.63283466001</v>
      </c>
      <c r="K65" s="47">
        <f t="shared" si="1"/>
        <v>10662.832834660017</v>
      </c>
      <c r="L65" s="47">
        <f t="shared" si="29"/>
        <v>5.134537703622315</v>
      </c>
      <c r="M65" s="21"/>
      <c r="N65" s="21"/>
      <c r="O65" s="21"/>
    </row>
    <row r="66" spans="2:15" ht="18" customHeight="1" thickTop="1">
      <c r="B66" s="48" t="s">
        <v>65</v>
      </c>
      <c r="C66" s="49">
        <f t="shared" ref="C66:I66" si="31">SUM(C67:C71)</f>
        <v>102.89999999999999</v>
      </c>
      <c r="D66" s="49">
        <f t="shared" si="31"/>
        <v>51.599999999999994</v>
      </c>
      <c r="E66" s="49">
        <f t="shared" si="31"/>
        <v>100</v>
      </c>
      <c r="F66" s="49">
        <f>SUM(F67:F71)</f>
        <v>254.49999999999997</v>
      </c>
      <c r="G66" s="49">
        <f t="shared" si="31"/>
        <v>101.80000000000001</v>
      </c>
      <c r="H66" s="49">
        <f t="shared" si="31"/>
        <v>54.600000000000009</v>
      </c>
      <c r="I66" s="49">
        <f t="shared" si="31"/>
        <v>109.5</v>
      </c>
      <c r="J66" s="49">
        <f>SUM(J67:J71)</f>
        <v>265.90000000000003</v>
      </c>
      <c r="K66" s="49">
        <f t="shared" si="1"/>
        <v>11.400000000000063</v>
      </c>
      <c r="L66" s="49">
        <f t="shared" si="29"/>
        <v>4.4793713163065085</v>
      </c>
      <c r="M66" s="21"/>
      <c r="N66" s="21"/>
      <c r="O66" s="50"/>
    </row>
    <row r="67" spans="2:15" ht="18" customHeight="1">
      <c r="B67" s="51" t="s">
        <v>66</v>
      </c>
      <c r="C67" s="52">
        <v>2.8</v>
      </c>
      <c r="D67" s="52">
        <v>0.2</v>
      </c>
      <c r="E67" s="52">
        <v>0.1</v>
      </c>
      <c r="F67" s="52">
        <f t="shared" ref="F67:F69" si="32">SUM(C67:E67)</f>
        <v>3.1</v>
      </c>
      <c r="G67" s="52">
        <v>3</v>
      </c>
      <c r="H67" s="52">
        <v>4.7</v>
      </c>
      <c r="I67" s="52">
        <v>14.2</v>
      </c>
      <c r="J67" s="52">
        <f t="shared" ref="J67:J69" si="33">SUM(G67:I67)</f>
        <v>21.9</v>
      </c>
      <c r="K67" s="52">
        <f t="shared" si="1"/>
        <v>18.799999999999997</v>
      </c>
      <c r="L67" s="52">
        <f t="shared" si="29"/>
        <v>606.45161290322574</v>
      </c>
      <c r="M67" s="21"/>
      <c r="N67" s="21"/>
    </row>
    <row r="68" spans="2:15" ht="18" customHeight="1">
      <c r="B68" s="51" t="s">
        <v>67</v>
      </c>
      <c r="C68" s="52">
        <v>20.9</v>
      </c>
      <c r="D68" s="52">
        <v>25</v>
      </c>
      <c r="E68" s="52">
        <v>42.7</v>
      </c>
      <c r="F68" s="52">
        <f t="shared" si="32"/>
        <v>88.6</v>
      </c>
      <c r="G68" s="52">
        <v>14</v>
      </c>
      <c r="H68" s="52">
        <v>16.100000000000001</v>
      </c>
      <c r="I68" s="52">
        <v>21.8</v>
      </c>
      <c r="J68" s="52">
        <f t="shared" si="33"/>
        <v>51.900000000000006</v>
      </c>
      <c r="K68" s="52">
        <f t="shared" si="1"/>
        <v>-36.699999999999989</v>
      </c>
      <c r="L68" s="52">
        <f t="shared" si="29"/>
        <v>-41.422121896162515</v>
      </c>
      <c r="M68" s="21"/>
      <c r="N68" s="21"/>
    </row>
    <row r="69" spans="2:15" ht="18" customHeight="1">
      <c r="B69" s="51" t="s">
        <v>68</v>
      </c>
      <c r="C69" s="52">
        <f>+[1]PP!C132</f>
        <v>75.099999999999994</v>
      </c>
      <c r="D69" s="52">
        <f>+[1]PP!D132</f>
        <v>23.1</v>
      </c>
      <c r="E69" s="52">
        <v>53.2</v>
      </c>
      <c r="F69" s="52">
        <f t="shared" si="32"/>
        <v>151.39999999999998</v>
      </c>
      <c r="G69" s="52">
        <f>+[1]PP!G132</f>
        <v>81</v>
      </c>
      <c r="H69" s="52">
        <f>+[1]PP!H132</f>
        <v>29.1</v>
      </c>
      <c r="I69" s="52">
        <f>+[1]PP!I132</f>
        <v>69.400000000000006</v>
      </c>
      <c r="J69" s="52">
        <f t="shared" si="33"/>
        <v>179.5</v>
      </c>
      <c r="K69" s="52">
        <f t="shared" si="1"/>
        <v>28.100000000000023</v>
      </c>
      <c r="L69" s="52">
        <f t="shared" si="29"/>
        <v>18.560105680317061</v>
      </c>
      <c r="M69" s="21"/>
      <c r="N69" s="21"/>
    </row>
    <row r="70" spans="2:15" ht="15.75" customHeight="1">
      <c r="B70" s="51" t="s">
        <v>69</v>
      </c>
      <c r="C70" s="53">
        <f>+[1]PP!C131</f>
        <v>4.0999999999999996</v>
      </c>
      <c r="D70" s="53">
        <v>3.3</v>
      </c>
      <c r="E70" s="53">
        <v>4</v>
      </c>
      <c r="F70" s="52">
        <f>SUM(C70:E70)</f>
        <v>11.399999999999999</v>
      </c>
      <c r="G70" s="53">
        <f>+[1]PP!G131</f>
        <v>3.4</v>
      </c>
      <c r="H70" s="53">
        <f>+[1]PP!H131</f>
        <v>4.0999999999999996</v>
      </c>
      <c r="I70" s="53">
        <f>+[1]PP!I131</f>
        <v>4</v>
      </c>
      <c r="J70" s="52">
        <f>SUM(G70:I70)</f>
        <v>11.5</v>
      </c>
      <c r="K70" s="53">
        <f t="shared" si="1"/>
        <v>0.10000000000000142</v>
      </c>
      <c r="L70" s="53">
        <f t="shared" si="29"/>
        <v>0.87719298245615296</v>
      </c>
      <c r="M70" s="21"/>
      <c r="N70" s="21"/>
    </row>
    <row r="71" spans="2:15" ht="18.75" customHeight="1" thickBot="1">
      <c r="B71" s="54" t="s">
        <v>70</v>
      </c>
      <c r="C71" s="52">
        <v>0</v>
      </c>
      <c r="D71" s="52">
        <v>0</v>
      </c>
      <c r="E71" s="52">
        <v>0</v>
      </c>
      <c r="F71" s="52">
        <f>SUM(C71:E71)</f>
        <v>0</v>
      </c>
      <c r="G71" s="52">
        <f>+[1]PP!G129</f>
        <v>0.4</v>
      </c>
      <c r="H71" s="52">
        <f>+[1]PP!H129</f>
        <v>0.6</v>
      </c>
      <c r="I71" s="52">
        <f>+[1]PP!I129</f>
        <v>0.1</v>
      </c>
      <c r="J71" s="52">
        <f>SUM(G71:I71)</f>
        <v>1.1000000000000001</v>
      </c>
      <c r="K71" s="52">
        <f t="shared" si="1"/>
        <v>1.1000000000000001</v>
      </c>
      <c r="L71" s="53">
        <v>0</v>
      </c>
      <c r="M71" s="21"/>
      <c r="N71" s="21"/>
    </row>
    <row r="72" spans="2:15" ht="26.25" customHeight="1" thickTop="1">
      <c r="B72" s="55" t="s">
        <v>71</v>
      </c>
      <c r="C72" s="56">
        <f>+C66+C65</f>
        <v>76691.299999999974</v>
      </c>
      <c r="D72" s="56">
        <f t="shared" ref="D72:J72" si="34">+D66+D65</f>
        <v>66302.800000000017</v>
      </c>
      <c r="E72" s="56">
        <f t="shared" si="34"/>
        <v>64929.2</v>
      </c>
      <c r="F72" s="56">
        <f>+F66+F65</f>
        <v>207923.3</v>
      </c>
      <c r="G72" s="56">
        <f t="shared" si="34"/>
        <v>85407.000000000015</v>
      </c>
      <c r="H72" s="57">
        <f t="shared" si="34"/>
        <v>66044.606311170006</v>
      </c>
      <c r="I72" s="57">
        <f t="shared" si="34"/>
        <v>67145.926523490009</v>
      </c>
      <c r="J72" s="57">
        <f t="shared" si="34"/>
        <v>218597.53283466</v>
      </c>
      <c r="K72" s="56">
        <f t="shared" si="1"/>
        <v>10674.232834660012</v>
      </c>
      <c r="L72" s="56">
        <f>+K72/F72*100</f>
        <v>5.1337357740378362</v>
      </c>
      <c r="M72" s="21"/>
      <c r="N72" s="21"/>
    </row>
    <row r="73" spans="2:15" ht="14.25" customHeight="1">
      <c r="B73" s="58" t="s">
        <v>72</v>
      </c>
      <c r="C73" s="59"/>
      <c r="D73" s="59"/>
      <c r="E73" s="59"/>
      <c r="F73" s="60"/>
      <c r="G73" s="61"/>
      <c r="H73" s="61"/>
      <c r="I73" s="61"/>
      <c r="J73" s="61"/>
      <c r="K73" s="59"/>
      <c r="L73" s="62"/>
    </row>
    <row r="74" spans="2:15" ht="15" customHeight="1">
      <c r="B74" s="63" t="s">
        <v>73</v>
      </c>
      <c r="C74" s="64"/>
      <c r="D74" s="64"/>
      <c r="E74" s="64"/>
      <c r="F74" s="65"/>
      <c r="G74" s="66"/>
      <c r="H74" s="66"/>
      <c r="I74" s="66"/>
      <c r="J74" s="66"/>
      <c r="K74" s="3"/>
    </row>
    <row r="75" spans="2:15" ht="17.25" customHeight="1">
      <c r="B75" s="67" t="s">
        <v>74</v>
      </c>
      <c r="C75" s="66"/>
      <c r="D75" s="66"/>
      <c r="E75" s="66"/>
      <c r="F75" s="66"/>
      <c r="G75" s="66"/>
      <c r="H75" s="66"/>
      <c r="I75" s="66"/>
      <c r="J75" s="66"/>
      <c r="K75" s="68"/>
      <c r="L75" s="69"/>
    </row>
    <row r="76" spans="2:15" ht="12" customHeight="1">
      <c r="B76" s="67" t="s">
        <v>75</v>
      </c>
      <c r="C76" s="64"/>
      <c r="D76" s="64"/>
      <c r="E76" s="64"/>
      <c r="F76" s="64"/>
      <c r="G76" s="66"/>
      <c r="H76" s="66"/>
      <c r="I76" s="66"/>
      <c r="J76" s="66"/>
      <c r="K76" s="3"/>
    </row>
    <row r="77" spans="2:15">
      <c r="B77" s="70" t="s">
        <v>76</v>
      </c>
      <c r="C77" s="64"/>
      <c r="D77" s="64"/>
      <c r="E77" s="64"/>
      <c r="F77" s="64"/>
      <c r="G77" s="66"/>
      <c r="H77" s="66"/>
      <c r="I77" s="66"/>
      <c r="J77" s="66"/>
      <c r="K77" s="71"/>
      <c r="L77" s="72"/>
    </row>
    <row r="78" spans="2:15" ht="16.5">
      <c r="B78" s="71"/>
      <c r="C78" s="73"/>
      <c r="D78" s="73"/>
      <c r="E78" s="73"/>
      <c r="F78" s="73"/>
      <c r="G78" s="74"/>
      <c r="H78" s="74"/>
      <c r="I78" s="74"/>
      <c r="J78" s="74"/>
      <c r="K78" s="75"/>
      <c r="L78" s="60"/>
    </row>
    <row r="79" spans="2:15">
      <c r="B79" s="71"/>
      <c r="C79" s="76"/>
      <c r="D79" s="76"/>
      <c r="E79" s="76"/>
      <c r="F79" s="76"/>
      <c r="G79" s="66"/>
      <c r="H79" s="66"/>
      <c r="I79" s="66"/>
      <c r="J79" s="66"/>
      <c r="K79" s="72"/>
      <c r="L79" s="72"/>
    </row>
    <row r="80" spans="2:15">
      <c r="B80" s="71"/>
      <c r="C80" s="76"/>
      <c r="D80" s="76"/>
      <c r="E80" s="76"/>
      <c r="F80" s="77"/>
      <c r="G80" s="66"/>
      <c r="H80" s="66"/>
      <c r="I80" s="66"/>
      <c r="J80" s="66"/>
      <c r="K80" s="72"/>
      <c r="L80" s="72"/>
    </row>
    <row r="81" spans="2:12">
      <c r="B81" s="71"/>
      <c r="C81" s="76"/>
      <c r="D81" s="76"/>
      <c r="E81" s="76"/>
      <c r="F81" s="77"/>
      <c r="G81" s="78"/>
      <c r="H81" s="78"/>
      <c r="I81" s="78"/>
      <c r="J81" s="79"/>
      <c r="K81" s="72"/>
      <c r="L81" s="72"/>
    </row>
    <row r="82" spans="2:12">
      <c r="B82" s="71"/>
      <c r="C82" s="76"/>
      <c r="D82" s="76"/>
      <c r="E82" s="76"/>
      <c r="F82" s="77"/>
      <c r="G82" s="72"/>
      <c r="H82" s="72"/>
      <c r="I82" s="72"/>
      <c r="J82" s="72"/>
      <c r="K82" s="72"/>
      <c r="L82" s="72"/>
    </row>
    <row r="83" spans="2:12">
      <c r="B83" s="71"/>
      <c r="C83" s="71"/>
      <c r="D83" s="71"/>
      <c r="E83" s="71"/>
      <c r="F83" s="72"/>
      <c r="G83" s="80"/>
      <c r="H83" s="80"/>
      <c r="I83" s="80"/>
      <c r="J83" s="80"/>
      <c r="K83" s="72"/>
      <c r="L83" s="72"/>
    </row>
    <row r="84" spans="2:12">
      <c r="B84" s="71"/>
      <c r="C84" s="71"/>
      <c r="D84" s="71"/>
      <c r="E84" s="71"/>
      <c r="F84" s="72"/>
      <c r="G84" s="80"/>
      <c r="H84" s="80"/>
      <c r="I84" s="80"/>
      <c r="J84" s="80"/>
      <c r="K84" s="72"/>
      <c r="L84" s="72"/>
    </row>
    <row r="85" spans="2:12">
      <c r="B85" s="71"/>
      <c r="C85" s="71"/>
      <c r="D85" s="71"/>
      <c r="E85" s="71"/>
      <c r="F85" s="72"/>
      <c r="G85" s="80"/>
      <c r="H85" s="80"/>
      <c r="I85" s="80"/>
      <c r="J85" s="80"/>
      <c r="K85" s="72"/>
      <c r="L85" s="72"/>
    </row>
    <row r="86" spans="2:12">
      <c r="B86" s="71"/>
      <c r="C86" s="71"/>
      <c r="D86" s="71"/>
      <c r="E86" s="71"/>
      <c r="F86" s="72"/>
      <c r="G86" s="72"/>
      <c r="H86" s="72"/>
      <c r="I86" s="72"/>
      <c r="J86" s="72"/>
      <c r="K86" s="72"/>
      <c r="L86" s="72"/>
    </row>
    <row r="87" spans="2:12">
      <c r="B87" s="71"/>
      <c r="C87" s="71"/>
      <c r="D87" s="71"/>
      <c r="E87" s="71"/>
      <c r="F87" s="72"/>
      <c r="G87" s="72"/>
      <c r="H87" s="72"/>
      <c r="I87" s="72"/>
      <c r="J87" s="72"/>
      <c r="K87" s="72"/>
      <c r="L87" s="72"/>
    </row>
    <row r="88" spans="2:12">
      <c r="B88" s="71"/>
      <c r="C88" s="71"/>
      <c r="D88" s="71"/>
      <c r="E88" s="71"/>
      <c r="F88" s="72"/>
      <c r="G88" s="72"/>
      <c r="H88" s="72"/>
      <c r="I88" s="72"/>
      <c r="J88" s="72"/>
      <c r="K88" s="72"/>
      <c r="L88" s="72"/>
    </row>
    <row r="89" spans="2:12">
      <c r="B89" s="71"/>
      <c r="C89" s="71"/>
      <c r="D89" s="71"/>
      <c r="E89" s="71"/>
      <c r="F89" s="72"/>
      <c r="G89" s="72"/>
      <c r="H89" s="72"/>
      <c r="I89" s="72"/>
      <c r="J89" s="72"/>
      <c r="K89" s="72"/>
      <c r="L89" s="72"/>
    </row>
    <row r="90" spans="2:12">
      <c r="B90" s="71"/>
      <c r="C90" s="71"/>
      <c r="D90" s="71"/>
      <c r="E90" s="71"/>
      <c r="F90" s="72"/>
      <c r="G90" s="72"/>
      <c r="H90" s="72"/>
      <c r="I90" s="72"/>
      <c r="J90" s="71"/>
      <c r="K90" s="71"/>
      <c r="L90" s="71"/>
    </row>
    <row r="91" spans="2:12">
      <c r="B91" s="71"/>
      <c r="C91" s="71"/>
      <c r="D91" s="71"/>
      <c r="E91" s="71"/>
      <c r="F91" s="72"/>
      <c r="G91" s="72"/>
      <c r="H91" s="72"/>
      <c r="I91" s="72"/>
      <c r="J91" s="72"/>
      <c r="K91" s="71"/>
      <c r="L91" s="71"/>
    </row>
    <row r="92" spans="2:12">
      <c r="B92" s="71"/>
      <c r="C92" s="71"/>
      <c r="D92" s="71"/>
      <c r="E92" s="71"/>
      <c r="F92" s="72"/>
      <c r="G92" s="72"/>
      <c r="H92" s="72"/>
      <c r="I92" s="72"/>
      <c r="J92" s="71"/>
      <c r="K92" s="71"/>
      <c r="L92" s="71"/>
    </row>
    <row r="93" spans="2:12">
      <c r="B93" s="71"/>
      <c r="C93" s="71"/>
      <c r="D93" s="71"/>
      <c r="E93" s="71"/>
      <c r="F93" s="72"/>
      <c r="G93" s="72"/>
      <c r="H93" s="72"/>
      <c r="I93" s="72"/>
      <c r="J93" s="71"/>
      <c r="K93" s="71"/>
      <c r="L93" s="71"/>
    </row>
    <row r="94" spans="2:12">
      <c r="B94" s="71"/>
      <c r="C94" s="71"/>
      <c r="D94" s="71"/>
      <c r="E94" s="71"/>
      <c r="F94" s="72"/>
      <c r="G94" s="72"/>
      <c r="H94" s="72"/>
      <c r="I94" s="72"/>
      <c r="J94" s="71"/>
      <c r="K94" s="71"/>
      <c r="L94" s="71"/>
    </row>
    <row r="95" spans="2:12">
      <c r="B95" s="71"/>
      <c r="C95" s="71"/>
      <c r="D95" s="71"/>
      <c r="E95" s="71"/>
      <c r="F95" s="72"/>
      <c r="G95" s="72"/>
      <c r="H95" s="72"/>
      <c r="I95" s="72"/>
      <c r="J95" s="71"/>
      <c r="K95" s="71"/>
      <c r="L95" s="71"/>
    </row>
    <row r="96" spans="2:12">
      <c r="B96" s="71"/>
      <c r="C96" s="71"/>
      <c r="D96" s="71"/>
      <c r="E96" s="71"/>
      <c r="F96" s="72"/>
      <c r="G96" s="72"/>
      <c r="H96" s="72"/>
      <c r="I96" s="72"/>
      <c r="J96" s="71"/>
      <c r="K96" s="71"/>
      <c r="L96" s="71"/>
    </row>
    <row r="97" spans="2:12">
      <c r="B97" s="71"/>
      <c r="C97" s="71"/>
      <c r="D97" s="71"/>
      <c r="E97" s="71"/>
      <c r="F97" s="72"/>
      <c r="G97" s="72"/>
      <c r="H97" s="72"/>
      <c r="I97" s="72"/>
      <c r="J97" s="71"/>
      <c r="K97" s="71"/>
      <c r="L97" s="71"/>
    </row>
    <row r="98" spans="2:12">
      <c r="B98" s="71"/>
      <c r="C98" s="71"/>
      <c r="D98" s="71"/>
      <c r="E98" s="71"/>
      <c r="F98" s="72"/>
      <c r="G98" s="72"/>
      <c r="H98" s="72"/>
      <c r="I98" s="72"/>
      <c r="J98" s="71"/>
      <c r="K98" s="71"/>
      <c r="L98" s="71"/>
    </row>
    <row r="99" spans="2:12">
      <c r="B99" s="71"/>
      <c r="C99" s="71"/>
      <c r="D99" s="71"/>
      <c r="E99" s="71"/>
      <c r="F99" s="72"/>
      <c r="G99" s="72"/>
      <c r="H99" s="72"/>
      <c r="I99" s="72"/>
      <c r="J99" s="71"/>
      <c r="K99" s="71"/>
      <c r="L99" s="71"/>
    </row>
    <row r="100" spans="2:12">
      <c r="B100" s="71"/>
      <c r="C100" s="71"/>
      <c r="D100" s="71"/>
      <c r="E100" s="71"/>
      <c r="F100" s="72"/>
      <c r="G100" s="72"/>
      <c r="H100" s="72"/>
      <c r="I100" s="72"/>
      <c r="J100" s="71"/>
      <c r="K100" s="71"/>
      <c r="L100" s="71"/>
    </row>
    <row r="101" spans="2:12">
      <c r="B101" s="71"/>
      <c r="C101" s="71"/>
      <c r="D101" s="71"/>
      <c r="E101" s="71"/>
      <c r="F101" s="72"/>
      <c r="G101" s="72"/>
      <c r="H101" s="72"/>
      <c r="I101" s="72"/>
      <c r="J101" s="71"/>
      <c r="K101" s="71"/>
      <c r="L101" s="71"/>
    </row>
    <row r="102" spans="2:12">
      <c r="B102" s="71"/>
      <c r="C102" s="71"/>
      <c r="D102" s="71"/>
      <c r="E102" s="71"/>
      <c r="F102" s="72"/>
      <c r="G102" s="72"/>
      <c r="H102" s="72"/>
      <c r="I102" s="72"/>
      <c r="J102" s="71"/>
      <c r="K102" s="71"/>
      <c r="L102" s="71"/>
    </row>
    <row r="103" spans="2:12">
      <c r="B103" s="71"/>
      <c r="C103" s="71"/>
      <c r="D103" s="71"/>
      <c r="E103" s="71"/>
      <c r="F103" s="72"/>
      <c r="G103" s="72"/>
      <c r="H103" s="72"/>
      <c r="I103" s="72"/>
      <c r="J103" s="71"/>
      <c r="K103" s="71"/>
      <c r="L103" s="71"/>
    </row>
    <row r="104" spans="2:12">
      <c r="B104" s="71"/>
      <c r="C104" s="71"/>
      <c r="D104" s="71"/>
      <c r="E104" s="71"/>
      <c r="F104" s="72"/>
      <c r="G104" s="72"/>
      <c r="H104" s="72"/>
      <c r="I104" s="72"/>
      <c r="J104" s="71"/>
      <c r="K104" s="71"/>
      <c r="L104" s="71"/>
    </row>
    <row r="105" spans="2:12">
      <c r="B105" s="71"/>
      <c r="C105" s="71"/>
      <c r="D105" s="71"/>
      <c r="E105" s="71"/>
      <c r="F105" s="72"/>
      <c r="G105" s="72"/>
      <c r="H105" s="72"/>
      <c r="I105" s="72"/>
      <c r="J105" s="71"/>
      <c r="K105" s="71"/>
      <c r="L105" s="71"/>
    </row>
    <row r="106" spans="2:12">
      <c r="B106" s="71"/>
      <c r="C106" s="71"/>
      <c r="D106" s="71"/>
      <c r="E106" s="71"/>
      <c r="F106" s="72"/>
      <c r="G106" s="72"/>
      <c r="H106" s="72"/>
      <c r="I106" s="72"/>
      <c r="J106" s="71"/>
      <c r="K106" s="71"/>
      <c r="L106" s="71"/>
    </row>
    <row r="107" spans="2:12">
      <c r="B107" s="71"/>
      <c r="C107" s="71"/>
      <c r="D107" s="71"/>
      <c r="E107" s="71"/>
      <c r="F107" s="72"/>
      <c r="G107" s="72"/>
      <c r="H107" s="72"/>
      <c r="I107" s="72"/>
      <c r="J107" s="71"/>
      <c r="K107" s="71"/>
      <c r="L107" s="71"/>
    </row>
    <row r="108" spans="2:12">
      <c r="B108" s="71"/>
      <c r="C108" s="71"/>
      <c r="D108" s="71"/>
      <c r="E108" s="71"/>
      <c r="F108" s="72"/>
      <c r="G108" s="72"/>
      <c r="H108" s="72"/>
      <c r="I108" s="72"/>
      <c r="J108" s="71"/>
      <c r="K108" s="71"/>
      <c r="L108" s="71"/>
    </row>
    <row r="109" spans="2:12">
      <c r="B109" s="71"/>
      <c r="C109" s="71"/>
      <c r="D109" s="71"/>
      <c r="E109" s="71"/>
      <c r="F109" s="72"/>
      <c r="G109" s="72"/>
      <c r="H109" s="72"/>
      <c r="I109" s="72"/>
      <c r="J109" s="71"/>
      <c r="K109" s="71"/>
      <c r="L109" s="71"/>
    </row>
    <row r="110" spans="2:12">
      <c r="B110" s="71"/>
      <c r="C110" s="71"/>
      <c r="D110" s="71"/>
      <c r="E110" s="71"/>
      <c r="F110" s="72"/>
      <c r="G110" s="72"/>
      <c r="H110" s="72"/>
      <c r="I110" s="72"/>
      <c r="J110" s="71"/>
      <c r="K110" s="71"/>
      <c r="L110" s="71"/>
    </row>
    <row r="111" spans="2:12">
      <c r="B111" s="71"/>
      <c r="C111" s="71"/>
      <c r="D111" s="71"/>
      <c r="E111" s="71"/>
      <c r="F111" s="72"/>
      <c r="G111" s="72"/>
      <c r="H111" s="72"/>
      <c r="I111" s="72"/>
      <c r="J111" s="71"/>
      <c r="K111" s="71"/>
      <c r="L111" s="71"/>
    </row>
    <row r="112" spans="2:12">
      <c r="B112" s="71"/>
      <c r="C112" s="71"/>
      <c r="D112" s="71"/>
      <c r="E112" s="71"/>
      <c r="F112" s="72"/>
      <c r="G112" s="72"/>
      <c r="H112" s="72"/>
      <c r="I112" s="72"/>
      <c r="J112" s="71"/>
      <c r="K112" s="71"/>
      <c r="L112" s="71"/>
    </row>
    <row r="113" spans="2:12">
      <c r="B113" s="71"/>
      <c r="C113" s="71"/>
      <c r="D113" s="71"/>
      <c r="E113" s="71"/>
      <c r="F113" s="72"/>
      <c r="G113" s="72"/>
      <c r="H113" s="72"/>
      <c r="I113" s="72"/>
      <c r="J113" s="71"/>
      <c r="K113" s="71"/>
      <c r="L113" s="71"/>
    </row>
    <row r="114" spans="2:12">
      <c r="B114" s="71"/>
      <c r="C114" s="71"/>
      <c r="D114" s="71"/>
      <c r="E114" s="71"/>
      <c r="F114" s="72"/>
      <c r="G114" s="72"/>
      <c r="H114" s="72"/>
      <c r="I114" s="72"/>
      <c r="J114" s="71"/>
      <c r="K114" s="71"/>
      <c r="L114" s="71"/>
    </row>
    <row r="115" spans="2:12">
      <c r="B115" s="71"/>
      <c r="C115" s="71"/>
      <c r="D115" s="71"/>
      <c r="E115" s="71"/>
      <c r="F115" s="72"/>
      <c r="G115" s="72"/>
      <c r="H115" s="72"/>
      <c r="I115" s="72"/>
      <c r="J115" s="71"/>
      <c r="K115" s="71"/>
      <c r="L115" s="71"/>
    </row>
    <row r="116" spans="2:12">
      <c r="B116" s="71"/>
      <c r="C116" s="71"/>
      <c r="D116" s="71"/>
      <c r="E116" s="71"/>
      <c r="F116" s="72"/>
      <c r="G116" s="72"/>
      <c r="H116" s="72"/>
      <c r="I116" s="72"/>
      <c r="J116" s="71"/>
      <c r="K116" s="71"/>
      <c r="L116" s="71"/>
    </row>
    <row r="117" spans="2:12">
      <c r="B117" s="71"/>
      <c r="C117" s="71"/>
      <c r="D117" s="71"/>
      <c r="E117" s="71"/>
      <c r="F117" s="72"/>
      <c r="G117" s="72"/>
      <c r="H117" s="72"/>
      <c r="I117" s="72"/>
      <c r="J117" s="71"/>
      <c r="K117" s="71"/>
      <c r="L117" s="71"/>
    </row>
    <row r="118" spans="2:12">
      <c r="B118" s="71"/>
      <c r="C118" s="71"/>
      <c r="D118" s="71"/>
      <c r="E118" s="71"/>
      <c r="F118" s="72"/>
      <c r="G118" s="72"/>
      <c r="H118" s="72"/>
      <c r="I118" s="72"/>
      <c r="J118" s="71"/>
      <c r="K118" s="71"/>
      <c r="L118" s="71"/>
    </row>
    <row r="119" spans="2:12">
      <c r="B119" s="71"/>
      <c r="C119" s="71"/>
      <c r="D119" s="71"/>
      <c r="E119" s="71"/>
      <c r="F119" s="72"/>
      <c r="G119" s="72"/>
      <c r="H119" s="72"/>
      <c r="I119" s="72"/>
      <c r="J119" s="71"/>
      <c r="K119" s="71"/>
      <c r="L119" s="71"/>
    </row>
    <row r="120" spans="2:12">
      <c r="B120" s="71"/>
      <c r="C120" s="71"/>
      <c r="D120" s="71"/>
      <c r="E120" s="71"/>
      <c r="F120" s="72"/>
      <c r="G120" s="72"/>
      <c r="H120" s="72"/>
      <c r="I120" s="72"/>
      <c r="J120" s="71"/>
      <c r="K120" s="71"/>
      <c r="L120" s="71"/>
    </row>
    <row r="121" spans="2:12">
      <c r="B121" s="71"/>
      <c r="C121" s="71"/>
      <c r="D121" s="71"/>
      <c r="E121" s="71"/>
      <c r="F121" s="72"/>
      <c r="G121" s="72"/>
      <c r="H121" s="72"/>
      <c r="I121" s="72"/>
      <c r="J121" s="71"/>
      <c r="K121" s="71"/>
      <c r="L121" s="71"/>
    </row>
    <row r="122" spans="2:12">
      <c r="B122" s="71"/>
      <c r="C122" s="71"/>
      <c r="D122" s="71"/>
      <c r="E122" s="71"/>
      <c r="F122" s="72"/>
      <c r="G122" s="72"/>
      <c r="H122" s="72"/>
      <c r="I122" s="72"/>
      <c r="J122" s="71"/>
      <c r="K122" s="71"/>
      <c r="L122" s="71"/>
    </row>
    <row r="123" spans="2:12">
      <c r="B123" s="71"/>
      <c r="C123" s="71"/>
      <c r="D123" s="71"/>
      <c r="E123" s="71"/>
      <c r="F123" s="72"/>
      <c r="G123" s="72"/>
      <c r="H123" s="72"/>
      <c r="I123" s="72"/>
      <c r="J123" s="71"/>
      <c r="K123" s="71"/>
      <c r="L123" s="71"/>
    </row>
    <row r="124" spans="2:12">
      <c r="B124" s="71"/>
      <c r="C124" s="71"/>
      <c r="D124" s="71"/>
      <c r="E124" s="71"/>
      <c r="F124" s="72"/>
      <c r="G124" s="72"/>
      <c r="H124" s="72"/>
      <c r="I124" s="72"/>
      <c r="J124" s="71"/>
      <c r="K124" s="71"/>
      <c r="L124" s="71"/>
    </row>
    <row r="125" spans="2:12">
      <c r="B125" s="71"/>
      <c r="C125" s="71"/>
      <c r="D125" s="71"/>
      <c r="E125" s="71"/>
      <c r="F125" s="72"/>
      <c r="G125" s="72"/>
      <c r="H125" s="72"/>
      <c r="I125" s="72"/>
      <c r="J125" s="71"/>
      <c r="K125" s="71"/>
      <c r="L125" s="71"/>
    </row>
    <row r="126" spans="2:12">
      <c r="B126" s="71"/>
      <c r="C126" s="71"/>
      <c r="D126" s="71"/>
      <c r="E126" s="71"/>
      <c r="F126" s="72"/>
      <c r="G126" s="72"/>
      <c r="H126" s="72"/>
      <c r="I126" s="72"/>
      <c r="J126" s="71"/>
      <c r="K126" s="71"/>
      <c r="L126" s="71"/>
    </row>
    <row r="127" spans="2:12">
      <c r="B127" s="71"/>
      <c r="C127" s="71"/>
      <c r="D127" s="71"/>
      <c r="E127" s="71"/>
      <c r="F127" s="72"/>
      <c r="G127" s="72"/>
      <c r="H127" s="72"/>
      <c r="I127" s="72"/>
      <c r="J127" s="71"/>
      <c r="K127" s="71"/>
      <c r="L127" s="71"/>
    </row>
    <row r="128" spans="2:12">
      <c r="B128" s="71"/>
      <c r="C128" s="71"/>
      <c r="D128" s="71"/>
      <c r="E128" s="71"/>
      <c r="F128" s="72"/>
      <c r="G128" s="72"/>
      <c r="H128" s="72"/>
      <c r="I128" s="72"/>
      <c r="J128" s="71"/>
      <c r="K128" s="71"/>
      <c r="L128" s="71"/>
    </row>
    <row r="129" spans="2:12">
      <c r="B129" s="71"/>
      <c r="C129" s="71"/>
      <c r="D129" s="71"/>
      <c r="E129" s="71"/>
      <c r="F129" s="72"/>
      <c r="G129" s="72"/>
      <c r="H129" s="72"/>
      <c r="I129" s="72"/>
      <c r="J129" s="71"/>
      <c r="K129" s="71"/>
      <c r="L129" s="71"/>
    </row>
    <row r="130" spans="2:12">
      <c r="B130" s="71"/>
      <c r="C130" s="71"/>
      <c r="D130" s="71"/>
      <c r="E130" s="71"/>
      <c r="F130" s="72"/>
      <c r="G130" s="72"/>
      <c r="H130" s="72"/>
      <c r="I130" s="72"/>
      <c r="J130" s="71"/>
      <c r="K130" s="71"/>
      <c r="L130" s="71"/>
    </row>
    <row r="131" spans="2:12">
      <c r="B131" s="71"/>
      <c r="C131" s="71"/>
      <c r="D131" s="71"/>
      <c r="E131" s="71"/>
      <c r="F131" s="72"/>
      <c r="G131" s="72"/>
      <c r="H131" s="72"/>
      <c r="I131" s="72"/>
      <c r="J131" s="71"/>
      <c r="K131" s="71"/>
      <c r="L131" s="71"/>
    </row>
    <row r="132" spans="2:12">
      <c r="B132" s="71"/>
      <c r="C132" s="71"/>
      <c r="D132" s="71"/>
      <c r="E132" s="71"/>
      <c r="F132" s="72"/>
      <c r="G132" s="72"/>
      <c r="H132" s="72"/>
      <c r="I132" s="72"/>
      <c r="J132" s="71"/>
      <c r="K132" s="71"/>
      <c r="L132" s="71"/>
    </row>
    <row r="133" spans="2:12">
      <c r="B133" s="71"/>
      <c r="C133" s="71"/>
      <c r="D133" s="71"/>
      <c r="E133" s="71"/>
      <c r="F133" s="72"/>
      <c r="G133" s="72"/>
      <c r="H133" s="72"/>
      <c r="I133" s="72"/>
      <c r="J133" s="71"/>
      <c r="K133" s="71"/>
      <c r="L133" s="71"/>
    </row>
    <row r="134" spans="2:12">
      <c r="B134" s="71"/>
      <c r="C134" s="71"/>
      <c r="D134" s="71"/>
      <c r="E134" s="71"/>
      <c r="F134" s="72"/>
      <c r="G134" s="72"/>
      <c r="H134" s="72"/>
      <c r="I134" s="72"/>
      <c r="J134" s="71"/>
      <c r="K134" s="71"/>
      <c r="L134" s="71"/>
    </row>
    <row r="135" spans="2:12">
      <c r="B135" s="71"/>
      <c r="C135" s="71"/>
      <c r="D135" s="71"/>
      <c r="E135" s="71"/>
      <c r="F135" s="72"/>
      <c r="G135" s="72"/>
      <c r="H135" s="72"/>
      <c r="I135" s="72"/>
      <c r="J135" s="71"/>
      <c r="K135" s="71"/>
      <c r="L135" s="71"/>
    </row>
    <row r="136" spans="2:12">
      <c r="B136" s="71"/>
      <c r="C136" s="71"/>
      <c r="D136" s="71"/>
      <c r="E136" s="71"/>
      <c r="F136" s="72"/>
      <c r="G136" s="72"/>
      <c r="H136" s="72"/>
      <c r="I136" s="72"/>
      <c r="J136" s="71"/>
      <c r="K136" s="71"/>
      <c r="L136" s="71"/>
    </row>
    <row r="137" spans="2:12">
      <c r="B137" s="71"/>
      <c r="C137" s="71"/>
      <c r="D137" s="71"/>
      <c r="E137" s="71"/>
      <c r="F137" s="72"/>
      <c r="G137" s="72"/>
      <c r="H137" s="72"/>
      <c r="I137" s="72"/>
      <c r="J137" s="71"/>
      <c r="K137" s="71"/>
      <c r="L137" s="71"/>
    </row>
    <row r="138" spans="2:12">
      <c r="B138" s="71"/>
      <c r="C138" s="71"/>
      <c r="D138" s="71"/>
      <c r="E138" s="71"/>
      <c r="F138" s="72"/>
      <c r="G138" s="72"/>
      <c r="H138" s="72"/>
      <c r="I138" s="72"/>
      <c r="J138" s="71"/>
      <c r="K138" s="71"/>
      <c r="L138" s="71"/>
    </row>
    <row r="139" spans="2:12">
      <c r="B139" s="71"/>
      <c r="C139" s="71"/>
      <c r="D139" s="71"/>
      <c r="E139" s="71"/>
      <c r="F139" s="72"/>
      <c r="G139" s="72"/>
      <c r="H139" s="72"/>
      <c r="I139" s="72"/>
      <c r="J139" s="71"/>
      <c r="K139" s="71"/>
      <c r="L139" s="71"/>
    </row>
    <row r="140" spans="2:12">
      <c r="B140" s="71"/>
      <c r="C140" s="71"/>
      <c r="D140" s="71"/>
      <c r="E140" s="71"/>
      <c r="F140" s="72"/>
      <c r="G140" s="72"/>
      <c r="H140" s="72"/>
      <c r="I140" s="72"/>
      <c r="J140" s="71"/>
      <c r="K140" s="71"/>
      <c r="L140" s="71"/>
    </row>
    <row r="141" spans="2:12">
      <c r="B141" s="71"/>
      <c r="C141" s="71"/>
      <c r="D141" s="71"/>
      <c r="E141" s="71"/>
      <c r="F141" s="72"/>
      <c r="G141" s="72"/>
      <c r="H141" s="72"/>
      <c r="I141" s="72"/>
      <c r="J141" s="71"/>
      <c r="K141" s="71"/>
      <c r="L141" s="71"/>
    </row>
    <row r="142" spans="2:12">
      <c r="B142" s="71"/>
      <c r="C142" s="71"/>
      <c r="D142" s="71"/>
      <c r="E142" s="71"/>
      <c r="F142" s="72"/>
      <c r="G142" s="72"/>
      <c r="H142" s="72"/>
      <c r="I142" s="72"/>
      <c r="J142" s="71"/>
      <c r="K142" s="71"/>
      <c r="L142" s="71"/>
    </row>
    <row r="143" spans="2:12">
      <c r="B143" s="71"/>
      <c r="C143" s="71"/>
      <c r="D143" s="71"/>
      <c r="E143" s="71"/>
      <c r="F143" s="72"/>
      <c r="G143" s="72"/>
      <c r="H143" s="72"/>
      <c r="I143" s="72"/>
      <c r="J143" s="71"/>
      <c r="K143" s="71"/>
      <c r="L143" s="71"/>
    </row>
    <row r="144" spans="2:12">
      <c r="B144" s="71"/>
      <c r="C144" s="71"/>
      <c r="D144" s="71"/>
      <c r="E144" s="71"/>
      <c r="F144" s="72"/>
      <c r="G144" s="72"/>
      <c r="H144" s="72"/>
      <c r="I144" s="72"/>
      <c r="J144" s="71"/>
      <c r="K144" s="71"/>
      <c r="L144" s="71"/>
    </row>
    <row r="145" spans="2:12">
      <c r="B145" s="71"/>
      <c r="C145" s="71"/>
      <c r="D145" s="71"/>
      <c r="E145" s="71"/>
      <c r="F145" s="72"/>
      <c r="G145" s="72"/>
      <c r="H145" s="72"/>
      <c r="I145" s="72"/>
      <c r="J145" s="71"/>
      <c r="K145" s="71"/>
      <c r="L145" s="71"/>
    </row>
    <row r="146" spans="2:12">
      <c r="B146" s="71"/>
      <c r="C146" s="71"/>
      <c r="D146" s="71"/>
      <c r="E146" s="71"/>
      <c r="F146" s="72"/>
      <c r="G146" s="72"/>
      <c r="H146" s="72"/>
      <c r="I146" s="72"/>
      <c r="J146" s="71"/>
      <c r="K146" s="71"/>
      <c r="L146" s="71"/>
    </row>
    <row r="147" spans="2:12">
      <c r="B147" s="71"/>
      <c r="C147" s="71"/>
      <c r="D147" s="71"/>
      <c r="E147" s="71"/>
      <c r="F147" s="72"/>
      <c r="G147" s="72"/>
      <c r="H147" s="72"/>
      <c r="I147" s="72"/>
      <c r="J147" s="71"/>
      <c r="K147" s="71"/>
      <c r="L147" s="71"/>
    </row>
    <row r="148" spans="2:12">
      <c r="B148" s="71"/>
      <c r="C148" s="71"/>
      <c r="D148" s="71"/>
      <c r="E148" s="71"/>
      <c r="F148" s="72"/>
      <c r="G148" s="72"/>
      <c r="H148" s="72"/>
      <c r="I148" s="72"/>
      <c r="J148" s="71"/>
      <c r="K148" s="71"/>
      <c r="L148" s="71"/>
    </row>
    <row r="149" spans="2:12">
      <c r="B149" s="71"/>
      <c r="C149" s="71"/>
      <c r="D149" s="71"/>
      <c r="E149" s="71"/>
      <c r="F149" s="72"/>
      <c r="G149" s="72"/>
      <c r="H149" s="72"/>
      <c r="I149" s="72"/>
      <c r="J149" s="71"/>
      <c r="K149" s="71"/>
      <c r="L149" s="71"/>
    </row>
    <row r="150" spans="2:12">
      <c r="B150" s="71"/>
      <c r="C150" s="71"/>
      <c r="D150" s="71"/>
      <c r="E150" s="71"/>
      <c r="F150" s="72"/>
      <c r="G150" s="72"/>
      <c r="H150" s="72"/>
      <c r="I150" s="72"/>
      <c r="J150" s="71"/>
      <c r="K150" s="71"/>
      <c r="L150" s="71"/>
    </row>
    <row r="151" spans="2:12">
      <c r="B151" s="71"/>
      <c r="C151" s="71"/>
      <c r="D151" s="71"/>
      <c r="E151" s="71"/>
      <c r="F151" s="72"/>
      <c r="G151" s="72"/>
      <c r="H151" s="72"/>
      <c r="I151" s="72"/>
      <c r="J151" s="71"/>
      <c r="K151" s="71"/>
      <c r="L151" s="71"/>
    </row>
    <row r="152" spans="2:12">
      <c r="B152" s="71"/>
      <c r="C152" s="71"/>
      <c r="D152" s="71"/>
      <c r="E152" s="71"/>
      <c r="F152" s="72"/>
      <c r="G152" s="72"/>
      <c r="H152" s="72"/>
      <c r="I152" s="72"/>
      <c r="J152" s="71"/>
      <c r="K152" s="71"/>
      <c r="L152" s="71"/>
    </row>
    <row r="153" spans="2:12">
      <c r="B153" s="71"/>
      <c r="C153" s="71"/>
      <c r="D153" s="71"/>
      <c r="E153" s="71"/>
      <c r="F153" s="72"/>
      <c r="G153" s="72"/>
      <c r="H153" s="72"/>
      <c r="I153" s="72"/>
      <c r="J153" s="71"/>
      <c r="K153" s="71"/>
      <c r="L153" s="71"/>
    </row>
    <row r="154" spans="2:12">
      <c r="B154" s="71"/>
      <c r="C154" s="71"/>
      <c r="D154" s="71"/>
      <c r="E154" s="71"/>
      <c r="F154" s="72"/>
      <c r="G154" s="72"/>
      <c r="H154" s="72"/>
      <c r="I154" s="72"/>
      <c r="J154" s="71"/>
      <c r="K154" s="71"/>
      <c r="L154" s="71"/>
    </row>
    <row r="155" spans="2:12">
      <c r="B155" s="71"/>
      <c r="C155" s="71"/>
      <c r="D155" s="71"/>
      <c r="E155" s="71"/>
      <c r="F155" s="72"/>
      <c r="G155" s="72"/>
      <c r="H155" s="72"/>
      <c r="I155" s="72"/>
      <c r="J155" s="71"/>
      <c r="K155" s="71"/>
      <c r="L155" s="71"/>
    </row>
    <row r="156" spans="2:12">
      <c r="B156" s="71"/>
      <c r="C156" s="71"/>
      <c r="D156" s="71"/>
      <c r="E156" s="71"/>
      <c r="F156" s="72"/>
      <c r="G156" s="72"/>
      <c r="H156" s="72"/>
      <c r="I156" s="72"/>
      <c r="J156" s="71"/>
      <c r="K156" s="71"/>
      <c r="L156" s="71"/>
    </row>
    <row r="157" spans="2:12">
      <c r="B157" s="71"/>
      <c r="C157" s="71"/>
      <c r="D157" s="71"/>
      <c r="E157" s="71"/>
      <c r="F157" s="72"/>
      <c r="G157" s="72"/>
      <c r="H157" s="72"/>
      <c r="I157" s="72"/>
      <c r="J157" s="71"/>
      <c r="K157" s="71"/>
      <c r="L157" s="71"/>
    </row>
    <row r="158" spans="2:12">
      <c r="B158" s="71"/>
      <c r="C158" s="71"/>
      <c r="D158" s="71"/>
      <c r="E158" s="71"/>
      <c r="F158" s="72"/>
      <c r="G158" s="72"/>
      <c r="H158" s="72"/>
      <c r="I158" s="72"/>
      <c r="J158" s="71"/>
      <c r="K158" s="71"/>
      <c r="L158" s="71"/>
    </row>
    <row r="159" spans="2:12">
      <c r="B159" s="71"/>
      <c r="C159" s="71"/>
      <c r="D159" s="71"/>
      <c r="E159" s="71"/>
      <c r="F159" s="72"/>
      <c r="G159" s="72"/>
      <c r="H159" s="72"/>
      <c r="I159" s="72"/>
      <c r="J159" s="71"/>
      <c r="K159" s="71"/>
      <c r="L159" s="71"/>
    </row>
    <row r="160" spans="2:12">
      <c r="B160" s="71"/>
      <c r="C160" s="71"/>
      <c r="D160" s="71"/>
      <c r="E160" s="71"/>
      <c r="F160" s="72"/>
      <c r="G160" s="72"/>
      <c r="H160" s="72"/>
      <c r="I160" s="72"/>
      <c r="J160" s="71"/>
      <c r="K160" s="71"/>
      <c r="L160" s="71"/>
    </row>
    <row r="161" spans="2:12">
      <c r="B161" s="71"/>
      <c r="C161" s="71"/>
      <c r="D161" s="71"/>
      <c r="E161" s="71"/>
      <c r="F161" s="72"/>
      <c r="G161" s="72"/>
      <c r="H161" s="72"/>
      <c r="I161" s="72"/>
      <c r="J161" s="71"/>
      <c r="K161" s="71"/>
      <c r="L161" s="71"/>
    </row>
    <row r="162" spans="2:12">
      <c r="B162" s="71"/>
      <c r="C162" s="71"/>
      <c r="D162" s="71"/>
      <c r="E162" s="71"/>
      <c r="F162" s="72"/>
      <c r="G162" s="72"/>
      <c r="H162" s="72"/>
      <c r="I162" s="72"/>
      <c r="J162" s="71"/>
      <c r="K162" s="71"/>
      <c r="L162" s="71"/>
    </row>
    <row r="163" spans="2:12">
      <c r="B163" s="71"/>
      <c r="C163" s="71"/>
      <c r="D163" s="71"/>
      <c r="E163" s="71"/>
      <c r="F163" s="72"/>
      <c r="G163" s="72"/>
      <c r="H163" s="72"/>
      <c r="I163" s="72"/>
      <c r="J163" s="71"/>
      <c r="K163" s="71"/>
      <c r="L163" s="71"/>
    </row>
    <row r="164" spans="2:12">
      <c r="B164" s="71"/>
      <c r="C164" s="71"/>
      <c r="D164" s="71"/>
      <c r="E164" s="71"/>
      <c r="F164" s="72"/>
      <c r="G164" s="72"/>
      <c r="H164" s="72"/>
      <c r="I164" s="72"/>
      <c r="J164" s="71"/>
      <c r="K164" s="71"/>
      <c r="L164" s="71"/>
    </row>
    <row r="165" spans="2:12">
      <c r="B165" s="71"/>
      <c r="C165" s="71"/>
      <c r="D165" s="71"/>
      <c r="E165" s="71"/>
      <c r="F165" s="72"/>
      <c r="G165" s="72"/>
      <c r="H165" s="72"/>
      <c r="I165" s="72"/>
      <c r="J165" s="71"/>
      <c r="K165" s="71"/>
      <c r="L165" s="71"/>
    </row>
    <row r="166" spans="2:12">
      <c r="B166" s="71"/>
      <c r="C166" s="71"/>
      <c r="D166" s="71"/>
      <c r="E166" s="71"/>
      <c r="F166" s="72"/>
      <c r="G166" s="72"/>
      <c r="H166" s="72"/>
      <c r="I166" s="72"/>
      <c r="J166" s="71"/>
      <c r="K166" s="71"/>
      <c r="L166" s="71"/>
    </row>
    <row r="167" spans="2:12">
      <c r="B167" s="71"/>
      <c r="C167" s="71"/>
      <c r="D167" s="71"/>
      <c r="E167" s="71"/>
      <c r="F167" s="72"/>
      <c r="G167" s="72"/>
      <c r="H167" s="72"/>
      <c r="I167" s="72"/>
      <c r="J167" s="71"/>
      <c r="K167" s="71"/>
      <c r="L167" s="71"/>
    </row>
    <row r="168" spans="2:12">
      <c r="B168" s="71"/>
      <c r="C168" s="71"/>
      <c r="D168" s="71"/>
      <c r="E168" s="71"/>
      <c r="F168" s="72"/>
      <c r="G168" s="72"/>
      <c r="H168" s="72"/>
      <c r="I168" s="72"/>
      <c r="J168" s="71"/>
      <c r="K168" s="71"/>
      <c r="L168" s="71"/>
    </row>
    <row r="169" spans="2:12">
      <c r="B169" s="71"/>
      <c r="C169" s="71"/>
      <c r="D169" s="71"/>
      <c r="E169" s="71"/>
      <c r="F169" s="72"/>
      <c r="G169" s="72"/>
      <c r="H169" s="72"/>
      <c r="I169" s="72"/>
      <c r="J169" s="71"/>
      <c r="K169" s="71"/>
      <c r="L169" s="71"/>
    </row>
    <row r="170" spans="2:12">
      <c r="B170" s="71"/>
      <c r="C170" s="71"/>
      <c r="D170" s="71"/>
      <c r="E170" s="71"/>
      <c r="F170" s="72"/>
      <c r="G170" s="72"/>
      <c r="H170" s="72"/>
      <c r="I170" s="72"/>
      <c r="J170" s="71"/>
      <c r="K170" s="71"/>
      <c r="L170" s="71"/>
    </row>
    <row r="171" spans="2:12">
      <c r="B171" s="71"/>
      <c r="C171" s="71"/>
      <c r="D171" s="71"/>
      <c r="E171" s="71"/>
      <c r="F171" s="72"/>
      <c r="G171" s="72"/>
      <c r="H171" s="72"/>
      <c r="I171" s="72"/>
      <c r="J171" s="71"/>
      <c r="K171" s="71"/>
      <c r="L171" s="71"/>
    </row>
    <row r="172" spans="2:12">
      <c r="B172" s="71"/>
      <c r="C172" s="71"/>
      <c r="D172" s="71"/>
      <c r="E172" s="71"/>
      <c r="F172" s="72"/>
      <c r="G172" s="72"/>
      <c r="H172" s="72"/>
      <c r="I172" s="72"/>
      <c r="J172" s="71"/>
      <c r="K172" s="71"/>
      <c r="L172" s="71"/>
    </row>
    <row r="173" spans="2:12">
      <c r="B173" s="71"/>
      <c r="C173" s="71"/>
      <c r="D173" s="71"/>
      <c r="E173" s="71"/>
      <c r="F173" s="72"/>
      <c r="G173" s="72"/>
      <c r="H173" s="72"/>
      <c r="I173" s="72"/>
      <c r="J173" s="71"/>
      <c r="K173" s="71"/>
      <c r="L173" s="71"/>
    </row>
    <row r="174" spans="2:12">
      <c r="B174" s="71"/>
      <c r="C174" s="71"/>
      <c r="D174" s="71"/>
      <c r="E174" s="71"/>
      <c r="F174" s="72"/>
      <c r="G174" s="72"/>
      <c r="H174" s="72"/>
      <c r="I174" s="72"/>
      <c r="J174" s="71"/>
      <c r="K174" s="71"/>
      <c r="L174" s="71"/>
    </row>
    <row r="175" spans="2:12">
      <c r="B175" s="71"/>
      <c r="C175" s="71"/>
      <c r="D175" s="71"/>
      <c r="E175" s="71"/>
      <c r="F175" s="72"/>
      <c r="G175" s="72"/>
      <c r="H175" s="72"/>
      <c r="I175" s="72"/>
      <c r="J175" s="71"/>
      <c r="K175" s="71"/>
      <c r="L175" s="71"/>
    </row>
    <row r="176" spans="2:12">
      <c r="B176" s="71"/>
      <c r="C176" s="71"/>
      <c r="D176" s="71"/>
      <c r="E176" s="71"/>
      <c r="F176" s="72"/>
      <c r="G176" s="72"/>
      <c r="H176" s="72"/>
      <c r="I176" s="72"/>
      <c r="J176" s="71"/>
      <c r="K176" s="71"/>
      <c r="L176" s="71"/>
    </row>
    <row r="177" spans="2:12">
      <c r="B177" s="71"/>
      <c r="C177" s="71"/>
      <c r="D177" s="71"/>
      <c r="E177" s="71"/>
      <c r="F177" s="72"/>
      <c r="G177" s="72"/>
      <c r="H177" s="72"/>
      <c r="I177" s="72"/>
      <c r="J177" s="71"/>
      <c r="K177" s="71"/>
      <c r="L177" s="71"/>
    </row>
    <row r="178" spans="2:12">
      <c r="B178" s="71"/>
      <c r="C178" s="71"/>
      <c r="D178" s="71"/>
      <c r="E178" s="71"/>
      <c r="F178" s="72"/>
      <c r="G178" s="72"/>
      <c r="H178" s="72"/>
      <c r="I178" s="72"/>
      <c r="J178" s="71"/>
      <c r="K178" s="71"/>
      <c r="L178" s="71"/>
    </row>
    <row r="179" spans="2:12">
      <c r="B179" s="71"/>
      <c r="C179" s="71"/>
      <c r="D179" s="71"/>
      <c r="E179" s="71"/>
      <c r="F179" s="72"/>
      <c r="G179" s="72"/>
      <c r="H179" s="72"/>
      <c r="I179" s="72"/>
      <c r="J179" s="71"/>
      <c r="K179" s="71"/>
      <c r="L179" s="71"/>
    </row>
    <row r="180" spans="2:12">
      <c r="B180" s="71"/>
      <c r="C180" s="71"/>
      <c r="D180" s="71"/>
      <c r="E180" s="71"/>
      <c r="F180" s="72"/>
      <c r="G180" s="72"/>
      <c r="H180" s="72"/>
      <c r="I180" s="72"/>
      <c r="J180" s="71"/>
      <c r="K180" s="71"/>
      <c r="L180" s="71"/>
    </row>
    <row r="181" spans="2:12">
      <c r="B181" s="71"/>
      <c r="C181" s="71"/>
      <c r="D181" s="71"/>
      <c r="E181" s="71"/>
      <c r="F181" s="72"/>
      <c r="G181" s="72"/>
      <c r="H181" s="72"/>
      <c r="I181" s="72"/>
      <c r="J181" s="71"/>
      <c r="K181" s="71"/>
      <c r="L181" s="71"/>
    </row>
    <row r="182" spans="2:12">
      <c r="B182" s="71"/>
      <c r="C182" s="71"/>
      <c r="D182" s="71"/>
      <c r="E182" s="71"/>
      <c r="F182" s="72"/>
      <c r="G182" s="72"/>
      <c r="H182" s="72"/>
      <c r="I182" s="72"/>
      <c r="J182" s="71"/>
      <c r="K182" s="71"/>
      <c r="L182" s="71"/>
    </row>
    <row r="183" spans="2:12">
      <c r="B183" s="71"/>
      <c r="C183" s="71"/>
      <c r="D183" s="71"/>
      <c r="E183" s="71"/>
      <c r="F183" s="72"/>
      <c r="G183" s="72"/>
      <c r="H183" s="72"/>
      <c r="I183" s="72"/>
      <c r="J183" s="71"/>
      <c r="K183" s="71"/>
      <c r="L183" s="71"/>
    </row>
    <row r="184" spans="2:12">
      <c r="B184" s="71"/>
      <c r="C184" s="71"/>
      <c r="D184" s="71"/>
      <c r="E184" s="71"/>
      <c r="F184" s="72"/>
      <c r="G184" s="72"/>
      <c r="H184" s="72"/>
      <c r="I184" s="72"/>
      <c r="J184" s="71"/>
      <c r="K184" s="71"/>
      <c r="L184" s="71"/>
    </row>
    <row r="185" spans="2:12">
      <c r="B185" s="71"/>
      <c r="C185" s="71"/>
      <c r="D185" s="71"/>
      <c r="E185" s="71"/>
      <c r="F185" s="72"/>
      <c r="G185" s="72"/>
      <c r="H185" s="72"/>
      <c r="I185" s="72"/>
      <c r="J185" s="71"/>
      <c r="K185" s="71"/>
      <c r="L185" s="71"/>
    </row>
    <row r="186" spans="2:12">
      <c r="B186" s="71"/>
      <c r="C186" s="71"/>
      <c r="D186" s="71"/>
      <c r="E186" s="71"/>
      <c r="F186" s="72"/>
      <c r="G186" s="72"/>
      <c r="H186" s="72"/>
      <c r="I186" s="72"/>
      <c r="J186" s="71"/>
      <c r="K186" s="71"/>
      <c r="L186" s="71"/>
    </row>
    <row r="187" spans="2:12">
      <c r="B187" s="71"/>
      <c r="C187" s="71"/>
      <c r="D187" s="71"/>
      <c r="E187" s="71"/>
      <c r="F187" s="72"/>
      <c r="G187" s="72"/>
      <c r="H187" s="72"/>
      <c r="I187" s="72"/>
      <c r="J187" s="71"/>
      <c r="K187" s="71"/>
      <c r="L187" s="71"/>
    </row>
    <row r="188" spans="2:12">
      <c r="B188" s="71"/>
      <c r="C188" s="71"/>
      <c r="D188" s="71"/>
      <c r="E188" s="71"/>
      <c r="F188" s="72"/>
      <c r="G188" s="72"/>
      <c r="H188" s="72"/>
      <c r="I188" s="72"/>
      <c r="J188" s="71"/>
      <c r="K188" s="71"/>
      <c r="L188" s="71"/>
    </row>
    <row r="189" spans="2:12">
      <c r="B189" s="71"/>
      <c r="C189" s="71"/>
      <c r="D189" s="71"/>
      <c r="E189" s="71"/>
      <c r="F189" s="72"/>
      <c r="G189" s="72"/>
      <c r="H189" s="72"/>
      <c r="I189" s="72"/>
      <c r="J189" s="71"/>
      <c r="K189" s="71"/>
      <c r="L189" s="71"/>
    </row>
    <row r="190" spans="2:12">
      <c r="B190" s="71"/>
      <c r="C190" s="71"/>
      <c r="D190" s="71"/>
      <c r="E190" s="71"/>
      <c r="F190" s="72"/>
      <c r="G190" s="72"/>
      <c r="H190" s="72"/>
      <c r="I190" s="72"/>
      <c r="J190" s="71"/>
      <c r="K190" s="71"/>
      <c r="L190" s="71"/>
    </row>
    <row r="191" spans="2:12" ht="14.25">
      <c r="B191" s="81"/>
      <c r="C191" s="81"/>
      <c r="D191" s="81"/>
      <c r="E191" s="81"/>
      <c r="F191" s="82"/>
      <c r="G191" s="82"/>
      <c r="H191" s="82"/>
      <c r="I191" s="82"/>
      <c r="J191" s="81"/>
      <c r="K191" s="81"/>
      <c r="L191" s="81"/>
    </row>
    <row r="192" spans="2:12">
      <c r="B192" s="3"/>
      <c r="C192" s="3"/>
      <c r="D192" s="3"/>
      <c r="E192" s="3"/>
      <c r="F192" s="2"/>
      <c r="G192" s="2"/>
      <c r="H192" s="2"/>
      <c r="I192" s="2"/>
      <c r="J192" s="3"/>
      <c r="K192" s="3"/>
      <c r="L192" s="3"/>
    </row>
    <row r="193" spans="2:12">
      <c r="B193" s="3"/>
      <c r="C193" s="3"/>
      <c r="D193" s="3"/>
      <c r="E193" s="3"/>
      <c r="F193" s="2"/>
      <c r="G193" s="2"/>
      <c r="H193" s="2"/>
      <c r="I193" s="2"/>
      <c r="J193" s="3"/>
      <c r="K193" s="3"/>
      <c r="L193" s="3"/>
    </row>
    <row r="194" spans="2:12">
      <c r="B194" s="3"/>
      <c r="C194" s="3"/>
      <c r="D194" s="3"/>
      <c r="E194" s="3"/>
      <c r="F194" s="2"/>
      <c r="G194" s="2"/>
      <c r="H194" s="2"/>
      <c r="I194" s="2"/>
      <c r="J194" s="3"/>
      <c r="K194" s="3"/>
      <c r="L194" s="3"/>
    </row>
    <row r="195" spans="2:12">
      <c r="B195" s="3"/>
      <c r="C195" s="3"/>
      <c r="D195" s="3"/>
      <c r="E195" s="3"/>
      <c r="F195" s="2"/>
      <c r="G195" s="2"/>
      <c r="H195" s="2"/>
      <c r="I195" s="2"/>
      <c r="J195" s="3"/>
      <c r="K195" s="3"/>
      <c r="L195" s="3"/>
    </row>
    <row r="196" spans="2:12">
      <c r="B196" s="3"/>
      <c r="C196" s="3"/>
      <c r="D196" s="3"/>
      <c r="E196" s="3"/>
      <c r="F196" s="2"/>
      <c r="G196" s="2"/>
      <c r="H196" s="2"/>
      <c r="I196" s="2"/>
      <c r="J196" s="3"/>
      <c r="K196" s="3"/>
      <c r="L196" s="3"/>
    </row>
    <row r="197" spans="2:12">
      <c r="B197" s="3"/>
      <c r="C197" s="3"/>
      <c r="D197" s="3"/>
      <c r="E197" s="3"/>
      <c r="F197" s="2"/>
      <c r="G197" s="2"/>
      <c r="H197" s="2"/>
      <c r="I197" s="2"/>
      <c r="J197" s="3"/>
      <c r="K197" s="3"/>
      <c r="L197" s="3"/>
    </row>
    <row r="198" spans="2:12">
      <c r="B198" s="3"/>
      <c r="C198" s="3"/>
      <c r="D198" s="3"/>
      <c r="E198" s="3"/>
      <c r="F198" s="2"/>
      <c r="G198" s="2"/>
      <c r="H198" s="2"/>
      <c r="I198" s="2"/>
      <c r="J198" s="3"/>
      <c r="K198" s="3"/>
      <c r="L198" s="3"/>
    </row>
    <row r="199" spans="2:12">
      <c r="B199" s="3"/>
      <c r="C199" s="3"/>
      <c r="D199" s="3"/>
      <c r="E199" s="3"/>
      <c r="F199" s="2"/>
      <c r="G199" s="2"/>
      <c r="H199" s="2"/>
      <c r="I199" s="2"/>
      <c r="J199" s="3"/>
      <c r="K199" s="3"/>
      <c r="L199" s="3"/>
    </row>
    <row r="200" spans="2:12">
      <c r="B200" s="3"/>
      <c r="C200" s="3"/>
      <c r="D200" s="3"/>
      <c r="E200" s="3"/>
      <c r="F200" s="2"/>
      <c r="G200" s="2"/>
      <c r="H200" s="2"/>
      <c r="I200" s="2"/>
      <c r="J200" s="3"/>
      <c r="K200" s="3"/>
      <c r="L200" s="3"/>
    </row>
    <row r="201" spans="2:12">
      <c r="B201" s="3"/>
      <c r="C201" s="3"/>
      <c r="D201" s="3"/>
      <c r="E201" s="3"/>
      <c r="F201" s="2"/>
      <c r="G201" s="2"/>
      <c r="H201" s="2"/>
      <c r="I201" s="2"/>
      <c r="J201" s="3"/>
      <c r="K201" s="3"/>
      <c r="L201" s="3"/>
    </row>
    <row r="202" spans="2:12">
      <c r="B202" s="3"/>
      <c r="C202" s="3"/>
      <c r="D202" s="3"/>
      <c r="E202" s="3"/>
      <c r="F202" s="2"/>
      <c r="G202" s="2"/>
      <c r="H202" s="2"/>
      <c r="I202" s="2"/>
      <c r="J202" s="3"/>
      <c r="K202" s="3"/>
      <c r="L202" s="3"/>
    </row>
    <row r="203" spans="2:12">
      <c r="B203" s="3"/>
      <c r="C203" s="3"/>
      <c r="D203" s="3"/>
      <c r="E203" s="3"/>
      <c r="F203" s="2"/>
      <c r="G203" s="2"/>
      <c r="H203" s="2"/>
      <c r="I203" s="2"/>
      <c r="J203" s="3"/>
      <c r="K203" s="3"/>
      <c r="L203" s="3"/>
    </row>
    <row r="204" spans="2:12">
      <c r="B204" s="3"/>
      <c r="C204" s="3"/>
      <c r="D204" s="3"/>
      <c r="E204" s="3"/>
      <c r="F204" s="2"/>
      <c r="G204" s="2"/>
      <c r="H204" s="2"/>
      <c r="I204" s="2"/>
      <c r="J204" s="3"/>
      <c r="K204" s="3"/>
      <c r="L204" s="3"/>
    </row>
    <row r="205" spans="2:12">
      <c r="B205" s="3"/>
      <c r="C205" s="3"/>
      <c r="D205" s="3"/>
      <c r="E205" s="3"/>
      <c r="F205" s="2"/>
      <c r="G205" s="2"/>
      <c r="H205" s="2"/>
      <c r="I205" s="2"/>
      <c r="J205" s="3"/>
      <c r="K205" s="3"/>
      <c r="L205" s="3"/>
    </row>
    <row r="206" spans="2:12">
      <c r="B206" s="3"/>
      <c r="C206" s="3"/>
      <c r="D206" s="3"/>
      <c r="E206" s="3"/>
      <c r="F206" s="2"/>
      <c r="G206" s="2"/>
      <c r="H206" s="2"/>
      <c r="I206" s="2"/>
      <c r="J206" s="3"/>
      <c r="K206" s="3"/>
      <c r="L206" s="3"/>
    </row>
    <row r="207" spans="2:12">
      <c r="B207" s="3"/>
      <c r="C207" s="3"/>
      <c r="D207" s="3"/>
      <c r="E207" s="3"/>
      <c r="F207" s="2"/>
      <c r="G207" s="2"/>
      <c r="H207" s="2"/>
      <c r="I207" s="2"/>
      <c r="J207" s="3"/>
      <c r="K207" s="3"/>
      <c r="L207" s="3"/>
    </row>
    <row r="208" spans="2:12">
      <c r="B208" s="3"/>
      <c r="C208" s="3"/>
      <c r="D208" s="3"/>
      <c r="E208" s="3"/>
      <c r="F208" s="2"/>
      <c r="G208" s="2"/>
      <c r="H208" s="2"/>
      <c r="I208" s="2"/>
      <c r="J208" s="3"/>
      <c r="K208" s="3"/>
      <c r="L208" s="3"/>
    </row>
    <row r="209" spans="2:12">
      <c r="B209" s="3"/>
      <c r="C209" s="3"/>
      <c r="D209" s="3"/>
      <c r="E209" s="3"/>
      <c r="F209" s="2"/>
      <c r="G209" s="2"/>
      <c r="H209" s="2"/>
      <c r="I209" s="2"/>
      <c r="J209" s="3"/>
      <c r="K209" s="3"/>
      <c r="L209" s="3"/>
    </row>
    <row r="210" spans="2:12">
      <c r="B210" s="3"/>
      <c r="C210" s="3"/>
      <c r="D210" s="3"/>
      <c r="E210" s="3"/>
      <c r="F210" s="2"/>
      <c r="G210" s="2"/>
      <c r="H210" s="2"/>
      <c r="I210" s="2"/>
      <c r="J210" s="3"/>
      <c r="K210" s="3"/>
      <c r="L210" s="3"/>
    </row>
    <row r="211" spans="2:12">
      <c r="B211" s="3"/>
      <c r="C211" s="3"/>
      <c r="D211" s="3"/>
      <c r="E211" s="3"/>
      <c r="F211" s="2"/>
      <c r="G211" s="2"/>
      <c r="H211" s="2"/>
      <c r="I211" s="2"/>
      <c r="J211" s="3"/>
      <c r="K211" s="3"/>
      <c r="L211" s="3"/>
    </row>
    <row r="212" spans="2:12">
      <c r="B212" s="3"/>
      <c r="C212" s="3"/>
      <c r="D212" s="3"/>
      <c r="E212" s="3"/>
      <c r="F212" s="2"/>
      <c r="G212" s="2"/>
      <c r="H212" s="2"/>
      <c r="I212" s="2"/>
      <c r="J212" s="3"/>
      <c r="K212" s="3"/>
      <c r="L212" s="3"/>
    </row>
    <row r="213" spans="2:12">
      <c r="B213" s="3"/>
      <c r="C213" s="3"/>
      <c r="D213" s="3"/>
      <c r="E213" s="3"/>
      <c r="F213" s="2"/>
      <c r="G213" s="2"/>
      <c r="H213" s="2"/>
      <c r="I213" s="2"/>
      <c r="J213" s="3"/>
      <c r="K213" s="3"/>
      <c r="L213" s="3"/>
    </row>
    <row r="214" spans="2:12">
      <c r="B214" s="3"/>
      <c r="C214" s="3"/>
      <c r="D214" s="3"/>
      <c r="E214" s="3"/>
      <c r="F214" s="2"/>
      <c r="G214" s="2"/>
      <c r="H214" s="2"/>
      <c r="I214" s="2"/>
      <c r="J214" s="3"/>
      <c r="K214" s="3"/>
      <c r="L214" s="3"/>
    </row>
    <row r="215" spans="2:12">
      <c r="B215" s="3"/>
      <c r="C215" s="3"/>
      <c r="D215" s="3"/>
      <c r="E215" s="3"/>
      <c r="F215" s="2"/>
      <c r="G215" s="2"/>
      <c r="H215" s="2"/>
      <c r="I215" s="2"/>
      <c r="J215" s="3"/>
      <c r="K215" s="3"/>
      <c r="L215" s="3"/>
    </row>
    <row r="216" spans="2:12">
      <c r="B216" s="3"/>
      <c r="C216" s="3"/>
      <c r="D216" s="3"/>
      <c r="E216" s="3"/>
      <c r="F216" s="2"/>
      <c r="G216" s="2"/>
      <c r="H216" s="2"/>
      <c r="I216" s="2"/>
      <c r="J216" s="3"/>
      <c r="K216" s="3"/>
      <c r="L216" s="3"/>
    </row>
    <row r="217" spans="2:12">
      <c r="B217" s="3"/>
      <c r="C217" s="3"/>
      <c r="D217" s="3"/>
      <c r="E217" s="3"/>
      <c r="F217" s="2"/>
      <c r="G217" s="2"/>
      <c r="H217" s="2"/>
      <c r="I217" s="2"/>
      <c r="J217" s="3"/>
      <c r="K217" s="3"/>
      <c r="L217" s="3"/>
    </row>
    <row r="218" spans="2:12">
      <c r="B218" s="3"/>
      <c r="C218" s="3"/>
      <c r="D218" s="3"/>
      <c r="E218" s="3"/>
      <c r="F218" s="2"/>
      <c r="G218" s="2"/>
      <c r="H218" s="2"/>
      <c r="I218" s="2"/>
      <c r="J218" s="3"/>
      <c r="K218" s="3"/>
      <c r="L218" s="3"/>
    </row>
    <row r="219" spans="2:12">
      <c r="B219" s="3"/>
      <c r="C219" s="3"/>
      <c r="D219" s="3"/>
      <c r="E219" s="3"/>
      <c r="F219" s="2"/>
      <c r="G219" s="2"/>
      <c r="H219" s="2"/>
      <c r="I219" s="2"/>
      <c r="J219" s="3"/>
      <c r="K219" s="3"/>
      <c r="L219" s="3"/>
    </row>
    <row r="220" spans="2:12">
      <c r="B220" s="3"/>
      <c r="C220" s="3"/>
      <c r="D220" s="3"/>
      <c r="E220" s="3"/>
      <c r="F220" s="2"/>
      <c r="G220" s="2"/>
      <c r="H220" s="2"/>
      <c r="I220" s="2"/>
      <c r="J220" s="3"/>
      <c r="K220" s="3"/>
      <c r="L220" s="3"/>
    </row>
    <row r="221" spans="2:12">
      <c r="B221" s="3"/>
      <c r="C221" s="3"/>
      <c r="D221" s="3"/>
      <c r="E221" s="3"/>
      <c r="F221" s="2"/>
      <c r="G221" s="2"/>
      <c r="H221" s="2"/>
      <c r="I221" s="2"/>
      <c r="J221" s="3"/>
      <c r="K221" s="3"/>
      <c r="L221" s="3"/>
    </row>
    <row r="222" spans="2:12">
      <c r="B222" s="3"/>
      <c r="C222" s="3"/>
      <c r="D222" s="3"/>
      <c r="E222" s="3"/>
      <c r="F222" s="2"/>
      <c r="G222" s="2"/>
      <c r="H222" s="2"/>
      <c r="I222" s="2"/>
      <c r="J222" s="3"/>
      <c r="K222" s="3"/>
      <c r="L222" s="3"/>
    </row>
    <row r="223" spans="2:12">
      <c r="B223" s="3"/>
      <c r="C223" s="3"/>
      <c r="D223" s="3"/>
      <c r="E223" s="3"/>
      <c r="F223" s="2"/>
      <c r="G223" s="2"/>
      <c r="H223" s="2"/>
      <c r="I223" s="2"/>
      <c r="J223" s="3"/>
      <c r="K223" s="3"/>
      <c r="L223" s="3"/>
    </row>
    <row r="224" spans="2:12">
      <c r="B224" s="3"/>
      <c r="C224" s="3"/>
      <c r="D224" s="3"/>
      <c r="E224" s="3"/>
      <c r="F224" s="2"/>
      <c r="G224" s="2"/>
      <c r="H224" s="2"/>
      <c r="I224" s="2"/>
      <c r="J224" s="3"/>
      <c r="K224" s="3"/>
      <c r="L224" s="3"/>
    </row>
    <row r="225" spans="2:12">
      <c r="B225" s="3"/>
      <c r="C225" s="3"/>
      <c r="D225" s="3"/>
      <c r="E225" s="3"/>
      <c r="F225" s="2"/>
      <c r="G225" s="2"/>
      <c r="H225" s="2"/>
      <c r="I225" s="2"/>
      <c r="J225" s="3"/>
      <c r="K225" s="3"/>
      <c r="L225" s="3"/>
    </row>
    <row r="226" spans="2:12">
      <c r="B226" s="3"/>
      <c r="C226" s="3"/>
      <c r="D226" s="3"/>
      <c r="E226" s="3"/>
      <c r="F226" s="2"/>
      <c r="G226" s="2"/>
      <c r="H226" s="2"/>
      <c r="I226" s="2"/>
      <c r="J226" s="3"/>
      <c r="K226" s="3"/>
      <c r="L226" s="3"/>
    </row>
    <row r="227" spans="2:12">
      <c r="B227" s="3"/>
      <c r="C227" s="3"/>
      <c r="D227" s="3"/>
      <c r="E227" s="3"/>
      <c r="F227" s="2"/>
      <c r="G227" s="2"/>
      <c r="H227" s="2"/>
      <c r="I227" s="2"/>
      <c r="J227" s="3"/>
      <c r="K227" s="3"/>
      <c r="L227" s="3"/>
    </row>
    <row r="228" spans="2:12">
      <c r="B228" s="3"/>
      <c r="C228" s="3"/>
      <c r="D228" s="3"/>
      <c r="E228" s="3"/>
      <c r="F228" s="2"/>
      <c r="G228" s="2"/>
      <c r="H228" s="2"/>
      <c r="I228" s="2"/>
      <c r="J228" s="3"/>
      <c r="K228" s="3"/>
      <c r="L228" s="3"/>
    </row>
    <row r="229" spans="2:12">
      <c r="B229" s="3"/>
      <c r="C229" s="3"/>
      <c r="D229" s="3"/>
      <c r="E229" s="3"/>
      <c r="F229" s="2"/>
      <c r="G229" s="2"/>
      <c r="H229" s="2"/>
      <c r="I229" s="2"/>
      <c r="J229" s="3"/>
      <c r="K229" s="3"/>
      <c r="L229" s="3"/>
    </row>
    <row r="230" spans="2:12">
      <c r="B230" s="3"/>
      <c r="C230" s="3"/>
      <c r="D230" s="3"/>
      <c r="E230" s="3"/>
      <c r="F230" s="2"/>
      <c r="G230" s="2"/>
      <c r="H230" s="2"/>
      <c r="I230" s="2"/>
      <c r="J230" s="3"/>
      <c r="K230" s="3"/>
      <c r="L230" s="3"/>
    </row>
    <row r="231" spans="2:12">
      <c r="B231" s="3"/>
      <c r="C231" s="3"/>
      <c r="D231" s="3"/>
      <c r="E231" s="3"/>
      <c r="F231" s="2"/>
      <c r="G231" s="2"/>
      <c r="H231" s="2"/>
      <c r="I231" s="2"/>
      <c r="J231" s="3"/>
      <c r="K231" s="3"/>
      <c r="L231" s="3"/>
    </row>
    <row r="232" spans="2:12">
      <c r="B232" s="3"/>
      <c r="C232" s="3"/>
      <c r="D232" s="3"/>
      <c r="E232" s="3"/>
      <c r="F232" s="2"/>
      <c r="G232" s="2"/>
      <c r="H232" s="2"/>
      <c r="I232" s="2"/>
      <c r="J232" s="3"/>
      <c r="K232" s="3"/>
      <c r="L232" s="3"/>
    </row>
    <row r="233" spans="2:12">
      <c r="B233" s="3"/>
      <c r="C233" s="3"/>
      <c r="D233" s="3"/>
      <c r="E233" s="3"/>
      <c r="F233" s="2"/>
      <c r="G233" s="2"/>
      <c r="H233" s="2"/>
      <c r="I233" s="2"/>
      <c r="J233" s="3"/>
      <c r="K233" s="3"/>
      <c r="L233" s="3"/>
    </row>
    <row r="234" spans="2:12">
      <c r="B234" s="3"/>
      <c r="C234" s="3"/>
      <c r="D234" s="3"/>
      <c r="E234" s="3"/>
      <c r="F234" s="2"/>
      <c r="G234" s="2"/>
      <c r="H234" s="2"/>
      <c r="I234" s="2"/>
      <c r="J234" s="3"/>
      <c r="K234" s="3"/>
      <c r="L234" s="3"/>
    </row>
    <row r="235" spans="2:12">
      <c r="B235" s="3"/>
      <c r="C235" s="3"/>
      <c r="D235" s="3"/>
      <c r="E235" s="3"/>
      <c r="F235" s="2"/>
      <c r="G235" s="2"/>
      <c r="H235" s="2"/>
      <c r="I235" s="2"/>
      <c r="J235" s="3"/>
      <c r="K235" s="3"/>
      <c r="L235" s="3"/>
    </row>
    <row r="236" spans="2:12">
      <c r="B236" s="3"/>
      <c r="C236" s="3"/>
      <c r="D236" s="3"/>
      <c r="E236" s="3"/>
      <c r="F236" s="2"/>
      <c r="G236" s="2"/>
      <c r="H236" s="2"/>
      <c r="I236" s="2"/>
      <c r="J236" s="3"/>
      <c r="K236" s="3"/>
      <c r="L236" s="3"/>
    </row>
    <row r="237" spans="2:12">
      <c r="B237" s="3"/>
      <c r="C237" s="3"/>
      <c r="D237" s="3"/>
      <c r="E237" s="3"/>
      <c r="F237" s="2"/>
      <c r="G237" s="2"/>
      <c r="H237" s="2"/>
      <c r="I237" s="2"/>
      <c r="J237" s="3"/>
      <c r="K237" s="3"/>
      <c r="L237" s="3"/>
    </row>
    <row r="238" spans="2:12">
      <c r="B238" s="3"/>
      <c r="C238" s="3"/>
      <c r="D238" s="3"/>
      <c r="E238" s="3"/>
      <c r="F238" s="2"/>
      <c r="G238" s="2"/>
      <c r="H238" s="2"/>
      <c r="I238" s="2"/>
      <c r="J238" s="3"/>
      <c r="K238" s="3"/>
      <c r="L238" s="3"/>
    </row>
    <row r="239" spans="2:12">
      <c r="B239" s="3"/>
      <c r="C239" s="3"/>
      <c r="D239" s="3"/>
      <c r="E239" s="3"/>
      <c r="F239" s="2"/>
      <c r="G239" s="2"/>
      <c r="H239" s="2"/>
      <c r="I239" s="2"/>
      <c r="J239" s="3"/>
      <c r="K239" s="3"/>
      <c r="L239" s="3"/>
    </row>
    <row r="240" spans="2:12">
      <c r="B240" s="3"/>
      <c r="C240" s="3"/>
      <c r="D240" s="3"/>
      <c r="E240" s="3"/>
      <c r="F240" s="2"/>
      <c r="G240" s="2"/>
      <c r="H240" s="2"/>
      <c r="I240" s="2"/>
      <c r="J240" s="3"/>
      <c r="K240" s="3"/>
      <c r="L240" s="3"/>
    </row>
    <row r="241" spans="2:12">
      <c r="B241" s="3"/>
      <c r="C241" s="3"/>
      <c r="D241" s="3"/>
      <c r="E241" s="3"/>
      <c r="F241" s="2"/>
      <c r="G241" s="2"/>
      <c r="H241" s="2"/>
      <c r="I241" s="2"/>
      <c r="J241" s="3"/>
      <c r="K241" s="3"/>
      <c r="L241" s="3"/>
    </row>
    <row r="242" spans="2:12">
      <c r="B242" s="3"/>
      <c r="C242" s="3"/>
      <c r="D242" s="3"/>
      <c r="E242" s="3"/>
      <c r="F242" s="2"/>
      <c r="G242" s="2"/>
      <c r="H242" s="2"/>
      <c r="I242" s="2"/>
      <c r="J242" s="3"/>
      <c r="K242" s="3"/>
      <c r="L242" s="3"/>
    </row>
    <row r="243" spans="2:12">
      <c r="B243" s="3"/>
      <c r="C243" s="3"/>
      <c r="D243" s="3"/>
      <c r="E243" s="3"/>
      <c r="F243" s="2"/>
      <c r="G243" s="2"/>
      <c r="H243" s="2"/>
      <c r="I243" s="2"/>
      <c r="J243" s="3"/>
      <c r="K243" s="3"/>
      <c r="L243" s="3"/>
    </row>
    <row r="244" spans="2:12">
      <c r="B244" s="3"/>
      <c r="C244" s="3"/>
      <c r="D244" s="3"/>
      <c r="E244" s="3"/>
      <c r="F244" s="2"/>
      <c r="G244" s="2"/>
      <c r="H244" s="2"/>
      <c r="I244" s="2"/>
      <c r="J244" s="3"/>
      <c r="K244" s="3"/>
      <c r="L244" s="3"/>
    </row>
    <row r="245" spans="2:12">
      <c r="B245" s="3"/>
      <c r="C245" s="3"/>
      <c r="D245" s="3"/>
      <c r="E245" s="3"/>
      <c r="F245" s="2"/>
      <c r="G245" s="2"/>
      <c r="H245" s="2"/>
      <c r="I245" s="2"/>
      <c r="J245" s="3"/>
      <c r="K245" s="3"/>
      <c r="L245" s="3"/>
    </row>
    <row r="246" spans="2:12">
      <c r="B246" s="3"/>
      <c r="C246" s="3"/>
      <c r="D246" s="3"/>
      <c r="E246" s="3"/>
      <c r="F246" s="2"/>
      <c r="G246" s="2"/>
      <c r="H246" s="2"/>
      <c r="I246" s="2"/>
      <c r="J246" s="3"/>
      <c r="K246" s="3"/>
      <c r="L246" s="3"/>
    </row>
    <row r="247" spans="2:12">
      <c r="B247" s="3"/>
      <c r="C247" s="3"/>
      <c r="D247" s="3"/>
      <c r="E247" s="3"/>
      <c r="F247" s="2"/>
      <c r="G247" s="2"/>
      <c r="H247" s="2"/>
      <c r="I247" s="2"/>
      <c r="J247" s="3"/>
      <c r="K247" s="3"/>
      <c r="L247" s="3"/>
    </row>
    <row r="248" spans="2:12">
      <c r="B248" s="3"/>
      <c r="C248" s="3"/>
      <c r="D248" s="3"/>
      <c r="E248" s="3"/>
      <c r="F248" s="2"/>
      <c r="G248" s="2"/>
      <c r="H248" s="2"/>
      <c r="I248" s="2"/>
      <c r="J248" s="3"/>
      <c r="K248" s="3"/>
      <c r="L248" s="3"/>
    </row>
    <row r="249" spans="2:12">
      <c r="B249" s="3"/>
      <c r="C249" s="3"/>
      <c r="D249" s="3"/>
      <c r="E249" s="3"/>
      <c r="F249" s="2"/>
      <c r="G249" s="2"/>
      <c r="H249" s="2"/>
      <c r="I249" s="2"/>
      <c r="J249" s="3"/>
      <c r="K249" s="3"/>
      <c r="L249" s="3"/>
    </row>
    <row r="250" spans="2:12">
      <c r="B250" s="3"/>
      <c r="C250" s="3"/>
      <c r="D250" s="3"/>
      <c r="E250" s="3"/>
      <c r="F250" s="2"/>
      <c r="G250" s="2"/>
      <c r="H250" s="2"/>
      <c r="I250" s="2"/>
      <c r="J250" s="3"/>
      <c r="K250" s="3"/>
      <c r="L250" s="3"/>
    </row>
    <row r="251" spans="2:12">
      <c r="B251" s="3"/>
      <c r="C251" s="3"/>
      <c r="D251" s="3"/>
      <c r="E251" s="3"/>
      <c r="F251" s="2"/>
      <c r="G251" s="2"/>
      <c r="H251" s="2"/>
      <c r="I251" s="2"/>
      <c r="J251" s="3"/>
      <c r="K251" s="3"/>
      <c r="L251" s="3"/>
    </row>
    <row r="252" spans="2:12">
      <c r="B252" s="3"/>
      <c r="C252" s="3"/>
      <c r="D252" s="3"/>
      <c r="E252" s="3"/>
      <c r="F252" s="2"/>
      <c r="G252" s="2"/>
      <c r="H252" s="2"/>
      <c r="I252" s="2"/>
      <c r="J252" s="3"/>
      <c r="K252" s="3"/>
      <c r="L252" s="3"/>
    </row>
    <row r="253" spans="2:12">
      <c r="B253" s="3"/>
      <c r="C253" s="3"/>
      <c r="D253" s="3"/>
      <c r="E253" s="3"/>
      <c r="F253" s="2"/>
      <c r="G253" s="2"/>
      <c r="H253" s="2"/>
      <c r="I253" s="2"/>
      <c r="J253" s="3"/>
      <c r="K253" s="3"/>
      <c r="L253" s="3"/>
    </row>
    <row r="254" spans="2:12">
      <c r="B254" s="3"/>
      <c r="C254" s="3"/>
      <c r="D254" s="3"/>
      <c r="E254" s="3"/>
      <c r="F254" s="2"/>
      <c r="G254" s="2"/>
      <c r="H254" s="2"/>
      <c r="I254" s="2"/>
      <c r="J254" s="3"/>
      <c r="K254" s="3"/>
      <c r="L254" s="3"/>
    </row>
    <row r="255" spans="2:12">
      <c r="B255" s="3"/>
      <c r="C255" s="3"/>
      <c r="D255" s="3"/>
      <c r="E255" s="3"/>
      <c r="F255" s="2"/>
      <c r="G255" s="2"/>
      <c r="H255" s="2"/>
      <c r="I255" s="2"/>
      <c r="J255" s="3"/>
      <c r="K255" s="3"/>
      <c r="L255" s="3"/>
    </row>
    <row r="256" spans="2:12">
      <c r="B256" s="3"/>
      <c r="C256" s="3"/>
      <c r="D256" s="3"/>
      <c r="E256" s="3"/>
      <c r="F256" s="2"/>
      <c r="G256" s="2"/>
      <c r="H256" s="2"/>
      <c r="I256" s="2"/>
      <c r="J256" s="3"/>
      <c r="K256" s="3"/>
      <c r="L256" s="3"/>
    </row>
    <row r="257" spans="2:12">
      <c r="B257" s="3"/>
      <c r="C257" s="3"/>
      <c r="D257" s="3"/>
      <c r="E257" s="3"/>
      <c r="F257" s="2"/>
      <c r="G257" s="2"/>
      <c r="H257" s="2"/>
      <c r="I257" s="2"/>
      <c r="J257" s="3"/>
      <c r="K257" s="3"/>
      <c r="L257" s="3"/>
    </row>
    <row r="258" spans="2:12">
      <c r="B258" s="3"/>
      <c r="C258" s="3"/>
      <c r="D258" s="3"/>
      <c r="E258" s="3"/>
      <c r="F258" s="2"/>
      <c r="G258" s="2"/>
      <c r="H258" s="2"/>
      <c r="I258" s="2"/>
      <c r="J258" s="3"/>
      <c r="K258" s="3"/>
      <c r="L258" s="3"/>
    </row>
    <row r="259" spans="2:12">
      <c r="B259" s="3"/>
      <c r="C259" s="3"/>
      <c r="D259" s="3"/>
      <c r="E259" s="3"/>
      <c r="F259" s="2"/>
      <c r="G259" s="2"/>
      <c r="H259" s="2"/>
      <c r="I259" s="2"/>
      <c r="J259" s="3"/>
      <c r="K259" s="3"/>
      <c r="L259" s="3"/>
    </row>
    <row r="260" spans="2:12">
      <c r="B260" s="3"/>
      <c r="C260" s="3"/>
      <c r="D260" s="3"/>
      <c r="E260" s="3"/>
      <c r="F260" s="2"/>
      <c r="G260" s="2"/>
      <c r="H260" s="2"/>
      <c r="I260" s="2"/>
      <c r="J260" s="3"/>
      <c r="K260" s="3"/>
      <c r="L260" s="3"/>
    </row>
    <row r="261" spans="2:12">
      <c r="B261" s="3"/>
      <c r="C261" s="3"/>
      <c r="D261" s="3"/>
      <c r="E261" s="3"/>
      <c r="F261" s="2"/>
      <c r="G261" s="2"/>
      <c r="H261" s="2"/>
      <c r="I261" s="2"/>
      <c r="J261" s="3"/>
      <c r="K261" s="3"/>
      <c r="L261" s="3"/>
    </row>
    <row r="262" spans="2:12">
      <c r="B262" s="3"/>
      <c r="C262" s="3"/>
      <c r="D262" s="3"/>
      <c r="E262" s="3"/>
      <c r="F262" s="2"/>
      <c r="G262" s="2"/>
      <c r="H262" s="2"/>
      <c r="I262" s="2"/>
      <c r="J262" s="3"/>
      <c r="K262" s="3"/>
      <c r="L262" s="3"/>
    </row>
    <row r="263" spans="2:12">
      <c r="B263" s="3"/>
      <c r="C263" s="3"/>
      <c r="D263" s="3"/>
      <c r="E263" s="3"/>
      <c r="F263" s="2"/>
      <c r="G263" s="2"/>
      <c r="H263" s="2"/>
      <c r="I263" s="2"/>
      <c r="J263" s="3"/>
      <c r="K263" s="3"/>
      <c r="L263" s="3"/>
    </row>
    <row r="264" spans="2:12">
      <c r="B264" s="3"/>
      <c r="C264" s="3"/>
      <c r="D264" s="3"/>
      <c r="E264" s="3"/>
      <c r="F264" s="2"/>
      <c r="G264" s="2"/>
      <c r="H264" s="2"/>
      <c r="I264" s="2"/>
      <c r="J264" s="3"/>
      <c r="K264" s="3"/>
      <c r="L264" s="3"/>
    </row>
    <row r="265" spans="2:12">
      <c r="B265" s="3"/>
      <c r="C265" s="3"/>
      <c r="D265" s="3"/>
      <c r="E265" s="3"/>
      <c r="F265" s="2"/>
      <c r="G265" s="2"/>
      <c r="H265" s="2"/>
      <c r="I265" s="2"/>
      <c r="J265" s="3"/>
      <c r="K265" s="3"/>
      <c r="L265" s="3"/>
    </row>
    <row r="266" spans="2:12">
      <c r="B266" s="3"/>
      <c r="C266" s="3"/>
      <c r="D266" s="3"/>
      <c r="E266" s="3"/>
      <c r="F266" s="2"/>
      <c r="G266" s="2"/>
      <c r="H266" s="2"/>
      <c r="I266" s="2"/>
      <c r="J266" s="3"/>
      <c r="K266" s="3"/>
      <c r="L266" s="3"/>
    </row>
    <row r="267" spans="2:12">
      <c r="B267" s="3"/>
      <c r="C267" s="3"/>
      <c r="D267" s="3"/>
      <c r="E267" s="3"/>
      <c r="F267" s="2"/>
      <c r="G267" s="2"/>
      <c r="H267" s="2"/>
      <c r="I267" s="2"/>
      <c r="J267" s="3"/>
      <c r="K267" s="3"/>
      <c r="L267" s="3"/>
    </row>
    <row r="268" spans="2:12">
      <c r="B268" s="3"/>
      <c r="C268" s="3"/>
      <c r="D268" s="3"/>
      <c r="E268" s="3"/>
      <c r="F268" s="2"/>
      <c r="G268" s="2"/>
      <c r="H268" s="2"/>
      <c r="I268" s="2"/>
      <c r="J268" s="3"/>
      <c r="K268" s="3"/>
      <c r="L268" s="3"/>
    </row>
    <row r="269" spans="2:12">
      <c r="B269" s="3"/>
      <c r="C269" s="3"/>
      <c r="D269" s="3"/>
      <c r="E269" s="3"/>
      <c r="F269" s="2"/>
      <c r="G269" s="2"/>
      <c r="H269" s="2"/>
      <c r="I269" s="2"/>
      <c r="J269" s="3"/>
      <c r="K269" s="3"/>
      <c r="L269" s="3"/>
    </row>
    <row r="270" spans="2:12">
      <c r="B270" s="3"/>
      <c r="C270" s="3"/>
      <c r="D270" s="3"/>
      <c r="E270" s="3"/>
      <c r="F270" s="2"/>
      <c r="G270" s="2"/>
      <c r="H270" s="2"/>
      <c r="I270" s="2"/>
      <c r="J270" s="3"/>
      <c r="K270" s="3"/>
      <c r="L270" s="3"/>
    </row>
    <row r="271" spans="2:12">
      <c r="B271" s="3"/>
      <c r="C271" s="3"/>
      <c r="D271" s="3"/>
      <c r="E271" s="3"/>
      <c r="F271" s="2"/>
      <c r="G271" s="2"/>
      <c r="H271" s="2"/>
      <c r="I271" s="2"/>
      <c r="J271" s="3"/>
      <c r="K271" s="3"/>
      <c r="L271" s="3"/>
    </row>
    <row r="272" spans="2:12">
      <c r="B272" s="3"/>
      <c r="C272" s="3"/>
      <c r="D272" s="3"/>
      <c r="E272" s="3"/>
      <c r="F272" s="2"/>
      <c r="G272" s="2"/>
      <c r="H272" s="2"/>
      <c r="I272" s="2"/>
      <c r="J272" s="3"/>
      <c r="K272" s="3"/>
      <c r="L272" s="3"/>
    </row>
    <row r="273" spans="2:12">
      <c r="B273" s="3"/>
      <c r="C273" s="3"/>
      <c r="D273" s="3"/>
      <c r="E273" s="3"/>
      <c r="F273" s="2"/>
      <c r="G273" s="2"/>
      <c r="H273" s="2"/>
      <c r="I273" s="2"/>
      <c r="J273" s="3"/>
      <c r="K273" s="3"/>
      <c r="L273" s="3"/>
    </row>
    <row r="274" spans="2:12">
      <c r="B274" s="3"/>
      <c r="C274" s="3"/>
      <c r="D274" s="3"/>
      <c r="E274" s="3"/>
      <c r="F274" s="2"/>
      <c r="G274" s="2"/>
      <c r="H274" s="2"/>
      <c r="I274" s="2"/>
      <c r="J274" s="3"/>
      <c r="K274" s="3"/>
      <c r="L274" s="3"/>
    </row>
    <row r="275" spans="2:12">
      <c r="B275" s="3"/>
      <c r="C275" s="3"/>
      <c r="D275" s="3"/>
      <c r="E275" s="3"/>
      <c r="F275" s="2"/>
      <c r="G275" s="2"/>
      <c r="H275" s="2"/>
      <c r="I275" s="2"/>
      <c r="J275" s="3"/>
      <c r="K275" s="3"/>
      <c r="L275" s="3"/>
    </row>
    <row r="276" spans="2:12">
      <c r="B276" s="3"/>
      <c r="C276" s="3"/>
      <c r="D276" s="3"/>
      <c r="E276" s="3"/>
      <c r="F276" s="2"/>
      <c r="G276" s="2"/>
      <c r="H276" s="2"/>
      <c r="I276" s="2"/>
      <c r="J276" s="3"/>
      <c r="K276" s="3"/>
      <c r="L276" s="3"/>
    </row>
    <row r="277" spans="2:12">
      <c r="B277" s="3"/>
      <c r="C277" s="3"/>
      <c r="D277" s="3"/>
      <c r="E277" s="3"/>
      <c r="F277" s="2"/>
      <c r="G277" s="2"/>
      <c r="H277" s="2"/>
      <c r="I277" s="2"/>
      <c r="J277" s="3"/>
      <c r="K277" s="3"/>
      <c r="L277" s="3"/>
    </row>
    <row r="278" spans="2:12">
      <c r="B278" s="3"/>
      <c r="C278" s="3"/>
      <c r="D278" s="3"/>
      <c r="E278" s="3"/>
      <c r="F278" s="2"/>
      <c r="G278" s="2"/>
      <c r="H278" s="2"/>
      <c r="I278" s="2"/>
      <c r="J278" s="3"/>
      <c r="K278" s="3"/>
      <c r="L278" s="3"/>
    </row>
    <row r="279" spans="2:12">
      <c r="B279" s="3"/>
      <c r="C279" s="3"/>
      <c r="D279" s="3"/>
      <c r="E279" s="3"/>
      <c r="F279" s="2"/>
      <c r="G279" s="2"/>
      <c r="H279" s="2"/>
      <c r="I279" s="2"/>
      <c r="J279" s="3"/>
      <c r="K279" s="3"/>
      <c r="L279" s="3"/>
    </row>
    <row r="280" spans="2:12">
      <c r="B280" s="3"/>
      <c r="C280" s="3"/>
      <c r="D280" s="3"/>
      <c r="E280" s="3"/>
      <c r="F280" s="2"/>
      <c r="G280" s="2"/>
      <c r="H280" s="2"/>
      <c r="I280" s="2"/>
      <c r="J280" s="3"/>
      <c r="K280" s="3"/>
      <c r="L280" s="3"/>
    </row>
    <row r="281" spans="2:12">
      <c r="B281" s="3"/>
      <c r="C281" s="3"/>
      <c r="D281" s="3"/>
      <c r="E281" s="3"/>
      <c r="F281" s="2"/>
      <c r="G281" s="2"/>
      <c r="H281" s="2"/>
      <c r="I281" s="2"/>
      <c r="J281" s="3"/>
      <c r="K281" s="3"/>
      <c r="L281" s="3"/>
    </row>
    <row r="282" spans="2:12">
      <c r="B282" s="3"/>
      <c r="C282" s="3"/>
      <c r="D282" s="3"/>
      <c r="E282" s="3"/>
      <c r="F282" s="2"/>
      <c r="G282" s="2"/>
      <c r="H282" s="2"/>
      <c r="I282" s="2"/>
      <c r="J282" s="3"/>
      <c r="K282" s="3"/>
      <c r="L282" s="3"/>
    </row>
    <row r="283" spans="2:12">
      <c r="B283" s="3"/>
      <c r="C283" s="3"/>
      <c r="D283" s="3"/>
      <c r="E283" s="3"/>
      <c r="F283" s="2"/>
      <c r="G283" s="2"/>
      <c r="H283" s="2"/>
      <c r="I283" s="2"/>
      <c r="J283" s="3"/>
      <c r="K283" s="3"/>
      <c r="L283" s="3"/>
    </row>
    <row r="284" spans="2:12">
      <c r="B284" s="3"/>
      <c r="C284" s="3"/>
      <c r="D284" s="3"/>
      <c r="E284" s="3"/>
      <c r="F284" s="2"/>
      <c r="G284" s="2"/>
      <c r="H284" s="2"/>
      <c r="I284" s="2"/>
      <c r="J284" s="3"/>
      <c r="K284" s="3"/>
      <c r="L284" s="3"/>
    </row>
    <row r="285" spans="2:12">
      <c r="B285" s="3"/>
      <c r="C285" s="3"/>
      <c r="D285" s="3"/>
      <c r="E285" s="3"/>
      <c r="F285" s="2"/>
      <c r="G285" s="2"/>
      <c r="H285" s="2"/>
      <c r="I285" s="2"/>
      <c r="J285" s="3"/>
      <c r="K285" s="3"/>
      <c r="L285" s="3"/>
    </row>
    <row r="286" spans="2:12">
      <c r="B286" s="3"/>
      <c r="C286" s="3"/>
      <c r="D286" s="3"/>
      <c r="E286" s="3"/>
      <c r="F286" s="2"/>
      <c r="G286" s="2"/>
      <c r="H286" s="2"/>
      <c r="I286" s="2"/>
      <c r="J286" s="3"/>
      <c r="K286" s="3"/>
      <c r="L286" s="3"/>
    </row>
    <row r="287" spans="2:12">
      <c r="B287" s="3"/>
      <c r="C287" s="3"/>
      <c r="D287" s="3"/>
      <c r="E287" s="3"/>
      <c r="F287" s="2"/>
      <c r="G287" s="2"/>
      <c r="H287" s="2"/>
      <c r="I287" s="2"/>
      <c r="J287" s="3"/>
      <c r="K287" s="3"/>
      <c r="L287" s="3"/>
    </row>
    <row r="288" spans="2:12">
      <c r="B288" s="3"/>
      <c r="C288" s="3"/>
      <c r="D288" s="3"/>
      <c r="E288" s="3"/>
      <c r="F288" s="2"/>
      <c r="G288" s="2"/>
      <c r="H288" s="2"/>
      <c r="I288" s="2"/>
      <c r="J288" s="3"/>
      <c r="K288" s="3"/>
      <c r="L288" s="3"/>
    </row>
    <row r="289" spans="2:12">
      <c r="B289" s="3"/>
      <c r="C289" s="3"/>
      <c r="D289" s="3"/>
      <c r="E289" s="3"/>
      <c r="F289" s="2"/>
      <c r="G289" s="2"/>
      <c r="H289" s="2"/>
      <c r="I289" s="2"/>
      <c r="J289" s="3"/>
      <c r="K289" s="3"/>
      <c r="L289" s="3"/>
    </row>
    <row r="290" spans="2:12">
      <c r="B290" s="3"/>
      <c r="C290" s="3"/>
      <c r="D290" s="3"/>
      <c r="E290" s="3"/>
      <c r="F290" s="2"/>
      <c r="G290" s="2"/>
      <c r="H290" s="2"/>
      <c r="I290" s="2"/>
      <c r="J290" s="3"/>
      <c r="K290" s="3"/>
      <c r="L290" s="3"/>
    </row>
    <row r="291" spans="2:12">
      <c r="B291" s="83"/>
    </row>
    <row r="292" spans="2:12">
      <c r="B292" s="83"/>
    </row>
    <row r="293" spans="2:12">
      <c r="B293" s="83"/>
    </row>
    <row r="294" spans="2:12">
      <c r="B294" s="83"/>
    </row>
    <row r="295" spans="2:12">
      <c r="B295" s="83"/>
    </row>
    <row r="296" spans="2:12">
      <c r="B296" s="83"/>
    </row>
    <row r="297" spans="2:12">
      <c r="B297" s="83"/>
    </row>
    <row r="298" spans="2:12">
      <c r="B298" s="83"/>
    </row>
    <row r="299" spans="2:12">
      <c r="B299" s="83"/>
    </row>
    <row r="300" spans="2:12">
      <c r="B300" s="83"/>
    </row>
    <row r="301" spans="2:12">
      <c r="B301" s="83"/>
    </row>
    <row r="302" spans="2:12">
      <c r="B302" s="83"/>
    </row>
    <row r="303" spans="2:12">
      <c r="B303" s="83"/>
    </row>
    <row r="304" spans="2:12">
      <c r="B304" s="83"/>
    </row>
    <row r="305" spans="2:2">
      <c r="B305" s="83"/>
    </row>
    <row r="306" spans="2:2">
      <c r="B306" s="83"/>
    </row>
    <row r="307" spans="2:2">
      <c r="B307" s="83"/>
    </row>
    <row r="308" spans="2:2">
      <c r="B308" s="83"/>
    </row>
    <row r="309" spans="2:2">
      <c r="B309" s="83"/>
    </row>
    <row r="310" spans="2:2">
      <c r="B310" s="83"/>
    </row>
    <row r="311" spans="2:2">
      <c r="B311" s="83"/>
    </row>
    <row r="312" spans="2:2">
      <c r="B312" s="83"/>
    </row>
    <row r="313" spans="2:2">
      <c r="B313" s="83"/>
    </row>
    <row r="314" spans="2:2">
      <c r="B314" s="83"/>
    </row>
    <row r="315" spans="2:2">
      <c r="B315" s="83"/>
    </row>
    <row r="316" spans="2:2">
      <c r="B316" s="83"/>
    </row>
    <row r="317" spans="2:2">
      <c r="B317" s="83"/>
    </row>
    <row r="318" spans="2:2">
      <c r="B318" s="83"/>
    </row>
    <row r="319" spans="2:2">
      <c r="B319" s="83"/>
    </row>
    <row r="320" spans="2:2">
      <c r="B320" s="83"/>
    </row>
    <row r="321" spans="2:2">
      <c r="B321" s="83"/>
    </row>
    <row r="322" spans="2:2">
      <c r="B322" s="83"/>
    </row>
    <row r="323" spans="2:2">
      <c r="B323" s="83"/>
    </row>
    <row r="324" spans="2:2">
      <c r="B324" s="83"/>
    </row>
    <row r="325" spans="2:2">
      <c r="B325" s="83"/>
    </row>
    <row r="326" spans="2:2">
      <c r="B326" s="83"/>
    </row>
    <row r="327" spans="2:2">
      <c r="B327" s="83"/>
    </row>
    <row r="328" spans="2:2">
      <c r="B328" s="83"/>
    </row>
    <row r="329" spans="2:2">
      <c r="B329" s="83"/>
    </row>
    <row r="330" spans="2:2">
      <c r="B330" s="83"/>
    </row>
    <row r="331" spans="2:2">
      <c r="B331" s="83"/>
    </row>
    <row r="332" spans="2:2">
      <c r="B332" s="83"/>
    </row>
    <row r="333" spans="2:2">
      <c r="B333" s="83"/>
    </row>
    <row r="334" spans="2:2">
      <c r="B334" s="83"/>
    </row>
    <row r="335" spans="2:2">
      <c r="B335" s="83"/>
    </row>
    <row r="336" spans="2:2">
      <c r="B336" s="83"/>
    </row>
    <row r="337" spans="2:2">
      <c r="B337" s="83"/>
    </row>
    <row r="338" spans="2:2">
      <c r="B338" s="83"/>
    </row>
    <row r="339" spans="2:2">
      <c r="B339" s="83"/>
    </row>
    <row r="340" spans="2:2">
      <c r="B340" s="83"/>
    </row>
    <row r="341" spans="2:2">
      <c r="B341" s="83"/>
    </row>
    <row r="342" spans="2:2">
      <c r="B342" s="83"/>
    </row>
    <row r="343" spans="2:2">
      <c r="B343" s="83"/>
    </row>
    <row r="344" spans="2:2">
      <c r="B344" s="83"/>
    </row>
    <row r="345" spans="2:2">
      <c r="B345" s="83"/>
    </row>
    <row r="346" spans="2:2">
      <c r="B346" s="83"/>
    </row>
    <row r="347" spans="2:2">
      <c r="B347" s="83"/>
    </row>
    <row r="348" spans="2:2">
      <c r="B348" s="83"/>
    </row>
    <row r="349" spans="2:2">
      <c r="B349" s="83"/>
    </row>
    <row r="350" spans="2:2">
      <c r="B350" s="83"/>
    </row>
    <row r="351" spans="2:2">
      <c r="B351" s="83"/>
    </row>
    <row r="352" spans="2:2">
      <c r="B352" s="83"/>
    </row>
    <row r="353" spans="2:2">
      <c r="B353" s="83"/>
    </row>
    <row r="354" spans="2:2">
      <c r="B354" s="83"/>
    </row>
    <row r="355" spans="2:2">
      <c r="B355" s="83"/>
    </row>
    <row r="356" spans="2:2">
      <c r="B356" s="83"/>
    </row>
    <row r="357" spans="2:2">
      <c r="B357" s="83"/>
    </row>
    <row r="358" spans="2:2">
      <c r="B358" s="83"/>
    </row>
    <row r="359" spans="2:2">
      <c r="B359" s="83"/>
    </row>
    <row r="360" spans="2:2">
      <c r="B360" s="83"/>
    </row>
    <row r="361" spans="2:2">
      <c r="B361" s="83"/>
    </row>
    <row r="362" spans="2:2">
      <c r="B362" s="83"/>
    </row>
    <row r="363" spans="2:2">
      <c r="B363" s="83"/>
    </row>
    <row r="364" spans="2:2">
      <c r="B364" s="83"/>
    </row>
    <row r="365" spans="2:2">
      <c r="B365" s="83"/>
    </row>
    <row r="366" spans="2:2">
      <c r="B366" s="83"/>
    </row>
    <row r="367" spans="2:2">
      <c r="B367" s="83"/>
    </row>
    <row r="368" spans="2:2">
      <c r="B368" s="83"/>
    </row>
    <row r="369" spans="2:2">
      <c r="B369" s="83"/>
    </row>
    <row r="370" spans="2:2">
      <c r="B370" s="83"/>
    </row>
    <row r="371" spans="2:2">
      <c r="B371" s="83"/>
    </row>
    <row r="372" spans="2:2">
      <c r="B372" s="83"/>
    </row>
    <row r="373" spans="2:2">
      <c r="B373" s="83"/>
    </row>
    <row r="374" spans="2:2">
      <c r="B374" s="83"/>
    </row>
    <row r="375" spans="2:2">
      <c r="B375" s="83"/>
    </row>
    <row r="376" spans="2:2">
      <c r="B376" s="83"/>
    </row>
    <row r="377" spans="2:2">
      <c r="B377" s="83"/>
    </row>
    <row r="378" spans="2:2">
      <c r="B378" s="83"/>
    </row>
    <row r="379" spans="2:2">
      <c r="B379" s="83"/>
    </row>
  </sheetData>
  <mergeCells count="10">
    <mergeCell ref="B2:L2"/>
    <mergeCell ref="B4:L4"/>
    <mergeCell ref="B5:L5"/>
    <mergeCell ref="B6:L6"/>
    <mergeCell ref="B7:B8"/>
    <mergeCell ref="C7:E7"/>
    <mergeCell ref="F7:F8"/>
    <mergeCell ref="G7:I7"/>
    <mergeCell ref="J7:J8"/>
    <mergeCell ref="K7:L7"/>
  </mergeCells>
  <printOptions horizontalCentered="1"/>
  <pageMargins left="0.54" right="0" top="0.39370078740157483" bottom="0.19685039370078741" header="0" footer="0.31496062992125984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57CF-37FB-4854-887F-8E2E71DEA425}">
  <sheetPr>
    <pageSetUpPr fitToPage="1"/>
  </sheetPr>
  <dimension ref="A1:AF215"/>
  <sheetViews>
    <sheetView showGridLines="0" zoomScaleNormal="100" workbookViewId="0">
      <selection activeCell="L17" sqref="L17"/>
    </sheetView>
  </sheetViews>
  <sheetFormatPr baseColWidth="10" defaultColWidth="11.42578125" defaultRowHeight="12.75"/>
  <cols>
    <col min="1" max="1" width="1.28515625" customWidth="1"/>
    <col min="2" max="2" width="66.85546875" customWidth="1"/>
    <col min="3" max="3" width="10.85546875" bestFit="1" customWidth="1"/>
    <col min="4" max="4" width="10.85546875" customWidth="1"/>
    <col min="5" max="5" width="10.5703125" bestFit="1" customWidth="1"/>
    <col min="6" max="6" width="12.42578125" bestFit="1" customWidth="1"/>
    <col min="7" max="9" width="11.7109375" customWidth="1"/>
    <col min="10" max="10" width="12.7109375" customWidth="1"/>
    <col min="11" max="11" width="11.140625" customWidth="1"/>
    <col min="12" max="12" width="9.42578125" bestFit="1" customWidth="1"/>
  </cols>
  <sheetData>
    <row r="1" spans="1:32" ht="15.75">
      <c r="A1" t="s">
        <v>0</v>
      </c>
      <c r="B1" s="4" t="s">
        <v>77</v>
      </c>
      <c r="C1" s="4"/>
      <c r="D1" s="4"/>
      <c r="E1" s="4"/>
      <c r="F1" s="4"/>
      <c r="G1" s="4"/>
      <c r="H1" s="4"/>
      <c r="I1" s="4"/>
      <c r="J1" s="4"/>
      <c r="K1" s="4"/>
      <c r="L1" s="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5.75"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6.5" customHeight="1">
      <c r="B3" s="8" t="s">
        <v>78</v>
      </c>
      <c r="C3" s="8"/>
      <c r="D3" s="8"/>
      <c r="E3" s="8"/>
      <c r="F3" s="8"/>
      <c r="G3" s="8"/>
      <c r="H3" s="8"/>
      <c r="I3" s="8"/>
      <c r="J3" s="8"/>
      <c r="K3" s="8"/>
      <c r="L3" s="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ht="16.5" customHeight="1">
      <c r="B4" s="9" t="s">
        <v>79</v>
      </c>
      <c r="C4" s="9"/>
      <c r="D4" s="9"/>
      <c r="E4" s="9"/>
      <c r="F4" s="9"/>
      <c r="G4" s="9"/>
      <c r="H4" s="9"/>
      <c r="I4" s="9"/>
      <c r="J4" s="9"/>
      <c r="K4" s="9"/>
      <c r="L4" s="9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4.25">
      <c r="B5" s="9" t="s">
        <v>4</v>
      </c>
      <c r="C5" s="9"/>
      <c r="D5" s="9"/>
      <c r="E5" s="9"/>
      <c r="F5" s="9"/>
      <c r="G5" s="9"/>
      <c r="H5" s="9"/>
      <c r="I5" s="9"/>
      <c r="J5" s="9"/>
      <c r="K5" s="9"/>
      <c r="L5" s="9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0.25" customHeight="1">
      <c r="B6" s="86" t="s">
        <v>5</v>
      </c>
      <c r="C6" s="87">
        <v>2024</v>
      </c>
      <c r="D6" s="88"/>
      <c r="E6" s="88"/>
      <c r="F6" s="86">
        <v>2024</v>
      </c>
      <c r="G6" s="87">
        <v>2025</v>
      </c>
      <c r="H6" s="88"/>
      <c r="I6" s="88"/>
      <c r="J6" s="86">
        <v>2025</v>
      </c>
      <c r="K6" s="12" t="s">
        <v>6</v>
      </c>
      <c r="L6" s="89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2.5" customHeight="1" thickBot="1">
      <c r="B7" s="90"/>
      <c r="C7" s="16" t="s">
        <v>7</v>
      </c>
      <c r="D7" s="16" t="s">
        <v>8</v>
      </c>
      <c r="E7" s="16" t="s">
        <v>9</v>
      </c>
      <c r="F7" s="90"/>
      <c r="G7" s="16" t="s">
        <v>7</v>
      </c>
      <c r="H7" s="16" t="s">
        <v>8</v>
      </c>
      <c r="I7" s="16" t="s">
        <v>9</v>
      </c>
      <c r="J7" s="90"/>
      <c r="K7" s="91" t="s">
        <v>10</v>
      </c>
      <c r="L7" s="16" t="s">
        <v>11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18" customHeight="1" thickTop="1">
      <c r="B8" s="92" t="s">
        <v>13</v>
      </c>
      <c r="C8" s="93">
        <f t="shared" ref="C8:E8" si="0">+C9+C19</f>
        <v>18003.999999999996</v>
      </c>
      <c r="D8" s="93">
        <f t="shared" si="0"/>
        <v>17214.400000000001</v>
      </c>
      <c r="E8" s="93">
        <f t="shared" si="0"/>
        <v>18133.400000000001</v>
      </c>
      <c r="F8" s="94">
        <f>+F9+F19</f>
        <v>53351.799999999996</v>
      </c>
      <c r="G8" s="93">
        <f t="shared" ref="G8:I8" si="1">+G9+G19</f>
        <v>19532</v>
      </c>
      <c r="H8" s="93">
        <f t="shared" si="1"/>
        <v>19543.099999999999</v>
      </c>
      <c r="I8" s="93">
        <f t="shared" si="1"/>
        <v>21792.5</v>
      </c>
      <c r="J8" s="94">
        <f>+J9+J19</f>
        <v>60867.599999999991</v>
      </c>
      <c r="K8" s="93">
        <f t="shared" ref="K8:K19" si="2">+J8-F8</f>
        <v>7515.7999999999956</v>
      </c>
      <c r="L8" s="94">
        <f t="shared" ref="L8:L16" si="3">+K8/F8*100</f>
        <v>14.087247290625616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18" customHeight="1">
      <c r="B9" s="95" t="s">
        <v>80</v>
      </c>
      <c r="C9" s="96">
        <f t="shared" ref="C9:E9" si="4">+C11+C12+C18</f>
        <v>13681.399999999998</v>
      </c>
      <c r="D9" s="96">
        <f t="shared" si="4"/>
        <v>13368.4</v>
      </c>
      <c r="E9" s="96">
        <f t="shared" si="4"/>
        <v>13909.5</v>
      </c>
      <c r="F9" s="96">
        <f>+F11+F12+F18</f>
        <v>40959.299999999996</v>
      </c>
      <c r="G9" s="96">
        <f t="shared" ref="G9:I9" si="5">+G11+G12+G18</f>
        <v>15012.4</v>
      </c>
      <c r="H9" s="96">
        <f t="shared" si="5"/>
        <v>15008.5</v>
      </c>
      <c r="I9" s="96">
        <f t="shared" si="5"/>
        <v>16813.599999999999</v>
      </c>
      <c r="J9" s="96">
        <f>+J10+J12+J18</f>
        <v>46834.499999999993</v>
      </c>
      <c r="K9" s="96">
        <f t="shared" si="2"/>
        <v>5875.1999999999971</v>
      </c>
      <c r="L9" s="94">
        <f t="shared" si="3"/>
        <v>14.343995136635632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18" customHeight="1">
      <c r="B10" s="97" t="s">
        <v>30</v>
      </c>
      <c r="C10" s="96">
        <f t="shared" ref="C10:I10" si="6">+C11</f>
        <v>12143.8</v>
      </c>
      <c r="D10" s="96">
        <f t="shared" si="6"/>
        <v>11627.3</v>
      </c>
      <c r="E10" s="96">
        <f t="shared" si="6"/>
        <v>12121.5</v>
      </c>
      <c r="F10" s="94">
        <f>+F11</f>
        <v>35892.6</v>
      </c>
      <c r="G10" s="96">
        <f t="shared" si="6"/>
        <v>13284.3</v>
      </c>
      <c r="H10" s="96">
        <f t="shared" si="6"/>
        <v>13018.4</v>
      </c>
      <c r="I10" s="96">
        <f t="shared" si="6"/>
        <v>14741.7</v>
      </c>
      <c r="J10" s="94">
        <f>+J11</f>
        <v>41044.399999999994</v>
      </c>
      <c r="K10" s="96">
        <f t="shared" si="2"/>
        <v>5151.7999999999956</v>
      </c>
      <c r="L10" s="94">
        <f t="shared" si="3"/>
        <v>14.353376462000512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18" customHeight="1">
      <c r="B11" s="98" t="s">
        <v>31</v>
      </c>
      <c r="C11" s="99">
        <v>12143.8</v>
      </c>
      <c r="D11" s="99">
        <v>11627.3</v>
      </c>
      <c r="E11" s="99">
        <v>12121.5</v>
      </c>
      <c r="F11" s="100">
        <f>SUM(C11:E11)</f>
        <v>35892.6</v>
      </c>
      <c r="G11" s="99">
        <f>+[1]PP!G27</f>
        <v>13284.3</v>
      </c>
      <c r="H11" s="99">
        <f>+[1]PP!H27</f>
        <v>13018.4</v>
      </c>
      <c r="I11" s="99">
        <f>+[1]PP!I27</f>
        <v>14741.7</v>
      </c>
      <c r="J11" s="100">
        <f>SUM(G11:I11)</f>
        <v>41044.399999999994</v>
      </c>
      <c r="K11" s="99">
        <f t="shared" si="2"/>
        <v>5151.7999999999956</v>
      </c>
      <c r="L11" s="100">
        <f t="shared" si="3"/>
        <v>14.353376462000512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18" customHeight="1">
      <c r="B12" s="26" t="s">
        <v>32</v>
      </c>
      <c r="C12" s="101">
        <f t="shared" ref="C12:E12" si="7">SUM(C13:C17)</f>
        <v>1497.8000000000002</v>
      </c>
      <c r="D12" s="101">
        <f t="shared" si="7"/>
        <v>1702.6000000000001</v>
      </c>
      <c r="E12" s="101">
        <f t="shared" si="7"/>
        <v>1744.7999999999997</v>
      </c>
      <c r="F12" s="101">
        <f>SUM(F13:F17)</f>
        <v>4945.2</v>
      </c>
      <c r="G12" s="101">
        <f t="shared" ref="G12:I12" si="8">SUM(G13:G17)</f>
        <v>1667.1999999999998</v>
      </c>
      <c r="H12" s="101">
        <f t="shared" si="8"/>
        <v>1936.8000000000002</v>
      </c>
      <c r="I12" s="101">
        <f t="shared" si="8"/>
        <v>2033.1</v>
      </c>
      <c r="J12" s="101">
        <f>SUM(J13:J17)</f>
        <v>5637.1</v>
      </c>
      <c r="K12" s="101">
        <f t="shared" si="2"/>
        <v>691.90000000000055</v>
      </c>
      <c r="L12" s="102">
        <f t="shared" si="3"/>
        <v>13.991345142764713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18" customHeight="1">
      <c r="B13" s="103" t="s">
        <v>35</v>
      </c>
      <c r="C13" s="99">
        <v>952</v>
      </c>
      <c r="D13" s="99">
        <v>1136</v>
      </c>
      <c r="E13" s="99">
        <v>1252.5</v>
      </c>
      <c r="F13" s="100">
        <f t="shared" ref="F13:F18" si="9">SUM(C13:E13)</f>
        <v>3340.5</v>
      </c>
      <c r="G13" s="99">
        <v>1092.8</v>
      </c>
      <c r="H13" s="99">
        <v>1335.7</v>
      </c>
      <c r="I13" s="99">
        <v>1431.6</v>
      </c>
      <c r="J13" s="100">
        <f t="shared" ref="J13:J18" si="10">SUM(G13:I13)</f>
        <v>3860.1</v>
      </c>
      <c r="K13" s="99">
        <f t="shared" si="2"/>
        <v>519.59999999999991</v>
      </c>
      <c r="L13" s="100">
        <f t="shared" si="3"/>
        <v>15.55455770094297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 customHeight="1">
      <c r="B14" s="103" t="s">
        <v>37</v>
      </c>
      <c r="C14" s="99">
        <v>106.7</v>
      </c>
      <c r="D14" s="99">
        <v>185.4</v>
      </c>
      <c r="E14" s="99">
        <v>169.1</v>
      </c>
      <c r="F14" s="100">
        <f t="shared" si="9"/>
        <v>461.20000000000005</v>
      </c>
      <c r="G14" s="99">
        <v>123.3</v>
      </c>
      <c r="H14" s="99">
        <v>224</v>
      </c>
      <c r="I14" s="99">
        <v>163.19999999999999</v>
      </c>
      <c r="J14" s="100">
        <f t="shared" si="10"/>
        <v>510.5</v>
      </c>
      <c r="K14" s="99">
        <f t="shared" si="2"/>
        <v>49.299999999999955</v>
      </c>
      <c r="L14" s="100">
        <f t="shared" si="3"/>
        <v>10.689505637467466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18" customHeight="1">
      <c r="B15" s="103" t="s">
        <v>81</v>
      </c>
      <c r="C15" s="99">
        <v>241.4</v>
      </c>
      <c r="D15" s="104">
        <v>211.9</v>
      </c>
      <c r="E15" s="104">
        <v>193.1</v>
      </c>
      <c r="F15" s="100">
        <f t="shared" si="9"/>
        <v>646.4</v>
      </c>
      <c r="G15" s="99">
        <v>279.10000000000002</v>
      </c>
      <c r="H15" s="104">
        <v>237.2</v>
      </c>
      <c r="I15" s="104">
        <v>259.39999999999998</v>
      </c>
      <c r="J15" s="100">
        <f t="shared" si="10"/>
        <v>775.69999999999993</v>
      </c>
      <c r="K15" s="99">
        <f t="shared" si="2"/>
        <v>129.29999999999995</v>
      </c>
      <c r="L15" s="100">
        <f t="shared" si="3"/>
        <v>20.003094059405935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s="105" customFormat="1" ht="18" customHeight="1">
      <c r="B16" s="106" t="s">
        <v>82</v>
      </c>
      <c r="C16" s="104">
        <v>197.7</v>
      </c>
      <c r="D16" s="99">
        <v>169.3</v>
      </c>
      <c r="E16" s="99">
        <v>130.1</v>
      </c>
      <c r="F16" s="100">
        <f t="shared" si="9"/>
        <v>497.1</v>
      </c>
      <c r="G16" s="104">
        <v>172</v>
      </c>
      <c r="H16" s="99">
        <v>139.9</v>
      </c>
      <c r="I16" s="99">
        <v>178.9</v>
      </c>
      <c r="J16" s="100">
        <f t="shared" si="10"/>
        <v>490.79999999999995</v>
      </c>
      <c r="K16" s="99">
        <f t="shared" si="2"/>
        <v>-6.3000000000000682</v>
      </c>
      <c r="L16" s="100">
        <f t="shared" si="3"/>
        <v>-1.2673506336753304</v>
      </c>
    </row>
    <row r="17" spans="1:32" ht="18" customHeight="1">
      <c r="B17" s="103" t="s">
        <v>27</v>
      </c>
      <c r="C17" s="99">
        <v>0</v>
      </c>
      <c r="D17" s="99">
        <v>0</v>
      </c>
      <c r="E17" s="99">
        <v>0</v>
      </c>
      <c r="F17" s="100">
        <f t="shared" si="9"/>
        <v>0</v>
      </c>
      <c r="G17" s="99">
        <v>0</v>
      </c>
      <c r="H17" s="99">
        <v>0</v>
      </c>
      <c r="I17" s="99">
        <v>0</v>
      </c>
      <c r="J17" s="100">
        <f t="shared" si="10"/>
        <v>0</v>
      </c>
      <c r="K17" s="107">
        <f t="shared" si="2"/>
        <v>0</v>
      </c>
      <c r="L17" s="108">
        <v>0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18" customHeight="1">
      <c r="B18" s="109" t="s">
        <v>45</v>
      </c>
      <c r="C18" s="101">
        <v>39.799999999999997</v>
      </c>
      <c r="D18" s="101">
        <v>38.5</v>
      </c>
      <c r="E18" s="101">
        <v>43.2</v>
      </c>
      <c r="F18" s="102">
        <f t="shared" si="9"/>
        <v>121.5</v>
      </c>
      <c r="G18" s="101">
        <v>60.9</v>
      </c>
      <c r="H18" s="101">
        <v>53.3</v>
      </c>
      <c r="I18" s="101">
        <v>38.799999999999997</v>
      </c>
      <c r="J18" s="102">
        <f t="shared" si="10"/>
        <v>153</v>
      </c>
      <c r="K18" s="101">
        <f t="shared" si="2"/>
        <v>31.5</v>
      </c>
      <c r="L18" s="102">
        <f t="shared" ref="L18:L25" si="11">+K18/F18*100</f>
        <v>25.925925925925924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8" customHeight="1">
      <c r="B19" s="32" t="s">
        <v>83</v>
      </c>
      <c r="C19" s="101">
        <f t="shared" ref="C19:E19" si="12">+C20+C22</f>
        <v>4322.5999999999995</v>
      </c>
      <c r="D19" s="101">
        <f t="shared" si="12"/>
        <v>3846</v>
      </c>
      <c r="E19" s="101">
        <f t="shared" si="12"/>
        <v>4223.8999999999996</v>
      </c>
      <c r="F19" s="101">
        <f>+F20+F22</f>
        <v>12392.5</v>
      </c>
      <c r="G19" s="101">
        <f t="shared" ref="G19:I19" si="13">+G20+G22</f>
        <v>4519.6000000000004</v>
      </c>
      <c r="H19" s="101">
        <f t="shared" si="13"/>
        <v>4534.6000000000004</v>
      </c>
      <c r="I19" s="101">
        <f t="shared" si="13"/>
        <v>4978.9000000000005</v>
      </c>
      <c r="J19" s="101">
        <f>+J20+J22</f>
        <v>14033.1</v>
      </c>
      <c r="K19" s="101">
        <f t="shared" si="2"/>
        <v>1640.6000000000004</v>
      </c>
      <c r="L19" s="102">
        <f t="shared" si="11"/>
        <v>13.238652410732302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8" customHeight="1">
      <c r="B20" s="97" t="s">
        <v>84</v>
      </c>
      <c r="C20" s="101">
        <f>+C21</f>
        <v>4321.2</v>
      </c>
      <c r="D20" s="101">
        <f t="shared" ref="D20:E20" si="14">+D21</f>
        <v>3844.4</v>
      </c>
      <c r="E20" s="101">
        <f t="shared" si="14"/>
        <v>4222.8999999999996</v>
      </c>
      <c r="F20" s="101">
        <f>+F21</f>
        <v>12388.5</v>
      </c>
      <c r="G20" s="101">
        <f>+G21</f>
        <v>4516.1000000000004</v>
      </c>
      <c r="H20" s="101">
        <f t="shared" ref="H20:K20" si="15">+H21</f>
        <v>4532.1000000000004</v>
      </c>
      <c r="I20" s="101">
        <f t="shared" si="15"/>
        <v>4975.8</v>
      </c>
      <c r="J20" s="101">
        <f>+J21</f>
        <v>14024</v>
      </c>
      <c r="K20" s="101">
        <f t="shared" si="15"/>
        <v>1635.5</v>
      </c>
      <c r="L20" s="102">
        <f t="shared" si="11"/>
        <v>13.201759696492715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8" customHeight="1">
      <c r="B21" s="29" t="s">
        <v>85</v>
      </c>
      <c r="C21" s="99">
        <v>4321.2</v>
      </c>
      <c r="D21" s="99">
        <v>3844.4</v>
      </c>
      <c r="E21" s="99">
        <v>4222.8999999999996</v>
      </c>
      <c r="F21" s="100">
        <f>SUM(C21:E21)</f>
        <v>12388.5</v>
      </c>
      <c r="G21" s="99">
        <f>+[1]PP!G48</f>
        <v>4516.1000000000004</v>
      </c>
      <c r="H21" s="99">
        <f>+[1]PP!H48</f>
        <v>4532.1000000000004</v>
      </c>
      <c r="I21" s="99">
        <f>+[1]PP!I48</f>
        <v>4975.8</v>
      </c>
      <c r="J21" s="100">
        <f>SUM(G21:I21)</f>
        <v>14024</v>
      </c>
      <c r="K21" s="99">
        <f t="shared" ref="K21:K32" si="16">+J21-F21</f>
        <v>1635.5</v>
      </c>
      <c r="L21" s="100">
        <f t="shared" si="11"/>
        <v>13.201759696492715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8" customHeight="1">
      <c r="B22" s="97" t="s">
        <v>86</v>
      </c>
      <c r="C22" s="96">
        <f t="shared" ref="C22:E22" si="17">+C23+C24</f>
        <v>1.4</v>
      </c>
      <c r="D22" s="96">
        <f t="shared" si="17"/>
        <v>1.6</v>
      </c>
      <c r="E22" s="96">
        <f t="shared" si="17"/>
        <v>1</v>
      </c>
      <c r="F22" s="94">
        <f>+F23+F24</f>
        <v>4</v>
      </c>
      <c r="G22" s="96">
        <f t="shared" ref="G22:I22" si="18">+G23+G24</f>
        <v>3.5</v>
      </c>
      <c r="H22" s="96">
        <f t="shared" si="18"/>
        <v>2.5</v>
      </c>
      <c r="I22" s="96">
        <f t="shared" si="18"/>
        <v>3.0999999999999996</v>
      </c>
      <c r="J22" s="94">
        <f>+J23+J24</f>
        <v>9.1000000000000014</v>
      </c>
      <c r="K22" s="96">
        <f t="shared" si="16"/>
        <v>5.1000000000000014</v>
      </c>
      <c r="L22" s="94">
        <f t="shared" si="11"/>
        <v>127.50000000000003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8" customHeight="1">
      <c r="B23" s="29" t="s">
        <v>87</v>
      </c>
      <c r="C23" s="110">
        <v>0.5</v>
      </c>
      <c r="D23" s="110">
        <v>0.5</v>
      </c>
      <c r="E23" s="110">
        <v>0.4</v>
      </c>
      <c r="F23" s="100">
        <f>SUM(C23:E23)</f>
        <v>1.4</v>
      </c>
      <c r="G23" s="110">
        <v>2.7</v>
      </c>
      <c r="H23" s="110">
        <v>1.5</v>
      </c>
      <c r="I23" s="110">
        <v>1.7</v>
      </c>
      <c r="J23" s="100">
        <f>SUM(G23:I23)</f>
        <v>5.9</v>
      </c>
      <c r="K23" s="99">
        <f t="shared" si="16"/>
        <v>4.5</v>
      </c>
      <c r="L23" s="100">
        <f t="shared" si="11"/>
        <v>321.42857142857144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8" customHeight="1">
      <c r="B24" s="111" t="s">
        <v>27</v>
      </c>
      <c r="C24" s="110">
        <v>0.9</v>
      </c>
      <c r="D24" s="110">
        <v>1.1000000000000001</v>
      </c>
      <c r="E24" s="110">
        <v>0.6</v>
      </c>
      <c r="F24" s="100">
        <f>SUM(C24:E24)</f>
        <v>2.6</v>
      </c>
      <c r="G24" s="110">
        <v>0.8</v>
      </c>
      <c r="H24" s="110">
        <v>1</v>
      </c>
      <c r="I24" s="110">
        <v>1.4</v>
      </c>
      <c r="J24" s="100">
        <f>SUM(G24:I24)</f>
        <v>3.2</v>
      </c>
      <c r="K24" s="99">
        <f t="shared" si="16"/>
        <v>0.60000000000000009</v>
      </c>
      <c r="L24" s="100">
        <f t="shared" si="11"/>
        <v>23.076923076923077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8" customHeight="1">
      <c r="B25" s="92" t="s">
        <v>88</v>
      </c>
      <c r="C25" s="96">
        <v>0</v>
      </c>
      <c r="D25" s="96">
        <v>0.2</v>
      </c>
      <c r="E25" s="96">
        <v>0.1</v>
      </c>
      <c r="F25" s="102">
        <f>SUM(C25:E25)</f>
        <v>0.30000000000000004</v>
      </c>
      <c r="G25" s="96">
        <v>0</v>
      </c>
      <c r="H25" s="96">
        <v>0</v>
      </c>
      <c r="I25" s="96">
        <v>0</v>
      </c>
      <c r="J25" s="102">
        <f>SUM(G25:I25)</f>
        <v>0</v>
      </c>
      <c r="K25" s="96">
        <f t="shared" si="16"/>
        <v>-0.30000000000000004</v>
      </c>
      <c r="L25" s="100">
        <f t="shared" si="11"/>
        <v>-100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8" customHeight="1">
      <c r="B26" s="112" t="s">
        <v>89</v>
      </c>
      <c r="C26" s="96">
        <f t="shared" ref="C26:I27" si="19">+C27</f>
        <v>30.1</v>
      </c>
      <c r="D26" s="96">
        <f t="shared" si="19"/>
        <v>213.5</v>
      </c>
      <c r="E26" s="96">
        <f t="shared" si="19"/>
        <v>63.4</v>
      </c>
      <c r="F26" s="96">
        <f>+F27</f>
        <v>307</v>
      </c>
      <c r="G26" s="96">
        <f t="shared" si="19"/>
        <v>202.3</v>
      </c>
      <c r="H26" s="96">
        <f t="shared" si="19"/>
        <v>103.2</v>
      </c>
      <c r="I26" s="96">
        <f t="shared" si="19"/>
        <v>114.5</v>
      </c>
      <c r="J26" s="96">
        <f>+J27</f>
        <v>420</v>
      </c>
      <c r="K26" s="96">
        <f t="shared" si="16"/>
        <v>113</v>
      </c>
      <c r="L26" s="94">
        <f>+K26/F26*100</f>
        <v>36.807817589576544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8" customHeight="1">
      <c r="B27" s="113" t="s">
        <v>51</v>
      </c>
      <c r="C27" s="96">
        <f t="shared" si="19"/>
        <v>30.1</v>
      </c>
      <c r="D27" s="96">
        <f t="shared" si="19"/>
        <v>213.5</v>
      </c>
      <c r="E27" s="96">
        <f t="shared" si="19"/>
        <v>63.4</v>
      </c>
      <c r="F27" s="94">
        <f>+F28</f>
        <v>307</v>
      </c>
      <c r="G27" s="96">
        <f t="shared" si="19"/>
        <v>202.3</v>
      </c>
      <c r="H27" s="96">
        <f t="shared" si="19"/>
        <v>103.2</v>
      </c>
      <c r="I27" s="96">
        <f t="shared" si="19"/>
        <v>114.5</v>
      </c>
      <c r="J27" s="94">
        <f>+J28</f>
        <v>420</v>
      </c>
      <c r="K27" s="96">
        <f t="shared" si="16"/>
        <v>113</v>
      </c>
      <c r="L27" s="94">
        <f>+K27/F27*100</f>
        <v>36.807817589576544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8" customHeight="1">
      <c r="B28" s="114" t="s">
        <v>53</v>
      </c>
      <c r="C28" s="115">
        <v>30.1</v>
      </c>
      <c r="D28" s="110">
        <v>213.5</v>
      </c>
      <c r="E28" s="110">
        <v>63.4</v>
      </c>
      <c r="F28" s="100">
        <f>SUM(C28:E28)</f>
        <v>307</v>
      </c>
      <c r="G28" s="115">
        <v>202.3</v>
      </c>
      <c r="H28" s="110">
        <v>103.2</v>
      </c>
      <c r="I28" s="110">
        <v>114.5</v>
      </c>
      <c r="J28" s="100">
        <f>SUM(G28:I28)</f>
        <v>420</v>
      </c>
      <c r="K28" s="99">
        <f t="shared" si="16"/>
        <v>113</v>
      </c>
      <c r="L28" s="100">
        <f>+K28/F28*100</f>
        <v>36.807817589576544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8" customHeight="1">
      <c r="B29" s="32" t="s">
        <v>90</v>
      </c>
      <c r="C29" s="96">
        <v>79</v>
      </c>
      <c r="D29" s="96">
        <v>0</v>
      </c>
      <c r="E29" s="96">
        <v>0</v>
      </c>
      <c r="F29" s="102">
        <f>SUM(C29:E29)</f>
        <v>79</v>
      </c>
      <c r="G29" s="96">
        <v>259</v>
      </c>
      <c r="H29" s="96">
        <v>0</v>
      </c>
      <c r="I29" s="96">
        <v>0.1</v>
      </c>
      <c r="J29" s="102">
        <f>SUM(G29:I29)</f>
        <v>259.10000000000002</v>
      </c>
      <c r="K29" s="101">
        <f t="shared" si="16"/>
        <v>180.10000000000002</v>
      </c>
      <c r="L29" s="102">
        <f>+K29/F29*100</f>
        <v>227.97468354430382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8" customHeight="1" thickBot="1">
      <c r="A30" s="116"/>
      <c r="B30" s="46" t="s">
        <v>91</v>
      </c>
      <c r="C30" s="47">
        <f t="shared" ref="C30:E30" si="20">+C8+C25+C26+C29</f>
        <v>18113.099999999995</v>
      </c>
      <c r="D30" s="47">
        <f t="shared" si="20"/>
        <v>17428.100000000002</v>
      </c>
      <c r="E30" s="47">
        <f t="shared" si="20"/>
        <v>18196.900000000001</v>
      </c>
      <c r="F30" s="117">
        <f>+F8+F25+F26+F29</f>
        <v>53738.1</v>
      </c>
      <c r="G30" s="47">
        <f t="shared" ref="G30:I30" si="21">+G8+G25+G26+G29</f>
        <v>19993.3</v>
      </c>
      <c r="H30" s="47">
        <f t="shared" si="21"/>
        <v>19646.3</v>
      </c>
      <c r="I30" s="47">
        <f t="shared" si="21"/>
        <v>21907.1</v>
      </c>
      <c r="J30" s="117">
        <f>+J8+J25+J26+J29</f>
        <v>61546.69999999999</v>
      </c>
      <c r="K30" s="47">
        <f t="shared" si="16"/>
        <v>7808.5999999999913</v>
      </c>
      <c r="L30" s="117">
        <f>+K30/F30*100</f>
        <v>14.530844968467422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8" customHeight="1" thickTop="1" thickBot="1">
      <c r="A31" s="116"/>
      <c r="B31" s="118" t="s">
        <v>92</v>
      </c>
      <c r="C31" s="119">
        <v>0</v>
      </c>
      <c r="D31" s="119">
        <v>0</v>
      </c>
      <c r="E31" s="119">
        <v>0</v>
      </c>
      <c r="F31" s="119">
        <v>0</v>
      </c>
      <c r="G31" s="119">
        <v>0</v>
      </c>
      <c r="H31" s="119">
        <v>0</v>
      </c>
      <c r="I31" s="119">
        <v>0</v>
      </c>
      <c r="J31" s="119">
        <f>SUM(G31:I31)</f>
        <v>0</v>
      </c>
      <c r="K31" s="119">
        <f t="shared" si="16"/>
        <v>0</v>
      </c>
      <c r="L31" s="120"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21.75" customHeight="1" thickTop="1" thickBot="1">
      <c r="A32" s="116"/>
      <c r="B32" s="121" t="s">
        <v>71</v>
      </c>
      <c r="C32" s="122">
        <f t="shared" ref="C32:E32" si="22">+C31+C30</f>
        <v>18113.099999999995</v>
      </c>
      <c r="D32" s="122">
        <f t="shared" si="22"/>
        <v>17428.100000000002</v>
      </c>
      <c r="E32" s="122">
        <f t="shared" si="22"/>
        <v>18196.900000000001</v>
      </c>
      <c r="F32" s="122">
        <f>+F31+F30</f>
        <v>53738.1</v>
      </c>
      <c r="G32" s="122">
        <f t="shared" ref="G32:I32" si="23">+G31+G30</f>
        <v>19993.3</v>
      </c>
      <c r="H32" s="122">
        <f t="shared" si="23"/>
        <v>19646.3</v>
      </c>
      <c r="I32" s="122">
        <f t="shared" si="23"/>
        <v>21907.1</v>
      </c>
      <c r="J32" s="122">
        <f>+J31+J30</f>
        <v>61546.69999999999</v>
      </c>
      <c r="K32" s="123">
        <f t="shared" si="16"/>
        <v>7808.5999999999913</v>
      </c>
      <c r="L32" s="123">
        <f>+K32/F32*100</f>
        <v>14.530844968467422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8" customHeight="1" thickTop="1">
      <c r="A33" s="116"/>
      <c r="B33" s="58" t="s">
        <v>72</v>
      </c>
      <c r="C33" s="59"/>
      <c r="D33" s="59"/>
      <c r="E33" s="59"/>
      <c r="F33" s="59"/>
      <c r="G33" s="71"/>
      <c r="H33" s="71"/>
      <c r="I33" s="71"/>
      <c r="J33" s="71"/>
      <c r="K33" s="71"/>
      <c r="L33" s="124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>
      <c r="B34" s="63" t="s">
        <v>73</v>
      </c>
      <c r="C34" s="125"/>
      <c r="D34" s="125"/>
      <c r="E34" s="125"/>
      <c r="F34" s="125"/>
      <c r="G34" s="59"/>
      <c r="H34" s="59"/>
      <c r="I34" s="59"/>
      <c r="J34" s="59"/>
      <c r="K34" s="125"/>
      <c r="L34" s="125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2" customHeight="1">
      <c r="B35" s="67" t="s">
        <v>74</v>
      </c>
      <c r="C35" s="125"/>
      <c r="D35" s="125"/>
      <c r="E35" s="125"/>
      <c r="F35" s="125"/>
      <c r="G35" s="125"/>
      <c r="H35" s="125"/>
      <c r="I35" s="125"/>
      <c r="J35" s="125"/>
      <c r="L35" s="125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2" customHeight="1">
      <c r="B36" s="67" t="s">
        <v>93</v>
      </c>
      <c r="C36" s="125"/>
      <c r="D36" s="125"/>
      <c r="E36" s="125"/>
      <c r="F36" s="125"/>
      <c r="G36" s="125"/>
      <c r="H36" s="125"/>
      <c r="I36" s="125"/>
      <c r="J36" s="125"/>
      <c r="L36" s="125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>
      <c r="B37" s="70" t="s">
        <v>76</v>
      </c>
      <c r="C37" s="125"/>
      <c r="D37" s="125"/>
      <c r="E37" s="125"/>
      <c r="F37" s="126"/>
      <c r="G37" s="125"/>
      <c r="H37" s="125"/>
      <c r="I37" s="125"/>
      <c r="J37" s="59"/>
      <c r="K37" s="71"/>
      <c r="L37" s="7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>
      <c r="B38" s="71"/>
      <c r="C38" s="125"/>
      <c r="D38" s="125"/>
      <c r="E38" s="125"/>
      <c r="F38" s="125"/>
      <c r="G38" s="125"/>
      <c r="H38" s="125"/>
      <c r="I38" s="125"/>
      <c r="J38" s="125"/>
      <c r="K38" s="71"/>
      <c r="L38" s="7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>
      <c r="B39" s="71"/>
      <c r="C39" s="125"/>
      <c r="D39" s="125"/>
      <c r="E39" s="125"/>
      <c r="F39" s="125"/>
      <c r="G39" s="127"/>
      <c r="H39" s="127"/>
      <c r="I39" s="127"/>
      <c r="J39" s="127"/>
      <c r="K39" s="125"/>
      <c r="L39" s="7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>
      <c r="B40" s="71"/>
      <c r="C40" s="125"/>
      <c r="D40" s="125"/>
      <c r="E40" s="125"/>
      <c r="F40" s="125"/>
      <c r="G40" s="127"/>
      <c r="H40" s="127"/>
      <c r="I40" s="127"/>
      <c r="J40" s="127"/>
      <c r="K40" s="71"/>
      <c r="L40" s="7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>
      <c r="B41" s="128"/>
      <c r="C41" s="125"/>
      <c r="D41" s="125"/>
      <c r="E41" s="125"/>
      <c r="F41" s="125"/>
      <c r="G41" s="129"/>
      <c r="H41" s="129"/>
      <c r="I41" s="129"/>
      <c r="J41" s="130"/>
      <c r="K41" s="125"/>
      <c r="L41" s="125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>
      <c r="B42" s="128"/>
      <c r="C42" s="125"/>
      <c r="D42" s="125"/>
      <c r="E42" s="125"/>
      <c r="F42" s="125"/>
      <c r="G42" s="131"/>
      <c r="H42" s="131"/>
      <c r="I42" s="131"/>
      <c r="J42" s="132"/>
      <c r="K42" s="71"/>
      <c r="L42" s="7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>
      <c r="B43" s="71"/>
      <c r="C43" s="71"/>
      <c r="D43" s="71"/>
      <c r="E43" s="71"/>
      <c r="F43" s="133"/>
      <c r="G43" s="134"/>
      <c r="H43" s="134"/>
      <c r="I43" s="134"/>
      <c r="J43" s="132"/>
      <c r="K43" s="71"/>
      <c r="L43" s="7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>
      <c r="B44" s="71"/>
      <c r="C44" s="71"/>
      <c r="D44" s="71"/>
      <c r="E44" s="71"/>
      <c r="F44" s="133"/>
      <c r="G44" s="129"/>
      <c r="H44" s="129"/>
      <c r="I44" s="129"/>
      <c r="J44" s="132"/>
      <c r="K44" s="71"/>
      <c r="L44" s="7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>
      <c r="B45" s="71"/>
      <c r="C45" s="71"/>
      <c r="D45" s="71"/>
      <c r="E45" s="71"/>
      <c r="F45" s="133"/>
      <c r="G45" s="135"/>
      <c r="H45" s="135"/>
      <c r="I45" s="135"/>
      <c r="J45" s="132"/>
      <c r="K45" s="71"/>
      <c r="L45" s="7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>
      <c r="B46" s="71"/>
      <c r="C46" s="71"/>
      <c r="D46" s="71"/>
      <c r="E46" s="71"/>
      <c r="F46" s="71"/>
      <c r="G46" s="135"/>
      <c r="H46" s="135"/>
      <c r="I46" s="135"/>
      <c r="J46" s="132"/>
      <c r="K46" s="71"/>
      <c r="L46" s="7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2:32">
      <c r="B49" s="71"/>
      <c r="C49" s="71"/>
      <c r="D49" s="71"/>
      <c r="E49" s="71"/>
      <c r="F49" s="71"/>
      <c r="G49" s="136"/>
      <c r="H49" s="136"/>
      <c r="I49" s="136"/>
      <c r="J49" s="136"/>
      <c r="K49" s="71"/>
      <c r="L49" s="7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2:32">
      <c r="B50" s="71"/>
      <c r="C50" s="71"/>
      <c r="D50" s="71"/>
      <c r="E50" s="71"/>
      <c r="F50" s="71"/>
      <c r="G50" s="136"/>
      <c r="H50" s="136"/>
      <c r="I50" s="136"/>
      <c r="J50" s="136"/>
      <c r="K50" s="71"/>
      <c r="L50" s="7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2:32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2:32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2:32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2:32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2:32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2:32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2:32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2:32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2:32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2:32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2:32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2:32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2:32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2:32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2:32"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2:32"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2:32"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2:32"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2:32"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2:32"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2:32"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2:32"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2:32"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2:32"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2:32"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2:32"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2:32"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2:32"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2:32"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2:32"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2:32"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2:32"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2:32"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2:32"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2:32"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2:32"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2:32"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2:32"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2:32"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2:32"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2:32"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2:32"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2:32"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2:32"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2:32"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2:32"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2:32"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2:32"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2:32"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2:32"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2:32"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2:32" ht="14.25"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2:32" ht="14.25"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2:32" ht="14.25"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2:32" ht="14.25"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2:32" ht="14.25"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2:32" ht="14.25"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2:32" ht="14.25"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2:32" ht="14.25"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2:32" ht="14.25"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2:32" ht="14.25"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2:32" ht="14.25"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2:32" ht="14.25"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2:32" ht="14.25"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2:32" ht="14.25"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2:32" ht="14.25"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2:32" ht="14.25"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2:32" ht="14.25"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2:32" ht="14.25"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2:32" ht="14.25"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2:32" ht="14.25"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2:32" ht="14.25"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2:32" ht="14.25"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2:32" ht="14.25"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2:32" ht="14.25"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2:32" ht="14.25"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2:32" ht="14.25"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2:32" ht="14.25"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2:32" ht="14.25"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2:32" ht="14.25"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2:32" ht="14.25"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2:32" ht="14.25"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2:32" ht="14.25"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2:32" ht="14.25"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2:32" ht="14.25"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2:32" ht="14.25"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2:32" ht="14.25"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2:32" ht="14.25"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2:32" ht="14.25"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2:32" ht="14.25"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2:32" ht="14.25"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2:32" ht="14.25"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2:32" ht="14.25"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2:32" ht="14.25"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2:32" ht="14.25"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2:32" ht="14.25"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2:32" ht="14.25"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2:32" ht="14.25"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2:32" ht="14.25"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2:32" ht="14.25"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2:32" ht="14.25"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2:32" ht="14.25"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2:32" ht="14.25"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2:32" ht="14.25"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2:32" ht="14.25"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2:32" ht="14.25"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2:32" ht="14.25"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2:32" ht="14.25"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2:32" ht="14.25"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2:32" ht="14.25"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2:32" ht="14.25"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2:32" ht="14.25"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2:32" ht="14.25"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2:32" ht="14.25"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2:32" ht="14.25"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2:32" ht="14.25"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2:32" ht="14.25"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2:32" ht="14.25"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2:32" ht="14.25"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2:32" ht="14.25"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2:32" ht="14.25"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2:32" ht="14.25"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2:32" ht="14.25"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2:32" ht="14.25"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2:32" ht="14.25"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2:32" ht="14.25"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2:32" ht="14.25"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2:32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2:32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2:32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2:32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2:32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2:32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2:32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2:32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2:32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2:32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2:32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2:32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2:32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2:32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2:32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2:32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2:32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2:32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2:32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2:32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2:32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2:32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2:32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2:32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2:32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2:32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2:32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2:32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2:32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2:32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2:32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2:32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2:32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2:32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2:32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2:32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2:32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2:32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</sheetData>
  <mergeCells count="10">
    <mergeCell ref="B1:L1"/>
    <mergeCell ref="B3:L3"/>
    <mergeCell ref="B4:L4"/>
    <mergeCell ref="B5:L5"/>
    <mergeCell ref="B6:B7"/>
    <mergeCell ref="C6:E6"/>
    <mergeCell ref="F6:F7"/>
    <mergeCell ref="G6:I6"/>
    <mergeCell ref="J6:J7"/>
    <mergeCell ref="K6:L6"/>
  </mergeCells>
  <printOptions horizontalCentered="1"/>
  <pageMargins left="0" right="0" top="0.19685039370078741" bottom="0.19685039370078741" header="0" footer="0.19685039370078741"/>
  <pageSetup scale="3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C0FAB-7CFE-4A5A-B3D7-AA8BD004C913}">
  <dimension ref="A1:BU322"/>
  <sheetViews>
    <sheetView showGridLines="0" topLeftCell="A68" zoomScaleNormal="100" workbookViewId="0">
      <selection activeCell="B88" sqref="B88:L88"/>
    </sheetView>
  </sheetViews>
  <sheetFormatPr baseColWidth="10" defaultColWidth="11.42578125" defaultRowHeight="12.75"/>
  <cols>
    <col min="1" max="1" width="3.42578125" customWidth="1"/>
    <col min="2" max="2" width="80.28515625" customWidth="1"/>
    <col min="3" max="4" width="11.140625" customWidth="1"/>
    <col min="5" max="5" width="12.28515625" customWidth="1"/>
    <col min="6" max="6" width="11.85546875" bestFit="1" customWidth="1"/>
    <col min="7" max="7" width="11.42578125" style="84" bestFit="1" customWidth="1"/>
    <col min="8" max="8" width="11.42578125" style="84" customWidth="1"/>
    <col min="9" max="9" width="11.5703125" style="84" bestFit="1" customWidth="1"/>
    <col min="10" max="10" width="12.85546875" customWidth="1"/>
    <col min="11" max="11" width="12.5703125" bestFit="1" customWidth="1"/>
    <col min="12" max="13" width="15.140625" bestFit="1" customWidth="1"/>
    <col min="14" max="14" width="14.5703125" bestFit="1" customWidth="1"/>
  </cols>
  <sheetData>
    <row r="1" spans="1:12" ht="15.75">
      <c r="A1" t="s">
        <v>0</v>
      </c>
      <c r="B1" s="4" t="s">
        <v>94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4.25" customHeight="1">
      <c r="B2" s="5"/>
      <c r="C2" s="5"/>
      <c r="D2" s="5"/>
      <c r="E2" s="5"/>
      <c r="F2" s="5"/>
      <c r="G2" s="137"/>
      <c r="H2" s="137"/>
      <c r="I2" s="137"/>
      <c r="J2" s="5"/>
      <c r="K2" s="5"/>
      <c r="L2" s="5"/>
    </row>
    <row r="3" spans="1:12" s="116" customFormat="1" ht="15">
      <c r="B3" s="8" t="s">
        <v>95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116" customFormat="1" ht="17.25" customHeight="1">
      <c r="B4" s="9" t="s">
        <v>96</v>
      </c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s="116" customFormat="1" ht="14.25" customHeight="1">
      <c r="B5" s="9" t="s">
        <v>97</v>
      </c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s="116" customFormat="1" ht="22.5" customHeight="1">
      <c r="B6" s="86" t="s">
        <v>5</v>
      </c>
      <c r="C6" s="11">
        <v>2024</v>
      </c>
      <c r="D6" s="12"/>
      <c r="E6" s="12"/>
      <c r="F6" s="86">
        <v>2024</v>
      </c>
      <c r="G6" s="11">
        <v>2025</v>
      </c>
      <c r="H6" s="12"/>
      <c r="I6" s="12"/>
      <c r="J6" s="86">
        <v>2025</v>
      </c>
      <c r="K6" s="11" t="s">
        <v>6</v>
      </c>
      <c r="L6" s="89"/>
    </row>
    <row r="7" spans="1:12" ht="24" customHeight="1">
      <c r="B7" s="138"/>
      <c r="C7" s="139" t="s">
        <v>7</v>
      </c>
      <c r="D7" s="139" t="s">
        <v>8</v>
      </c>
      <c r="E7" s="139" t="s">
        <v>9</v>
      </c>
      <c r="F7" s="138"/>
      <c r="G7" s="139" t="s">
        <v>7</v>
      </c>
      <c r="H7" s="139" t="s">
        <v>8</v>
      </c>
      <c r="I7" s="139" t="s">
        <v>9</v>
      </c>
      <c r="J7" s="138"/>
      <c r="K7" s="140" t="s">
        <v>10</v>
      </c>
      <c r="L7" s="141" t="s">
        <v>11</v>
      </c>
    </row>
    <row r="8" spans="1:12" ht="18" customHeight="1">
      <c r="B8" s="19" t="s">
        <v>12</v>
      </c>
      <c r="C8" s="20">
        <f t="shared" ref="C8:J8" si="0">+C9+C21+C22+C25+C37</f>
        <v>18029.2</v>
      </c>
      <c r="D8" s="20">
        <f t="shared" si="0"/>
        <v>692.9</v>
      </c>
      <c r="E8" s="20">
        <f t="shared" si="0"/>
        <v>1482.6</v>
      </c>
      <c r="F8" s="20">
        <f t="shared" si="0"/>
        <v>20204.7</v>
      </c>
      <c r="G8" s="20">
        <f t="shared" si="0"/>
        <v>765.1</v>
      </c>
      <c r="H8" s="142">
        <f t="shared" si="0"/>
        <v>584.70000000000005</v>
      </c>
      <c r="I8" s="142">
        <f t="shared" si="0"/>
        <v>1323.8</v>
      </c>
      <c r="J8" s="142">
        <f t="shared" si="0"/>
        <v>2673.6000000000004</v>
      </c>
      <c r="K8" s="143">
        <f t="shared" ref="K8:K71" si="1">+J8-F8</f>
        <v>-17531.099999999999</v>
      </c>
      <c r="L8" s="143">
        <f>+K8/F8*100</f>
        <v>-86.767435299707486</v>
      </c>
    </row>
    <row r="9" spans="1:12" ht="18" customHeight="1">
      <c r="B9" s="144" t="s">
        <v>13</v>
      </c>
      <c r="C9" s="37">
        <f t="shared" ref="C9:E9" si="2">+C10+C19</f>
        <v>47.599999999999994</v>
      </c>
      <c r="D9" s="37">
        <f t="shared" si="2"/>
        <v>117.79999999999998</v>
      </c>
      <c r="E9" s="37">
        <f t="shared" si="2"/>
        <v>151.1</v>
      </c>
      <c r="F9" s="37">
        <f>+F10+F19</f>
        <v>316.5</v>
      </c>
      <c r="G9" s="37">
        <f t="shared" ref="G9:I9" si="3">+G10+G19</f>
        <v>28.1</v>
      </c>
      <c r="H9" s="96">
        <f t="shared" si="3"/>
        <v>24.1</v>
      </c>
      <c r="I9" s="96">
        <f t="shared" si="3"/>
        <v>99.500000000000014</v>
      </c>
      <c r="J9" s="96">
        <f>+J10+J19</f>
        <v>151.69999999999999</v>
      </c>
      <c r="K9" s="96">
        <f t="shared" si="1"/>
        <v>-164.8</v>
      </c>
      <c r="L9" s="96">
        <f>+K9/F9*100</f>
        <v>-52.069510268562404</v>
      </c>
    </row>
    <row r="10" spans="1:12" ht="18" customHeight="1">
      <c r="B10" s="144" t="s">
        <v>80</v>
      </c>
      <c r="C10" s="37">
        <f t="shared" ref="C10:E10" si="4">+C11+C15</f>
        <v>32.799999999999997</v>
      </c>
      <c r="D10" s="37">
        <f t="shared" si="4"/>
        <v>104.19999999999999</v>
      </c>
      <c r="E10" s="37">
        <f t="shared" si="4"/>
        <v>137.69999999999999</v>
      </c>
      <c r="F10" s="37">
        <f>+F11+F15</f>
        <v>274.7</v>
      </c>
      <c r="G10" s="37">
        <f t="shared" ref="G10:I10" si="5">+G11+G15</f>
        <v>12.6</v>
      </c>
      <c r="H10" s="96">
        <f t="shared" si="5"/>
        <v>9.6</v>
      </c>
      <c r="I10" s="96">
        <f t="shared" si="5"/>
        <v>82.300000000000011</v>
      </c>
      <c r="J10" s="96">
        <f>+J11+J15</f>
        <v>104.5</v>
      </c>
      <c r="K10" s="96">
        <f t="shared" si="1"/>
        <v>-170.2</v>
      </c>
      <c r="L10" s="96">
        <f>+K10/F10*100</f>
        <v>-61.958500182016742</v>
      </c>
    </row>
    <row r="11" spans="1:12" ht="18" customHeight="1">
      <c r="B11" s="145" t="s">
        <v>32</v>
      </c>
      <c r="C11" s="37">
        <f t="shared" ref="C11:G11" si="6">+C12+C14</f>
        <v>0</v>
      </c>
      <c r="D11" s="37">
        <f t="shared" si="6"/>
        <v>77.599999999999994</v>
      </c>
      <c r="E11" s="37">
        <f t="shared" si="6"/>
        <v>116.5</v>
      </c>
      <c r="F11" s="37">
        <f>+F12+F14</f>
        <v>194.1</v>
      </c>
      <c r="G11" s="37">
        <f t="shared" si="6"/>
        <v>0</v>
      </c>
      <c r="H11" s="96">
        <f>+H12+H14</f>
        <v>0</v>
      </c>
      <c r="I11" s="96">
        <f>+I12+I14</f>
        <v>66.400000000000006</v>
      </c>
      <c r="J11" s="96">
        <f>+J12+J14</f>
        <v>66.400000000000006</v>
      </c>
      <c r="K11" s="96">
        <f t="shared" si="1"/>
        <v>-127.69999999999999</v>
      </c>
      <c r="L11" s="96">
        <f>+K11/F11*100</f>
        <v>-65.790829469345695</v>
      </c>
    </row>
    <row r="12" spans="1:12" ht="18" customHeight="1">
      <c r="B12" s="146" t="s">
        <v>98</v>
      </c>
      <c r="C12" s="115">
        <v>0</v>
      </c>
      <c r="D12" s="110">
        <v>77.599999999999994</v>
      </c>
      <c r="E12" s="110">
        <v>78.099999999999994</v>
      </c>
      <c r="F12" s="147">
        <f>SUM(C12:E12)</f>
        <v>155.69999999999999</v>
      </c>
      <c r="G12" s="115">
        <v>0</v>
      </c>
      <c r="H12" s="110">
        <v>0</v>
      </c>
      <c r="I12" s="110">
        <v>0</v>
      </c>
      <c r="J12" s="115">
        <f>SUM(G12:I12)</f>
        <v>0</v>
      </c>
      <c r="K12" s="110">
        <f t="shared" si="1"/>
        <v>-155.69999999999999</v>
      </c>
      <c r="L12" s="110">
        <f>+K12/F12*100</f>
        <v>-100</v>
      </c>
    </row>
    <row r="13" spans="1:12" ht="18" customHeight="1">
      <c r="B13" s="266" t="s">
        <v>99</v>
      </c>
      <c r="C13" s="267">
        <v>0</v>
      </c>
      <c r="D13" s="267">
        <v>77.599999999999994</v>
      </c>
      <c r="E13" s="267">
        <v>78.099999999999994</v>
      </c>
      <c r="F13" s="267">
        <f>SUM(C13:E13)</f>
        <v>155.69999999999999</v>
      </c>
      <c r="G13" s="267">
        <v>0</v>
      </c>
      <c r="H13" s="267">
        <v>0</v>
      </c>
      <c r="I13" s="267">
        <v>0</v>
      </c>
      <c r="J13" s="267">
        <f>SUM(G13:I13)</f>
        <v>0</v>
      </c>
      <c r="K13" s="267">
        <f t="shared" si="1"/>
        <v>-155.69999999999999</v>
      </c>
      <c r="L13" s="268">
        <v>0</v>
      </c>
    </row>
    <row r="14" spans="1:12" ht="18" customHeight="1">
      <c r="B14" s="28" t="s">
        <v>100</v>
      </c>
      <c r="C14" s="115">
        <v>0</v>
      </c>
      <c r="D14" s="110">
        <v>0</v>
      </c>
      <c r="E14" s="110">
        <v>38.4</v>
      </c>
      <c r="F14" s="147">
        <f>SUM(C14:E14)</f>
        <v>38.4</v>
      </c>
      <c r="G14" s="115">
        <v>0</v>
      </c>
      <c r="H14" s="110">
        <v>0</v>
      </c>
      <c r="I14" s="110">
        <v>66.400000000000006</v>
      </c>
      <c r="J14" s="110">
        <f>SUM(G14:I14)</f>
        <v>66.400000000000006</v>
      </c>
      <c r="K14" s="110">
        <f t="shared" si="1"/>
        <v>28.000000000000007</v>
      </c>
      <c r="L14" s="110">
        <f>+K14/F14*100</f>
        <v>72.916666666666686</v>
      </c>
    </row>
    <row r="15" spans="1:12" ht="18" customHeight="1">
      <c r="B15" s="145" t="s">
        <v>101</v>
      </c>
      <c r="C15" s="37">
        <f t="shared" ref="C15:I16" si="7">+C16</f>
        <v>32.799999999999997</v>
      </c>
      <c r="D15" s="37">
        <f t="shared" si="7"/>
        <v>26.6</v>
      </c>
      <c r="E15" s="37">
        <f t="shared" si="7"/>
        <v>21.2</v>
      </c>
      <c r="F15" s="37">
        <f>+F16</f>
        <v>80.599999999999994</v>
      </c>
      <c r="G15" s="37">
        <f t="shared" si="7"/>
        <v>12.6</v>
      </c>
      <c r="H15" s="96">
        <f t="shared" si="7"/>
        <v>9.6</v>
      </c>
      <c r="I15" s="96">
        <f t="shared" si="7"/>
        <v>15.9</v>
      </c>
      <c r="J15" s="96">
        <f>+J16+J18</f>
        <v>38.1</v>
      </c>
      <c r="K15" s="96">
        <f t="shared" si="1"/>
        <v>-42.499999999999993</v>
      </c>
      <c r="L15" s="96">
        <f>+K15/F15*100</f>
        <v>-52.729528535980144</v>
      </c>
    </row>
    <row r="16" spans="1:12" ht="18" customHeight="1">
      <c r="B16" s="148" t="s">
        <v>102</v>
      </c>
      <c r="C16" s="37">
        <f t="shared" si="7"/>
        <v>32.799999999999997</v>
      </c>
      <c r="D16" s="37">
        <f t="shared" si="7"/>
        <v>26.6</v>
      </c>
      <c r="E16" s="37">
        <f t="shared" si="7"/>
        <v>21.2</v>
      </c>
      <c r="F16" s="37">
        <f>+F17</f>
        <v>80.599999999999994</v>
      </c>
      <c r="G16" s="37">
        <f t="shared" si="7"/>
        <v>12.6</v>
      </c>
      <c r="H16" s="37">
        <f t="shared" si="7"/>
        <v>9.6</v>
      </c>
      <c r="I16" s="37">
        <f t="shared" si="7"/>
        <v>15.9</v>
      </c>
      <c r="J16" s="37">
        <f>+J17</f>
        <v>38.1</v>
      </c>
      <c r="K16" s="96">
        <f t="shared" si="1"/>
        <v>-42.499999999999993</v>
      </c>
      <c r="L16" s="96">
        <f>+K16/F16*100</f>
        <v>-52.729528535980144</v>
      </c>
    </row>
    <row r="17" spans="2:73" ht="18" customHeight="1">
      <c r="B17" s="149" t="s">
        <v>103</v>
      </c>
      <c r="C17" s="150">
        <v>32.799999999999997</v>
      </c>
      <c r="D17" s="151">
        <v>26.6</v>
      </c>
      <c r="E17" s="151">
        <v>21.2</v>
      </c>
      <c r="F17" s="147">
        <f>SUM(C17:E17)</f>
        <v>80.599999999999994</v>
      </c>
      <c r="G17" s="150">
        <f>+[1]PP!G40</f>
        <v>12.6</v>
      </c>
      <c r="H17" s="150">
        <f>+[1]PP!H40</f>
        <v>9.6</v>
      </c>
      <c r="I17" s="151">
        <f>+[1]PP!I40</f>
        <v>15.9</v>
      </c>
      <c r="J17" s="151">
        <f>SUM(G17:I17)</f>
        <v>38.1</v>
      </c>
      <c r="K17" s="110">
        <f t="shared" si="1"/>
        <v>-42.499999999999993</v>
      </c>
      <c r="L17" s="110">
        <f>+K17/F17*100</f>
        <v>-52.729528535980144</v>
      </c>
    </row>
    <row r="18" spans="2:73" ht="18" customHeight="1">
      <c r="B18" s="28" t="s">
        <v>27</v>
      </c>
      <c r="C18" s="115">
        <v>0</v>
      </c>
      <c r="D18" s="110">
        <v>0</v>
      </c>
      <c r="E18" s="110">
        <v>0</v>
      </c>
      <c r="F18" s="147">
        <f>SUM(C18:E18)</f>
        <v>0</v>
      </c>
      <c r="G18" s="115">
        <v>0</v>
      </c>
      <c r="H18" s="110">
        <v>0</v>
      </c>
      <c r="I18" s="110">
        <v>0</v>
      </c>
      <c r="J18" s="151">
        <f>SUM(G18:I18)</f>
        <v>0</v>
      </c>
      <c r="K18" s="152">
        <f t="shared" si="1"/>
        <v>0</v>
      </c>
      <c r="L18" s="152">
        <v>0</v>
      </c>
    </row>
    <row r="19" spans="2:73" ht="18" customHeight="1">
      <c r="B19" s="145" t="s">
        <v>104</v>
      </c>
      <c r="C19" s="37">
        <f t="shared" ref="C19:I19" si="8">+C20</f>
        <v>14.8</v>
      </c>
      <c r="D19" s="37">
        <f t="shared" si="8"/>
        <v>13.6</v>
      </c>
      <c r="E19" s="37">
        <f t="shared" si="8"/>
        <v>13.4</v>
      </c>
      <c r="F19" s="37">
        <f>+F20</f>
        <v>41.8</v>
      </c>
      <c r="G19" s="37">
        <f t="shared" si="8"/>
        <v>15.5</v>
      </c>
      <c r="H19" s="96">
        <f t="shared" si="8"/>
        <v>14.5</v>
      </c>
      <c r="I19" s="96">
        <f t="shared" si="8"/>
        <v>17.2</v>
      </c>
      <c r="J19" s="96">
        <f>+J20</f>
        <v>47.2</v>
      </c>
      <c r="K19" s="96">
        <f t="shared" si="1"/>
        <v>5.4000000000000057</v>
      </c>
      <c r="L19" s="96">
        <f>+K19/F19*100</f>
        <v>12.918660287081355</v>
      </c>
    </row>
    <row r="20" spans="2:73" ht="18" customHeight="1">
      <c r="B20" s="28" t="s">
        <v>105</v>
      </c>
      <c r="C20" s="115">
        <v>14.8</v>
      </c>
      <c r="D20" s="110">
        <v>13.6</v>
      </c>
      <c r="E20" s="110">
        <v>13.4</v>
      </c>
      <c r="F20" s="147">
        <f>SUM(C20:E20)</f>
        <v>41.8</v>
      </c>
      <c r="G20" s="115">
        <f>+[1]PP!G51</f>
        <v>15.5</v>
      </c>
      <c r="H20" s="115">
        <f>+[1]PP!H51</f>
        <v>14.5</v>
      </c>
      <c r="I20" s="115">
        <f>+[1]PP!I51</f>
        <v>17.2</v>
      </c>
      <c r="J20" s="110">
        <f>SUM(G20:I20)</f>
        <v>47.2</v>
      </c>
      <c r="K20" s="110">
        <f t="shared" si="1"/>
        <v>5.4000000000000057</v>
      </c>
      <c r="L20" s="110">
        <f>+K20/F20*100</f>
        <v>12.918660287081355</v>
      </c>
    </row>
    <row r="21" spans="2:73" ht="18" customHeight="1">
      <c r="B21" s="153" t="s">
        <v>106</v>
      </c>
      <c r="C21" s="154">
        <v>323.2</v>
      </c>
      <c r="D21" s="154">
        <v>308</v>
      </c>
      <c r="E21" s="154">
        <v>1067.5</v>
      </c>
      <c r="F21" s="147">
        <f t="shared" ref="F21:F22" si="9">SUM(C21:E21)</f>
        <v>1698.7</v>
      </c>
      <c r="G21" s="154">
        <f>+[1]PP!G55</f>
        <v>313.60000000000002</v>
      </c>
      <c r="H21" s="154">
        <f>+[1]PP!H55</f>
        <v>352.4</v>
      </c>
      <c r="I21" s="154">
        <f>+[1]PP!I55</f>
        <v>988.2</v>
      </c>
      <c r="J21" s="143">
        <f>SUM(G21:I21)</f>
        <v>1654.2</v>
      </c>
      <c r="K21" s="143">
        <f t="shared" si="1"/>
        <v>-44.5</v>
      </c>
      <c r="L21" s="96">
        <f>+K21/F21*100</f>
        <v>-2.6196503208335784</v>
      </c>
    </row>
    <row r="22" spans="2:73" ht="18" customHeight="1">
      <c r="B22" s="155" t="s">
        <v>107</v>
      </c>
      <c r="C22" s="37">
        <f t="shared" ref="C22:D22" si="10">+C23</f>
        <v>17347.900000000001</v>
      </c>
      <c r="D22" s="37">
        <f t="shared" si="10"/>
        <v>0</v>
      </c>
      <c r="E22" s="37">
        <v>14.3</v>
      </c>
      <c r="F22" s="94">
        <f t="shared" si="9"/>
        <v>17362.2</v>
      </c>
      <c r="G22" s="37">
        <f>+G23</f>
        <v>0</v>
      </c>
      <c r="H22" s="96">
        <f t="shared" ref="H22:I22" si="11">+H23</f>
        <v>0</v>
      </c>
      <c r="I22" s="96">
        <f t="shared" si="11"/>
        <v>0</v>
      </c>
      <c r="J22" s="96">
        <f>+J23</f>
        <v>0</v>
      </c>
      <c r="K22" s="96">
        <f t="shared" si="1"/>
        <v>-17362.2</v>
      </c>
      <c r="L22" s="96">
        <v>0</v>
      </c>
    </row>
    <row r="23" spans="2:73" s="3" customFormat="1" ht="16.5" customHeight="1">
      <c r="B23" s="156" t="s">
        <v>108</v>
      </c>
      <c r="C23" s="157">
        <f t="shared" ref="C23:J23" si="12">SUM(C24:C24)</f>
        <v>17347.900000000001</v>
      </c>
      <c r="D23" s="157">
        <f t="shared" si="12"/>
        <v>0</v>
      </c>
      <c r="E23" s="157">
        <v>14.3</v>
      </c>
      <c r="F23" s="157">
        <f t="shared" si="12"/>
        <v>17348.2</v>
      </c>
      <c r="G23" s="157">
        <f t="shared" si="12"/>
        <v>0</v>
      </c>
      <c r="H23" s="157">
        <f t="shared" si="12"/>
        <v>0</v>
      </c>
      <c r="I23" s="157">
        <f t="shared" si="12"/>
        <v>0</v>
      </c>
      <c r="J23" s="158">
        <f t="shared" si="12"/>
        <v>0</v>
      </c>
      <c r="K23" s="158">
        <f t="shared" si="1"/>
        <v>-17348.2</v>
      </c>
      <c r="L23" s="96">
        <v>0</v>
      </c>
    </row>
    <row r="24" spans="2:73" s="84" customFormat="1" ht="15" customHeight="1">
      <c r="B24" s="159" t="s">
        <v>109</v>
      </c>
      <c r="C24" s="160">
        <v>17347.900000000001</v>
      </c>
      <c r="D24" s="161">
        <v>0</v>
      </c>
      <c r="E24" s="161">
        <v>0.3</v>
      </c>
      <c r="F24" s="147">
        <f t="shared" ref="F24" si="13">SUM(C24:E24)</f>
        <v>17348.2</v>
      </c>
      <c r="G24" s="115">
        <v>0</v>
      </c>
      <c r="H24" s="161">
        <v>0</v>
      </c>
      <c r="I24" s="161">
        <v>0</v>
      </c>
      <c r="J24" s="161">
        <f t="shared" ref="J24" si="14">SUM(G24:I24)</f>
        <v>0</v>
      </c>
      <c r="K24" s="161">
        <f t="shared" si="1"/>
        <v>-17348.2</v>
      </c>
      <c r="L24" s="162">
        <v>0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</row>
    <row r="25" spans="2:73" ht="18" customHeight="1">
      <c r="B25" s="155" t="s">
        <v>110</v>
      </c>
      <c r="C25" s="37">
        <f t="shared" ref="C25:E25" si="15">+C26+C34</f>
        <v>251.7</v>
      </c>
      <c r="D25" s="37">
        <f t="shared" si="15"/>
        <v>220.9</v>
      </c>
      <c r="E25" s="37">
        <f t="shared" si="15"/>
        <v>206.9</v>
      </c>
      <c r="F25" s="37">
        <f>+F26+F34</f>
        <v>679.5</v>
      </c>
      <c r="G25" s="37">
        <f>+G26+G34</f>
        <v>240</v>
      </c>
      <c r="H25" s="37">
        <f t="shared" ref="H25:J25" si="16">+H26+H34</f>
        <v>183.1</v>
      </c>
      <c r="I25" s="37">
        <f t="shared" si="16"/>
        <v>206.1</v>
      </c>
      <c r="J25" s="37">
        <f t="shared" si="16"/>
        <v>629.20000000000005</v>
      </c>
      <c r="K25" s="96">
        <f t="shared" si="1"/>
        <v>-50.299999999999955</v>
      </c>
      <c r="L25" s="96">
        <f>+K25/F25*100</f>
        <v>-7.4025018395879254</v>
      </c>
    </row>
    <row r="26" spans="2:73" ht="18" customHeight="1">
      <c r="B26" s="148" t="s">
        <v>51</v>
      </c>
      <c r="C26" s="37">
        <f t="shared" ref="C26:E26" si="17">+C27+C31</f>
        <v>84.3</v>
      </c>
      <c r="D26" s="37">
        <f t="shared" si="17"/>
        <v>91.1</v>
      </c>
      <c r="E26" s="37">
        <f t="shared" si="17"/>
        <v>93.100000000000009</v>
      </c>
      <c r="F26" s="37">
        <f>+F27+F31</f>
        <v>268.49999999999994</v>
      </c>
      <c r="G26" s="37">
        <f t="shared" ref="G26:I26" si="18">+G27+G31</f>
        <v>107.9</v>
      </c>
      <c r="H26" s="96">
        <f t="shared" si="18"/>
        <v>89</v>
      </c>
      <c r="I26" s="96">
        <f t="shared" si="18"/>
        <v>91.699999999999989</v>
      </c>
      <c r="J26" s="96">
        <f>+J27+J31</f>
        <v>288.60000000000002</v>
      </c>
      <c r="K26" s="96">
        <f t="shared" si="1"/>
        <v>20.10000000000008</v>
      </c>
      <c r="L26" s="96">
        <f>+K26/F26*100</f>
        <v>7.4860335195531036</v>
      </c>
    </row>
    <row r="27" spans="2:73" ht="18" customHeight="1">
      <c r="B27" s="163" t="s">
        <v>52</v>
      </c>
      <c r="C27" s="96">
        <f t="shared" ref="C27:E27" si="19">+C28+C30</f>
        <v>73.8</v>
      </c>
      <c r="D27" s="96">
        <f t="shared" si="19"/>
        <v>86.6</v>
      </c>
      <c r="E27" s="96">
        <f t="shared" si="19"/>
        <v>86.2</v>
      </c>
      <c r="F27" s="96">
        <f>+F28+F30</f>
        <v>246.59999999999997</v>
      </c>
      <c r="G27" s="96">
        <f t="shared" ref="G27:I27" si="20">+G28+G30</f>
        <v>98.2</v>
      </c>
      <c r="H27" s="96">
        <f t="shared" si="20"/>
        <v>81.400000000000006</v>
      </c>
      <c r="I27" s="96">
        <f t="shared" si="20"/>
        <v>83.6</v>
      </c>
      <c r="J27" s="96">
        <f>+J28+J30</f>
        <v>263.20000000000005</v>
      </c>
      <c r="K27" s="96">
        <f t="shared" si="1"/>
        <v>16.60000000000008</v>
      </c>
      <c r="L27" s="96">
        <f>+K27/F27*100</f>
        <v>6.7315490673155249</v>
      </c>
    </row>
    <row r="28" spans="2:73" s="34" customFormat="1" ht="18" customHeight="1">
      <c r="B28" s="164" t="s">
        <v>111</v>
      </c>
      <c r="C28" s="165">
        <f t="shared" ref="C28" si="21">SUM(C29:C30)</f>
        <v>73.8</v>
      </c>
      <c r="D28" s="165">
        <f t="shared" ref="D28:E28" si="22">SUM(D29:D30)</f>
        <v>86.6</v>
      </c>
      <c r="E28" s="165">
        <f t="shared" si="22"/>
        <v>86.2</v>
      </c>
      <c r="F28" s="165">
        <f>SUM(F29:F30)</f>
        <v>246.59999999999997</v>
      </c>
      <c r="G28" s="165">
        <f t="shared" ref="G28:J28" si="23">SUM(G29:G30)</f>
        <v>98.2</v>
      </c>
      <c r="H28" s="165">
        <f t="shared" si="23"/>
        <v>81.400000000000006</v>
      </c>
      <c r="I28" s="165">
        <f t="shared" si="23"/>
        <v>83.6</v>
      </c>
      <c r="J28" s="165">
        <f t="shared" si="23"/>
        <v>263.20000000000005</v>
      </c>
      <c r="K28" s="166">
        <f t="shared" si="1"/>
        <v>16.60000000000008</v>
      </c>
      <c r="L28" s="167">
        <f>+K28/F28*100</f>
        <v>6.7315490673155249</v>
      </c>
    </row>
    <row r="29" spans="2:73" ht="18" customHeight="1">
      <c r="B29" s="168" t="s">
        <v>112</v>
      </c>
      <c r="C29" s="151">
        <v>73.8</v>
      </c>
      <c r="D29" s="151">
        <v>86.6</v>
      </c>
      <c r="E29" s="151">
        <v>86.2</v>
      </c>
      <c r="F29" s="147">
        <f>SUM(C29:E29)</f>
        <v>246.59999999999997</v>
      </c>
      <c r="G29" s="151">
        <f>+[1]PP!G65</f>
        <v>98.2</v>
      </c>
      <c r="H29" s="151">
        <f>+[1]PP!H65</f>
        <v>81.400000000000006</v>
      </c>
      <c r="I29" s="151">
        <f>+[1]PP!I65</f>
        <v>83.6</v>
      </c>
      <c r="J29" s="110">
        <f>SUM(G29:I29)</f>
        <v>263.20000000000005</v>
      </c>
      <c r="K29" s="169">
        <f t="shared" si="1"/>
        <v>16.60000000000008</v>
      </c>
      <c r="L29" s="169">
        <f>+K29/F29*100</f>
        <v>6.7315490673155249</v>
      </c>
    </row>
    <row r="30" spans="2:73" ht="18" customHeight="1">
      <c r="B30" s="170" t="s">
        <v>113</v>
      </c>
      <c r="C30" s="115">
        <v>0</v>
      </c>
      <c r="D30" s="110">
        <v>0</v>
      </c>
      <c r="E30" s="110">
        <v>0</v>
      </c>
      <c r="F30" s="147">
        <f>SUM(C30:E30)</f>
        <v>0</v>
      </c>
      <c r="G30" s="115">
        <v>0</v>
      </c>
      <c r="H30" s="110">
        <v>0</v>
      </c>
      <c r="I30" s="110">
        <v>0</v>
      </c>
      <c r="J30" s="110">
        <f>SUM(G30:I30)</f>
        <v>0</v>
      </c>
      <c r="K30" s="171">
        <f t="shared" si="1"/>
        <v>0</v>
      </c>
      <c r="L30" s="169">
        <v>0</v>
      </c>
    </row>
    <row r="31" spans="2:73" s="84" customFormat="1" ht="18" customHeight="1">
      <c r="B31" s="172" t="s">
        <v>53</v>
      </c>
      <c r="C31" s="37">
        <f t="shared" ref="C31:I31" si="24">SUM(C32:C33)</f>
        <v>10.5</v>
      </c>
      <c r="D31" s="37">
        <f t="shared" si="24"/>
        <v>4.5</v>
      </c>
      <c r="E31" s="37">
        <f t="shared" si="24"/>
        <v>6.9</v>
      </c>
      <c r="F31" s="37">
        <f>SUM(F32:F33)</f>
        <v>21.9</v>
      </c>
      <c r="G31" s="37">
        <f t="shared" si="24"/>
        <v>9.6999999999999993</v>
      </c>
      <c r="H31" s="37">
        <f t="shared" si="24"/>
        <v>7.6</v>
      </c>
      <c r="I31" s="37">
        <f t="shared" si="24"/>
        <v>8.1</v>
      </c>
      <c r="J31" s="37">
        <f>SUM(J32:J33)</f>
        <v>25.4</v>
      </c>
      <c r="K31" s="37">
        <f t="shared" si="1"/>
        <v>3.5</v>
      </c>
      <c r="L31" s="37">
        <f>+K31/F31*100</f>
        <v>15.981735159817353</v>
      </c>
    </row>
    <row r="32" spans="2:73" s="84" customFormat="1" ht="18" customHeight="1">
      <c r="B32" s="173" t="s">
        <v>114</v>
      </c>
      <c r="C32" s="115">
        <v>10.5</v>
      </c>
      <c r="D32" s="115">
        <v>4.5</v>
      </c>
      <c r="E32" s="115">
        <v>6.9</v>
      </c>
      <c r="F32" s="25">
        <f>SUM(C32:E32)</f>
        <v>21.9</v>
      </c>
      <c r="G32" s="115">
        <f>+[1]PP!G70</f>
        <v>9.6999999999999993</v>
      </c>
      <c r="H32" s="115">
        <f>+[1]PP!H70</f>
        <v>7.6</v>
      </c>
      <c r="I32" s="115">
        <f>+[1]PP!I70</f>
        <v>8.1</v>
      </c>
      <c r="J32" s="115">
        <f>SUM(G32:I32)</f>
        <v>25.4</v>
      </c>
      <c r="K32" s="115">
        <f t="shared" si="1"/>
        <v>3.5</v>
      </c>
      <c r="L32" s="115">
        <f>+K32/F32*100</f>
        <v>15.981735159817353</v>
      </c>
    </row>
    <row r="33" spans="2:12" s="84" customFormat="1" ht="18" customHeight="1">
      <c r="B33" s="173" t="s">
        <v>27</v>
      </c>
      <c r="C33" s="115">
        <v>0</v>
      </c>
      <c r="D33" s="115">
        <v>0</v>
      </c>
      <c r="E33" s="115">
        <v>0</v>
      </c>
      <c r="F33" s="25">
        <f>SUM(C33:E33)</f>
        <v>0</v>
      </c>
      <c r="G33" s="115">
        <v>0</v>
      </c>
      <c r="H33" s="115">
        <v>0</v>
      </c>
      <c r="I33" s="115">
        <v>0</v>
      </c>
      <c r="J33" s="115">
        <f>SUM(G33:I33)</f>
        <v>0</v>
      </c>
      <c r="K33" s="115">
        <f t="shared" si="1"/>
        <v>0</v>
      </c>
      <c r="L33" s="174">
        <v>0</v>
      </c>
    </row>
    <row r="34" spans="2:12" ht="18" customHeight="1">
      <c r="B34" s="163" t="s">
        <v>54</v>
      </c>
      <c r="C34" s="37">
        <f t="shared" ref="C34:I34" si="25">+C35+C36</f>
        <v>167.4</v>
      </c>
      <c r="D34" s="37">
        <f t="shared" si="25"/>
        <v>129.80000000000001</v>
      </c>
      <c r="E34" s="37">
        <f t="shared" si="25"/>
        <v>113.8</v>
      </c>
      <c r="F34" s="37">
        <f>+F35+F36</f>
        <v>411.00000000000006</v>
      </c>
      <c r="G34" s="37">
        <f t="shared" si="25"/>
        <v>132.1</v>
      </c>
      <c r="H34" s="96">
        <f t="shared" si="25"/>
        <v>94.1</v>
      </c>
      <c r="I34" s="96">
        <f t="shared" si="25"/>
        <v>114.4</v>
      </c>
      <c r="J34" s="96">
        <f>+J35+J36</f>
        <v>340.6</v>
      </c>
      <c r="K34" s="96">
        <f t="shared" si="1"/>
        <v>-70.400000000000034</v>
      </c>
      <c r="L34" s="96">
        <f>+K34/F34*100</f>
        <v>-17.128953771289542</v>
      </c>
    </row>
    <row r="35" spans="2:12" ht="18" customHeight="1">
      <c r="B35" s="170" t="s">
        <v>115</v>
      </c>
      <c r="C35" s="115">
        <v>167.4</v>
      </c>
      <c r="D35" s="110">
        <v>129.80000000000001</v>
      </c>
      <c r="E35" s="110">
        <v>113.8</v>
      </c>
      <c r="F35" s="147">
        <f>SUM(C35:E35)</f>
        <v>411.00000000000006</v>
      </c>
      <c r="G35" s="115">
        <f>+[1]PP!G75</f>
        <v>132.1</v>
      </c>
      <c r="H35" s="115">
        <f>+[1]PP!H75</f>
        <v>94.1</v>
      </c>
      <c r="I35" s="110">
        <f>+[1]PP!I75</f>
        <v>114.4</v>
      </c>
      <c r="J35" s="110">
        <f>SUM(G35:I35)</f>
        <v>340.6</v>
      </c>
      <c r="K35" s="110">
        <f t="shared" si="1"/>
        <v>-70.400000000000034</v>
      </c>
      <c r="L35" s="110">
        <f>+K35/F35*100</f>
        <v>-17.128953771289542</v>
      </c>
    </row>
    <row r="36" spans="2:12" ht="18" customHeight="1">
      <c r="B36" s="170" t="s">
        <v>27</v>
      </c>
      <c r="C36" s="115">
        <v>0</v>
      </c>
      <c r="D36" s="110">
        <v>0</v>
      </c>
      <c r="E36" s="110">
        <v>0</v>
      </c>
      <c r="F36" s="147">
        <f>SUM(C36:E36)</f>
        <v>0</v>
      </c>
      <c r="G36" s="115">
        <v>0</v>
      </c>
      <c r="H36" s="110">
        <v>0</v>
      </c>
      <c r="I36" s="110">
        <v>0</v>
      </c>
      <c r="J36" s="110">
        <f>SUM(G36:I36)</f>
        <v>0</v>
      </c>
      <c r="K36" s="152">
        <f t="shared" si="1"/>
        <v>0</v>
      </c>
      <c r="L36" s="162">
        <v>0</v>
      </c>
    </row>
    <row r="37" spans="2:12" ht="18" customHeight="1">
      <c r="B37" s="155" t="s">
        <v>116</v>
      </c>
      <c r="C37" s="37">
        <f t="shared" ref="C37:J37" si="26">+C38+C44+C45</f>
        <v>58.8</v>
      </c>
      <c r="D37" s="37">
        <f t="shared" si="26"/>
        <v>46.2</v>
      </c>
      <c r="E37" s="37">
        <f t="shared" si="26"/>
        <v>42.8</v>
      </c>
      <c r="F37" s="37">
        <f t="shared" si="26"/>
        <v>147.80000000000001</v>
      </c>
      <c r="G37" s="37">
        <f t="shared" si="26"/>
        <v>183.4</v>
      </c>
      <c r="H37" s="96">
        <f t="shared" si="26"/>
        <v>25.1</v>
      </c>
      <c r="I37" s="96">
        <f t="shared" si="26"/>
        <v>30</v>
      </c>
      <c r="J37" s="96">
        <f t="shared" si="26"/>
        <v>238.5</v>
      </c>
      <c r="K37" s="96">
        <f t="shared" si="1"/>
        <v>90.699999999999989</v>
      </c>
      <c r="L37" s="96">
        <f>+K37/F37*100</f>
        <v>61.366711772665752</v>
      </c>
    </row>
    <row r="38" spans="2:12" ht="18" customHeight="1">
      <c r="B38" s="145" t="s">
        <v>117</v>
      </c>
      <c r="C38" s="96">
        <f>+C39+C42</f>
        <v>58.8</v>
      </c>
      <c r="D38" s="96">
        <f t="shared" ref="D38:J38" si="27">+D39+D42</f>
        <v>46.2</v>
      </c>
      <c r="E38" s="96">
        <f t="shared" si="27"/>
        <v>42.8</v>
      </c>
      <c r="F38" s="96">
        <f t="shared" si="27"/>
        <v>147.80000000000001</v>
      </c>
      <c r="G38" s="96">
        <f t="shared" si="27"/>
        <v>183.3</v>
      </c>
      <c r="H38" s="96">
        <f t="shared" si="27"/>
        <v>25.1</v>
      </c>
      <c r="I38" s="96">
        <f t="shared" si="27"/>
        <v>30</v>
      </c>
      <c r="J38" s="96">
        <f t="shared" si="27"/>
        <v>238.4</v>
      </c>
      <c r="K38" s="96">
        <f t="shared" si="1"/>
        <v>90.6</v>
      </c>
      <c r="L38" s="96">
        <f>+K38/F38*100</f>
        <v>61.299052774018939</v>
      </c>
    </row>
    <row r="39" spans="2:12" ht="18" customHeight="1">
      <c r="B39" s="175" t="s">
        <v>118</v>
      </c>
      <c r="C39" s="37">
        <f t="shared" ref="C39" si="28">SUM(C40:C41)</f>
        <v>0</v>
      </c>
      <c r="D39" s="37">
        <f t="shared" ref="D39:E39" si="29">SUM(D40:D41)</f>
        <v>0</v>
      </c>
      <c r="E39" s="37">
        <f t="shared" si="29"/>
        <v>0</v>
      </c>
      <c r="F39" s="37">
        <f>SUM(F40:F41)</f>
        <v>0</v>
      </c>
      <c r="G39" s="37">
        <f t="shared" ref="G39:I39" si="30">SUM(G40:G41)</f>
        <v>0</v>
      </c>
      <c r="H39" s="96">
        <f t="shared" si="30"/>
        <v>0</v>
      </c>
      <c r="I39" s="96">
        <f t="shared" si="30"/>
        <v>0</v>
      </c>
      <c r="J39" s="96">
        <f>SUM(J40:J41)</f>
        <v>0</v>
      </c>
      <c r="K39" s="96">
        <f t="shared" si="1"/>
        <v>0</v>
      </c>
      <c r="L39" s="176">
        <v>0</v>
      </c>
    </row>
    <row r="40" spans="2:12" ht="18" customHeight="1">
      <c r="B40" s="177" t="s">
        <v>119</v>
      </c>
      <c r="C40" s="115">
        <v>0</v>
      </c>
      <c r="D40" s="110">
        <v>0</v>
      </c>
      <c r="E40" s="110">
        <v>0</v>
      </c>
      <c r="F40" s="147">
        <f>SUM(C40:E40)</f>
        <v>0</v>
      </c>
      <c r="G40" s="115">
        <v>0</v>
      </c>
      <c r="H40" s="110">
        <v>0</v>
      </c>
      <c r="I40" s="110">
        <v>0</v>
      </c>
      <c r="J40" s="110">
        <f>SUM(G40:I40)</f>
        <v>0</v>
      </c>
      <c r="K40" s="110">
        <f t="shared" si="1"/>
        <v>0</v>
      </c>
      <c r="L40" s="178">
        <v>0</v>
      </c>
    </row>
    <row r="41" spans="2:12" ht="18" customHeight="1">
      <c r="B41" s="177" t="s">
        <v>120</v>
      </c>
      <c r="C41" s="115">
        <v>0</v>
      </c>
      <c r="D41" s="115">
        <v>0</v>
      </c>
      <c r="E41" s="115">
        <v>0</v>
      </c>
      <c r="F41" s="147">
        <f>SUM(C41:E41)</f>
        <v>0</v>
      </c>
      <c r="G41" s="115">
        <v>0</v>
      </c>
      <c r="H41" s="115">
        <v>0</v>
      </c>
      <c r="I41" s="115">
        <v>0</v>
      </c>
      <c r="J41" s="110">
        <f>SUM(G41:I41)</f>
        <v>0</v>
      </c>
      <c r="K41" s="110">
        <f t="shared" si="1"/>
        <v>0</v>
      </c>
      <c r="L41" s="162">
        <v>0</v>
      </c>
    </row>
    <row r="42" spans="2:12" ht="18" customHeight="1">
      <c r="B42" s="148" t="s">
        <v>121</v>
      </c>
      <c r="C42" s="37">
        <f t="shared" ref="C42:J42" si="31">SUM(C43:C43)</f>
        <v>58.8</v>
      </c>
      <c r="D42" s="37">
        <f t="shared" si="31"/>
        <v>46.2</v>
      </c>
      <c r="E42" s="37">
        <f t="shared" si="31"/>
        <v>42.8</v>
      </c>
      <c r="F42" s="37">
        <f>SUM(F43:F43)</f>
        <v>147.80000000000001</v>
      </c>
      <c r="G42" s="37">
        <f t="shared" si="31"/>
        <v>183.3</v>
      </c>
      <c r="H42" s="96">
        <f t="shared" si="31"/>
        <v>25.1</v>
      </c>
      <c r="I42" s="96">
        <f t="shared" si="31"/>
        <v>30</v>
      </c>
      <c r="J42" s="96">
        <f t="shared" si="31"/>
        <v>238.4</v>
      </c>
      <c r="K42" s="96">
        <f t="shared" si="1"/>
        <v>90.6</v>
      </c>
      <c r="L42" s="96">
        <f>+K42/F42*100</f>
        <v>61.299052774018939</v>
      </c>
    </row>
    <row r="43" spans="2:12" ht="18" customHeight="1">
      <c r="B43" s="177" t="s">
        <v>122</v>
      </c>
      <c r="C43" s="179">
        <v>58.8</v>
      </c>
      <c r="D43" s="180">
        <v>46.2</v>
      </c>
      <c r="E43" s="180">
        <v>42.8</v>
      </c>
      <c r="F43" s="147">
        <f>SUM(C43:E43)</f>
        <v>147.80000000000001</v>
      </c>
      <c r="G43" s="179">
        <f>+[1]PP!G85</f>
        <v>183.3</v>
      </c>
      <c r="H43" s="179">
        <f>+[1]PP!H85</f>
        <v>25.1</v>
      </c>
      <c r="I43" s="180">
        <v>30</v>
      </c>
      <c r="J43" s="180">
        <f>SUM(G43:I43)</f>
        <v>238.4</v>
      </c>
      <c r="K43" s="180">
        <f t="shared" si="1"/>
        <v>90.6</v>
      </c>
      <c r="L43" s="110">
        <f>+K43/F43*100</f>
        <v>61.299052774018939</v>
      </c>
    </row>
    <row r="44" spans="2:12" ht="18" customHeight="1">
      <c r="B44" s="145" t="s">
        <v>61</v>
      </c>
      <c r="C44" s="181">
        <v>0</v>
      </c>
      <c r="D44" s="181">
        <v>0</v>
      </c>
      <c r="E44" s="181">
        <v>0</v>
      </c>
      <c r="F44" s="94">
        <f>SUM(C44:E44)</f>
        <v>0</v>
      </c>
      <c r="G44" s="181">
        <v>0.1</v>
      </c>
      <c r="H44" s="181">
        <v>0</v>
      </c>
      <c r="I44" s="181">
        <v>0</v>
      </c>
      <c r="J44" s="166">
        <f>SUM(G44:I44)</f>
        <v>0.1</v>
      </c>
      <c r="K44" s="166">
        <f t="shared" si="1"/>
        <v>0.1</v>
      </c>
      <c r="L44" s="96">
        <v>0</v>
      </c>
    </row>
    <row r="45" spans="2:12" ht="18" customHeight="1">
      <c r="B45" s="145" t="s">
        <v>62</v>
      </c>
      <c r="C45" s="37">
        <f t="shared" ref="C45:I45" si="32">+C46+C47</f>
        <v>0</v>
      </c>
      <c r="D45" s="37">
        <f t="shared" si="32"/>
        <v>0</v>
      </c>
      <c r="E45" s="37">
        <f t="shared" si="32"/>
        <v>0</v>
      </c>
      <c r="F45" s="37">
        <f>+F46+F47</f>
        <v>0</v>
      </c>
      <c r="G45" s="37">
        <f t="shared" si="32"/>
        <v>0</v>
      </c>
      <c r="H45" s="37">
        <f t="shared" si="32"/>
        <v>0</v>
      </c>
      <c r="I45" s="37">
        <f t="shared" si="32"/>
        <v>0</v>
      </c>
      <c r="J45" s="37">
        <f>+J46+J47</f>
        <v>0</v>
      </c>
      <c r="K45" s="37">
        <f t="shared" si="1"/>
        <v>0</v>
      </c>
      <c r="L45" s="96">
        <v>0</v>
      </c>
    </row>
    <row r="46" spans="2:12" ht="18" hidden="1" customHeight="1">
      <c r="B46" s="182" t="s">
        <v>123</v>
      </c>
      <c r="C46" s="115">
        <v>0</v>
      </c>
      <c r="D46" s="110">
        <v>0</v>
      </c>
      <c r="E46" s="110">
        <v>0</v>
      </c>
      <c r="F46" s="147">
        <f>SUM(C46:E46)</f>
        <v>0</v>
      </c>
      <c r="G46" s="115">
        <f>+[1]PP!G92</f>
        <v>0</v>
      </c>
      <c r="H46" s="115">
        <f>+[1]PP!G92</f>
        <v>0</v>
      </c>
      <c r="I46" s="115">
        <f>+[1]PP!I92</f>
        <v>0</v>
      </c>
      <c r="J46" s="110">
        <f>SUM(G46:I46)</f>
        <v>0</v>
      </c>
      <c r="K46" s="110">
        <f t="shared" si="1"/>
        <v>0</v>
      </c>
      <c r="L46" s="110">
        <v>0</v>
      </c>
    </row>
    <row r="47" spans="2:12" ht="18" hidden="1" customHeight="1">
      <c r="B47" s="182" t="s">
        <v>27</v>
      </c>
      <c r="C47" s="183">
        <v>0</v>
      </c>
      <c r="D47" s="183">
        <v>0</v>
      </c>
      <c r="E47" s="183">
        <v>0</v>
      </c>
      <c r="F47" s="147">
        <f>SUM(C47:E47)</f>
        <v>0</v>
      </c>
      <c r="G47" s="183">
        <v>0</v>
      </c>
      <c r="H47" s="183">
        <v>0</v>
      </c>
      <c r="I47" s="183">
        <v>0</v>
      </c>
      <c r="J47" s="110">
        <f>SUM(G47:I47)</f>
        <v>0</v>
      </c>
      <c r="K47" s="110">
        <f t="shared" si="1"/>
        <v>0</v>
      </c>
      <c r="L47" s="110">
        <v>0</v>
      </c>
    </row>
    <row r="48" spans="2:12" ht="18" customHeight="1">
      <c r="B48" s="155" t="s">
        <v>124</v>
      </c>
      <c r="C48" s="37">
        <f t="shared" ref="C48:E48" si="33">+C49+C52</f>
        <v>877.5</v>
      </c>
      <c r="D48" s="37">
        <f t="shared" si="33"/>
        <v>0</v>
      </c>
      <c r="E48" s="37">
        <f t="shared" si="33"/>
        <v>1782.8</v>
      </c>
      <c r="F48" s="37">
        <f>+F49+F52</f>
        <v>2660.3</v>
      </c>
      <c r="G48" s="37">
        <f t="shared" ref="G48:I48" si="34">+G49+G52</f>
        <v>0</v>
      </c>
      <c r="H48" s="96">
        <f t="shared" si="34"/>
        <v>31.4</v>
      </c>
      <c r="I48" s="96">
        <f t="shared" si="34"/>
        <v>3.8</v>
      </c>
      <c r="J48" s="96">
        <f>+J49+J52</f>
        <v>35.199999999999996</v>
      </c>
      <c r="K48" s="96">
        <f t="shared" si="1"/>
        <v>-2625.1000000000004</v>
      </c>
      <c r="L48" s="96">
        <f>+K48/F48*100</f>
        <v>-98.676840957786723</v>
      </c>
    </row>
    <row r="49" spans="2:14" ht="18" customHeight="1">
      <c r="B49" s="184" t="s">
        <v>125</v>
      </c>
      <c r="C49" s="185">
        <f t="shared" ref="C49:E49" si="35">+C50+C51</f>
        <v>0</v>
      </c>
      <c r="D49" s="185">
        <f t="shared" si="35"/>
        <v>0</v>
      </c>
      <c r="E49" s="185">
        <f t="shared" si="35"/>
        <v>17.8</v>
      </c>
      <c r="F49" s="185">
        <f>+F50+F51</f>
        <v>17.8</v>
      </c>
      <c r="G49" s="185">
        <f t="shared" ref="G49:I49" si="36">+G50+G51</f>
        <v>0</v>
      </c>
      <c r="H49" s="186">
        <f t="shared" si="36"/>
        <v>31.4</v>
      </c>
      <c r="I49" s="186">
        <f t="shared" si="36"/>
        <v>3.8</v>
      </c>
      <c r="J49" s="186">
        <f>+J50+J51</f>
        <v>35.199999999999996</v>
      </c>
      <c r="K49" s="186">
        <f t="shared" si="1"/>
        <v>17.399999999999995</v>
      </c>
      <c r="L49" s="186">
        <f t="shared" ref="L49:L52" si="37">+K49/F49*100</f>
        <v>97.752808988764016</v>
      </c>
    </row>
    <row r="50" spans="2:14" ht="18" customHeight="1">
      <c r="B50" s="187" t="s">
        <v>126</v>
      </c>
      <c r="C50" s="115">
        <v>0</v>
      </c>
      <c r="D50" s="110">
        <v>0</v>
      </c>
      <c r="E50" s="110">
        <v>17.8</v>
      </c>
      <c r="F50" s="147">
        <f>SUM(C50:E50)</f>
        <v>17.8</v>
      </c>
      <c r="G50" s="115">
        <f>+[1]PP!G96</f>
        <v>0</v>
      </c>
      <c r="H50" s="110">
        <v>31.4</v>
      </c>
      <c r="I50" s="110">
        <f>+[1]PP!I96</f>
        <v>3.8</v>
      </c>
      <c r="J50" s="110">
        <f>SUM(G50:I50)</f>
        <v>35.199999999999996</v>
      </c>
      <c r="K50" s="110">
        <f t="shared" si="1"/>
        <v>17.399999999999995</v>
      </c>
      <c r="L50" s="110">
        <f t="shared" si="37"/>
        <v>97.752808988764016</v>
      </c>
    </row>
    <row r="51" spans="2:14" ht="18" customHeight="1">
      <c r="B51" s="187" t="s">
        <v>127</v>
      </c>
      <c r="C51" s="115">
        <v>0</v>
      </c>
      <c r="D51" s="110">
        <v>0</v>
      </c>
      <c r="E51" s="110">
        <v>0</v>
      </c>
      <c r="F51" s="147">
        <f>SUM(C51:E51)</f>
        <v>0</v>
      </c>
      <c r="G51" s="115">
        <f>+[1]PP!G97</f>
        <v>0</v>
      </c>
      <c r="H51" s="110">
        <f>+[1]PP!G97</f>
        <v>0</v>
      </c>
      <c r="I51" s="110">
        <f>+[1]PP!I97</f>
        <v>0</v>
      </c>
      <c r="J51" s="110">
        <f>SUM(G51:I51)</f>
        <v>0</v>
      </c>
      <c r="K51" s="110">
        <f t="shared" si="1"/>
        <v>0</v>
      </c>
      <c r="L51" s="162">
        <v>0</v>
      </c>
    </row>
    <row r="52" spans="2:14" ht="18" customHeight="1">
      <c r="B52" s="188" t="s">
        <v>128</v>
      </c>
      <c r="C52" s="115">
        <v>877.5</v>
      </c>
      <c r="D52" s="110">
        <v>0</v>
      </c>
      <c r="E52" s="110">
        <v>1765</v>
      </c>
      <c r="F52" s="147">
        <f>SUM(C52:E52)</f>
        <v>2642.5</v>
      </c>
      <c r="G52" s="115">
        <f>+[1]PP!G98</f>
        <v>0</v>
      </c>
      <c r="H52" s="110">
        <f>+[1]PP!G98</f>
        <v>0</v>
      </c>
      <c r="I52" s="110">
        <f>+[1]PP!I98</f>
        <v>0</v>
      </c>
      <c r="J52" s="110">
        <f>SUM(G52:I52)</f>
        <v>0</v>
      </c>
      <c r="K52" s="110">
        <f t="shared" si="1"/>
        <v>-2642.5</v>
      </c>
      <c r="L52" s="110">
        <f t="shared" si="37"/>
        <v>-100</v>
      </c>
      <c r="N52" s="189"/>
    </row>
    <row r="53" spans="2:14" ht="21" customHeight="1">
      <c r="B53" s="190" t="s">
        <v>129</v>
      </c>
      <c r="C53" s="191">
        <f t="shared" ref="C53:J53" si="38">+C48+C8</f>
        <v>18906.7</v>
      </c>
      <c r="D53" s="191">
        <f t="shared" si="38"/>
        <v>692.9</v>
      </c>
      <c r="E53" s="191">
        <f t="shared" si="38"/>
        <v>3265.3999999999996</v>
      </c>
      <c r="F53" s="191">
        <f t="shared" si="38"/>
        <v>22865</v>
      </c>
      <c r="G53" s="191">
        <f t="shared" si="38"/>
        <v>765.1</v>
      </c>
      <c r="H53" s="191">
        <f t="shared" si="38"/>
        <v>616.1</v>
      </c>
      <c r="I53" s="191">
        <f t="shared" si="38"/>
        <v>1327.6</v>
      </c>
      <c r="J53" s="191">
        <f t="shared" si="38"/>
        <v>2708.8</v>
      </c>
      <c r="K53" s="191">
        <f t="shared" si="1"/>
        <v>-20156.2</v>
      </c>
      <c r="L53" s="192">
        <f>+K53/F53*100</f>
        <v>-88.153072381368901</v>
      </c>
    </row>
    <row r="54" spans="2:14" ht="18" customHeight="1">
      <c r="B54" s="144" t="s">
        <v>130</v>
      </c>
      <c r="C54" s="37">
        <v>92</v>
      </c>
      <c r="D54" s="37">
        <v>30.2</v>
      </c>
      <c r="E54" s="37">
        <v>39.4</v>
      </c>
      <c r="F54" s="94">
        <f>SUM(C54:E54)</f>
        <v>161.6</v>
      </c>
      <c r="G54" s="37">
        <f>+[1]PP!G100</f>
        <v>319.5</v>
      </c>
      <c r="H54" s="37">
        <f>+[1]PP!H100</f>
        <v>4.3</v>
      </c>
      <c r="I54" s="37">
        <f>+[1]PP!I100</f>
        <v>59.7</v>
      </c>
      <c r="J54" s="96">
        <f>SUM(G54:I54)</f>
        <v>383.5</v>
      </c>
      <c r="K54" s="96">
        <f t="shared" si="1"/>
        <v>221.9</v>
      </c>
      <c r="L54" s="94">
        <f>+K54/F54*100</f>
        <v>137.31435643564359</v>
      </c>
    </row>
    <row r="55" spans="2:14" ht="18" customHeight="1">
      <c r="B55" s="144" t="s">
        <v>131</v>
      </c>
      <c r="C55" s="193">
        <f t="shared" ref="C55:J55" si="39">+C59+C56+C71</f>
        <v>67.3</v>
      </c>
      <c r="D55" s="193">
        <f t="shared" si="39"/>
        <v>54497.9</v>
      </c>
      <c r="E55" s="193">
        <f t="shared" si="39"/>
        <v>16165.300000000001</v>
      </c>
      <c r="F55" s="193">
        <f t="shared" si="39"/>
        <v>70730.5</v>
      </c>
      <c r="G55" s="193">
        <f t="shared" si="39"/>
        <v>15868.6</v>
      </c>
      <c r="H55" s="193">
        <f t="shared" si="39"/>
        <v>167826</v>
      </c>
      <c r="I55" s="194">
        <f t="shared" si="39"/>
        <v>4826.8999999999996</v>
      </c>
      <c r="J55" s="194">
        <f t="shared" si="39"/>
        <v>188521.5</v>
      </c>
      <c r="K55" s="194">
        <f t="shared" si="1"/>
        <v>117791</v>
      </c>
      <c r="L55" s="195">
        <f>+K55/F55*100</f>
        <v>166.53494602752704</v>
      </c>
    </row>
    <row r="56" spans="2:14" ht="18" customHeight="1">
      <c r="B56" s="196" t="s">
        <v>132</v>
      </c>
      <c r="C56" s="197">
        <f>+C58+C57</f>
        <v>0</v>
      </c>
      <c r="D56" s="197">
        <f t="shared" ref="D56:K56" si="40">+D58+D57</f>
        <v>59.9</v>
      </c>
      <c r="E56" s="197">
        <f t="shared" si="40"/>
        <v>0</v>
      </c>
      <c r="F56" s="197">
        <f t="shared" si="40"/>
        <v>59.9</v>
      </c>
      <c r="G56" s="197">
        <f t="shared" si="40"/>
        <v>0</v>
      </c>
      <c r="H56" s="197">
        <f t="shared" si="40"/>
        <v>6213.6</v>
      </c>
      <c r="I56" s="197">
        <f t="shared" si="40"/>
        <v>0</v>
      </c>
      <c r="J56" s="197">
        <f t="shared" si="40"/>
        <v>6213.6</v>
      </c>
      <c r="K56" s="197">
        <f t="shared" si="40"/>
        <v>6153.7</v>
      </c>
      <c r="L56" s="198">
        <f>+K56/F56*100</f>
        <v>10273.288814691152</v>
      </c>
    </row>
    <row r="57" spans="2:14" ht="18" customHeight="1">
      <c r="B57" s="199" t="s">
        <v>133</v>
      </c>
      <c r="C57" s="200">
        <v>0</v>
      </c>
      <c r="D57" s="200">
        <v>0</v>
      </c>
      <c r="E57" s="200">
        <v>0</v>
      </c>
      <c r="F57" s="201">
        <f>SUM(C57:E57)</f>
        <v>0</v>
      </c>
      <c r="G57" s="200">
        <v>0</v>
      </c>
      <c r="H57" s="200">
        <v>6186.3</v>
      </c>
      <c r="I57" s="200">
        <v>0</v>
      </c>
      <c r="J57" s="202">
        <f>SUM(G57:I57)</f>
        <v>6186.3</v>
      </c>
      <c r="K57" s="202">
        <f t="shared" si="1"/>
        <v>6186.3</v>
      </c>
      <c r="L57" s="178">
        <v>0</v>
      </c>
    </row>
    <row r="58" spans="2:14" ht="18" customHeight="1">
      <c r="B58" s="199" t="s">
        <v>134</v>
      </c>
      <c r="C58" s="200">
        <v>0</v>
      </c>
      <c r="D58" s="202">
        <v>59.9</v>
      </c>
      <c r="E58" s="202">
        <v>0</v>
      </c>
      <c r="F58" s="201">
        <f>SUM(C58:E58)</f>
        <v>59.9</v>
      </c>
      <c r="G58" s="200">
        <f>+[1]PP!G104</f>
        <v>0</v>
      </c>
      <c r="H58" s="200">
        <f>+[1]PP!H104</f>
        <v>27.3</v>
      </c>
      <c r="I58" s="202">
        <f>+[1]PP!I104</f>
        <v>0</v>
      </c>
      <c r="J58" s="202">
        <f>SUM(G58:I58)</f>
        <v>27.3</v>
      </c>
      <c r="K58" s="202">
        <f t="shared" si="1"/>
        <v>-32.599999999999994</v>
      </c>
      <c r="L58" s="201">
        <f>+K58/F58*100</f>
        <v>-54.424040066777955</v>
      </c>
    </row>
    <row r="59" spans="2:14" ht="18" customHeight="1">
      <c r="B59" s="196" t="s">
        <v>135</v>
      </c>
      <c r="C59" s="203">
        <f t="shared" ref="C59:I59" si="41">+C60+C62+C64</f>
        <v>67.3</v>
      </c>
      <c r="D59" s="203">
        <f t="shared" si="41"/>
        <v>53692.2</v>
      </c>
      <c r="E59" s="203">
        <f t="shared" si="41"/>
        <v>15602.6</v>
      </c>
      <c r="F59" s="203">
        <f>+F60+F62+F64</f>
        <v>69362.100000000006</v>
      </c>
      <c r="G59" s="203">
        <f t="shared" si="41"/>
        <v>15868.6</v>
      </c>
      <c r="H59" s="203">
        <f t="shared" si="41"/>
        <v>161612.4</v>
      </c>
      <c r="I59" s="203">
        <f t="shared" si="41"/>
        <v>4826.8999999999996</v>
      </c>
      <c r="J59" s="203">
        <f>+J60+J62</f>
        <v>182307.9</v>
      </c>
      <c r="K59" s="203">
        <f t="shared" si="1"/>
        <v>112945.79999999999</v>
      </c>
      <c r="L59" s="201">
        <f>+K59/F59*100</f>
        <v>162.83503527142344</v>
      </c>
    </row>
    <row r="60" spans="2:14" ht="18" customHeight="1">
      <c r="B60" s="204" t="s">
        <v>136</v>
      </c>
      <c r="C60" s="205">
        <v>0</v>
      </c>
      <c r="D60" s="206">
        <v>0</v>
      </c>
      <c r="E60" s="206">
        <v>0</v>
      </c>
      <c r="F60" s="206">
        <f>+F61</f>
        <v>0</v>
      </c>
      <c r="G60" s="205">
        <f t="shared" ref="G60:I60" si="42">+G61</f>
        <v>0</v>
      </c>
      <c r="H60" s="205">
        <f t="shared" si="42"/>
        <v>0</v>
      </c>
      <c r="I60" s="206">
        <f t="shared" si="42"/>
        <v>0</v>
      </c>
      <c r="J60" s="206">
        <f>+J61</f>
        <v>0</v>
      </c>
      <c r="K60" s="186">
        <f t="shared" si="1"/>
        <v>0</v>
      </c>
      <c r="L60" s="207">
        <v>0</v>
      </c>
    </row>
    <row r="61" spans="2:14" ht="18" customHeight="1">
      <c r="B61" s="28" t="s">
        <v>137</v>
      </c>
      <c r="C61" s="200">
        <v>0</v>
      </c>
      <c r="D61" s="202">
        <v>0</v>
      </c>
      <c r="E61" s="202">
        <v>0</v>
      </c>
      <c r="F61" s="201">
        <f>SUM(C61:E61)</f>
        <v>0</v>
      </c>
      <c r="G61" s="200">
        <f>+[1]PP!G107</f>
        <v>0</v>
      </c>
      <c r="H61" s="200">
        <f>+[1]PP!H107</f>
        <v>0</v>
      </c>
      <c r="I61" s="202">
        <f>+[1]PP!I107</f>
        <v>0</v>
      </c>
      <c r="J61" s="202">
        <f>SUM(G61:I61)</f>
        <v>0</v>
      </c>
      <c r="K61" s="110">
        <f t="shared" si="1"/>
        <v>0</v>
      </c>
      <c r="L61" s="207">
        <v>0</v>
      </c>
    </row>
    <row r="62" spans="2:14" ht="18" customHeight="1">
      <c r="B62" s="204" t="s">
        <v>138</v>
      </c>
      <c r="C62" s="205">
        <f t="shared" ref="C62:I62" si="43">+C65+C68</f>
        <v>67.3</v>
      </c>
      <c r="D62" s="205">
        <f t="shared" si="43"/>
        <v>53692.2</v>
      </c>
      <c r="E62" s="205">
        <f t="shared" si="43"/>
        <v>15602.6</v>
      </c>
      <c r="F62" s="205">
        <f>+F65+F68</f>
        <v>69362.100000000006</v>
      </c>
      <c r="G62" s="205">
        <f t="shared" si="43"/>
        <v>15868.6</v>
      </c>
      <c r="H62" s="205">
        <f t="shared" si="43"/>
        <v>161612.4</v>
      </c>
      <c r="I62" s="206">
        <f t="shared" si="43"/>
        <v>4826.8999999999996</v>
      </c>
      <c r="J62" s="206">
        <f>+J65+J68+J64</f>
        <v>182307.9</v>
      </c>
      <c r="K62" s="186">
        <f t="shared" si="1"/>
        <v>112945.79999999999</v>
      </c>
      <c r="L62" s="208">
        <f>+K62/F62*100</f>
        <v>162.83503527142344</v>
      </c>
    </row>
    <row r="63" spans="2:14" ht="18" hidden="1" customHeight="1">
      <c r="B63" s="209" t="s">
        <v>139</v>
      </c>
      <c r="C63" s="193">
        <v>0</v>
      </c>
      <c r="D63" s="194">
        <v>0</v>
      </c>
      <c r="E63" s="194">
        <v>0</v>
      </c>
      <c r="F63" s="194">
        <v>0</v>
      </c>
      <c r="G63" s="193">
        <v>0</v>
      </c>
      <c r="H63" s="193">
        <v>1</v>
      </c>
      <c r="I63" s="194">
        <v>0</v>
      </c>
      <c r="J63" s="194">
        <f>SUM(G63:I63)</f>
        <v>1</v>
      </c>
      <c r="K63" s="96">
        <f t="shared" si="1"/>
        <v>1</v>
      </c>
      <c r="L63" s="201" t="e">
        <f>+K63/F63*100</f>
        <v>#DIV/0!</v>
      </c>
    </row>
    <row r="64" spans="2:14" ht="18" customHeight="1">
      <c r="B64" s="209" t="s">
        <v>140</v>
      </c>
      <c r="C64" s="193">
        <v>0</v>
      </c>
      <c r="D64" s="193">
        <v>0</v>
      </c>
      <c r="E64" s="193">
        <v>0</v>
      </c>
      <c r="F64" s="94">
        <f>SUM(C64:E64)</f>
        <v>0</v>
      </c>
      <c r="G64" s="193">
        <f>+[1]PP!G109</f>
        <v>0</v>
      </c>
      <c r="H64" s="193">
        <f>+[1]PP!H109</f>
        <v>0</v>
      </c>
      <c r="I64" s="193">
        <f>+[1]PP!I109</f>
        <v>0</v>
      </c>
      <c r="J64" s="193">
        <f>SUM(G64:I64)</f>
        <v>0</v>
      </c>
      <c r="K64" s="96">
        <f t="shared" si="1"/>
        <v>0</v>
      </c>
      <c r="L64" s="210" t="s">
        <v>141</v>
      </c>
    </row>
    <row r="65" spans="2:12" ht="18" customHeight="1">
      <c r="B65" s="209" t="s">
        <v>142</v>
      </c>
      <c r="C65" s="193">
        <f t="shared" ref="C65:I65" si="44">+C66+C67</f>
        <v>0</v>
      </c>
      <c r="D65" s="193">
        <f t="shared" si="44"/>
        <v>30000</v>
      </c>
      <c r="E65" s="193">
        <f t="shared" si="44"/>
        <v>15000</v>
      </c>
      <c r="F65" s="193">
        <f>+F66+F67</f>
        <v>45000</v>
      </c>
      <c r="G65" s="193">
        <f t="shared" si="44"/>
        <v>0</v>
      </c>
      <c r="H65" s="193">
        <f t="shared" si="44"/>
        <v>157488.79999999999</v>
      </c>
      <c r="I65" s="194">
        <f t="shared" si="44"/>
        <v>0</v>
      </c>
      <c r="J65" s="194">
        <f>+J66+J67</f>
        <v>157488.79999999999</v>
      </c>
      <c r="K65" s="96">
        <f t="shared" si="1"/>
        <v>112488.79999999999</v>
      </c>
      <c r="L65" s="195">
        <f>+K65/F65*100</f>
        <v>249.97511111111109</v>
      </c>
    </row>
    <row r="66" spans="2:12" ht="18" customHeight="1">
      <c r="B66" s="211" t="s">
        <v>143</v>
      </c>
      <c r="C66" s="200">
        <v>0</v>
      </c>
      <c r="D66" s="202">
        <v>30000</v>
      </c>
      <c r="E66" s="202">
        <v>15000</v>
      </c>
      <c r="F66" s="147">
        <f>SUM(C66:E66)</f>
        <v>45000</v>
      </c>
      <c r="G66" s="200">
        <f>+[1]PP!G111</f>
        <v>0</v>
      </c>
      <c r="H66" s="200">
        <f>+[1]PP!H111</f>
        <v>0</v>
      </c>
      <c r="I66" s="202">
        <f>+[1]PP!I111</f>
        <v>0</v>
      </c>
      <c r="J66" s="202">
        <f>SUM(G66:I66)</f>
        <v>0</v>
      </c>
      <c r="K66" s="110">
        <f t="shared" si="1"/>
        <v>-45000</v>
      </c>
      <c r="L66" s="201">
        <f>+K66/F66*100</f>
        <v>-100</v>
      </c>
    </row>
    <row r="67" spans="2:12" ht="18" customHeight="1">
      <c r="B67" s="211" t="s">
        <v>144</v>
      </c>
      <c r="C67" s="200">
        <v>0</v>
      </c>
      <c r="D67" s="202">
        <v>0</v>
      </c>
      <c r="E67" s="202">
        <v>0</v>
      </c>
      <c r="F67" s="147">
        <f>SUM(C67:E67)</f>
        <v>0</v>
      </c>
      <c r="G67" s="200">
        <f>+[1]PP!G112</f>
        <v>0</v>
      </c>
      <c r="H67" s="200">
        <f>+[1]PP!H112</f>
        <v>157488.79999999999</v>
      </c>
      <c r="I67" s="202">
        <f>+[1]PP!I112</f>
        <v>0</v>
      </c>
      <c r="J67" s="202">
        <f>SUM(G67:I67)</f>
        <v>157488.79999999999</v>
      </c>
      <c r="K67" s="110">
        <f t="shared" si="1"/>
        <v>157488.79999999999</v>
      </c>
      <c r="L67" s="178">
        <v>0</v>
      </c>
    </row>
    <row r="68" spans="2:12" ht="18" customHeight="1">
      <c r="B68" s="209" t="s">
        <v>145</v>
      </c>
      <c r="C68" s="193">
        <f t="shared" ref="C68:I68" si="45">+C69+C70</f>
        <v>67.3</v>
      </c>
      <c r="D68" s="193">
        <f t="shared" si="45"/>
        <v>23692.2</v>
      </c>
      <c r="E68" s="193">
        <f t="shared" si="45"/>
        <v>602.6</v>
      </c>
      <c r="F68" s="193">
        <f t="shared" si="45"/>
        <v>24362.1</v>
      </c>
      <c r="G68" s="193">
        <f t="shared" si="45"/>
        <v>15868.6</v>
      </c>
      <c r="H68" s="193">
        <f t="shared" si="45"/>
        <v>4123.6000000000004</v>
      </c>
      <c r="I68" s="194">
        <f t="shared" si="45"/>
        <v>4826.8999999999996</v>
      </c>
      <c r="J68" s="194">
        <f>+J69+J70</f>
        <v>24819.1</v>
      </c>
      <c r="K68" s="96">
        <f t="shared" si="1"/>
        <v>457</v>
      </c>
      <c r="L68" s="195">
        <f>+K68/F68*100</f>
        <v>1.8758645601159178</v>
      </c>
    </row>
    <row r="69" spans="2:12" ht="18" customHeight="1">
      <c r="B69" s="211" t="s">
        <v>146</v>
      </c>
      <c r="C69" s="200">
        <v>0</v>
      </c>
      <c r="D69" s="202">
        <v>0</v>
      </c>
      <c r="E69" s="202">
        <v>0</v>
      </c>
      <c r="F69" s="147">
        <f>SUM(C69:E69)</f>
        <v>0</v>
      </c>
      <c r="G69" s="200">
        <f>+[1]PP!G114</f>
        <v>0</v>
      </c>
      <c r="H69" s="200">
        <f>+[1]PP!H114</f>
        <v>0</v>
      </c>
      <c r="I69" s="202">
        <f>+[1]PP!I114</f>
        <v>0</v>
      </c>
      <c r="J69" s="202">
        <f>SUM(G69:I69)</f>
        <v>0</v>
      </c>
      <c r="K69" s="152">
        <f t="shared" si="1"/>
        <v>0</v>
      </c>
      <c r="L69" s="178">
        <v>0</v>
      </c>
    </row>
    <row r="70" spans="2:12" ht="18" customHeight="1">
      <c r="B70" s="211" t="s">
        <v>147</v>
      </c>
      <c r="C70" s="200">
        <v>67.3</v>
      </c>
      <c r="D70" s="200">
        <v>23692.2</v>
      </c>
      <c r="E70" s="200">
        <v>602.6</v>
      </c>
      <c r="F70" s="147">
        <f>SUM(C70:E70)</f>
        <v>24362.1</v>
      </c>
      <c r="G70" s="200">
        <f>+[1]PP!G115</f>
        <v>15868.6</v>
      </c>
      <c r="H70" s="200">
        <f>+[1]PP!H115</f>
        <v>4123.6000000000004</v>
      </c>
      <c r="I70" s="200">
        <f>+[1]PP!I115</f>
        <v>4826.8999999999996</v>
      </c>
      <c r="J70" s="202">
        <f>SUM(G70:I70)</f>
        <v>24819.1</v>
      </c>
      <c r="K70" s="110">
        <f t="shared" si="1"/>
        <v>457</v>
      </c>
      <c r="L70" s="201">
        <f>+K70/F70*100</f>
        <v>1.8758645601159178</v>
      </c>
    </row>
    <row r="71" spans="2:12" ht="19.5" customHeight="1">
      <c r="B71" s="196" t="s">
        <v>148</v>
      </c>
      <c r="C71" s="212">
        <f t="shared" ref="C71:I71" si="46">+C72+C75</f>
        <v>0</v>
      </c>
      <c r="D71" s="212">
        <f t="shared" si="46"/>
        <v>745.8</v>
      </c>
      <c r="E71" s="212">
        <f t="shared" si="46"/>
        <v>562.70000000000005</v>
      </c>
      <c r="F71" s="212">
        <f t="shared" si="46"/>
        <v>1308.5</v>
      </c>
      <c r="G71" s="212">
        <f t="shared" si="46"/>
        <v>0</v>
      </c>
      <c r="H71" s="212">
        <f t="shared" si="46"/>
        <v>0</v>
      </c>
      <c r="I71" s="195">
        <f t="shared" si="46"/>
        <v>0</v>
      </c>
      <c r="J71" s="195">
        <f>+J72+J75</f>
        <v>0</v>
      </c>
      <c r="K71" s="96">
        <f t="shared" si="1"/>
        <v>-1308.5</v>
      </c>
      <c r="L71" s="195">
        <f>+K71/F71*100</f>
        <v>-100</v>
      </c>
    </row>
    <row r="72" spans="2:12" ht="19.5" customHeight="1">
      <c r="B72" s="213" t="s">
        <v>149</v>
      </c>
      <c r="C72" s="212">
        <f t="shared" ref="C72:I72" si="47">+C73+C74</f>
        <v>0</v>
      </c>
      <c r="D72" s="212">
        <f t="shared" si="47"/>
        <v>745.8</v>
      </c>
      <c r="E72" s="212">
        <f t="shared" si="47"/>
        <v>445.1</v>
      </c>
      <c r="F72" s="212">
        <f>+F73+F74</f>
        <v>1190.9000000000001</v>
      </c>
      <c r="G72" s="212">
        <f t="shared" si="47"/>
        <v>0</v>
      </c>
      <c r="H72" s="212">
        <f t="shared" si="47"/>
        <v>0</v>
      </c>
      <c r="I72" s="195">
        <f t="shared" si="47"/>
        <v>0</v>
      </c>
      <c r="J72" s="195">
        <f>+J73+J74</f>
        <v>0</v>
      </c>
      <c r="K72" s="96">
        <f t="shared" ref="K72:K102" si="48">+J72-F72</f>
        <v>-1190.9000000000001</v>
      </c>
      <c r="L72" s="195">
        <f>+K72/F72*100</f>
        <v>-100</v>
      </c>
    </row>
    <row r="73" spans="2:12" ht="19.5" customHeight="1">
      <c r="B73" s="214" t="s">
        <v>150</v>
      </c>
      <c r="C73" s="215">
        <v>0</v>
      </c>
      <c r="D73" s="201">
        <v>745.8</v>
      </c>
      <c r="E73" s="201">
        <v>445.1</v>
      </c>
      <c r="F73" s="201">
        <f>SUM(C73:E73)</f>
        <v>1190.9000000000001</v>
      </c>
      <c r="G73" s="215">
        <f>+[1]PP!G118</f>
        <v>0</v>
      </c>
      <c r="H73" s="215">
        <f>+[1]PP!H118</f>
        <v>0</v>
      </c>
      <c r="I73" s="215">
        <f>+[1]PP!I118</f>
        <v>0</v>
      </c>
      <c r="J73" s="201">
        <f>SUM(G73:I73)</f>
        <v>0</v>
      </c>
      <c r="K73" s="110">
        <f t="shared" si="48"/>
        <v>-1190.9000000000001</v>
      </c>
      <c r="L73" s="110">
        <f>+K73/F73*100</f>
        <v>-100</v>
      </c>
    </row>
    <row r="74" spans="2:12" ht="19.5" customHeight="1">
      <c r="B74" s="214" t="s">
        <v>151</v>
      </c>
      <c r="C74" s="179">
        <v>0</v>
      </c>
      <c r="D74" s="180">
        <v>0</v>
      </c>
      <c r="E74" s="180">
        <v>0</v>
      </c>
      <c r="F74" s="201">
        <f>SUM(C74:E74)</f>
        <v>0</v>
      </c>
      <c r="G74" s="215">
        <f>+[1]PP!G119</f>
        <v>0</v>
      </c>
      <c r="H74" s="215">
        <f>+[1]PP!H119</f>
        <v>0</v>
      </c>
      <c r="I74" s="215">
        <f>+[1]PP!I119</f>
        <v>0</v>
      </c>
      <c r="J74" s="201">
        <f>SUM(G74:I74)</f>
        <v>0</v>
      </c>
      <c r="K74" s="171">
        <f t="shared" si="48"/>
        <v>0</v>
      </c>
      <c r="L74" s="171">
        <v>0</v>
      </c>
    </row>
    <row r="75" spans="2:12" ht="19.5" customHeight="1">
      <c r="B75" s="213" t="s">
        <v>152</v>
      </c>
      <c r="C75" s="212">
        <f t="shared" ref="C75:I75" si="49">+C76+C77</f>
        <v>0</v>
      </c>
      <c r="D75" s="212">
        <f t="shared" si="49"/>
        <v>0</v>
      </c>
      <c r="E75" s="212">
        <f t="shared" si="49"/>
        <v>117.6</v>
      </c>
      <c r="F75" s="212">
        <f>+F76+F77</f>
        <v>117.6</v>
      </c>
      <c r="G75" s="212">
        <f t="shared" si="49"/>
        <v>0</v>
      </c>
      <c r="H75" s="212">
        <f t="shared" si="49"/>
        <v>0</v>
      </c>
      <c r="I75" s="195">
        <f t="shared" si="49"/>
        <v>0</v>
      </c>
      <c r="J75" s="195">
        <f>+J76+J77</f>
        <v>0</v>
      </c>
      <c r="K75" s="96">
        <f t="shared" si="48"/>
        <v>-117.6</v>
      </c>
      <c r="L75" s="96">
        <f t="shared" ref="L75:L76" si="50">+K75/F75*100</f>
        <v>-100</v>
      </c>
    </row>
    <row r="76" spans="2:12" ht="19.5" customHeight="1">
      <c r="B76" s="214" t="s">
        <v>153</v>
      </c>
      <c r="C76" s="215">
        <v>0</v>
      </c>
      <c r="D76" s="201">
        <v>0</v>
      </c>
      <c r="E76" s="201">
        <v>117.6</v>
      </c>
      <c r="F76" s="201">
        <f>SUM(C76:E76)</f>
        <v>117.6</v>
      </c>
      <c r="G76" s="215">
        <f>+[1]PP!G121</f>
        <v>0</v>
      </c>
      <c r="H76" s="215">
        <f>+[1]PP!H121</f>
        <v>0</v>
      </c>
      <c r="I76" s="215">
        <f>+[1]PP!I121</f>
        <v>0</v>
      </c>
      <c r="J76" s="201">
        <f>SUM(G76:I76)</f>
        <v>0</v>
      </c>
      <c r="K76" s="110">
        <f t="shared" si="48"/>
        <v>-117.6</v>
      </c>
      <c r="L76" s="110">
        <f t="shared" si="50"/>
        <v>-100</v>
      </c>
    </row>
    <row r="77" spans="2:12" ht="19.5" customHeight="1">
      <c r="B77" s="214" t="s">
        <v>154</v>
      </c>
      <c r="C77" s="215">
        <v>0</v>
      </c>
      <c r="D77" s="201">
        <v>0</v>
      </c>
      <c r="E77" s="201">
        <v>0</v>
      </c>
      <c r="F77" s="201">
        <f>SUM(C77:E77)</f>
        <v>0</v>
      </c>
      <c r="G77" s="215">
        <f>+[1]PP!G122</f>
        <v>0</v>
      </c>
      <c r="H77" s="215">
        <f>+[1]PP!H122</f>
        <v>0</v>
      </c>
      <c r="I77" s="215">
        <f>+[1]PP!I122</f>
        <v>0</v>
      </c>
      <c r="J77" s="201">
        <f>SUM(G77:I77)</f>
        <v>0</v>
      </c>
      <c r="K77" s="110">
        <f t="shared" si="48"/>
        <v>0</v>
      </c>
      <c r="L77" s="162">
        <v>0</v>
      </c>
    </row>
    <row r="78" spans="2:12" ht="30.75" customHeight="1">
      <c r="B78" s="216" t="s">
        <v>155</v>
      </c>
      <c r="C78" s="217">
        <v>104</v>
      </c>
      <c r="D78" s="217">
        <v>52.4</v>
      </c>
      <c r="E78" s="217">
        <v>224.8</v>
      </c>
      <c r="F78" s="218">
        <f>SUM(C78:E78)</f>
        <v>381.20000000000005</v>
      </c>
      <c r="G78" s="217">
        <f>+[1]PP!G123</f>
        <v>411.6</v>
      </c>
      <c r="H78" s="217">
        <f>+[1]PP!H123</f>
        <v>13.7</v>
      </c>
      <c r="I78" s="217">
        <f>+[1]PP!I123</f>
        <v>356.8</v>
      </c>
      <c r="J78" s="218">
        <f>SUM(G78:I78)</f>
        <v>782.1</v>
      </c>
      <c r="K78" s="219">
        <f t="shared" si="48"/>
        <v>400.9</v>
      </c>
      <c r="L78" s="218">
        <f t="shared" ref="L78:L84" si="51">+K78/F78*100</f>
        <v>105.16789087093387</v>
      </c>
    </row>
    <row r="79" spans="2:12" ht="23.25" customHeight="1" thickBot="1">
      <c r="B79" s="220" t="s">
        <v>91</v>
      </c>
      <c r="C79" s="221">
        <f t="shared" ref="C79:J79" si="52">+C78+C55+C54+C53</f>
        <v>19170</v>
      </c>
      <c r="D79" s="221">
        <f t="shared" si="52"/>
        <v>55273.4</v>
      </c>
      <c r="E79" s="221">
        <f t="shared" si="52"/>
        <v>19694.900000000001</v>
      </c>
      <c r="F79" s="221">
        <f t="shared" si="52"/>
        <v>94138.3</v>
      </c>
      <c r="G79" s="221">
        <f t="shared" si="52"/>
        <v>17364.8</v>
      </c>
      <c r="H79" s="222">
        <f t="shared" si="52"/>
        <v>168460.1</v>
      </c>
      <c r="I79" s="222">
        <f t="shared" si="52"/>
        <v>6571</v>
      </c>
      <c r="J79" s="222">
        <f t="shared" si="52"/>
        <v>192395.9</v>
      </c>
      <c r="K79" s="222">
        <f t="shared" si="48"/>
        <v>98257.599999999991</v>
      </c>
      <c r="L79" s="223">
        <f t="shared" si="51"/>
        <v>104.37579603625728</v>
      </c>
    </row>
    <row r="80" spans="2:12" ht="23.25" customHeight="1" thickTop="1">
      <c r="B80" s="224" t="s">
        <v>65</v>
      </c>
      <c r="C80" s="225">
        <f>SUM(C81:C86)</f>
        <v>682.7</v>
      </c>
      <c r="D80" s="226">
        <f t="shared" ref="D80:E80" si="53">SUM(D81:D86)</f>
        <v>516.1</v>
      </c>
      <c r="E80" s="226">
        <f t="shared" si="53"/>
        <v>571.90000000000009</v>
      </c>
      <c r="F80" s="226">
        <f>SUM(F81:F86)</f>
        <v>1770.7000000000003</v>
      </c>
      <c r="G80" s="226">
        <f t="shared" ref="G80:I80" si="54">SUM(G81:G86)</f>
        <v>591</v>
      </c>
      <c r="H80" s="227">
        <f t="shared" si="54"/>
        <v>580.5</v>
      </c>
      <c r="I80" s="227">
        <f t="shared" si="54"/>
        <v>625.1</v>
      </c>
      <c r="J80" s="227">
        <f>SUM(J81:J86)</f>
        <v>1796.6000000000001</v>
      </c>
      <c r="K80" s="228">
        <f t="shared" si="48"/>
        <v>25.899999999999864</v>
      </c>
      <c r="L80" s="228">
        <f t="shared" si="51"/>
        <v>1.4626983678771028</v>
      </c>
    </row>
    <row r="81" spans="2:12" ht="18" customHeight="1">
      <c r="B81" s="229" t="s">
        <v>156</v>
      </c>
      <c r="C81" s="230">
        <f>+[1]PP!C126</f>
        <v>508.3</v>
      </c>
      <c r="D81" s="230">
        <f>+[1]PP!D126</f>
        <v>467.6</v>
      </c>
      <c r="E81" s="230">
        <f>+[1]PP!E126</f>
        <v>510.5</v>
      </c>
      <c r="F81" s="231">
        <f t="shared" ref="F81:F86" si="55">SUM(C81:E81)</f>
        <v>1486.4</v>
      </c>
      <c r="G81" s="230">
        <f>+[1]PP!G126</f>
        <v>538.29999999999995</v>
      </c>
      <c r="H81" s="230">
        <f>+[1]PP!H126</f>
        <v>521</v>
      </c>
      <c r="I81" s="230">
        <v>561.1</v>
      </c>
      <c r="J81" s="231">
        <f t="shared" ref="J81:J86" si="56">SUM(G81:I81)</f>
        <v>1620.4</v>
      </c>
      <c r="K81" s="232">
        <f t="shared" si="48"/>
        <v>134</v>
      </c>
      <c r="L81" s="232">
        <f t="shared" si="51"/>
        <v>9.0150699677072126</v>
      </c>
    </row>
    <row r="82" spans="2:12" ht="18" customHeight="1">
      <c r="B82" s="51" t="s">
        <v>157</v>
      </c>
      <c r="C82" s="230">
        <v>110.9</v>
      </c>
      <c r="D82" s="230">
        <v>35.9</v>
      </c>
      <c r="E82" s="230">
        <v>47.7</v>
      </c>
      <c r="F82" s="231">
        <f t="shared" si="55"/>
        <v>194.5</v>
      </c>
      <c r="G82" s="233">
        <v>32.5</v>
      </c>
      <c r="H82" s="233">
        <v>48.6</v>
      </c>
      <c r="I82" s="233">
        <v>49.5</v>
      </c>
      <c r="J82" s="231">
        <f t="shared" si="56"/>
        <v>130.6</v>
      </c>
      <c r="K82" s="232">
        <f t="shared" si="48"/>
        <v>-63.900000000000006</v>
      </c>
      <c r="L82" s="232">
        <f t="shared" si="51"/>
        <v>-32.853470437017997</v>
      </c>
    </row>
    <row r="83" spans="2:12" ht="18" customHeight="1">
      <c r="B83" s="234" t="s">
        <v>67</v>
      </c>
      <c r="C83" s="230">
        <v>43.4</v>
      </c>
      <c r="D83" s="230">
        <v>0</v>
      </c>
      <c r="E83" s="230">
        <v>0</v>
      </c>
      <c r="F83" s="231">
        <f t="shared" si="55"/>
        <v>43.4</v>
      </c>
      <c r="G83" s="233">
        <v>0</v>
      </c>
      <c r="H83" s="233">
        <v>0</v>
      </c>
      <c r="I83" s="233">
        <v>0</v>
      </c>
      <c r="J83" s="231">
        <f t="shared" si="56"/>
        <v>0</v>
      </c>
      <c r="K83" s="232">
        <f t="shared" si="48"/>
        <v>-43.4</v>
      </c>
      <c r="L83" s="232">
        <f t="shared" si="51"/>
        <v>-100</v>
      </c>
    </row>
    <row r="84" spans="2:12" ht="18" customHeight="1">
      <c r="B84" s="234" t="s">
        <v>158</v>
      </c>
      <c r="C84" s="230">
        <f>+[1]PP!C133</f>
        <v>1.7</v>
      </c>
      <c r="D84" s="230">
        <f>+[1]PP!C133</f>
        <v>1.7</v>
      </c>
      <c r="E84" s="230">
        <f>+[1]PP!E133</f>
        <v>1.7</v>
      </c>
      <c r="F84" s="231">
        <f t="shared" si="55"/>
        <v>5.0999999999999996</v>
      </c>
      <c r="G84" s="231">
        <v>2.5</v>
      </c>
      <c r="H84" s="231">
        <v>2.6</v>
      </c>
      <c r="I84" s="231">
        <v>1.6</v>
      </c>
      <c r="J84" s="231">
        <f t="shared" si="56"/>
        <v>6.6999999999999993</v>
      </c>
      <c r="K84" s="232">
        <f t="shared" si="48"/>
        <v>1.5999999999999996</v>
      </c>
      <c r="L84" s="232">
        <f t="shared" si="51"/>
        <v>31.372549019607838</v>
      </c>
    </row>
    <row r="85" spans="2:12" ht="18" customHeight="1">
      <c r="B85" s="235" t="s">
        <v>159</v>
      </c>
      <c r="C85" s="230">
        <v>0</v>
      </c>
      <c r="D85" s="231">
        <v>0</v>
      </c>
      <c r="E85" s="231">
        <v>-0.1</v>
      </c>
      <c r="F85" s="231">
        <f t="shared" si="55"/>
        <v>-0.1</v>
      </c>
      <c r="G85" s="233">
        <f>+[1]PP!G130</f>
        <v>0</v>
      </c>
      <c r="H85" s="233">
        <f>+[1]PP!G130</f>
        <v>0</v>
      </c>
      <c r="I85" s="233">
        <v>0</v>
      </c>
      <c r="J85" s="231">
        <f t="shared" si="56"/>
        <v>0</v>
      </c>
      <c r="K85" s="232">
        <f t="shared" si="48"/>
        <v>0.1</v>
      </c>
      <c r="L85" s="236">
        <v>0</v>
      </c>
    </row>
    <row r="86" spans="2:12" ht="18" customHeight="1">
      <c r="B86" s="234" t="s">
        <v>160</v>
      </c>
      <c r="C86" s="237">
        <v>18.399999999999999</v>
      </c>
      <c r="D86" s="237">
        <v>10.9</v>
      </c>
      <c r="E86" s="237">
        <v>12.1</v>
      </c>
      <c r="F86" s="231">
        <f t="shared" si="55"/>
        <v>41.4</v>
      </c>
      <c r="G86" s="233">
        <f>+[1]PP!G134</f>
        <v>17.7</v>
      </c>
      <c r="H86" s="233">
        <v>8.3000000000000007</v>
      </c>
      <c r="I86" s="233">
        <v>12.9</v>
      </c>
      <c r="J86" s="231">
        <f t="shared" si="56"/>
        <v>38.9</v>
      </c>
      <c r="K86" s="231">
        <f t="shared" si="48"/>
        <v>-2.5</v>
      </c>
      <c r="L86" s="231">
        <f>+K86/F86*100</f>
        <v>-6.0386473429951693</v>
      </c>
    </row>
    <row r="87" spans="2:12" ht="22.5" customHeight="1">
      <c r="B87" s="238" t="s">
        <v>71</v>
      </c>
      <c r="C87" s="239">
        <f>+C79+C80</f>
        <v>19852.7</v>
      </c>
      <c r="D87" s="239">
        <f t="shared" ref="D87:I87" si="57">+D79+D80</f>
        <v>55789.5</v>
      </c>
      <c r="E87" s="239">
        <f t="shared" si="57"/>
        <v>20266.800000000003</v>
      </c>
      <c r="F87" s="239">
        <f t="shared" si="57"/>
        <v>95909</v>
      </c>
      <c r="G87" s="239">
        <f t="shared" si="57"/>
        <v>17955.8</v>
      </c>
      <c r="H87" s="239">
        <f t="shared" si="57"/>
        <v>169040.6</v>
      </c>
      <c r="I87" s="239">
        <f t="shared" si="57"/>
        <v>7196.1</v>
      </c>
      <c r="J87" s="239">
        <f>+J79+J80</f>
        <v>194192.5</v>
      </c>
      <c r="K87" s="239">
        <f t="shared" si="48"/>
        <v>98283.5</v>
      </c>
      <c r="L87" s="240">
        <f>+K87/F87*100</f>
        <v>102.47578433723635</v>
      </c>
    </row>
    <row r="88" spans="2:12" ht="22.5" customHeight="1">
      <c r="B88" s="269" t="s">
        <v>161</v>
      </c>
      <c r="C88" s="270">
        <f>+'[1]cut presupuestaria'!C35</f>
        <v>3412.1</v>
      </c>
      <c r="D88" s="270">
        <f>+'[1]cut presupuestaria'!D35</f>
        <v>2945</v>
      </c>
      <c r="E88" s="270">
        <f>+'[1]cut presupuestaria'!E35</f>
        <v>2091.1</v>
      </c>
      <c r="F88" s="270">
        <f>SUM(C88:E88)</f>
        <v>8448.2000000000007</v>
      </c>
      <c r="G88" s="270">
        <f>+'[1]cut presupuestaria'!G35</f>
        <v>2405.3000000000002</v>
      </c>
      <c r="H88" s="270">
        <f>+'[1]cut presupuestaria'!H35</f>
        <v>2340.6000000000004</v>
      </c>
      <c r="I88" s="270">
        <f>+'[1]cut presupuestaria'!I35</f>
        <v>2490.2000000000003</v>
      </c>
      <c r="J88" s="270">
        <f>SUM(G88:I88)</f>
        <v>7236.1</v>
      </c>
      <c r="K88" s="270">
        <f t="shared" si="48"/>
        <v>-1212.1000000000004</v>
      </c>
      <c r="L88" s="270">
        <f>+K88/F88*100</f>
        <v>-14.347434956558796</v>
      </c>
    </row>
    <row r="89" spans="2:12" ht="18" customHeight="1">
      <c r="B89" s="58" t="s">
        <v>72</v>
      </c>
      <c r="G89" s="241"/>
      <c r="H89" s="241"/>
      <c r="I89" s="241"/>
      <c r="J89" s="241"/>
      <c r="K89" s="241"/>
    </row>
    <row r="90" spans="2:12" ht="13.5" customHeight="1">
      <c r="B90" s="63" t="s">
        <v>73</v>
      </c>
      <c r="C90" s="189"/>
      <c r="D90" s="189"/>
      <c r="E90" s="189"/>
      <c r="F90" s="189"/>
      <c r="G90" s="241"/>
      <c r="H90" s="241"/>
      <c r="I90" s="241"/>
      <c r="J90" s="241"/>
      <c r="K90" s="241"/>
    </row>
    <row r="91" spans="2:12" ht="14.25" customHeight="1">
      <c r="B91" s="67" t="s">
        <v>162</v>
      </c>
      <c r="C91" s="189"/>
      <c r="D91" s="189"/>
      <c r="E91" s="189"/>
      <c r="F91" s="21"/>
      <c r="G91" s="241"/>
      <c r="H91" s="241"/>
      <c r="I91" s="241"/>
      <c r="J91" s="241"/>
      <c r="K91" s="241"/>
    </row>
    <row r="92" spans="2:12">
      <c r="B92" s="67" t="s">
        <v>163</v>
      </c>
      <c r="C92" s="189"/>
      <c r="D92" s="189"/>
      <c r="E92" s="189"/>
      <c r="F92" s="189"/>
      <c r="G92" s="241"/>
      <c r="H92" s="241"/>
      <c r="I92" s="241"/>
      <c r="J92" s="241"/>
      <c r="K92" s="241"/>
    </row>
    <row r="93" spans="2:12">
      <c r="B93" s="70" t="s">
        <v>164</v>
      </c>
      <c r="C93" s="242"/>
      <c r="D93" s="242"/>
      <c r="E93" s="242"/>
      <c r="F93" s="242"/>
      <c r="G93" s="242"/>
      <c r="H93" s="242"/>
      <c r="I93" s="242"/>
      <c r="J93" s="242"/>
      <c r="K93" s="242"/>
      <c r="L93" s="71"/>
    </row>
    <row r="94" spans="2:12">
      <c r="B94" s="71"/>
      <c r="C94" s="243"/>
      <c r="D94" s="243"/>
      <c r="E94" s="243"/>
      <c r="F94" s="244"/>
      <c r="G94" s="244"/>
      <c r="H94" s="244"/>
      <c r="I94" s="244"/>
      <c r="J94" s="244"/>
      <c r="K94" s="71"/>
      <c r="L94" s="71"/>
    </row>
    <row r="95" spans="2:12">
      <c r="B95" s="128"/>
      <c r="C95" s="245"/>
      <c r="D95" s="245"/>
      <c r="E95" s="245"/>
      <c r="F95" s="71"/>
      <c r="G95" s="72"/>
      <c r="H95" s="72"/>
      <c r="I95" s="72"/>
      <c r="J95" s="71"/>
      <c r="K95" s="71"/>
      <c r="L95" s="71"/>
    </row>
    <row r="96" spans="2:12">
      <c r="B96" s="128"/>
      <c r="C96" s="71"/>
      <c r="D96" s="71"/>
      <c r="E96" s="71"/>
      <c r="F96" s="71"/>
      <c r="G96" s="72"/>
      <c r="H96" s="72"/>
      <c r="I96" s="72"/>
      <c r="J96" s="71"/>
      <c r="K96" s="71"/>
      <c r="L96" s="71"/>
    </row>
    <row r="97" spans="2:12">
      <c r="B97" s="71"/>
      <c r="C97" s="71"/>
      <c r="D97" s="71"/>
      <c r="E97" s="71"/>
      <c r="F97" s="71"/>
      <c r="G97" s="72"/>
      <c r="H97" s="72"/>
      <c r="I97" s="72"/>
      <c r="J97" s="71"/>
      <c r="K97" s="71"/>
      <c r="L97" s="71"/>
    </row>
    <row r="98" spans="2:12">
      <c r="B98" s="128"/>
      <c r="C98" s="71"/>
      <c r="D98" s="71"/>
      <c r="E98" s="71"/>
      <c r="F98" s="71"/>
      <c r="G98" s="72"/>
      <c r="H98" s="72"/>
      <c r="I98" s="72"/>
      <c r="J98" s="71"/>
      <c r="K98" s="71"/>
      <c r="L98" s="71"/>
    </row>
    <row r="99" spans="2:12">
      <c r="B99" s="128"/>
      <c r="C99" s="71"/>
      <c r="D99" s="71"/>
      <c r="E99" s="71"/>
      <c r="F99" s="71"/>
      <c r="G99" s="72"/>
      <c r="H99" s="72"/>
      <c r="I99" s="72"/>
      <c r="J99" s="71"/>
      <c r="K99" s="71"/>
      <c r="L99" s="71"/>
    </row>
    <row r="100" spans="2:12">
      <c r="B100" s="128"/>
      <c r="C100" s="71"/>
      <c r="D100" s="71"/>
      <c r="E100" s="71"/>
      <c r="F100" s="71"/>
      <c r="G100" s="72"/>
      <c r="H100" s="72"/>
      <c r="I100" s="72"/>
      <c r="J100" s="71"/>
      <c r="K100" s="71"/>
      <c r="L100" s="71"/>
    </row>
    <row r="101" spans="2:12">
      <c r="B101" s="71"/>
      <c r="C101" s="71"/>
      <c r="D101" s="71"/>
      <c r="E101" s="71"/>
      <c r="F101" s="71"/>
      <c r="G101" s="72"/>
      <c r="H101" s="72"/>
      <c r="I101" s="72"/>
      <c r="J101" s="71"/>
      <c r="K101" s="71"/>
      <c r="L101" s="71"/>
    </row>
    <row r="102" spans="2:12">
      <c r="B102" s="128"/>
      <c r="C102" s="71"/>
      <c r="D102" s="71"/>
      <c r="E102" s="71"/>
      <c r="F102" s="71"/>
      <c r="G102" s="72"/>
      <c r="H102" s="72"/>
      <c r="I102" s="72"/>
      <c r="J102" s="71"/>
      <c r="K102" s="71"/>
      <c r="L102" s="71"/>
    </row>
    <row r="103" spans="2:12">
      <c r="B103" s="128"/>
      <c r="C103" s="71"/>
      <c r="D103" s="71"/>
      <c r="E103" s="71"/>
      <c r="F103" s="71"/>
      <c r="G103" s="72"/>
      <c r="H103" s="72"/>
      <c r="I103" s="72"/>
      <c r="J103" s="71"/>
      <c r="K103" s="71"/>
      <c r="L103" s="71"/>
    </row>
    <row r="104" spans="2:12">
      <c r="B104" s="128"/>
      <c r="C104" s="71"/>
      <c r="D104" s="71"/>
      <c r="E104" s="71"/>
      <c r="F104" s="71"/>
      <c r="G104" s="72"/>
      <c r="H104" s="72"/>
      <c r="I104" s="72"/>
      <c r="J104" s="71"/>
      <c r="K104" s="71"/>
      <c r="L104" s="71"/>
    </row>
    <row r="105" spans="2:12">
      <c r="B105" s="128"/>
      <c r="C105" s="71"/>
      <c r="D105" s="71"/>
      <c r="E105" s="71"/>
      <c r="F105" s="71"/>
      <c r="G105" s="72"/>
      <c r="H105" s="72"/>
      <c r="I105" s="72"/>
      <c r="J105" s="71"/>
      <c r="K105" s="71"/>
      <c r="L105" s="71"/>
    </row>
    <row r="106" spans="2:12">
      <c r="B106" s="71"/>
      <c r="C106" s="71"/>
      <c r="D106" s="71"/>
      <c r="E106" s="71"/>
      <c r="F106" s="71"/>
      <c r="G106" s="72"/>
      <c r="H106" s="72"/>
      <c r="I106" s="72"/>
      <c r="J106" s="71"/>
      <c r="K106" s="71"/>
      <c r="L106" s="71"/>
    </row>
    <row r="107" spans="2:12">
      <c r="B107" s="71"/>
      <c r="C107" s="71"/>
      <c r="D107" s="71"/>
      <c r="E107" s="71"/>
      <c r="F107" s="71"/>
      <c r="G107" s="72"/>
      <c r="H107" s="72"/>
      <c r="I107" s="72"/>
      <c r="J107" s="71"/>
      <c r="K107" s="71"/>
      <c r="L107" s="71"/>
    </row>
    <row r="108" spans="2:12">
      <c r="B108" s="71"/>
      <c r="C108" s="71"/>
      <c r="D108" s="71"/>
      <c r="E108" s="71"/>
      <c r="F108" s="71"/>
      <c r="G108" s="72"/>
      <c r="H108" s="72"/>
      <c r="I108" s="72"/>
      <c r="J108" s="71"/>
      <c r="K108" s="71"/>
      <c r="L108" s="71"/>
    </row>
    <row r="109" spans="2:12">
      <c r="B109" s="71"/>
      <c r="C109" s="71"/>
      <c r="D109" s="71"/>
      <c r="E109" s="71"/>
      <c r="F109" s="71"/>
      <c r="G109" s="72"/>
      <c r="H109" s="72"/>
      <c r="I109" s="72"/>
      <c r="J109" s="71"/>
      <c r="K109" s="71"/>
      <c r="L109" s="71"/>
    </row>
    <row r="110" spans="2:12">
      <c r="B110" s="71"/>
      <c r="C110" s="71"/>
      <c r="D110" s="71"/>
      <c r="E110" s="71"/>
      <c r="F110" s="71"/>
      <c r="G110" s="72"/>
      <c r="H110" s="72"/>
      <c r="I110" s="72"/>
      <c r="J110" s="71"/>
      <c r="K110" s="71"/>
      <c r="L110" s="71"/>
    </row>
    <row r="111" spans="2:12">
      <c r="B111" s="71"/>
      <c r="C111" s="71"/>
      <c r="D111" s="71"/>
      <c r="E111" s="71"/>
      <c r="F111" s="71"/>
      <c r="G111" s="72"/>
      <c r="H111" s="72"/>
      <c r="I111" s="72"/>
      <c r="J111" s="71"/>
      <c r="K111" s="71"/>
      <c r="L111" s="71"/>
    </row>
    <row r="112" spans="2:12">
      <c r="B112" s="71"/>
      <c r="C112" s="71"/>
      <c r="D112" s="71"/>
      <c r="E112" s="71"/>
      <c r="F112" s="71"/>
      <c r="G112" s="72"/>
      <c r="H112" s="72"/>
      <c r="I112" s="72"/>
      <c r="J112" s="71"/>
      <c r="K112" s="71"/>
      <c r="L112" s="71"/>
    </row>
    <row r="113" spans="2:12">
      <c r="B113" s="71"/>
      <c r="C113" s="71"/>
      <c r="D113" s="71"/>
      <c r="E113" s="71"/>
      <c r="F113" s="71"/>
      <c r="G113" s="72"/>
      <c r="H113" s="72"/>
      <c r="I113" s="72"/>
      <c r="J113" s="71"/>
      <c r="K113" s="71"/>
      <c r="L113" s="71"/>
    </row>
    <row r="114" spans="2:12">
      <c r="B114" s="71"/>
      <c r="C114" s="71"/>
      <c r="D114" s="71"/>
      <c r="E114" s="71"/>
      <c r="F114" s="71"/>
      <c r="G114" s="72"/>
      <c r="H114" s="72"/>
      <c r="I114" s="72"/>
      <c r="J114" s="71"/>
      <c r="K114" s="71"/>
      <c r="L114" s="71"/>
    </row>
    <row r="115" spans="2:12">
      <c r="B115" s="71"/>
      <c r="C115" s="71"/>
      <c r="D115" s="71"/>
      <c r="E115" s="71"/>
      <c r="F115" s="71"/>
      <c r="G115" s="72"/>
      <c r="H115" s="72"/>
      <c r="I115" s="72"/>
      <c r="J115" s="71"/>
      <c r="K115" s="71"/>
      <c r="L115" s="71"/>
    </row>
    <row r="116" spans="2:12">
      <c r="B116" s="71"/>
      <c r="C116" s="71"/>
      <c r="D116" s="71"/>
      <c r="E116" s="71"/>
      <c r="F116" s="71"/>
      <c r="G116" s="72"/>
      <c r="H116" s="72"/>
      <c r="I116" s="72"/>
      <c r="J116" s="71"/>
      <c r="K116" s="71"/>
      <c r="L116" s="71"/>
    </row>
    <row r="117" spans="2:12">
      <c r="B117" s="71"/>
      <c r="C117" s="71"/>
      <c r="D117" s="71"/>
      <c r="E117" s="71"/>
      <c r="F117" s="71"/>
      <c r="G117" s="72"/>
      <c r="H117" s="72"/>
      <c r="I117" s="72"/>
      <c r="J117" s="71"/>
      <c r="K117" s="71"/>
      <c r="L117" s="71"/>
    </row>
    <row r="118" spans="2:12">
      <c r="B118" s="71"/>
      <c r="C118" s="71"/>
      <c r="D118" s="71"/>
      <c r="E118" s="71"/>
      <c r="F118" s="71"/>
      <c r="G118" s="72"/>
      <c r="H118" s="72"/>
      <c r="I118" s="72"/>
      <c r="J118" s="71"/>
      <c r="K118" s="71"/>
      <c r="L118" s="71"/>
    </row>
    <row r="119" spans="2:12">
      <c r="B119" s="71"/>
      <c r="C119" s="71"/>
      <c r="D119" s="71"/>
      <c r="E119" s="71"/>
      <c r="F119" s="71"/>
      <c r="G119" s="72"/>
      <c r="H119" s="72"/>
      <c r="I119" s="72"/>
      <c r="J119" s="71"/>
      <c r="K119" s="71"/>
      <c r="L119" s="71"/>
    </row>
    <row r="120" spans="2:12">
      <c r="B120" s="71"/>
      <c r="C120" s="71"/>
      <c r="D120" s="71"/>
      <c r="E120" s="71"/>
      <c r="F120" s="71"/>
      <c r="G120" s="72"/>
      <c r="H120" s="72"/>
      <c r="I120" s="72"/>
      <c r="J120" s="71"/>
      <c r="K120" s="71"/>
      <c r="L120" s="71"/>
    </row>
    <row r="121" spans="2:12">
      <c r="B121" s="71"/>
      <c r="C121" s="71"/>
      <c r="D121" s="71"/>
      <c r="E121" s="71"/>
      <c r="F121" s="71"/>
      <c r="G121" s="72"/>
      <c r="H121" s="72"/>
      <c r="I121" s="72"/>
      <c r="J121" s="71"/>
      <c r="K121" s="71"/>
      <c r="L121" s="71"/>
    </row>
    <row r="122" spans="2:12">
      <c r="B122" s="71"/>
      <c r="C122" s="71"/>
      <c r="D122" s="71"/>
      <c r="E122" s="71"/>
      <c r="F122" s="71"/>
      <c r="G122" s="72"/>
      <c r="H122" s="72"/>
      <c r="I122" s="72"/>
      <c r="J122" s="71"/>
      <c r="K122" s="71"/>
      <c r="L122" s="71"/>
    </row>
    <row r="123" spans="2:12">
      <c r="B123" s="71"/>
      <c r="C123" s="71"/>
      <c r="D123" s="71"/>
      <c r="E123" s="71"/>
      <c r="F123" s="71"/>
      <c r="G123" s="72"/>
      <c r="H123" s="72"/>
      <c r="I123" s="72"/>
      <c r="J123" s="71"/>
      <c r="K123" s="71"/>
      <c r="L123" s="71"/>
    </row>
    <row r="124" spans="2:12">
      <c r="B124" s="71"/>
      <c r="C124" s="71"/>
      <c r="D124" s="71"/>
      <c r="E124" s="71"/>
      <c r="F124" s="71"/>
      <c r="G124" s="72"/>
      <c r="H124" s="72"/>
      <c r="I124" s="72"/>
      <c r="J124" s="71"/>
      <c r="K124" s="71"/>
      <c r="L124" s="71"/>
    </row>
    <row r="125" spans="2:12">
      <c r="B125" s="71"/>
      <c r="C125" s="71"/>
      <c r="D125" s="71"/>
      <c r="E125" s="71"/>
      <c r="F125" s="71"/>
      <c r="G125" s="72"/>
      <c r="H125" s="72"/>
      <c r="I125" s="72"/>
      <c r="J125" s="71"/>
      <c r="K125" s="71"/>
      <c r="L125" s="71"/>
    </row>
    <row r="126" spans="2:12">
      <c r="B126" s="71"/>
      <c r="C126" s="71"/>
      <c r="D126" s="71"/>
      <c r="E126" s="71"/>
      <c r="F126" s="71"/>
      <c r="G126" s="72"/>
      <c r="H126" s="72"/>
      <c r="I126" s="72"/>
      <c r="J126" s="71"/>
      <c r="K126" s="71"/>
      <c r="L126" s="71"/>
    </row>
    <row r="127" spans="2:12">
      <c r="B127" s="71"/>
      <c r="C127" s="71"/>
      <c r="D127" s="71"/>
      <c r="E127" s="71"/>
      <c r="F127" s="71"/>
      <c r="G127" s="72"/>
      <c r="H127" s="72"/>
      <c r="I127" s="72"/>
      <c r="J127" s="71"/>
      <c r="K127" s="71"/>
      <c r="L127" s="71"/>
    </row>
    <row r="128" spans="2:12">
      <c r="B128" s="71"/>
      <c r="C128" s="71"/>
      <c r="D128" s="71"/>
      <c r="E128" s="71"/>
      <c r="F128" s="71"/>
      <c r="G128" s="72"/>
      <c r="H128" s="72"/>
      <c r="I128" s="72"/>
      <c r="J128" s="71"/>
      <c r="K128" s="71"/>
      <c r="L128" s="71"/>
    </row>
    <row r="129" spans="2:12">
      <c r="B129" s="71"/>
      <c r="C129" s="71"/>
      <c r="D129" s="71"/>
      <c r="E129" s="71"/>
      <c r="F129" s="71"/>
      <c r="G129" s="72"/>
      <c r="H129" s="72"/>
      <c r="I129" s="72"/>
      <c r="J129" s="71"/>
      <c r="K129" s="71"/>
      <c r="L129" s="71"/>
    </row>
    <row r="130" spans="2:12">
      <c r="B130" s="71"/>
      <c r="C130" s="71"/>
      <c r="D130" s="71"/>
      <c r="E130" s="71"/>
      <c r="F130" s="71"/>
      <c r="G130" s="72"/>
      <c r="H130" s="72"/>
      <c r="I130" s="72"/>
      <c r="J130" s="71"/>
      <c r="K130" s="71"/>
      <c r="L130" s="71"/>
    </row>
    <row r="131" spans="2:12">
      <c r="B131" s="71"/>
      <c r="C131" s="71"/>
      <c r="D131" s="71"/>
      <c r="E131" s="71"/>
      <c r="F131" s="71"/>
      <c r="G131" s="72"/>
      <c r="H131" s="72"/>
      <c r="I131" s="72"/>
      <c r="J131" s="71"/>
      <c r="K131" s="71"/>
      <c r="L131" s="71"/>
    </row>
    <row r="132" spans="2:12">
      <c r="B132" s="71"/>
      <c r="C132" s="71"/>
      <c r="D132" s="71"/>
      <c r="E132" s="71"/>
      <c r="F132" s="71"/>
      <c r="G132" s="72"/>
      <c r="H132" s="72"/>
      <c r="I132" s="72"/>
      <c r="J132" s="71"/>
      <c r="K132" s="71"/>
      <c r="L132" s="71"/>
    </row>
    <row r="133" spans="2:12">
      <c r="B133" s="71"/>
      <c r="C133" s="71"/>
      <c r="D133" s="71"/>
      <c r="E133" s="71"/>
      <c r="F133" s="71"/>
      <c r="G133" s="72"/>
      <c r="H133" s="72"/>
      <c r="I133" s="72"/>
      <c r="J133" s="71"/>
      <c r="K133" s="71"/>
      <c r="L133" s="71"/>
    </row>
    <row r="134" spans="2:12">
      <c r="B134" s="71"/>
      <c r="C134" s="71"/>
      <c r="D134" s="71"/>
      <c r="E134" s="71"/>
      <c r="F134" s="71"/>
      <c r="G134" s="72"/>
      <c r="H134" s="72"/>
      <c r="I134" s="72"/>
      <c r="J134" s="71"/>
      <c r="K134" s="71"/>
      <c r="L134" s="71"/>
    </row>
    <row r="135" spans="2:12">
      <c r="B135" s="71"/>
      <c r="C135" s="71"/>
      <c r="D135" s="71"/>
      <c r="E135" s="71"/>
      <c r="F135" s="71"/>
      <c r="G135" s="72"/>
      <c r="H135" s="72"/>
      <c r="I135" s="72"/>
      <c r="J135" s="71"/>
      <c r="K135" s="71"/>
      <c r="L135" s="71"/>
    </row>
    <row r="136" spans="2:12">
      <c r="B136" s="71"/>
      <c r="C136" s="71"/>
      <c r="D136" s="71"/>
      <c r="E136" s="71"/>
      <c r="F136" s="71"/>
      <c r="G136" s="72"/>
      <c r="H136" s="72"/>
      <c r="I136" s="72"/>
      <c r="J136" s="71"/>
      <c r="K136" s="71"/>
      <c r="L136" s="71"/>
    </row>
    <row r="137" spans="2:12">
      <c r="B137" s="71"/>
      <c r="C137" s="71"/>
      <c r="D137" s="71"/>
      <c r="E137" s="71"/>
      <c r="F137" s="71"/>
      <c r="G137" s="72"/>
      <c r="H137" s="72"/>
      <c r="I137" s="72"/>
      <c r="J137" s="71"/>
      <c r="K137" s="71"/>
      <c r="L137" s="71"/>
    </row>
    <row r="138" spans="2:12">
      <c r="B138" s="71"/>
      <c r="C138" s="71"/>
      <c r="D138" s="71"/>
      <c r="E138" s="71"/>
      <c r="F138" s="71"/>
      <c r="G138" s="72"/>
      <c r="H138" s="72"/>
      <c r="I138" s="72"/>
      <c r="J138" s="71"/>
      <c r="K138" s="71"/>
      <c r="L138" s="71"/>
    </row>
    <row r="139" spans="2:12">
      <c r="B139" s="71"/>
      <c r="C139" s="71"/>
      <c r="D139" s="71"/>
      <c r="E139" s="71"/>
      <c r="F139" s="71"/>
      <c r="G139" s="72"/>
      <c r="H139" s="72"/>
      <c r="I139" s="72"/>
      <c r="J139" s="71"/>
      <c r="K139" s="71"/>
      <c r="L139" s="71"/>
    </row>
    <row r="140" spans="2:12">
      <c r="B140" s="71"/>
      <c r="C140" s="71"/>
      <c r="D140" s="71"/>
      <c r="E140" s="71"/>
      <c r="F140" s="71"/>
      <c r="G140" s="72"/>
      <c r="H140" s="72"/>
      <c r="I140" s="72"/>
      <c r="J140" s="71"/>
      <c r="K140" s="71"/>
      <c r="L140" s="71"/>
    </row>
    <row r="141" spans="2:12">
      <c r="B141" s="71"/>
      <c r="C141" s="71"/>
      <c r="D141" s="71"/>
      <c r="E141" s="71"/>
      <c r="F141" s="71"/>
      <c r="G141" s="72"/>
      <c r="H141" s="72"/>
      <c r="I141" s="72"/>
      <c r="J141" s="71"/>
      <c r="K141" s="71"/>
      <c r="L141" s="71"/>
    </row>
    <row r="142" spans="2:12">
      <c r="B142" s="71"/>
      <c r="C142" s="71"/>
      <c r="D142" s="71"/>
      <c r="E142" s="71"/>
      <c r="F142" s="71"/>
      <c r="G142" s="72"/>
      <c r="H142" s="72"/>
      <c r="I142" s="72"/>
      <c r="J142" s="71"/>
      <c r="K142" s="71"/>
      <c r="L142" s="71"/>
    </row>
    <row r="143" spans="2:12">
      <c r="B143" s="71"/>
      <c r="C143" s="71"/>
      <c r="D143" s="71"/>
      <c r="E143" s="71"/>
      <c r="F143" s="71"/>
      <c r="G143" s="72"/>
      <c r="H143" s="72"/>
      <c r="I143" s="72"/>
      <c r="J143" s="71"/>
      <c r="K143" s="71"/>
      <c r="L143" s="71"/>
    </row>
    <row r="144" spans="2:12">
      <c r="B144" s="71"/>
      <c r="C144" s="71"/>
      <c r="D144" s="71"/>
      <c r="E144" s="71"/>
      <c r="F144" s="71"/>
      <c r="G144" s="72"/>
      <c r="H144" s="72"/>
      <c r="I144" s="72"/>
      <c r="J144" s="71"/>
      <c r="K144" s="71"/>
      <c r="L144" s="71"/>
    </row>
    <row r="145" spans="2:12">
      <c r="B145" s="71"/>
      <c r="C145" s="71"/>
      <c r="D145" s="71"/>
      <c r="E145" s="71"/>
      <c r="F145" s="71"/>
      <c r="G145" s="72"/>
      <c r="H145" s="72"/>
      <c r="I145" s="72"/>
      <c r="J145" s="71"/>
      <c r="K145" s="71"/>
      <c r="L145" s="71"/>
    </row>
    <row r="146" spans="2:12">
      <c r="B146" s="71"/>
      <c r="C146" s="71"/>
      <c r="D146" s="71"/>
      <c r="E146" s="71"/>
      <c r="F146" s="71"/>
      <c r="G146" s="72"/>
      <c r="H146" s="72"/>
      <c r="I146" s="72"/>
      <c r="J146" s="71"/>
      <c r="K146" s="71"/>
      <c r="L146" s="71"/>
    </row>
    <row r="147" spans="2:12">
      <c r="B147" s="71"/>
      <c r="C147" s="71"/>
      <c r="D147" s="71"/>
      <c r="E147" s="71"/>
      <c r="F147" s="71"/>
      <c r="G147" s="72"/>
      <c r="H147" s="72"/>
      <c r="I147" s="72"/>
      <c r="J147" s="71"/>
      <c r="K147" s="71"/>
      <c r="L147" s="71"/>
    </row>
    <row r="148" spans="2:12">
      <c r="B148" s="71"/>
      <c r="C148" s="71"/>
      <c r="D148" s="71"/>
      <c r="E148" s="71"/>
      <c r="F148" s="71"/>
      <c r="G148" s="72"/>
      <c r="H148" s="72"/>
      <c r="I148" s="72"/>
      <c r="J148" s="71"/>
      <c r="K148" s="71"/>
      <c r="L148" s="71"/>
    </row>
    <row r="149" spans="2:12">
      <c r="B149" s="71"/>
      <c r="C149" s="71"/>
      <c r="D149" s="71"/>
      <c r="E149" s="71"/>
      <c r="F149" s="71"/>
      <c r="G149" s="72"/>
      <c r="H149" s="72"/>
      <c r="I149" s="72"/>
      <c r="J149" s="71"/>
      <c r="K149" s="71"/>
      <c r="L149" s="71"/>
    </row>
    <row r="150" spans="2:12">
      <c r="B150" s="71"/>
      <c r="C150" s="71"/>
      <c r="D150" s="71"/>
      <c r="E150" s="71"/>
      <c r="F150" s="71"/>
      <c r="G150" s="72"/>
      <c r="H150" s="72"/>
      <c r="I150" s="72"/>
      <c r="J150" s="71"/>
      <c r="K150" s="71"/>
      <c r="L150" s="71"/>
    </row>
    <row r="151" spans="2:12">
      <c r="B151" s="71"/>
      <c r="C151" s="71"/>
      <c r="D151" s="71"/>
      <c r="E151" s="71"/>
      <c r="F151" s="71"/>
      <c r="G151" s="72"/>
      <c r="H151" s="72"/>
      <c r="I151" s="72"/>
      <c r="J151" s="71"/>
      <c r="K151" s="71"/>
      <c r="L151" s="71"/>
    </row>
    <row r="152" spans="2:12">
      <c r="B152" s="71"/>
      <c r="C152" s="71"/>
      <c r="D152" s="71"/>
      <c r="E152" s="71"/>
      <c r="F152" s="71"/>
      <c r="G152" s="72"/>
      <c r="H152" s="72"/>
      <c r="I152" s="72"/>
      <c r="J152" s="71"/>
      <c r="K152" s="71"/>
      <c r="L152" s="71"/>
    </row>
    <row r="153" spans="2:12">
      <c r="B153" s="71"/>
      <c r="C153" s="71"/>
      <c r="D153" s="71"/>
      <c r="E153" s="71"/>
      <c r="F153" s="71"/>
      <c r="G153" s="72"/>
      <c r="H153" s="72"/>
      <c r="I153" s="72"/>
      <c r="J153" s="71"/>
      <c r="K153" s="71"/>
      <c r="L153" s="71"/>
    </row>
    <row r="154" spans="2:12">
      <c r="B154" s="71"/>
      <c r="C154" s="71"/>
      <c r="D154" s="71"/>
      <c r="E154" s="71"/>
      <c r="F154" s="71"/>
      <c r="G154" s="72"/>
      <c r="H154" s="72"/>
      <c r="I154" s="72"/>
      <c r="J154" s="71"/>
      <c r="K154" s="71"/>
      <c r="L154" s="71"/>
    </row>
    <row r="155" spans="2:12">
      <c r="B155" s="71"/>
      <c r="C155" s="71"/>
      <c r="D155" s="71"/>
      <c r="E155" s="71"/>
      <c r="F155" s="71"/>
      <c r="G155" s="72"/>
      <c r="H155" s="72"/>
      <c r="I155" s="72"/>
      <c r="J155" s="71"/>
      <c r="K155" s="71"/>
      <c r="L155" s="71"/>
    </row>
    <row r="156" spans="2:12">
      <c r="B156" s="71"/>
      <c r="C156" s="71"/>
      <c r="D156" s="71"/>
      <c r="E156" s="71"/>
      <c r="F156" s="71"/>
      <c r="G156" s="72"/>
      <c r="H156" s="72"/>
      <c r="I156" s="72"/>
      <c r="J156" s="71"/>
      <c r="K156" s="71"/>
      <c r="L156" s="71"/>
    </row>
    <row r="157" spans="2:12">
      <c r="B157" s="71"/>
      <c r="C157" s="71"/>
      <c r="D157" s="71"/>
      <c r="E157" s="71"/>
      <c r="F157" s="71"/>
      <c r="G157" s="72"/>
      <c r="H157" s="72"/>
      <c r="I157" s="72"/>
      <c r="J157" s="71"/>
      <c r="K157" s="71"/>
      <c r="L157" s="71"/>
    </row>
    <row r="158" spans="2:12">
      <c r="B158" s="71"/>
      <c r="C158" s="71"/>
      <c r="D158" s="71"/>
      <c r="E158" s="71"/>
      <c r="F158" s="71"/>
      <c r="G158" s="72"/>
      <c r="H158" s="72"/>
      <c r="I158" s="72"/>
      <c r="J158" s="71"/>
      <c r="K158" s="71"/>
      <c r="L158" s="71"/>
    </row>
    <row r="159" spans="2:12">
      <c r="B159" s="71"/>
      <c r="C159" s="71"/>
      <c r="D159" s="71"/>
      <c r="E159" s="71"/>
      <c r="F159" s="71"/>
      <c r="G159" s="72"/>
      <c r="H159" s="72"/>
      <c r="I159" s="72"/>
      <c r="J159" s="71"/>
      <c r="K159" s="71"/>
      <c r="L159" s="71"/>
    </row>
    <row r="160" spans="2:12">
      <c r="B160" s="71"/>
      <c r="C160" s="71"/>
      <c r="D160" s="71"/>
      <c r="E160" s="71"/>
      <c r="F160" s="71"/>
      <c r="G160" s="72"/>
      <c r="H160" s="72"/>
      <c r="I160" s="72"/>
      <c r="J160" s="71"/>
      <c r="K160" s="71"/>
      <c r="L160" s="71"/>
    </row>
    <row r="161" spans="2:12">
      <c r="B161" s="71"/>
      <c r="C161" s="71"/>
      <c r="D161" s="71"/>
      <c r="E161" s="71"/>
      <c r="F161" s="71"/>
      <c r="G161" s="72"/>
      <c r="H161" s="72"/>
      <c r="I161" s="72"/>
      <c r="J161" s="71"/>
      <c r="K161" s="71"/>
      <c r="L161" s="71"/>
    </row>
    <row r="162" spans="2:12">
      <c r="B162" s="71"/>
      <c r="C162" s="71"/>
      <c r="D162" s="71"/>
      <c r="E162" s="71"/>
      <c r="F162" s="71"/>
      <c r="G162" s="72"/>
      <c r="H162" s="72"/>
      <c r="I162" s="72"/>
      <c r="J162" s="71"/>
      <c r="K162" s="71"/>
      <c r="L162" s="71"/>
    </row>
    <row r="163" spans="2:12">
      <c r="B163" s="71"/>
      <c r="C163" s="71"/>
      <c r="D163" s="71"/>
      <c r="E163" s="71"/>
      <c r="F163" s="71"/>
      <c r="G163" s="72"/>
      <c r="H163" s="72"/>
      <c r="I163" s="72"/>
      <c r="J163" s="71"/>
      <c r="K163" s="71"/>
      <c r="L163" s="71"/>
    </row>
    <row r="164" spans="2:12">
      <c r="B164" s="71"/>
      <c r="C164" s="71"/>
      <c r="D164" s="71"/>
      <c r="E164" s="71"/>
      <c r="F164" s="71"/>
      <c r="G164" s="72"/>
      <c r="H164" s="72"/>
      <c r="I164" s="72"/>
      <c r="J164" s="71"/>
      <c r="K164" s="71"/>
      <c r="L164" s="71"/>
    </row>
    <row r="165" spans="2:12">
      <c r="B165" s="71"/>
      <c r="C165" s="71"/>
      <c r="D165" s="71"/>
      <c r="E165" s="71"/>
      <c r="F165" s="71"/>
      <c r="G165" s="72"/>
      <c r="H165" s="72"/>
      <c r="I165" s="72"/>
      <c r="J165" s="71"/>
      <c r="K165" s="71"/>
      <c r="L165" s="71"/>
    </row>
    <row r="166" spans="2:12">
      <c r="B166" s="71"/>
      <c r="C166" s="71"/>
      <c r="D166" s="71"/>
      <c r="E166" s="71"/>
      <c r="F166" s="71"/>
      <c r="G166" s="72"/>
      <c r="H166" s="72"/>
      <c r="I166" s="72"/>
      <c r="J166" s="71"/>
      <c r="K166" s="71"/>
      <c r="L166" s="71"/>
    </row>
    <row r="167" spans="2:12">
      <c r="B167" s="71"/>
      <c r="C167" s="71"/>
      <c r="D167" s="71"/>
      <c r="E167" s="71"/>
      <c r="F167" s="71"/>
      <c r="G167" s="72"/>
      <c r="H167" s="72"/>
      <c r="I167" s="72"/>
      <c r="J167" s="71"/>
      <c r="K167" s="71"/>
      <c r="L167" s="71"/>
    </row>
    <row r="168" spans="2:12">
      <c r="B168" s="71"/>
      <c r="C168" s="71"/>
      <c r="D168" s="71"/>
      <c r="E168" s="71"/>
      <c r="F168" s="71"/>
      <c r="G168" s="72"/>
      <c r="H168" s="72"/>
      <c r="I168" s="72"/>
      <c r="J168" s="71"/>
      <c r="K168" s="71"/>
      <c r="L168" s="71"/>
    </row>
    <row r="169" spans="2:12">
      <c r="B169" s="71"/>
      <c r="C169" s="71"/>
      <c r="D169" s="71"/>
      <c r="E169" s="71"/>
      <c r="F169" s="71"/>
      <c r="G169" s="72"/>
      <c r="H169" s="72"/>
      <c r="I169" s="72"/>
      <c r="J169" s="71"/>
      <c r="K169" s="71"/>
      <c r="L169" s="71"/>
    </row>
    <row r="170" spans="2:12">
      <c r="B170" s="71"/>
      <c r="C170" s="71"/>
      <c r="D170" s="71"/>
      <c r="E170" s="71"/>
      <c r="F170" s="71"/>
      <c r="G170" s="72"/>
      <c r="H170" s="72"/>
      <c r="I170" s="72"/>
      <c r="J170" s="71"/>
      <c r="K170" s="71"/>
      <c r="L170" s="71"/>
    </row>
    <row r="171" spans="2:12">
      <c r="B171" s="71"/>
      <c r="C171" s="71"/>
      <c r="D171" s="71"/>
      <c r="E171" s="71"/>
      <c r="F171" s="71"/>
      <c r="G171" s="72"/>
      <c r="H171" s="72"/>
      <c r="I171" s="72"/>
      <c r="J171" s="71"/>
      <c r="K171" s="71"/>
      <c r="L171" s="71"/>
    </row>
    <row r="172" spans="2:12">
      <c r="B172" s="71"/>
      <c r="C172" s="71"/>
      <c r="D172" s="71"/>
      <c r="E172" s="71"/>
      <c r="F172" s="71"/>
      <c r="G172" s="72"/>
      <c r="H172" s="72"/>
      <c r="I172" s="72"/>
      <c r="J172" s="71"/>
      <c r="K172" s="71"/>
      <c r="L172" s="71"/>
    </row>
    <row r="173" spans="2:12">
      <c r="B173" s="71"/>
      <c r="C173" s="71"/>
      <c r="D173" s="71"/>
      <c r="E173" s="71"/>
      <c r="F173" s="71"/>
      <c r="G173" s="72"/>
      <c r="H173" s="72"/>
      <c r="I173" s="72"/>
      <c r="J173" s="71"/>
      <c r="K173" s="71"/>
      <c r="L173" s="71"/>
    </row>
    <row r="174" spans="2:12">
      <c r="B174" s="71"/>
      <c r="C174" s="71"/>
      <c r="D174" s="71"/>
      <c r="E174" s="71"/>
      <c r="F174" s="71"/>
      <c r="G174" s="72"/>
      <c r="H174" s="72"/>
      <c r="I174" s="72"/>
      <c r="J174" s="71"/>
      <c r="K174" s="71"/>
      <c r="L174" s="71"/>
    </row>
    <row r="175" spans="2:12">
      <c r="B175" s="71"/>
      <c r="C175" s="71"/>
      <c r="D175" s="71"/>
      <c r="E175" s="71"/>
      <c r="F175" s="71"/>
      <c r="G175" s="72"/>
      <c r="H175" s="72"/>
      <c r="I175" s="72"/>
      <c r="J175" s="71"/>
      <c r="K175" s="71"/>
      <c r="L175" s="71"/>
    </row>
    <row r="176" spans="2:12">
      <c r="B176" s="71"/>
      <c r="C176" s="71"/>
      <c r="D176" s="71"/>
      <c r="E176" s="71"/>
      <c r="F176" s="71"/>
      <c r="G176" s="72"/>
      <c r="H176" s="72"/>
      <c r="I176" s="72"/>
      <c r="J176" s="71"/>
      <c r="K176" s="71"/>
      <c r="L176" s="71"/>
    </row>
    <row r="177" spans="2:12">
      <c r="B177" s="71"/>
      <c r="C177" s="71"/>
      <c r="D177" s="71"/>
      <c r="E177" s="71"/>
      <c r="F177" s="71"/>
      <c r="G177" s="72"/>
      <c r="H177" s="72"/>
      <c r="I177" s="72"/>
      <c r="J177" s="71"/>
      <c r="K177" s="71"/>
      <c r="L177" s="71"/>
    </row>
    <row r="178" spans="2:12">
      <c r="B178" s="71"/>
      <c r="C178" s="71"/>
      <c r="D178" s="71"/>
      <c r="E178" s="71"/>
      <c r="F178" s="71"/>
      <c r="G178" s="72"/>
      <c r="H178" s="72"/>
      <c r="I178" s="72"/>
      <c r="J178" s="71"/>
      <c r="K178" s="71"/>
      <c r="L178" s="71"/>
    </row>
    <row r="179" spans="2:12">
      <c r="B179" s="71"/>
      <c r="C179" s="71"/>
      <c r="D179" s="71"/>
      <c r="E179" s="71"/>
      <c r="F179" s="71"/>
      <c r="G179" s="72"/>
      <c r="H179" s="72"/>
      <c r="I179" s="72"/>
      <c r="J179" s="71"/>
      <c r="K179" s="71"/>
      <c r="L179" s="71"/>
    </row>
    <row r="180" spans="2:12">
      <c r="B180" s="71"/>
      <c r="C180" s="71"/>
      <c r="D180" s="71"/>
      <c r="E180" s="71"/>
      <c r="F180" s="71"/>
      <c r="G180" s="72"/>
      <c r="H180" s="72"/>
      <c r="I180" s="72"/>
      <c r="J180" s="71"/>
      <c r="K180" s="71"/>
      <c r="L180" s="71"/>
    </row>
    <row r="181" spans="2:12">
      <c r="B181" s="71"/>
      <c r="C181" s="71"/>
      <c r="D181" s="71"/>
      <c r="E181" s="71"/>
      <c r="F181" s="71"/>
      <c r="G181" s="72"/>
      <c r="H181" s="72"/>
      <c r="I181" s="72"/>
      <c r="J181" s="71"/>
      <c r="K181" s="71"/>
      <c r="L181" s="71"/>
    </row>
    <row r="182" spans="2:12">
      <c r="B182" s="71"/>
      <c r="C182" s="71"/>
      <c r="D182" s="71"/>
      <c r="E182" s="71"/>
      <c r="F182" s="71"/>
      <c r="G182" s="72"/>
      <c r="H182" s="72"/>
      <c r="I182" s="72"/>
      <c r="J182" s="71"/>
      <c r="K182" s="71"/>
      <c r="L182" s="71"/>
    </row>
    <row r="183" spans="2:12">
      <c r="B183" s="71"/>
      <c r="C183" s="71"/>
      <c r="D183" s="71"/>
      <c r="E183" s="71"/>
      <c r="F183" s="71"/>
      <c r="G183" s="72"/>
      <c r="H183" s="72"/>
      <c r="I183" s="72"/>
      <c r="J183" s="71"/>
      <c r="K183" s="71"/>
      <c r="L183" s="71"/>
    </row>
    <row r="184" spans="2:12">
      <c r="B184" s="71"/>
      <c r="C184" s="71"/>
      <c r="D184" s="71"/>
      <c r="E184" s="71"/>
      <c r="F184" s="71"/>
      <c r="G184" s="72"/>
      <c r="H184" s="72"/>
      <c r="I184" s="72"/>
      <c r="J184" s="71"/>
      <c r="K184" s="71"/>
      <c r="L184" s="71"/>
    </row>
    <row r="185" spans="2:12">
      <c r="B185" s="71"/>
      <c r="C185" s="71"/>
      <c r="D185" s="71"/>
      <c r="E185" s="71"/>
      <c r="F185" s="71"/>
      <c r="G185" s="72"/>
      <c r="H185" s="72"/>
      <c r="I185" s="72"/>
      <c r="J185" s="71"/>
      <c r="K185" s="71"/>
      <c r="L185" s="71"/>
    </row>
    <row r="186" spans="2:12">
      <c r="B186" s="71"/>
      <c r="C186" s="71"/>
      <c r="D186" s="71"/>
      <c r="E186" s="71"/>
      <c r="F186" s="71"/>
      <c r="G186" s="72"/>
      <c r="H186" s="72"/>
      <c r="I186" s="72"/>
      <c r="J186" s="71"/>
      <c r="K186" s="71"/>
      <c r="L186" s="71"/>
    </row>
    <row r="187" spans="2:12">
      <c r="B187" s="71"/>
      <c r="C187" s="71"/>
      <c r="D187" s="71"/>
      <c r="E187" s="71"/>
      <c r="F187" s="71"/>
      <c r="G187" s="72"/>
      <c r="H187" s="72"/>
      <c r="I187" s="72"/>
      <c r="J187" s="71"/>
      <c r="K187" s="71"/>
      <c r="L187" s="71"/>
    </row>
    <row r="188" spans="2:12">
      <c r="B188" s="71"/>
      <c r="C188" s="71"/>
      <c r="D188" s="71"/>
      <c r="E188" s="71"/>
      <c r="F188" s="71"/>
      <c r="G188" s="72"/>
      <c r="H188" s="72"/>
      <c r="I188" s="72"/>
      <c r="J188" s="71"/>
      <c r="K188" s="71"/>
      <c r="L188" s="71"/>
    </row>
    <row r="189" spans="2:12">
      <c r="B189" s="71"/>
      <c r="C189" s="71"/>
      <c r="D189" s="71"/>
      <c r="E189" s="71"/>
      <c r="F189" s="71"/>
      <c r="G189" s="72"/>
      <c r="H189" s="72"/>
      <c r="I189" s="72"/>
      <c r="J189" s="71"/>
      <c r="K189" s="71"/>
      <c r="L189" s="71"/>
    </row>
    <row r="190" spans="2:12">
      <c r="B190" s="71"/>
      <c r="C190" s="71"/>
      <c r="D190" s="71"/>
      <c r="E190" s="71"/>
      <c r="F190" s="71"/>
      <c r="G190" s="72"/>
      <c r="H190" s="72"/>
      <c r="I190" s="72"/>
      <c r="J190" s="71"/>
      <c r="K190" s="71"/>
      <c r="L190" s="71"/>
    </row>
    <row r="191" spans="2:12">
      <c r="B191" s="71"/>
      <c r="C191" s="71"/>
      <c r="D191" s="71"/>
      <c r="E191" s="71"/>
      <c r="F191" s="71"/>
      <c r="G191" s="72"/>
      <c r="H191" s="72"/>
      <c r="I191" s="72"/>
      <c r="J191" s="71"/>
      <c r="K191" s="71"/>
      <c r="L191" s="71"/>
    </row>
    <row r="192" spans="2:12">
      <c r="B192" s="71"/>
      <c r="C192" s="71"/>
      <c r="D192" s="71"/>
      <c r="E192" s="71"/>
      <c r="F192" s="71"/>
      <c r="G192" s="72"/>
      <c r="H192" s="72"/>
      <c r="I192" s="72"/>
      <c r="J192" s="71"/>
      <c r="K192" s="71"/>
      <c r="L192" s="71"/>
    </row>
    <row r="193" spans="2:12">
      <c r="B193" s="71"/>
      <c r="C193" s="71"/>
      <c r="D193" s="71"/>
      <c r="E193" s="71"/>
      <c r="F193" s="71"/>
      <c r="G193" s="72"/>
      <c r="H193" s="72"/>
      <c r="I193" s="72"/>
      <c r="J193" s="71"/>
      <c r="K193" s="71"/>
      <c r="L193" s="71"/>
    </row>
    <row r="194" spans="2:12">
      <c r="B194" s="71"/>
      <c r="C194" s="71"/>
      <c r="D194" s="71"/>
      <c r="E194" s="71"/>
      <c r="F194" s="71"/>
      <c r="G194" s="72"/>
      <c r="H194" s="72"/>
      <c r="I194" s="72"/>
      <c r="J194" s="71"/>
      <c r="K194" s="71"/>
      <c r="L194" s="71"/>
    </row>
    <row r="195" spans="2:12">
      <c r="B195" s="71"/>
      <c r="C195" s="71"/>
      <c r="D195" s="71"/>
      <c r="E195" s="71"/>
      <c r="F195" s="71"/>
      <c r="G195" s="72"/>
      <c r="H195" s="72"/>
      <c r="I195" s="72"/>
      <c r="J195" s="71"/>
      <c r="K195" s="71"/>
      <c r="L195" s="71"/>
    </row>
    <row r="196" spans="2:12">
      <c r="B196" s="71"/>
      <c r="C196" s="71"/>
      <c r="D196" s="71"/>
      <c r="E196" s="71"/>
      <c r="F196" s="71"/>
      <c r="G196" s="72"/>
      <c r="H196" s="72"/>
      <c r="I196" s="72"/>
      <c r="J196" s="71"/>
      <c r="K196" s="71"/>
      <c r="L196" s="71"/>
    </row>
    <row r="197" spans="2:12">
      <c r="B197" s="71"/>
      <c r="C197" s="71"/>
      <c r="D197" s="71"/>
      <c r="E197" s="71"/>
      <c r="F197" s="71"/>
      <c r="G197" s="72"/>
      <c r="H197" s="72"/>
      <c r="I197" s="72"/>
      <c r="J197" s="71"/>
      <c r="K197" s="71"/>
      <c r="L197" s="71"/>
    </row>
    <row r="198" spans="2:12">
      <c r="B198" s="71"/>
      <c r="C198" s="71"/>
      <c r="D198" s="71"/>
      <c r="E198" s="71"/>
      <c r="F198" s="71"/>
      <c r="G198" s="72"/>
      <c r="H198" s="72"/>
      <c r="I198" s="72"/>
      <c r="J198" s="71"/>
      <c r="K198" s="71"/>
      <c r="L198" s="71"/>
    </row>
    <row r="199" spans="2:12">
      <c r="B199" s="71"/>
      <c r="C199" s="71"/>
      <c r="D199" s="71"/>
      <c r="E199" s="71"/>
      <c r="F199" s="71"/>
      <c r="G199" s="72"/>
      <c r="H199" s="72"/>
      <c r="I199" s="72"/>
      <c r="J199" s="71"/>
      <c r="K199" s="71"/>
      <c r="L199" s="71"/>
    </row>
    <row r="200" spans="2:12">
      <c r="B200" s="71"/>
      <c r="C200" s="71"/>
      <c r="D200" s="71"/>
      <c r="E200" s="71"/>
      <c r="F200" s="71"/>
      <c r="G200" s="72"/>
      <c r="H200" s="72"/>
      <c r="I200" s="72"/>
      <c r="J200" s="71"/>
      <c r="K200" s="71"/>
      <c r="L200" s="71"/>
    </row>
    <row r="201" spans="2:12">
      <c r="B201" s="71"/>
      <c r="C201" s="71"/>
      <c r="D201" s="71"/>
      <c r="E201" s="71"/>
      <c r="F201" s="71"/>
      <c r="G201" s="72"/>
      <c r="H201" s="72"/>
      <c r="I201" s="72"/>
      <c r="J201" s="71"/>
      <c r="K201" s="71"/>
      <c r="L201" s="71"/>
    </row>
    <row r="202" spans="2:12">
      <c r="B202" s="71"/>
      <c r="C202" s="71"/>
      <c r="D202" s="71"/>
      <c r="E202" s="71"/>
      <c r="F202" s="71"/>
      <c r="G202" s="72"/>
      <c r="H202" s="72"/>
      <c r="I202" s="72"/>
      <c r="J202" s="71"/>
      <c r="K202" s="71"/>
      <c r="L202" s="71"/>
    </row>
    <row r="203" spans="2:12">
      <c r="B203" s="71"/>
      <c r="C203" s="71"/>
      <c r="D203" s="71"/>
      <c r="E203" s="71"/>
      <c r="F203" s="71"/>
      <c r="G203" s="72"/>
      <c r="H203" s="72"/>
      <c r="I203" s="72"/>
      <c r="J203" s="71"/>
      <c r="K203" s="71"/>
      <c r="L203" s="71"/>
    </row>
    <row r="204" spans="2:12">
      <c r="B204" s="71"/>
      <c r="C204" s="71"/>
      <c r="D204" s="71"/>
      <c r="E204" s="71"/>
      <c r="F204" s="71"/>
      <c r="G204" s="72"/>
      <c r="H204" s="72"/>
      <c r="I204" s="72"/>
      <c r="J204" s="71"/>
      <c r="K204" s="71"/>
      <c r="L204" s="71"/>
    </row>
    <row r="205" spans="2:12">
      <c r="B205" s="71"/>
      <c r="C205" s="71"/>
      <c r="D205" s="71"/>
      <c r="E205" s="71"/>
      <c r="F205" s="71"/>
      <c r="G205" s="72"/>
      <c r="H205" s="72"/>
      <c r="I205" s="72"/>
      <c r="J205" s="71"/>
      <c r="K205" s="71"/>
      <c r="L205" s="71"/>
    </row>
    <row r="206" spans="2:12">
      <c r="B206" s="71"/>
      <c r="C206" s="71"/>
      <c r="D206" s="71"/>
      <c r="E206" s="71"/>
      <c r="F206" s="71"/>
      <c r="G206" s="72"/>
      <c r="H206" s="72"/>
      <c r="I206" s="72"/>
      <c r="J206" s="71"/>
      <c r="K206" s="71"/>
      <c r="L206" s="71"/>
    </row>
    <row r="207" spans="2:12">
      <c r="B207" s="71"/>
      <c r="C207" s="71"/>
      <c r="D207" s="71"/>
      <c r="E207" s="71"/>
      <c r="F207" s="71"/>
      <c r="G207" s="72"/>
      <c r="H207" s="72"/>
      <c r="I207" s="72"/>
      <c r="J207" s="71"/>
      <c r="K207" s="71"/>
      <c r="L207" s="71"/>
    </row>
    <row r="208" spans="2:12">
      <c r="B208" s="71"/>
      <c r="C208" s="71"/>
      <c r="D208" s="71"/>
      <c r="E208" s="71"/>
      <c r="F208" s="71"/>
      <c r="G208" s="72"/>
      <c r="H208" s="72"/>
      <c r="I208" s="72"/>
      <c r="J208" s="71"/>
      <c r="K208" s="71"/>
      <c r="L208" s="71"/>
    </row>
    <row r="209" spans="2:12">
      <c r="B209" s="71"/>
      <c r="C209" s="71"/>
      <c r="D209" s="71"/>
      <c r="E209" s="71"/>
      <c r="F209" s="71"/>
      <c r="G209" s="72"/>
      <c r="H209" s="72"/>
      <c r="I209" s="72"/>
      <c r="J209" s="71"/>
      <c r="K209" s="71"/>
      <c r="L209" s="71"/>
    </row>
    <row r="210" spans="2:12">
      <c r="B210" s="71"/>
      <c r="C210" s="71"/>
      <c r="D210" s="71"/>
      <c r="E210" s="71"/>
      <c r="F210" s="71"/>
      <c r="G210" s="72"/>
      <c r="H210" s="72"/>
      <c r="I210" s="72"/>
      <c r="J210" s="71"/>
      <c r="K210" s="71"/>
      <c r="L210" s="71"/>
    </row>
    <row r="211" spans="2:12">
      <c r="B211" s="71"/>
      <c r="C211" s="71"/>
      <c r="D211" s="71"/>
      <c r="E211" s="71"/>
      <c r="F211" s="71"/>
      <c r="G211" s="72"/>
      <c r="H211" s="72"/>
      <c r="I211" s="72"/>
      <c r="J211" s="71"/>
      <c r="K211" s="71"/>
      <c r="L211" s="71"/>
    </row>
    <row r="212" spans="2:12">
      <c r="B212" s="71"/>
      <c r="C212" s="71"/>
      <c r="D212" s="71"/>
      <c r="E212" s="71"/>
      <c r="F212" s="71"/>
      <c r="G212" s="72"/>
      <c r="H212" s="72"/>
      <c r="I212" s="72"/>
      <c r="J212" s="71"/>
      <c r="K212" s="71"/>
      <c r="L212" s="71"/>
    </row>
    <row r="213" spans="2:12">
      <c r="B213" s="71"/>
      <c r="C213" s="71"/>
      <c r="D213" s="71"/>
      <c r="E213" s="71"/>
      <c r="F213" s="71"/>
      <c r="G213" s="72"/>
      <c r="H213" s="72"/>
      <c r="I213" s="72"/>
      <c r="J213" s="71"/>
      <c r="K213" s="71"/>
      <c r="L213" s="71"/>
    </row>
    <row r="214" spans="2:12">
      <c r="B214" s="71"/>
      <c r="C214" s="71"/>
      <c r="D214" s="71"/>
      <c r="E214" s="71"/>
      <c r="F214" s="71"/>
      <c r="G214" s="72"/>
      <c r="H214" s="72"/>
      <c r="I214" s="72"/>
      <c r="J214" s="71"/>
      <c r="K214" s="71"/>
      <c r="L214" s="71"/>
    </row>
    <row r="215" spans="2:12">
      <c r="B215" s="71"/>
      <c r="C215" s="71"/>
      <c r="D215" s="71"/>
      <c r="E215" s="71"/>
      <c r="F215" s="71"/>
      <c r="G215" s="72"/>
      <c r="H215" s="72"/>
      <c r="I215" s="72"/>
      <c r="J215" s="71"/>
      <c r="K215" s="71"/>
      <c r="L215" s="71"/>
    </row>
    <row r="216" spans="2:12">
      <c r="B216" s="71"/>
      <c r="C216" s="71"/>
      <c r="D216" s="71"/>
      <c r="E216" s="71"/>
      <c r="F216" s="71"/>
      <c r="G216" s="72"/>
      <c r="H216" s="72"/>
      <c r="I216" s="72"/>
      <c r="J216" s="71"/>
      <c r="K216" s="71"/>
      <c r="L216" s="71"/>
    </row>
    <row r="217" spans="2:12">
      <c r="B217" s="71"/>
      <c r="C217" s="71"/>
      <c r="D217" s="71"/>
      <c r="E217" s="71"/>
      <c r="F217" s="71"/>
      <c r="G217" s="72"/>
      <c r="H217" s="72"/>
      <c r="I217" s="72"/>
      <c r="J217" s="71"/>
      <c r="K217" s="71"/>
      <c r="L217" s="71"/>
    </row>
    <row r="218" spans="2:12">
      <c r="B218" s="71"/>
      <c r="C218" s="71"/>
      <c r="D218" s="71"/>
      <c r="E218" s="71"/>
      <c r="F218" s="71"/>
      <c r="G218" s="72"/>
      <c r="H218" s="72"/>
      <c r="I218" s="72"/>
      <c r="J218" s="71"/>
      <c r="K218" s="71"/>
      <c r="L218" s="71"/>
    </row>
    <row r="219" spans="2:12">
      <c r="B219" s="71"/>
      <c r="C219" s="71"/>
      <c r="D219" s="71"/>
      <c r="E219" s="71"/>
      <c r="F219" s="71"/>
      <c r="G219" s="72"/>
      <c r="H219" s="72"/>
      <c r="I219" s="72"/>
      <c r="J219" s="71"/>
      <c r="K219" s="71"/>
      <c r="L219" s="71"/>
    </row>
    <row r="220" spans="2:12">
      <c r="B220" s="71"/>
      <c r="C220" s="71"/>
      <c r="D220" s="71"/>
      <c r="E220" s="71"/>
      <c r="F220" s="71"/>
      <c r="G220" s="72"/>
      <c r="H220" s="72"/>
      <c r="I220" s="72"/>
      <c r="J220" s="71"/>
      <c r="K220" s="71"/>
      <c r="L220" s="71"/>
    </row>
    <row r="221" spans="2:12">
      <c r="B221" s="71"/>
      <c r="C221" s="71"/>
      <c r="D221" s="71"/>
      <c r="E221" s="71"/>
      <c r="F221" s="71"/>
      <c r="G221" s="72"/>
      <c r="H221" s="72"/>
      <c r="I221" s="72"/>
      <c r="J221" s="71"/>
      <c r="K221" s="71"/>
      <c r="L221" s="71"/>
    </row>
    <row r="222" spans="2:12">
      <c r="B222" s="71"/>
      <c r="C222" s="71"/>
      <c r="D222" s="71"/>
      <c r="E222" s="71"/>
      <c r="F222" s="71"/>
      <c r="G222" s="72"/>
      <c r="H222" s="72"/>
      <c r="I222" s="72"/>
      <c r="J222" s="71"/>
      <c r="K222" s="71"/>
      <c r="L222" s="71"/>
    </row>
    <row r="223" spans="2:12">
      <c r="B223" s="71"/>
      <c r="C223" s="71"/>
      <c r="D223" s="71"/>
      <c r="E223" s="71"/>
      <c r="F223" s="71"/>
      <c r="G223" s="72"/>
      <c r="H223" s="72"/>
      <c r="I223" s="72"/>
      <c r="J223" s="71"/>
      <c r="K223" s="71"/>
      <c r="L223" s="71"/>
    </row>
    <row r="224" spans="2:12">
      <c r="B224" s="71"/>
      <c r="C224" s="71"/>
      <c r="D224" s="71"/>
      <c r="E224" s="71"/>
      <c r="F224" s="71"/>
      <c r="G224" s="72"/>
      <c r="H224" s="72"/>
      <c r="I224" s="72"/>
      <c r="J224" s="71"/>
      <c r="K224" s="71"/>
      <c r="L224" s="71"/>
    </row>
    <row r="225" spans="2:12">
      <c r="B225" s="71"/>
      <c r="C225" s="71"/>
      <c r="D225" s="71"/>
      <c r="E225" s="71"/>
      <c r="F225" s="71"/>
      <c r="G225" s="72"/>
      <c r="H225" s="72"/>
      <c r="I225" s="72"/>
      <c r="J225" s="71"/>
      <c r="K225" s="71"/>
      <c r="L225" s="71"/>
    </row>
    <row r="226" spans="2:12">
      <c r="B226" s="71"/>
      <c r="C226" s="71"/>
      <c r="D226" s="71"/>
      <c r="E226" s="71"/>
      <c r="F226" s="71"/>
      <c r="G226" s="72"/>
      <c r="H226" s="72"/>
      <c r="I226" s="72"/>
      <c r="J226" s="71"/>
      <c r="K226" s="71"/>
      <c r="L226" s="71"/>
    </row>
    <row r="227" spans="2:12">
      <c r="B227" s="71"/>
      <c r="C227" s="71"/>
      <c r="D227" s="71"/>
      <c r="E227" s="71"/>
      <c r="F227" s="71"/>
      <c r="G227" s="72"/>
      <c r="H227" s="72"/>
      <c r="I227" s="72"/>
      <c r="J227" s="71"/>
      <c r="K227" s="71"/>
      <c r="L227" s="71"/>
    </row>
    <row r="228" spans="2:12">
      <c r="B228" s="71"/>
      <c r="C228" s="71"/>
      <c r="D228" s="71"/>
      <c r="E228" s="71"/>
      <c r="F228" s="71"/>
      <c r="G228" s="72"/>
      <c r="H228" s="72"/>
      <c r="I228" s="72"/>
      <c r="J228" s="71"/>
      <c r="K228" s="71"/>
      <c r="L228" s="71"/>
    </row>
    <row r="229" spans="2:12">
      <c r="B229" s="71"/>
      <c r="C229" s="71"/>
      <c r="D229" s="71"/>
      <c r="E229" s="71"/>
      <c r="F229" s="71"/>
      <c r="G229" s="72"/>
      <c r="H229" s="72"/>
      <c r="I229" s="72"/>
      <c r="J229" s="71"/>
      <c r="K229" s="71"/>
      <c r="L229" s="71"/>
    </row>
    <row r="230" spans="2:12">
      <c r="B230" s="71"/>
      <c r="C230" s="71"/>
      <c r="D230" s="71"/>
      <c r="E230" s="71"/>
      <c r="F230" s="71"/>
      <c r="G230" s="72"/>
      <c r="H230" s="72"/>
      <c r="I230" s="72"/>
      <c r="J230" s="71"/>
      <c r="K230" s="71"/>
      <c r="L230" s="71"/>
    </row>
    <row r="231" spans="2:12">
      <c r="B231" s="71"/>
      <c r="C231" s="71"/>
      <c r="D231" s="71"/>
      <c r="E231" s="71"/>
      <c r="F231" s="71"/>
      <c r="G231" s="72"/>
      <c r="H231" s="72"/>
      <c r="I231" s="72"/>
      <c r="J231" s="71"/>
      <c r="K231" s="71"/>
      <c r="L231" s="71"/>
    </row>
    <row r="232" spans="2:12">
      <c r="B232" s="71"/>
      <c r="C232" s="71"/>
      <c r="D232" s="71"/>
      <c r="E232" s="71"/>
      <c r="F232" s="71"/>
      <c r="G232" s="72"/>
      <c r="H232" s="72"/>
      <c r="I232" s="72"/>
      <c r="J232" s="71"/>
      <c r="K232" s="71"/>
      <c r="L232" s="71"/>
    </row>
    <row r="233" spans="2:12">
      <c r="B233" s="71"/>
      <c r="C233" s="71"/>
      <c r="D233" s="71"/>
      <c r="E233" s="71"/>
      <c r="F233" s="71"/>
      <c r="G233" s="72"/>
      <c r="H233" s="72"/>
      <c r="I233" s="72"/>
      <c r="J233" s="71"/>
      <c r="K233" s="71"/>
      <c r="L233" s="71"/>
    </row>
    <row r="234" spans="2:12">
      <c r="B234" s="71"/>
      <c r="C234" s="71"/>
      <c r="D234" s="71"/>
      <c r="E234" s="71"/>
      <c r="F234" s="71"/>
      <c r="G234" s="72"/>
      <c r="H234" s="72"/>
      <c r="I234" s="72"/>
      <c r="J234" s="71"/>
      <c r="K234" s="71"/>
      <c r="L234" s="71"/>
    </row>
    <row r="235" spans="2:12">
      <c r="B235" s="71"/>
      <c r="C235" s="71"/>
      <c r="D235" s="71"/>
      <c r="E235" s="71"/>
      <c r="F235" s="71"/>
      <c r="G235" s="72"/>
      <c r="H235" s="72"/>
      <c r="I235" s="72"/>
      <c r="J235" s="71"/>
      <c r="K235" s="71"/>
      <c r="L235" s="71"/>
    </row>
    <row r="236" spans="2:12">
      <c r="B236" s="71"/>
      <c r="C236" s="71"/>
      <c r="D236" s="71"/>
      <c r="E236" s="71"/>
      <c r="F236" s="71"/>
      <c r="G236" s="72"/>
      <c r="H236" s="72"/>
      <c r="I236" s="72"/>
      <c r="J236" s="71"/>
      <c r="K236" s="71"/>
      <c r="L236" s="71"/>
    </row>
    <row r="237" spans="2:12">
      <c r="B237" s="71"/>
      <c r="C237" s="71"/>
      <c r="D237" s="71"/>
      <c r="E237" s="71"/>
      <c r="F237" s="71"/>
      <c r="G237" s="72"/>
      <c r="H237" s="72"/>
      <c r="I237" s="72"/>
      <c r="J237" s="71"/>
      <c r="K237" s="71"/>
      <c r="L237" s="71"/>
    </row>
    <row r="238" spans="2:12">
      <c r="B238" s="71"/>
      <c r="C238" s="71"/>
      <c r="D238" s="71"/>
      <c r="E238" s="71"/>
      <c r="F238" s="71"/>
      <c r="G238" s="72"/>
      <c r="H238" s="72"/>
      <c r="I238" s="72"/>
      <c r="J238" s="71"/>
      <c r="K238" s="71"/>
      <c r="L238" s="71"/>
    </row>
    <row r="239" spans="2:12">
      <c r="B239" s="71"/>
      <c r="C239" s="71"/>
      <c r="D239" s="71"/>
      <c r="E239" s="71"/>
      <c r="F239" s="71"/>
      <c r="G239" s="72"/>
      <c r="H239" s="72"/>
      <c r="I239" s="72"/>
      <c r="J239" s="71"/>
      <c r="K239" s="71"/>
      <c r="L239" s="71"/>
    </row>
    <row r="240" spans="2:12">
      <c r="B240" s="71"/>
      <c r="C240" s="71"/>
      <c r="D240" s="71"/>
      <c r="E240" s="71"/>
      <c r="F240" s="71"/>
      <c r="G240" s="72"/>
      <c r="H240" s="72"/>
      <c r="I240" s="72"/>
      <c r="J240" s="71"/>
      <c r="K240" s="71"/>
      <c r="L240" s="71"/>
    </row>
    <row r="241" spans="2:12">
      <c r="B241" s="71"/>
      <c r="C241" s="71"/>
      <c r="D241" s="71"/>
      <c r="E241" s="71"/>
      <c r="F241" s="71"/>
      <c r="G241" s="72"/>
      <c r="H241" s="72"/>
      <c r="I241" s="72"/>
      <c r="J241" s="71"/>
      <c r="K241" s="71"/>
      <c r="L241" s="71"/>
    </row>
    <row r="242" spans="2:12">
      <c r="B242" s="71"/>
      <c r="C242" s="71"/>
      <c r="D242" s="71"/>
      <c r="E242" s="71"/>
      <c r="F242" s="71"/>
      <c r="G242" s="72"/>
      <c r="H242" s="72"/>
      <c r="I242" s="72"/>
      <c r="J242" s="71"/>
      <c r="K242" s="71"/>
      <c r="L242" s="71"/>
    </row>
    <row r="243" spans="2:12">
      <c r="B243" s="71"/>
      <c r="C243" s="71"/>
      <c r="D243" s="71"/>
      <c r="E243" s="71"/>
      <c r="F243" s="71"/>
      <c r="G243" s="72"/>
      <c r="H243" s="72"/>
      <c r="I243" s="72"/>
      <c r="J243" s="71"/>
      <c r="K243" s="71"/>
      <c r="L243" s="71"/>
    </row>
    <row r="244" spans="2:12">
      <c r="B244" s="71"/>
      <c r="C244" s="71"/>
      <c r="D244" s="71"/>
      <c r="E244" s="71"/>
      <c r="F244" s="71"/>
      <c r="G244" s="72"/>
      <c r="H244" s="72"/>
      <c r="I244" s="72"/>
      <c r="J244" s="71"/>
      <c r="K244" s="71"/>
      <c r="L244" s="71"/>
    </row>
    <row r="245" spans="2:12">
      <c r="B245" s="71"/>
      <c r="C245" s="71"/>
      <c r="D245" s="71"/>
      <c r="E245" s="71"/>
      <c r="F245" s="71"/>
      <c r="G245" s="72"/>
      <c r="H245" s="72"/>
      <c r="I245" s="72"/>
      <c r="J245" s="71"/>
      <c r="K245" s="71"/>
      <c r="L245" s="71"/>
    </row>
    <row r="246" spans="2:12">
      <c r="B246" s="71"/>
      <c r="C246" s="71"/>
      <c r="D246" s="71"/>
      <c r="E246" s="71"/>
      <c r="F246" s="71"/>
      <c r="G246" s="72"/>
      <c r="H246" s="72"/>
      <c r="I246" s="72"/>
      <c r="J246" s="71"/>
      <c r="K246" s="71"/>
      <c r="L246" s="71"/>
    </row>
    <row r="247" spans="2:12">
      <c r="B247" s="71"/>
      <c r="C247" s="71"/>
      <c r="D247" s="71"/>
      <c r="E247" s="71"/>
      <c r="F247" s="71"/>
      <c r="G247" s="72"/>
      <c r="H247" s="72"/>
      <c r="I247" s="72"/>
      <c r="J247" s="71"/>
      <c r="K247" s="71"/>
      <c r="L247" s="71"/>
    </row>
    <row r="248" spans="2:12">
      <c r="B248" s="71"/>
      <c r="C248" s="71"/>
      <c r="D248" s="71"/>
      <c r="E248" s="71"/>
      <c r="F248" s="71"/>
      <c r="G248" s="72"/>
      <c r="H248" s="72"/>
      <c r="I248" s="72"/>
      <c r="J248" s="71"/>
      <c r="K248" s="71"/>
      <c r="L248" s="71"/>
    </row>
    <row r="249" spans="2:12">
      <c r="B249" s="71"/>
      <c r="C249" s="71"/>
      <c r="D249" s="71"/>
      <c r="E249" s="71"/>
      <c r="F249" s="71"/>
      <c r="G249" s="72"/>
      <c r="H249" s="72"/>
      <c r="I249" s="72"/>
      <c r="J249" s="71"/>
      <c r="K249" s="71"/>
      <c r="L249" s="71"/>
    </row>
    <row r="250" spans="2:12">
      <c r="B250" s="71"/>
      <c r="C250" s="71"/>
      <c r="D250" s="71"/>
      <c r="E250" s="71"/>
      <c r="F250" s="71"/>
      <c r="G250" s="72"/>
      <c r="H250" s="72"/>
      <c r="I250" s="72"/>
      <c r="J250" s="71"/>
      <c r="K250" s="71"/>
      <c r="L250" s="71"/>
    </row>
    <row r="251" spans="2:12">
      <c r="B251" s="71"/>
      <c r="C251" s="71"/>
      <c r="D251" s="71"/>
      <c r="E251" s="71"/>
      <c r="F251" s="71"/>
      <c r="G251" s="72"/>
      <c r="H251" s="72"/>
      <c r="I251" s="72"/>
      <c r="J251" s="71"/>
      <c r="K251" s="71"/>
      <c r="L251" s="71"/>
    </row>
    <row r="252" spans="2:12">
      <c r="B252" s="71"/>
      <c r="C252" s="71"/>
      <c r="D252" s="71"/>
      <c r="E252" s="71"/>
      <c r="F252" s="71"/>
      <c r="G252" s="72"/>
      <c r="H252" s="72"/>
      <c r="I252" s="72"/>
      <c r="J252" s="71"/>
      <c r="K252" s="71"/>
      <c r="L252" s="71"/>
    </row>
    <row r="253" spans="2:12">
      <c r="B253" s="71"/>
      <c r="C253" s="71"/>
      <c r="D253" s="71"/>
      <c r="E253" s="71"/>
      <c r="F253" s="71"/>
      <c r="G253" s="72"/>
      <c r="H253" s="72"/>
      <c r="I253" s="72"/>
      <c r="J253" s="71"/>
      <c r="K253" s="71"/>
      <c r="L253" s="71"/>
    </row>
    <row r="254" spans="2:12">
      <c r="B254" s="71"/>
      <c r="C254" s="71"/>
      <c r="D254" s="71"/>
      <c r="E254" s="71"/>
      <c r="F254" s="71"/>
      <c r="G254" s="72"/>
      <c r="H254" s="72"/>
      <c r="I254" s="72"/>
      <c r="J254" s="71"/>
      <c r="K254" s="71"/>
      <c r="L254" s="71"/>
    </row>
    <row r="255" spans="2:12">
      <c r="B255" s="71"/>
      <c r="C255" s="71"/>
      <c r="D255" s="71"/>
      <c r="E255" s="71"/>
      <c r="F255" s="71"/>
      <c r="G255" s="72"/>
      <c r="H255" s="72"/>
      <c r="I255" s="72"/>
      <c r="J255" s="71"/>
      <c r="K255" s="71"/>
      <c r="L255" s="71"/>
    </row>
    <row r="256" spans="2:12">
      <c r="B256" s="71"/>
      <c r="C256" s="71"/>
      <c r="D256" s="71"/>
      <c r="E256" s="71"/>
      <c r="F256" s="71"/>
      <c r="G256" s="72"/>
      <c r="H256" s="72"/>
      <c r="I256" s="72"/>
      <c r="J256" s="71"/>
      <c r="K256" s="71"/>
      <c r="L256" s="71"/>
    </row>
    <row r="257" spans="2:12">
      <c r="B257" s="71"/>
      <c r="C257" s="71"/>
      <c r="D257" s="71"/>
      <c r="E257" s="71"/>
      <c r="F257" s="71"/>
      <c r="G257" s="72"/>
      <c r="H257" s="72"/>
      <c r="I257" s="72"/>
      <c r="J257" s="71"/>
      <c r="K257" s="71"/>
      <c r="L257" s="71"/>
    </row>
    <row r="258" spans="2:12">
      <c r="B258" s="71"/>
      <c r="C258" s="71"/>
      <c r="D258" s="71"/>
      <c r="E258" s="71"/>
      <c r="F258" s="71"/>
      <c r="G258" s="72"/>
      <c r="H258" s="72"/>
      <c r="I258" s="72"/>
      <c r="J258" s="71"/>
      <c r="K258" s="71"/>
      <c r="L258" s="71"/>
    </row>
    <row r="259" spans="2:12">
      <c r="B259" s="71"/>
      <c r="C259" s="71"/>
      <c r="D259" s="71"/>
      <c r="E259" s="71"/>
      <c r="F259" s="71"/>
      <c r="G259" s="72"/>
      <c r="H259" s="72"/>
      <c r="I259" s="72"/>
      <c r="J259" s="71"/>
      <c r="K259" s="71"/>
      <c r="L259" s="71"/>
    </row>
    <row r="260" spans="2:12">
      <c r="B260" s="71"/>
      <c r="C260" s="71"/>
      <c r="D260" s="71"/>
      <c r="E260" s="71"/>
      <c r="F260" s="71"/>
      <c r="G260" s="72"/>
      <c r="H260" s="72"/>
      <c r="I260" s="72"/>
      <c r="J260" s="71"/>
      <c r="K260" s="71"/>
      <c r="L260" s="71"/>
    </row>
    <row r="261" spans="2:12">
      <c r="B261" s="71"/>
      <c r="C261" s="71"/>
      <c r="D261" s="71"/>
      <c r="E261" s="71"/>
      <c r="F261" s="71"/>
      <c r="G261" s="72"/>
      <c r="H261" s="72"/>
      <c r="I261" s="72"/>
      <c r="J261" s="71"/>
      <c r="K261" s="71"/>
      <c r="L261" s="71"/>
    </row>
    <row r="262" spans="2:12">
      <c r="B262" s="71"/>
      <c r="C262" s="71"/>
      <c r="D262" s="71"/>
      <c r="E262" s="71"/>
      <c r="F262" s="71"/>
      <c r="G262" s="72"/>
      <c r="H262" s="72"/>
      <c r="I262" s="72"/>
      <c r="J262" s="71"/>
      <c r="K262" s="71"/>
      <c r="L262" s="71"/>
    </row>
    <row r="263" spans="2:12">
      <c r="B263" s="71"/>
      <c r="C263" s="71"/>
      <c r="D263" s="71"/>
      <c r="E263" s="71"/>
      <c r="F263" s="71"/>
      <c r="G263" s="72"/>
      <c r="H263" s="72"/>
      <c r="I263" s="72"/>
      <c r="J263" s="71"/>
      <c r="K263" s="71"/>
      <c r="L263" s="71"/>
    </row>
    <row r="264" spans="2:12">
      <c r="B264" s="71"/>
      <c r="C264" s="71"/>
      <c r="D264" s="71"/>
      <c r="E264" s="71"/>
      <c r="F264" s="71"/>
      <c r="G264" s="72"/>
      <c r="H264" s="72"/>
      <c r="I264" s="72"/>
      <c r="J264" s="71"/>
      <c r="K264" s="71"/>
      <c r="L264" s="71"/>
    </row>
    <row r="265" spans="2:12">
      <c r="B265" s="71"/>
      <c r="C265" s="71"/>
      <c r="D265" s="71"/>
      <c r="E265" s="71"/>
      <c r="F265" s="71"/>
      <c r="G265" s="72"/>
      <c r="H265" s="72"/>
      <c r="I265" s="72"/>
      <c r="J265" s="71"/>
      <c r="K265" s="71"/>
      <c r="L265" s="71"/>
    </row>
    <row r="266" spans="2:12">
      <c r="B266" s="71"/>
      <c r="C266" s="71"/>
      <c r="D266" s="71"/>
      <c r="E266" s="71"/>
      <c r="F266" s="71"/>
      <c r="G266" s="72"/>
      <c r="H266" s="72"/>
      <c r="I266" s="72"/>
      <c r="J266" s="71"/>
      <c r="K266" s="71"/>
      <c r="L266" s="71"/>
    </row>
    <row r="267" spans="2:12">
      <c r="B267" s="71"/>
      <c r="C267" s="71"/>
      <c r="D267" s="71"/>
      <c r="E267" s="71"/>
      <c r="F267" s="71"/>
      <c r="G267" s="72"/>
      <c r="H267" s="72"/>
      <c r="I267" s="72"/>
      <c r="J267" s="71"/>
      <c r="K267" s="71"/>
      <c r="L267" s="71"/>
    </row>
    <row r="268" spans="2:12">
      <c r="B268" s="71"/>
      <c r="C268" s="71"/>
      <c r="D268" s="71"/>
      <c r="E268" s="71"/>
      <c r="F268" s="71"/>
      <c r="G268" s="72"/>
      <c r="H268" s="72"/>
      <c r="I268" s="72"/>
      <c r="J268" s="71"/>
      <c r="K268" s="71"/>
      <c r="L268" s="71"/>
    </row>
    <row r="269" spans="2:12">
      <c r="B269" s="71"/>
      <c r="C269" s="71"/>
      <c r="D269" s="71"/>
      <c r="E269" s="71"/>
      <c r="F269" s="71"/>
      <c r="G269" s="72"/>
      <c r="H269" s="72"/>
      <c r="I269" s="72"/>
      <c r="J269" s="71"/>
      <c r="K269" s="71"/>
      <c r="L269" s="71"/>
    </row>
    <row r="270" spans="2:12">
      <c r="B270" s="71"/>
      <c r="C270" s="71"/>
      <c r="D270" s="71"/>
      <c r="E270" s="71"/>
      <c r="F270" s="71"/>
      <c r="G270" s="72"/>
      <c r="H270" s="72"/>
      <c r="I270" s="72"/>
      <c r="J270" s="71"/>
      <c r="K270" s="71"/>
      <c r="L270" s="71"/>
    </row>
    <row r="271" spans="2:12">
      <c r="B271" s="71"/>
      <c r="C271" s="71"/>
      <c r="D271" s="71"/>
      <c r="E271" s="71"/>
      <c r="F271" s="71"/>
      <c r="G271" s="72"/>
      <c r="H271" s="72"/>
      <c r="I271" s="72"/>
      <c r="J271" s="71"/>
      <c r="K271" s="71"/>
      <c r="L271" s="71"/>
    </row>
    <row r="272" spans="2:12">
      <c r="B272" s="71"/>
      <c r="C272" s="71"/>
      <c r="D272" s="71"/>
      <c r="E272" s="71"/>
      <c r="F272" s="71"/>
      <c r="G272" s="72"/>
      <c r="H272" s="72"/>
      <c r="I272" s="72"/>
      <c r="J272" s="71"/>
      <c r="K272" s="71"/>
      <c r="L272" s="71"/>
    </row>
    <row r="273" spans="2:12">
      <c r="B273" s="71"/>
      <c r="C273" s="71"/>
      <c r="D273" s="71"/>
      <c r="E273" s="71"/>
      <c r="F273" s="71"/>
      <c r="G273" s="72"/>
      <c r="H273" s="72"/>
      <c r="I273" s="72"/>
      <c r="J273" s="71"/>
      <c r="K273" s="71"/>
      <c r="L273" s="71"/>
    </row>
    <row r="274" spans="2:12">
      <c r="B274" s="71"/>
      <c r="C274" s="71"/>
      <c r="D274" s="71"/>
      <c r="E274" s="71"/>
      <c r="F274" s="71"/>
      <c r="G274" s="72"/>
      <c r="H274" s="72"/>
      <c r="I274" s="72"/>
      <c r="J274" s="71"/>
      <c r="K274" s="71"/>
      <c r="L274" s="71"/>
    </row>
    <row r="275" spans="2:12">
      <c r="B275" s="71"/>
      <c r="C275" s="71"/>
      <c r="D275" s="71"/>
      <c r="E275" s="71"/>
      <c r="F275" s="71"/>
      <c r="G275" s="72"/>
      <c r="H275" s="72"/>
      <c r="I275" s="72"/>
      <c r="J275" s="71"/>
      <c r="K275" s="71"/>
      <c r="L275" s="71"/>
    </row>
    <row r="276" spans="2:12">
      <c r="B276" s="71"/>
      <c r="C276" s="71"/>
      <c r="D276" s="71"/>
      <c r="E276" s="71"/>
      <c r="F276" s="71"/>
      <c r="G276" s="72"/>
      <c r="H276" s="72"/>
      <c r="I276" s="72"/>
      <c r="J276" s="71"/>
      <c r="K276" s="71"/>
      <c r="L276" s="71"/>
    </row>
    <row r="277" spans="2:12">
      <c r="B277" s="71"/>
      <c r="C277" s="71"/>
      <c r="D277" s="71"/>
      <c r="E277" s="71"/>
      <c r="F277" s="71"/>
      <c r="G277" s="72"/>
      <c r="H277" s="72"/>
      <c r="I277" s="72"/>
      <c r="J277" s="71"/>
      <c r="K277" s="71"/>
      <c r="L277" s="71"/>
    </row>
    <row r="278" spans="2:12">
      <c r="B278" s="71"/>
      <c r="C278" s="71"/>
      <c r="D278" s="71"/>
      <c r="E278" s="71"/>
      <c r="F278" s="71"/>
      <c r="G278" s="72"/>
      <c r="H278" s="72"/>
      <c r="I278" s="72"/>
      <c r="J278" s="71"/>
      <c r="K278" s="71"/>
      <c r="L278" s="71"/>
    </row>
    <row r="279" spans="2:12">
      <c r="B279" s="71"/>
      <c r="C279" s="71"/>
      <c r="D279" s="71"/>
      <c r="E279" s="71"/>
      <c r="F279" s="71"/>
      <c r="G279" s="72"/>
      <c r="H279" s="72"/>
      <c r="I279" s="72"/>
      <c r="J279" s="71"/>
      <c r="K279" s="71"/>
      <c r="L279" s="71"/>
    </row>
    <row r="280" spans="2:12">
      <c r="B280" s="71"/>
      <c r="C280" s="71"/>
      <c r="D280" s="71"/>
      <c r="E280" s="71"/>
      <c r="F280" s="71"/>
      <c r="G280" s="72"/>
      <c r="H280" s="72"/>
      <c r="I280" s="72"/>
      <c r="J280" s="71"/>
      <c r="K280" s="71"/>
      <c r="L280" s="71"/>
    </row>
    <row r="281" spans="2:12">
      <c r="B281" s="71"/>
      <c r="C281" s="71"/>
      <c r="D281" s="71"/>
      <c r="E281" s="71"/>
      <c r="F281" s="71"/>
      <c r="G281" s="72"/>
      <c r="H281" s="72"/>
      <c r="I281" s="72"/>
      <c r="J281" s="71"/>
      <c r="K281" s="71"/>
      <c r="L281" s="71"/>
    </row>
    <row r="282" spans="2:12">
      <c r="B282" s="71"/>
      <c r="C282" s="71"/>
      <c r="D282" s="71"/>
      <c r="E282" s="71"/>
      <c r="F282" s="71"/>
      <c r="G282" s="72"/>
      <c r="H282" s="72"/>
      <c r="I282" s="72"/>
      <c r="J282" s="71"/>
      <c r="K282" s="71"/>
      <c r="L282" s="71"/>
    </row>
    <row r="283" spans="2:12">
      <c r="B283" s="71"/>
      <c r="C283" s="71"/>
      <c r="D283" s="71"/>
      <c r="E283" s="71"/>
      <c r="F283" s="71"/>
      <c r="G283" s="72"/>
      <c r="H283" s="72"/>
      <c r="I283" s="72"/>
      <c r="J283" s="71"/>
      <c r="K283" s="71"/>
      <c r="L283" s="71"/>
    </row>
    <row r="284" spans="2:12">
      <c r="B284" s="71"/>
      <c r="C284" s="71"/>
      <c r="D284" s="71"/>
      <c r="E284" s="71"/>
      <c r="F284" s="71"/>
      <c r="G284" s="72"/>
      <c r="H284" s="72"/>
      <c r="I284" s="72"/>
      <c r="J284" s="71"/>
      <c r="K284" s="71"/>
      <c r="L284" s="71"/>
    </row>
    <row r="285" spans="2:12">
      <c r="B285" s="71"/>
      <c r="C285" s="71"/>
      <c r="D285" s="71"/>
      <c r="E285" s="71"/>
      <c r="F285" s="71"/>
      <c r="G285" s="72"/>
      <c r="H285" s="72"/>
      <c r="I285" s="72"/>
      <c r="J285" s="71"/>
      <c r="K285" s="71"/>
      <c r="L285" s="71"/>
    </row>
    <row r="286" spans="2:12">
      <c r="B286" s="71"/>
      <c r="C286" s="71"/>
      <c r="D286" s="71"/>
      <c r="E286" s="71"/>
      <c r="F286" s="71"/>
      <c r="G286" s="72"/>
      <c r="H286" s="72"/>
      <c r="I286" s="72"/>
      <c r="J286" s="71"/>
      <c r="K286" s="71"/>
      <c r="L286" s="71"/>
    </row>
    <row r="287" spans="2:12">
      <c r="B287" s="71"/>
      <c r="C287" s="71"/>
      <c r="D287" s="71"/>
      <c r="E287" s="71"/>
      <c r="F287" s="71"/>
      <c r="G287" s="72"/>
      <c r="H287" s="72"/>
      <c r="I287" s="72"/>
      <c r="J287" s="71"/>
      <c r="K287" s="71"/>
      <c r="L287" s="71"/>
    </row>
    <row r="288" spans="2:12">
      <c r="B288" s="71"/>
      <c r="C288" s="71"/>
      <c r="D288" s="71"/>
      <c r="E288" s="71"/>
      <c r="F288" s="71"/>
      <c r="G288" s="72"/>
      <c r="H288" s="72"/>
      <c r="I288" s="72"/>
      <c r="J288" s="71"/>
      <c r="K288" s="71"/>
      <c r="L288" s="71"/>
    </row>
    <row r="289" spans="2:12">
      <c r="B289" s="71"/>
      <c r="C289" s="71"/>
      <c r="D289" s="71"/>
      <c r="E289" s="71"/>
      <c r="F289" s="71"/>
      <c r="G289" s="72"/>
      <c r="H289" s="72"/>
      <c r="I289" s="72"/>
      <c r="J289" s="71"/>
      <c r="K289" s="71"/>
      <c r="L289" s="71"/>
    </row>
    <row r="290" spans="2:12">
      <c r="B290" s="71"/>
      <c r="C290" s="71"/>
      <c r="D290" s="71"/>
      <c r="E290" s="71"/>
      <c r="F290" s="71"/>
      <c r="G290" s="72"/>
      <c r="H290" s="72"/>
      <c r="I290" s="72"/>
      <c r="J290" s="71"/>
      <c r="K290" s="71"/>
      <c r="L290" s="71"/>
    </row>
    <row r="291" spans="2:12">
      <c r="B291" s="71"/>
      <c r="C291" s="71"/>
      <c r="D291" s="71"/>
      <c r="E291" s="71"/>
      <c r="F291" s="71"/>
      <c r="G291" s="72"/>
      <c r="H291" s="72"/>
      <c r="I291" s="72"/>
      <c r="J291" s="71"/>
      <c r="K291" s="71"/>
      <c r="L291" s="71"/>
    </row>
    <row r="292" spans="2:12">
      <c r="B292" s="71"/>
      <c r="C292" s="71"/>
      <c r="D292" s="71"/>
      <c r="E292" s="71"/>
      <c r="F292" s="71"/>
      <c r="G292" s="72"/>
      <c r="H292" s="72"/>
      <c r="I292" s="72"/>
      <c r="J292" s="71"/>
      <c r="K292" s="71"/>
      <c r="L292" s="71"/>
    </row>
    <row r="293" spans="2:12">
      <c r="B293" s="71"/>
      <c r="C293" s="71"/>
      <c r="D293" s="71"/>
      <c r="E293" s="71"/>
      <c r="F293" s="71"/>
      <c r="G293" s="72"/>
      <c r="H293" s="72"/>
      <c r="I293" s="72"/>
      <c r="J293" s="71"/>
      <c r="K293" s="71"/>
      <c r="L293" s="71"/>
    </row>
    <row r="294" spans="2:12">
      <c r="B294" s="71"/>
      <c r="C294" s="71"/>
      <c r="D294" s="71"/>
      <c r="E294" s="71"/>
      <c r="F294" s="71"/>
      <c r="G294" s="72"/>
      <c r="H294" s="72"/>
      <c r="I294" s="72"/>
      <c r="J294" s="71"/>
      <c r="K294" s="71"/>
      <c r="L294" s="71"/>
    </row>
    <row r="295" spans="2:12">
      <c r="B295" s="71"/>
      <c r="C295" s="71"/>
      <c r="D295" s="71"/>
      <c r="E295" s="71"/>
      <c r="F295" s="71"/>
      <c r="G295" s="72"/>
      <c r="H295" s="72"/>
      <c r="I295" s="72"/>
      <c r="J295" s="71"/>
      <c r="K295" s="71"/>
      <c r="L295" s="71"/>
    </row>
    <row r="296" spans="2:12">
      <c r="B296" s="71"/>
      <c r="C296" s="71"/>
      <c r="D296" s="71"/>
      <c r="E296" s="71"/>
      <c r="F296" s="71"/>
      <c r="G296" s="72"/>
      <c r="H296" s="72"/>
      <c r="I296" s="72"/>
      <c r="J296" s="71"/>
      <c r="K296" s="71"/>
      <c r="L296" s="71"/>
    </row>
    <row r="297" spans="2:12">
      <c r="B297" s="71"/>
      <c r="C297" s="71"/>
      <c r="D297" s="71"/>
      <c r="E297" s="71"/>
      <c r="F297" s="71"/>
      <c r="G297" s="72"/>
      <c r="H297" s="72"/>
      <c r="I297" s="72"/>
      <c r="J297" s="71"/>
      <c r="K297" s="71"/>
      <c r="L297" s="71"/>
    </row>
    <row r="298" spans="2:12">
      <c r="B298" s="71"/>
      <c r="C298" s="71"/>
      <c r="D298" s="71"/>
      <c r="E298" s="71"/>
      <c r="F298" s="71"/>
      <c r="G298" s="72"/>
      <c r="H298" s="72"/>
      <c r="I298" s="72"/>
      <c r="J298" s="71"/>
      <c r="K298" s="71"/>
      <c r="L298" s="71"/>
    </row>
    <row r="299" spans="2:12">
      <c r="B299" s="71"/>
      <c r="C299" s="71"/>
      <c r="D299" s="71"/>
      <c r="E299" s="71"/>
      <c r="F299" s="71"/>
      <c r="G299" s="72"/>
      <c r="H299" s="72"/>
      <c r="I299" s="72"/>
      <c r="J299" s="71"/>
      <c r="K299" s="71"/>
      <c r="L299" s="71"/>
    </row>
    <row r="300" spans="2:12">
      <c r="B300" s="71"/>
      <c r="C300" s="71"/>
      <c r="D300" s="71"/>
      <c r="E300" s="71"/>
      <c r="F300" s="71"/>
      <c r="G300" s="72"/>
      <c r="H300" s="72"/>
      <c r="I300" s="72"/>
      <c r="J300" s="71"/>
      <c r="K300" s="71"/>
      <c r="L300" s="71"/>
    </row>
    <row r="301" spans="2:12">
      <c r="B301" s="71"/>
      <c r="C301" s="71"/>
      <c r="D301" s="71"/>
      <c r="E301" s="71"/>
      <c r="F301" s="71"/>
      <c r="G301" s="72"/>
      <c r="H301" s="72"/>
      <c r="I301" s="72"/>
      <c r="J301" s="71"/>
      <c r="K301" s="71"/>
      <c r="L301" s="71"/>
    </row>
    <row r="302" spans="2:12">
      <c r="B302" s="71"/>
      <c r="C302" s="71"/>
      <c r="D302" s="71"/>
      <c r="E302" s="71"/>
      <c r="F302" s="71"/>
      <c r="G302" s="72"/>
      <c r="H302" s="72"/>
      <c r="I302" s="72"/>
      <c r="J302" s="71"/>
      <c r="K302" s="71"/>
      <c r="L302" s="71"/>
    </row>
    <row r="303" spans="2:12">
      <c r="B303" s="71"/>
      <c r="C303" s="71"/>
      <c r="D303" s="71"/>
      <c r="E303" s="71"/>
      <c r="F303" s="71"/>
      <c r="G303" s="72"/>
      <c r="H303" s="72"/>
      <c r="I303" s="72"/>
      <c r="J303" s="71"/>
      <c r="K303" s="71"/>
      <c r="L303" s="71"/>
    </row>
    <row r="304" spans="2:12">
      <c r="B304" s="71"/>
      <c r="C304" s="71"/>
      <c r="D304" s="71"/>
      <c r="E304" s="71"/>
      <c r="F304" s="71"/>
      <c r="G304" s="72"/>
      <c r="H304" s="72"/>
      <c r="I304" s="72"/>
      <c r="J304" s="71"/>
      <c r="K304" s="71"/>
      <c r="L304" s="71"/>
    </row>
    <row r="305" spans="2:12">
      <c r="B305" s="71"/>
      <c r="C305" s="71"/>
      <c r="D305" s="71"/>
      <c r="E305" s="71"/>
      <c r="F305" s="71"/>
      <c r="G305" s="72"/>
      <c r="H305" s="72"/>
      <c r="I305" s="72"/>
      <c r="J305" s="71"/>
      <c r="K305" s="71"/>
      <c r="L305" s="71"/>
    </row>
    <row r="306" spans="2:12">
      <c r="B306" s="71"/>
      <c r="C306" s="71"/>
      <c r="D306" s="71"/>
      <c r="E306" s="71"/>
      <c r="F306" s="71"/>
      <c r="G306" s="72"/>
      <c r="H306" s="72"/>
      <c r="I306" s="72"/>
      <c r="J306" s="71"/>
      <c r="K306" s="71"/>
      <c r="L306" s="71"/>
    </row>
    <row r="307" spans="2:12">
      <c r="B307" s="71"/>
      <c r="C307" s="71"/>
      <c r="D307" s="71"/>
      <c r="E307" s="71"/>
      <c r="F307" s="71"/>
      <c r="G307" s="72"/>
      <c r="H307" s="72"/>
      <c r="I307" s="72"/>
      <c r="J307" s="71"/>
      <c r="K307" s="71"/>
      <c r="L307" s="71"/>
    </row>
    <row r="308" spans="2:12">
      <c r="B308" s="71"/>
      <c r="C308" s="71"/>
      <c r="D308" s="71"/>
      <c r="E308" s="71"/>
      <c r="F308" s="71"/>
      <c r="G308" s="72"/>
      <c r="H308" s="72"/>
      <c r="I308" s="72"/>
      <c r="J308" s="71"/>
      <c r="K308" s="71"/>
      <c r="L308" s="71"/>
    </row>
    <row r="309" spans="2:12">
      <c r="B309" s="71"/>
      <c r="C309" s="71"/>
      <c r="D309" s="71"/>
      <c r="E309" s="71"/>
      <c r="F309" s="71"/>
      <c r="G309" s="72"/>
      <c r="H309" s="72"/>
      <c r="I309" s="72"/>
      <c r="J309" s="71"/>
      <c r="K309" s="71"/>
      <c r="L309" s="71"/>
    </row>
    <row r="310" spans="2:12">
      <c r="B310" s="71"/>
      <c r="C310" s="71"/>
      <c r="D310" s="71"/>
      <c r="E310" s="71"/>
      <c r="F310" s="71"/>
      <c r="G310" s="72"/>
      <c r="H310" s="72"/>
      <c r="I310" s="72"/>
      <c r="J310" s="71"/>
      <c r="K310" s="71"/>
      <c r="L310" s="71"/>
    </row>
    <row r="311" spans="2:12">
      <c r="B311" s="71"/>
      <c r="C311" s="71"/>
      <c r="D311" s="71"/>
      <c r="E311" s="71"/>
      <c r="F311" s="71"/>
      <c r="G311" s="72"/>
      <c r="H311" s="72"/>
      <c r="I311" s="72"/>
      <c r="J311" s="71"/>
      <c r="K311" s="71"/>
      <c r="L311" s="71"/>
    </row>
    <row r="312" spans="2:12">
      <c r="B312" s="71"/>
      <c r="C312" s="71"/>
      <c r="D312" s="71"/>
      <c r="E312" s="71"/>
      <c r="F312" s="71"/>
      <c r="G312" s="72"/>
      <c r="H312" s="72"/>
      <c r="I312" s="72"/>
      <c r="J312" s="71"/>
      <c r="K312" s="71"/>
      <c r="L312" s="71"/>
    </row>
    <row r="313" spans="2:12">
      <c r="B313" s="71"/>
      <c r="C313" s="71"/>
      <c r="D313" s="71"/>
      <c r="E313" s="71"/>
      <c r="F313" s="71"/>
      <c r="G313" s="72"/>
      <c r="H313" s="72"/>
      <c r="I313" s="72"/>
      <c r="J313" s="71"/>
      <c r="K313" s="71"/>
      <c r="L313" s="71"/>
    </row>
    <row r="314" spans="2:12">
      <c r="B314" s="71"/>
      <c r="C314" s="71"/>
      <c r="D314" s="71"/>
      <c r="E314" s="71"/>
      <c r="F314" s="71"/>
      <c r="G314" s="72"/>
      <c r="H314" s="72"/>
      <c r="I314" s="72"/>
      <c r="J314" s="71"/>
      <c r="K314" s="71"/>
      <c r="L314" s="71"/>
    </row>
    <row r="315" spans="2:12">
      <c r="B315" s="3"/>
      <c r="C315" s="3"/>
      <c r="D315" s="3"/>
      <c r="E315" s="3"/>
      <c r="F315" s="3"/>
      <c r="G315" s="2"/>
      <c r="H315" s="2"/>
      <c r="I315" s="2"/>
      <c r="J315" s="3"/>
      <c r="K315" s="3"/>
      <c r="L315" s="3"/>
    </row>
    <row r="316" spans="2:12">
      <c r="B316" s="3"/>
      <c r="C316" s="3"/>
      <c r="D316" s="3"/>
      <c r="E316" s="3"/>
      <c r="F316" s="3"/>
      <c r="G316" s="2"/>
      <c r="H316" s="2"/>
      <c r="I316" s="2"/>
      <c r="J316" s="3"/>
      <c r="K316" s="3"/>
      <c r="L316" s="3"/>
    </row>
    <row r="317" spans="2:12">
      <c r="B317" s="3"/>
      <c r="C317" s="3"/>
      <c r="D317" s="3"/>
      <c r="E317" s="3"/>
      <c r="F317" s="3"/>
      <c r="G317" s="2"/>
      <c r="H317" s="2"/>
      <c r="I317" s="2"/>
      <c r="J317" s="3"/>
      <c r="K317" s="3"/>
      <c r="L317" s="3"/>
    </row>
    <row r="318" spans="2:12">
      <c r="B318" s="3"/>
      <c r="C318" s="3"/>
      <c r="D318" s="3"/>
      <c r="E318" s="3"/>
      <c r="F318" s="3"/>
      <c r="G318" s="2"/>
      <c r="H318" s="2"/>
      <c r="I318" s="2"/>
      <c r="J318" s="3"/>
      <c r="K318" s="3"/>
      <c r="L318" s="3"/>
    </row>
    <row r="319" spans="2:12">
      <c r="B319" s="3"/>
      <c r="C319" s="3"/>
      <c r="D319" s="3"/>
      <c r="E319" s="3"/>
      <c r="F319" s="3"/>
      <c r="G319" s="2"/>
      <c r="H319" s="2"/>
      <c r="I319" s="2"/>
      <c r="J319" s="3"/>
      <c r="K319" s="3"/>
      <c r="L319" s="3"/>
    </row>
    <row r="320" spans="2:12">
      <c r="B320" s="3"/>
      <c r="C320" s="3"/>
      <c r="D320" s="3"/>
      <c r="E320" s="3"/>
      <c r="F320" s="3"/>
      <c r="G320" s="2"/>
      <c r="H320" s="2"/>
      <c r="I320" s="2"/>
      <c r="J320" s="3"/>
      <c r="K320" s="3"/>
      <c r="L320" s="3"/>
    </row>
    <row r="321" spans="2:12">
      <c r="B321" s="3"/>
      <c r="C321" s="3"/>
      <c r="D321" s="3"/>
      <c r="E321" s="3"/>
      <c r="F321" s="3"/>
      <c r="G321" s="2"/>
      <c r="H321" s="2"/>
      <c r="I321" s="2"/>
      <c r="J321" s="3"/>
      <c r="K321" s="3"/>
      <c r="L321" s="3"/>
    </row>
    <row r="322" spans="2:12">
      <c r="B322" s="3"/>
      <c r="C322" s="3"/>
      <c r="D322" s="3"/>
      <c r="E322" s="3"/>
      <c r="F322" s="3"/>
      <c r="G322" s="2"/>
      <c r="H322" s="2"/>
      <c r="I322" s="2"/>
      <c r="J322" s="3"/>
      <c r="K322" s="3"/>
      <c r="L322" s="3"/>
    </row>
  </sheetData>
  <mergeCells count="10">
    <mergeCell ref="B1:L1"/>
    <mergeCell ref="B3:L3"/>
    <mergeCell ref="B4:L4"/>
    <mergeCell ref="B5:L5"/>
    <mergeCell ref="B6:B7"/>
    <mergeCell ref="C6:E6"/>
    <mergeCell ref="F6:F7"/>
    <mergeCell ref="G6:I6"/>
    <mergeCell ref="J6:J7"/>
    <mergeCell ref="K6:L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025FC-2AED-4CEB-8DD4-1A3074151504}">
  <dimension ref="A1:P277"/>
  <sheetViews>
    <sheetView showGridLines="0" tabSelected="1" topLeftCell="B1" zoomScaleNormal="10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I13" sqref="I13"/>
    </sheetView>
  </sheetViews>
  <sheetFormatPr baseColWidth="10" defaultColWidth="11.42578125" defaultRowHeight="12.75"/>
  <cols>
    <col min="1" max="1" width="3.42578125" customWidth="1"/>
    <col min="2" max="2" width="92.5703125" customWidth="1"/>
    <col min="3" max="4" width="15.28515625" customWidth="1"/>
    <col min="5" max="5" width="15" customWidth="1"/>
    <col min="6" max="6" width="15.140625" customWidth="1"/>
    <col min="7" max="9" width="10.5703125" style="84" customWidth="1"/>
    <col min="10" max="10" width="12" customWidth="1"/>
    <col min="11" max="11" width="12" bestFit="1" customWidth="1"/>
    <col min="12" max="12" width="12.42578125" bestFit="1" customWidth="1"/>
    <col min="13" max="13" width="13.85546875" bestFit="1" customWidth="1"/>
  </cols>
  <sheetData>
    <row r="1" spans="2:16" ht="15.75">
      <c r="B1" s="4" t="s">
        <v>94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6" ht="14.25" customHeight="1">
      <c r="B2" s="5"/>
      <c r="C2" s="5"/>
      <c r="D2" s="5"/>
      <c r="E2" s="5"/>
      <c r="F2" s="5"/>
      <c r="G2" s="137"/>
      <c r="H2" s="137"/>
      <c r="I2" s="137"/>
      <c r="J2" s="5"/>
      <c r="K2" s="5"/>
      <c r="L2" s="5"/>
    </row>
    <row r="3" spans="2:16" s="116" customFormat="1" ht="15">
      <c r="B3" s="8" t="s">
        <v>165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2:16" s="116" customFormat="1" ht="17.25" customHeight="1">
      <c r="B4" s="9" t="s">
        <v>166</v>
      </c>
      <c r="C4" s="9"/>
      <c r="D4" s="9"/>
      <c r="E4" s="9"/>
      <c r="F4" s="9"/>
      <c r="G4" s="9"/>
      <c r="H4" s="9"/>
      <c r="I4" s="9"/>
      <c r="J4" s="9"/>
      <c r="K4" s="9"/>
      <c r="L4" s="9"/>
    </row>
    <row r="5" spans="2:16" s="116" customFormat="1" ht="14.25" customHeight="1">
      <c r="B5" s="9" t="s">
        <v>97</v>
      </c>
      <c r="C5" s="9"/>
      <c r="D5" s="9"/>
      <c r="E5" s="9"/>
      <c r="F5" s="9"/>
      <c r="G5" s="9"/>
      <c r="H5" s="9"/>
      <c r="I5" s="9"/>
      <c r="J5" s="9"/>
      <c r="K5" s="9"/>
      <c r="L5" s="9"/>
    </row>
    <row r="6" spans="2:16" s="116" customFormat="1" ht="22.5" customHeight="1">
      <c r="B6" s="86" t="s">
        <v>5</v>
      </c>
      <c r="C6" s="11">
        <v>2024</v>
      </c>
      <c r="D6" s="12"/>
      <c r="E6" s="12"/>
      <c r="F6" s="86">
        <v>2024</v>
      </c>
      <c r="G6" s="11">
        <v>2025</v>
      </c>
      <c r="H6" s="12"/>
      <c r="I6" s="12"/>
      <c r="J6" s="86">
        <v>2025</v>
      </c>
      <c r="K6" s="11" t="s">
        <v>6</v>
      </c>
      <c r="L6" s="89"/>
    </row>
    <row r="7" spans="2:16" ht="24" customHeight="1">
      <c r="B7" s="138"/>
      <c r="C7" s="139" t="s">
        <v>7</v>
      </c>
      <c r="D7" s="139" t="s">
        <v>8</v>
      </c>
      <c r="E7" s="139" t="s">
        <v>9</v>
      </c>
      <c r="F7" s="138"/>
      <c r="G7" s="139" t="s">
        <v>7</v>
      </c>
      <c r="H7" s="139" t="s">
        <v>8</v>
      </c>
      <c r="I7" s="139" t="s">
        <v>9</v>
      </c>
      <c r="J7" s="138"/>
      <c r="K7" s="140" t="s">
        <v>10</v>
      </c>
      <c r="L7" s="141" t="s">
        <v>11</v>
      </c>
    </row>
    <row r="8" spans="2:16" ht="18" customHeight="1">
      <c r="B8" s="19" t="s">
        <v>12</v>
      </c>
      <c r="C8" s="20">
        <f>+C9+C17+C29+C15</f>
        <v>3412.1</v>
      </c>
      <c r="D8" s="20">
        <f t="shared" ref="D8:J8" si="0">+D9+D17+D29+D15</f>
        <v>2945</v>
      </c>
      <c r="E8" s="20">
        <f t="shared" si="0"/>
        <v>2090.6999999999998</v>
      </c>
      <c r="F8" s="20">
        <f t="shared" si="0"/>
        <v>8447.7999999999993</v>
      </c>
      <c r="G8" s="20">
        <f t="shared" si="0"/>
        <v>2405.3000000000002</v>
      </c>
      <c r="H8" s="20">
        <f t="shared" si="0"/>
        <v>2340.6000000000004</v>
      </c>
      <c r="I8" s="20">
        <f t="shared" si="0"/>
        <v>2490.2000000000003</v>
      </c>
      <c r="J8" s="20">
        <f t="shared" si="0"/>
        <v>7236.1000000000013</v>
      </c>
      <c r="K8" s="143">
        <f t="shared" ref="K8:K35" si="1">+J8-F8</f>
        <v>-1211.699999999998</v>
      </c>
      <c r="L8" s="143">
        <f t="shared" ref="L8:L13" si="2">+K8/F8*100</f>
        <v>-14.34337934136696</v>
      </c>
      <c r="N8" s="189"/>
      <c r="O8" s="189"/>
      <c r="P8" s="189"/>
    </row>
    <row r="9" spans="2:16" ht="18" customHeight="1">
      <c r="B9" s="144" t="s">
        <v>13</v>
      </c>
      <c r="C9" s="37">
        <f>+C10</f>
        <v>25.2</v>
      </c>
      <c r="D9" s="37">
        <f t="shared" ref="D9:I10" si="3">+D10</f>
        <v>21.1</v>
      </c>
      <c r="E9" s="37">
        <f t="shared" si="3"/>
        <v>19.899999999999999</v>
      </c>
      <c r="F9" s="37">
        <f t="shared" si="3"/>
        <v>66.199999999999989</v>
      </c>
      <c r="G9" s="37">
        <f t="shared" si="3"/>
        <v>10.5</v>
      </c>
      <c r="H9" s="37">
        <f t="shared" si="3"/>
        <v>12.3</v>
      </c>
      <c r="I9" s="37">
        <f t="shared" si="3"/>
        <v>8.3000000000000007</v>
      </c>
      <c r="J9" s="37">
        <f>+J10</f>
        <v>31.1</v>
      </c>
      <c r="K9" s="96">
        <f t="shared" si="1"/>
        <v>-35.099999999999987</v>
      </c>
      <c r="L9" s="96">
        <f t="shared" si="2"/>
        <v>-53.021148036253763</v>
      </c>
      <c r="N9" s="189"/>
      <c r="O9" s="189"/>
      <c r="P9" s="189"/>
    </row>
    <row r="10" spans="2:16" ht="18" customHeight="1">
      <c r="B10" s="144" t="s">
        <v>80</v>
      </c>
      <c r="C10" s="37">
        <f>+C11</f>
        <v>25.2</v>
      </c>
      <c r="D10" s="37">
        <f t="shared" si="3"/>
        <v>21.1</v>
      </c>
      <c r="E10" s="37">
        <f t="shared" si="3"/>
        <v>19.899999999999999</v>
      </c>
      <c r="F10" s="37">
        <f t="shared" si="3"/>
        <v>66.199999999999989</v>
      </c>
      <c r="G10" s="37">
        <f t="shared" si="3"/>
        <v>10.5</v>
      </c>
      <c r="H10" s="37">
        <f t="shared" si="3"/>
        <v>12.3</v>
      </c>
      <c r="I10" s="37">
        <f t="shared" si="3"/>
        <v>8.3000000000000007</v>
      </c>
      <c r="J10" s="37">
        <f>+J11</f>
        <v>31.1</v>
      </c>
      <c r="K10" s="96">
        <f t="shared" si="1"/>
        <v>-35.099999999999987</v>
      </c>
      <c r="L10" s="96">
        <f t="shared" si="2"/>
        <v>-53.021148036253763</v>
      </c>
      <c r="N10" s="189"/>
      <c r="O10" s="189"/>
      <c r="P10" s="189"/>
    </row>
    <row r="11" spans="2:16" ht="18" customHeight="1">
      <c r="B11" s="145" t="s">
        <v>101</v>
      </c>
      <c r="C11" s="37">
        <f>+C12+C14</f>
        <v>25.2</v>
      </c>
      <c r="D11" s="37">
        <f t="shared" ref="D11:I11" si="4">+D12+D14</f>
        <v>21.1</v>
      </c>
      <c r="E11" s="37">
        <f t="shared" si="4"/>
        <v>19.899999999999999</v>
      </c>
      <c r="F11" s="37">
        <f t="shared" si="4"/>
        <v>66.199999999999989</v>
      </c>
      <c r="G11" s="37">
        <f t="shared" si="4"/>
        <v>10.5</v>
      </c>
      <c r="H11" s="37">
        <f t="shared" si="4"/>
        <v>12.3</v>
      </c>
      <c r="I11" s="37">
        <f t="shared" si="4"/>
        <v>8.3000000000000007</v>
      </c>
      <c r="J11" s="37">
        <f>+J12+J14</f>
        <v>31.1</v>
      </c>
      <c r="K11" s="96">
        <f t="shared" si="1"/>
        <v>-35.099999999999987</v>
      </c>
      <c r="L11" s="96">
        <f t="shared" si="2"/>
        <v>-53.021148036253763</v>
      </c>
      <c r="N11" s="189"/>
      <c r="O11" s="189"/>
      <c r="P11" s="189"/>
    </row>
    <row r="12" spans="2:16" ht="18" customHeight="1">
      <c r="B12" s="145" t="s">
        <v>102</v>
      </c>
      <c r="C12" s="37">
        <f t="shared" ref="C12:I12" si="5">+C13</f>
        <v>25.2</v>
      </c>
      <c r="D12" s="37">
        <f t="shared" si="5"/>
        <v>21.1</v>
      </c>
      <c r="E12" s="37">
        <f t="shared" si="5"/>
        <v>19.899999999999999</v>
      </c>
      <c r="F12" s="37">
        <f t="shared" si="5"/>
        <v>66.199999999999989</v>
      </c>
      <c r="G12" s="37">
        <f t="shared" si="5"/>
        <v>10.5</v>
      </c>
      <c r="H12" s="37">
        <f t="shared" si="5"/>
        <v>12.3</v>
      </c>
      <c r="I12" s="37">
        <f t="shared" si="5"/>
        <v>8.3000000000000007</v>
      </c>
      <c r="J12" s="37">
        <f>+J13</f>
        <v>31.1</v>
      </c>
      <c r="K12" s="96">
        <f t="shared" si="1"/>
        <v>-35.099999999999987</v>
      </c>
      <c r="L12" s="96">
        <f t="shared" si="2"/>
        <v>-53.021148036253763</v>
      </c>
      <c r="N12" s="189"/>
      <c r="O12" s="189"/>
      <c r="P12" s="189"/>
    </row>
    <row r="13" spans="2:16" ht="18" customHeight="1">
      <c r="B13" s="28" t="s">
        <v>167</v>
      </c>
      <c r="C13" s="147">
        <f>+[1]PP!C41</f>
        <v>25.2</v>
      </c>
      <c r="D13" s="147">
        <f>+[1]PP!D41</f>
        <v>21.1</v>
      </c>
      <c r="E13" s="147">
        <f>+[1]PP!E41</f>
        <v>19.899999999999999</v>
      </c>
      <c r="F13" s="147">
        <f>SUM(C13:E13)</f>
        <v>66.199999999999989</v>
      </c>
      <c r="G13" s="147">
        <f>+[1]PP!G41</f>
        <v>10.5</v>
      </c>
      <c r="H13" s="147">
        <f>+[1]PP!H41</f>
        <v>12.3</v>
      </c>
      <c r="I13" s="147">
        <f>+[1]PP!I41</f>
        <v>8.3000000000000007</v>
      </c>
      <c r="J13" s="147">
        <f>SUM(G13:I13)</f>
        <v>31.1</v>
      </c>
      <c r="K13" s="110">
        <f t="shared" si="1"/>
        <v>-35.099999999999987</v>
      </c>
      <c r="L13" s="110">
        <f t="shared" si="2"/>
        <v>-53.021148036253763</v>
      </c>
      <c r="N13" s="189"/>
      <c r="O13" s="189"/>
      <c r="P13" s="189"/>
    </row>
    <row r="14" spans="2:16" ht="18" customHeight="1">
      <c r="B14" s="28" t="s">
        <v>168</v>
      </c>
      <c r="C14" s="147">
        <v>0</v>
      </c>
      <c r="D14" s="147">
        <v>0</v>
      </c>
      <c r="E14" s="147">
        <v>0</v>
      </c>
      <c r="F14" s="147">
        <f>SUM(C14:E14)</f>
        <v>0</v>
      </c>
      <c r="G14" s="147">
        <v>0</v>
      </c>
      <c r="H14" s="147">
        <v>0</v>
      </c>
      <c r="I14" s="147">
        <v>0</v>
      </c>
      <c r="J14" s="147">
        <f>SUM(G14:I14)</f>
        <v>0</v>
      </c>
      <c r="K14" s="110">
        <f t="shared" si="1"/>
        <v>0</v>
      </c>
      <c r="L14" s="162">
        <v>0</v>
      </c>
      <c r="N14" s="189"/>
      <c r="O14" s="189"/>
      <c r="P14" s="189"/>
    </row>
    <row r="15" spans="2:16" ht="18" customHeight="1">
      <c r="B15" s="156" t="s">
        <v>108</v>
      </c>
      <c r="C15" s="94">
        <f>+C16</f>
        <v>0</v>
      </c>
      <c r="D15" s="94">
        <f>+D16</f>
        <v>0</v>
      </c>
      <c r="E15" s="94">
        <f>+E16</f>
        <v>0</v>
      </c>
      <c r="F15" s="94">
        <f>+F16</f>
        <v>0</v>
      </c>
      <c r="G15" s="94">
        <f t="shared" ref="G15:K15" si="6">+G16</f>
        <v>0.9</v>
      </c>
      <c r="H15" s="94">
        <f t="shared" si="6"/>
        <v>0</v>
      </c>
      <c r="I15" s="94">
        <f t="shared" si="6"/>
        <v>0</v>
      </c>
      <c r="J15" s="94">
        <f t="shared" si="6"/>
        <v>0.9</v>
      </c>
      <c r="K15" s="94">
        <f t="shared" si="6"/>
        <v>0.9</v>
      </c>
      <c r="L15" s="176">
        <v>0</v>
      </c>
      <c r="N15" s="189"/>
      <c r="O15" s="189"/>
      <c r="P15" s="189"/>
    </row>
    <row r="16" spans="2:16" ht="18" customHeight="1">
      <c r="B16" s="246" t="s">
        <v>169</v>
      </c>
      <c r="C16" s="147">
        <v>0</v>
      </c>
      <c r="D16" s="147">
        <v>0</v>
      </c>
      <c r="E16" s="147">
        <v>0</v>
      </c>
      <c r="F16" s="147">
        <f>SUM(C16:E16)</f>
        <v>0</v>
      </c>
      <c r="G16" s="147">
        <v>0.9</v>
      </c>
      <c r="H16" s="147">
        <v>0</v>
      </c>
      <c r="I16" s="147">
        <v>0</v>
      </c>
      <c r="J16" s="147">
        <f>SUM(G16:I16)</f>
        <v>0.9</v>
      </c>
      <c r="K16" s="110">
        <f t="shared" ref="K16" si="7">+J16-F16</f>
        <v>0.9</v>
      </c>
      <c r="L16" s="162">
        <v>0</v>
      </c>
      <c r="N16" s="189"/>
      <c r="O16" s="189"/>
      <c r="P16" s="189"/>
    </row>
    <row r="17" spans="1:16" ht="18" customHeight="1">
      <c r="B17" s="155" t="s">
        <v>110</v>
      </c>
      <c r="C17" s="37">
        <f t="shared" ref="C17:I17" si="8">+C18+C25</f>
        <v>3285.9</v>
      </c>
      <c r="D17" s="37">
        <f t="shared" si="8"/>
        <v>2853.5</v>
      </c>
      <c r="E17" s="37">
        <f t="shared" si="8"/>
        <v>1999.8</v>
      </c>
      <c r="F17" s="37">
        <f t="shared" si="8"/>
        <v>8139.2</v>
      </c>
      <c r="G17" s="37">
        <f t="shared" si="8"/>
        <v>2305.2000000000003</v>
      </c>
      <c r="H17" s="37">
        <f t="shared" si="8"/>
        <v>2259.4</v>
      </c>
      <c r="I17" s="37">
        <f t="shared" si="8"/>
        <v>2396.5</v>
      </c>
      <c r="J17" s="37">
        <f>+J18+J25</f>
        <v>6961.1000000000013</v>
      </c>
      <c r="K17" s="96">
        <f t="shared" si="1"/>
        <v>-1178.0999999999985</v>
      </c>
      <c r="L17" s="96">
        <f>+K17/F17*100</f>
        <v>-14.474395517987007</v>
      </c>
      <c r="N17" s="189"/>
      <c r="O17" s="189"/>
      <c r="P17" s="189"/>
    </row>
    <row r="18" spans="1:16" ht="18" customHeight="1">
      <c r="B18" s="145" t="s">
        <v>51</v>
      </c>
      <c r="C18" s="37">
        <f t="shared" ref="C18:I18" si="9">+C19+C23</f>
        <v>3086.1</v>
      </c>
      <c r="D18" s="96">
        <f t="shared" si="9"/>
        <v>2777</v>
      </c>
      <c r="E18" s="96">
        <f t="shared" si="9"/>
        <v>1921</v>
      </c>
      <c r="F18" s="94">
        <f t="shared" si="9"/>
        <v>7784.0999999999995</v>
      </c>
      <c r="G18" s="37">
        <f t="shared" si="9"/>
        <v>2198.1000000000004</v>
      </c>
      <c r="H18" s="37">
        <f t="shared" si="9"/>
        <v>2178.5</v>
      </c>
      <c r="I18" s="96">
        <f t="shared" si="9"/>
        <v>2243.9</v>
      </c>
      <c r="J18" s="96">
        <f>+J19+J23</f>
        <v>6620.5000000000009</v>
      </c>
      <c r="K18" s="96">
        <f t="shared" si="1"/>
        <v>-1163.5999999999985</v>
      </c>
      <c r="L18" s="96">
        <f>+K18/F18*100</f>
        <v>-14.94842049819502</v>
      </c>
      <c r="N18" s="189"/>
      <c r="O18" s="189"/>
      <c r="P18" s="189"/>
    </row>
    <row r="19" spans="1:16" ht="18" customHeight="1">
      <c r="B19" s="148" t="s">
        <v>52</v>
      </c>
      <c r="C19" s="96">
        <f t="shared" ref="C19:I19" si="10">+C20+C22</f>
        <v>204.2</v>
      </c>
      <c r="D19" s="96">
        <f t="shared" si="10"/>
        <v>167</v>
      </c>
      <c r="E19" s="96">
        <f t="shared" si="10"/>
        <v>8.5</v>
      </c>
      <c r="F19" s="96">
        <f t="shared" si="10"/>
        <v>379.7</v>
      </c>
      <c r="G19" s="96">
        <f t="shared" si="10"/>
        <v>32.299999999999997</v>
      </c>
      <c r="H19" s="96">
        <f t="shared" si="10"/>
        <v>180.2</v>
      </c>
      <c r="I19" s="96">
        <f t="shared" si="10"/>
        <v>88.8</v>
      </c>
      <c r="J19" s="96">
        <f>+J20+J22</f>
        <v>301.3</v>
      </c>
      <c r="K19" s="96">
        <f t="shared" si="1"/>
        <v>-78.399999999999977</v>
      </c>
      <c r="L19" s="96">
        <f>+K19/F19*100</f>
        <v>-20.647879905188301</v>
      </c>
      <c r="N19" s="189"/>
      <c r="O19" s="189"/>
      <c r="P19" s="189"/>
    </row>
    <row r="20" spans="1:16" s="34" customFormat="1" ht="18" customHeight="1">
      <c r="B20" s="247" t="s">
        <v>111</v>
      </c>
      <c r="C20" s="165">
        <f>+C21</f>
        <v>2.2000000000000002</v>
      </c>
      <c r="D20" s="165">
        <f t="shared" ref="D20:I20" si="11">+D21</f>
        <v>28.5</v>
      </c>
      <c r="E20" s="165">
        <f t="shared" si="11"/>
        <v>0</v>
      </c>
      <c r="F20" s="165">
        <f t="shared" si="11"/>
        <v>30.7</v>
      </c>
      <c r="G20" s="165">
        <f t="shared" si="11"/>
        <v>10.1</v>
      </c>
      <c r="H20" s="165">
        <f t="shared" si="11"/>
        <v>36.5</v>
      </c>
      <c r="I20" s="165">
        <f t="shared" si="11"/>
        <v>10</v>
      </c>
      <c r="J20" s="165">
        <f>+J21</f>
        <v>56.6</v>
      </c>
      <c r="K20" s="166">
        <f t="shared" si="1"/>
        <v>25.900000000000002</v>
      </c>
      <c r="L20" s="167">
        <v>0</v>
      </c>
      <c r="N20" s="189"/>
      <c r="O20" s="189"/>
      <c r="P20" s="189"/>
    </row>
    <row r="21" spans="1:16" ht="18" customHeight="1">
      <c r="B21" s="248" t="s">
        <v>170</v>
      </c>
      <c r="C21" s="110">
        <f>+[1]PP!C66</f>
        <v>2.2000000000000002</v>
      </c>
      <c r="D21" s="110">
        <f>+[1]PP!D66</f>
        <v>28.5</v>
      </c>
      <c r="E21" s="110">
        <f>+[1]PP!E66</f>
        <v>0</v>
      </c>
      <c r="F21" s="110">
        <f>SUM(C21:E21)</f>
        <v>30.7</v>
      </c>
      <c r="G21" s="110">
        <f>+[1]PP!G66</f>
        <v>10.1</v>
      </c>
      <c r="H21" s="110">
        <f>+[1]PP!H66</f>
        <v>36.5</v>
      </c>
      <c r="I21" s="110">
        <f>+[1]PP!I66</f>
        <v>10</v>
      </c>
      <c r="J21" s="110">
        <f>SUM(G21:I21)</f>
        <v>56.6</v>
      </c>
      <c r="K21" s="110">
        <f t="shared" si="1"/>
        <v>25.900000000000002</v>
      </c>
      <c r="L21" s="249">
        <f t="shared" ref="L21:L31" si="12">+K21/F21*100</f>
        <v>84.364820846905545</v>
      </c>
      <c r="N21" s="189"/>
      <c r="O21" s="189"/>
      <c r="P21" s="189"/>
    </row>
    <row r="22" spans="1:16" ht="18" customHeight="1">
      <c r="B22" s="177" t="s">
        <v>171</v>
      </c>
      <c r="C22" s="110">
        <f>+[1]PP!C67</f>
        <v>202</v>
      </c>
      <c r="D22" s="110">
        <f>+[1]PP!D67</f>
        <v>138.5</v>
      </c>
      <c r="E22" s="110">
        <f>+[1]PP!E67</f>
        <v>8.5</v>
      </c>
      <c r="F22" s="110">
        <f>SUM(C22:E22)</f>
        <v>349</v>
      </c>
      <c r="G22" s="110">
        <f>+[1]PP!G67</f>
        <v>22.2</v>
      </c>
      <c r="H22" s="110">
        <f>+[1]PP!H67</f>
        <v>143.69999999999999</v>
      </c>
      <c r="I22" s="110">
        <f>+[1]PP!I67</f>
        <v>78.8</v>
      </c>
      <c r="J22" s="110">
        <f>SUM(G22:I22)</f>
        <v>244.7</v>
      </c>
      <c r="K22" s="110">
        <f t="shared" si="1"/>
        <v>-104.30000000000001</v>
      </c>
      <c r="L22" s="249">
        <f t="shared" si="12"/>
        <v>-29.885386819484243</v>
      </c>
      <c r="N22" s="189"/>
      <c r="O22" s="189"/>
      <c r="P22" s="189"/>
    </row>
    <row r="23" spans="1:16" ht="18" customHeight="1">
      <c r="B23" s="148" t="s">
        <v>53</v>
      </c>
      <c r="C23" s="96">
        <f t="shared" ref="C23:I23" si="13">SUM(C24:C24)</f>
        <v>2881.9</v>
      </c>
      <c r="D23" s="96">
        <f t="shared" si="13"/>
        <v>2610</v>
      </c>
      <c r="E23" s="96">
        <f t="shared" si="13"/>
        <v>1912.5</v>
      </c>
      <c r="F23" s="96">
        <f t="shared" si="13"/>
        <v>7404.4</v>
      </c>
      <c r="G23" s="96">
        <f t="shared" si="13"/>
        <v>2165.8000000000002</v>
      </c>
      <c r="H23" s="96">
        <f t="shared" si="13"/>
        <v>1998.3</v>
      </c>
      <c r="I23" s="96">
        <f t="shared" si="13"/>
        <v>2155.1</v>
      </c>
      <c r="J23" s="96">
        <f>SUM(J24:J24)</f>
        <v>6319.2000000000007</v>
      </c>
      <c r="K23" s="96">
        <f t="shared" si="1"/>
        <v>-1085.1999999999989</v>
      </c>
      <c r="L23" s="96">
        <f t="shared" si="12"/>
        <v>-14.656150397061193</v>
      </c>
      <c r="N23" s="189"/>
      <c r="O23" s="189"/>
      <c r="P23" s="189"/>
    </row>
    <row r="24" spans="1:16" ht="18" customHeight="1">
      <c r="B24" s="177" t="s">
        <v>172</v>
      </c>
      <c r="C24" s="110">
        <f>+[1]PP!C71</f>
        <v>2881.9</v>
      </c>
      <c r="D24" s="110">
        <f>+[1]PP!D71</f>
        <v>2610</v>
      </c>
      <c r="E24" s="110">
        <f>+[1]PP!E71</f>
        <v>1912.5</v>
      </c>
      <c r="F24" s="147">
        <f>SUM(C24:E24)</f>
        <v>7404.4</v>
      </c>
      <c r="G24" s="110">
        <f>+[1]PP!G71</f>
        <v>2165.8000000000002</v>
      </c>
      <c r="H24" s="110">
        <f>+[1]PP!H71</f>
        <v>1998.3</v>
      </c>
      <c r="I24" s="110">
        <f>+[1]PP!I71</f>
        <v>2155.1</v>
      </c>
      <c r="J24" s="110">
        <f>SUM(G24:I24)</f>
        <v>6319.2000000000007</v>
      </c>
      <c r="K24" s="110">
        <f t="shared" si="1"/>
        <v>-1085.1999999999989</v>
      </c>
      <c r="L24" s="110">
        <f t="shared" si="12"/>
        <v>-14.656150397061193</v>
      </c>
      <c r="N24" s="189"/>
      <c r="O24" s="189"/>
      <c r="P24" s="189"/>
    </row>
    <row r="25" spans="1:16" ht="18" customHeight="1">
      <c r="B25" s="148" t="s">
        <v>56</v>
      </c>
      <c r="C25" s="96">
        <f t="shared" ref="C25:I25" si="14">SUM(C26:C28)</f>
        <v>199.8</v>
      </c>
      <c r="D25" s="96">
        <f t="shared" si="14"/>
        <v>76.5</v>
      </c>
      <c r="E25" s="96">
        <f t="shared" si="14"/>
        <v>78.8</v>
      </c>
      <c r="F25" s="96">
        <f t="shared" si="14"/>
        <v>355.1</v>
      </c>
      <c r="G25" s="96">
        <f t="shared" si="14"/>
        <v>107.1</v>
      </c>
      <c r="H25" s="96">
        <f t="shared" si="14"/>
        <v>80.900000000000006</v>
      </c>
      <c r="I25" s="96">
        <f t="shared" si="14"/>
        <v>152.6</v>
      </c>
      <c r="J25" s="96">
        <f>SUM(J26:J28)</f>
        <v>340.6</v>
      </c>
      <c r="K25" s="96">
        <f t="shared" si="1"/>
        <v>-14.5</v>
      </c>
      <c r="L25" s="96">
        <f t="shared" si="12"/>
        <v>-4.0833568009011545</v>
      </c>
      <c r="M25" s="21"/>
      <c r="N25" s="189"/>
      <c r="O25" s="189"/>
      <c r="P25" s="189"/>
    </row>
    <row r="26" spans="1:16" ht="18" customHeight="1">
      <c r="A26">
        <v>0</v>
      </c>
      <c r="B26" s="177" t="s">
        <v>173</v>
      </c>
      <c r="C26" s="151">
        <v>3.4</v>
      </c>
      <c r="D26" s="151">
        <v>3.8</v>
      </c>
      <c r="E26" s="151">
        <v>4.8</v>
      </c>
      <c r="F26" s="147">
        <f>SUM(C26:E26)</f>
        <v>12</v>
      </c>
      <c r="G26" s="110">
        <f>+[1]PP!G78</f>
        <v>4.3</v>
      </c>
      <c r="H26" s="110">
        <v>3.4</v>
      </c>
      <c r="I26" s="110">
        <f>+[1]PP!I78</f>
        <v>3.1</v>
      </c>
      <c r="J26" s="110">
        <f>SUM(G26:I26)</f>
        <v>10.799999999999999</v>
      </c>
      <c r="K26" s="110">
        <f t="shared" si="1"/>
        <v>-1.2000000000000011</v>
      </c>
      <c r="L26" s="110">
        <f t="shared" si="12"/>
        <v>-10.000000000000009</v>
      </c>
      <c r="M26" s="21"/>
      <c r="N26" s="189"/>
      <c r="O26" s="189"/>
      <c r="P26" s="189"/>
    </row>
    <row r="27" spans="1:16" ht="18" customHeight="1">
      <c r="B27" s="177" t="s">
        <v>174</v>
      </c>
      <c r="C27" s="151">
        <v>164.4</v>
      </c>
      <c r="D27" s="151">
        <v>48.5</v>
      </c>
      <c r="E27" s="151">
        <v>49.9</v>
      </c>
      <c r="F27" s="147">
        <f>SUM(C27:E27)</f>
        <v>262.8</v>
      </c>
      <c r="G27" s="110">
        <v>41.8</v>
      </c>
      <c r="H27" s="110">
        <v>28.6</v>
      </c>
      <c r="I27" s="110">
        <v>115.2</v>
      </c>
      <c r="J27" s="110">
        <f>SUM(G27:I27)</f>
        <v>185.60000000000002</v>
      </c>
      <c r="K27" s="110">
        <f t="shared" si="1"/>
        <v>-77.199999999999989</v>
      </c>
      <c r="L27" s="110">
        <f t="shared" si="12"/>
        <v>-29.375951293759506</v>
      </c>
      <c r="M27" s="21"/>
      <c r="N27" s="189"/>
      <c r="O27" s="189"/>
      <c r="P27" s="189"/>
    </row>
    <row r="28" spans="1:16" ht="18" customHeight="1">
      <c r="B28" s="177" t="s">
        <v>175</v>
      </c>
      <c r="C28" s="151">
        <v>32</v>
      </c>
      <c r="D28" s="151">
        <v>24.2</v>
      </c>
      <c r="E28" s="151">
        <v>24.1</v>
      </c>
      <c r="F28" s="147">
        <f>SUM(C28:E28)</f>
        <v>80.300000000000011</v>
      </c>
      <c r="G28" s="110">
        <v>61</v>
      </c>
      <c r="H28" s="110">
        <v>48.9</v>
      </c>
      <c r="I28" s="110">
        <v>34.299999999999997</v>
      </c>
      <c r="J28" s="110">
        <f>SUM(G28:I28)</f>
        <v>144.19999999999999</v>
      </c>
      <c r="K28" s="110">
        <f t="shared" si="1"/>
        <v>63.899999999999977</v>
      </c>
      <c r="L28" s="110">
        <f t="shared" si="12"/>
        <v>79.576587795765846</v>
      </c>
      <c r="M28" s="21"/>
      <c r="N28" s="189"/>
      <c r="O28" s="189"/>
      <c r="P28" s="189"/>
    </row>
    <row r="29" spans="1:16" ht="18" customHeight="1">
      <c r="B29" s="155" t="s">
        <v>116</v>
      </c>
      <c r="C29" s="96">
        <f t="shared" ref="C29:I29" si="15">+C30+C32</f>
        <v>101</v>
      </c>
      <c r="D29" s="96">
        <f t="shared" si="15"/>
        <v>70.400000000000006</v>
      </c>
      <c r="E29" s="96">
        <f t="shared" si="15"/>
        <v>71</v>
      </c>
      <c r="F29" s="96">
        <f t="shared" si="15"/>
        <v>242.4</v>
      </c>
      <c r="G29" s="96">
        <f t="shared" si="15"/>
        <v>88.7</v>
      </c>
      <c r="H29" s="96">
        <f t="shared" si="15"/>
        <v>68.900000000000006</v>
      </c>
      <c r="I29" s="96">
        <f t="shared" si="15"/>
        <v>85.4</v>
      </c>
      <c r="J29" s="96">
        <f>+J30+J32</f>
        <v>243.00000000000003</v>
      </c>
      <c r="K29" s="96">
        <f t="shared" si="1"/>
        <v>0.60000000000002274</v>
      </c>
      <c r="L29" s="96">
        <f t="shared" si="12"/>
        <v>0.2475247524752569</v>
      </c>
      <c r="M29" s="21"/>
      <c r="N29" s="189"/>
      <c r="O29" s="189"/>
      <c r="P29" s="189"/>
    </row>
    <row r="30" spans="1:16" ht="18" customHeight="1">
      <c r="B30" s="145" t="s">
        <v>61</v>
      </c>
      <c r="C30" s="166">
        <f t="shared" ref="C30:E30" si="16">+C31</f>
        <v>101</v>
      </c>
      <c r="D30" s="166">
        <f t="shared" si="16"/>
        <v>70.400000000000006</v>
      </c>
      <c r="E30" s="166">
        <f t="shared" si="16"/>
        <v>71</v>
      </c>
      <c r="F30" s="94">
        <f>SUM(C30:E30)</f>
        <v>242.4</v>
      </c>
      <c r="G30" s="166">
        <f>+G31</f>
        <v>88.7</v>
      </c>
      <c r="H30" s="166">
        <f>+H31</f>
        <v>68.900000000000006</v>
      </c>
      <c r="I30" s="166">
        <f t="shared" ref="I30" si="17">+I31</f>
        <v>85.4</v>
      </c>
      <c r="J30" s="166">
        <f>SUM(G30:I30)</f>
        <v>243.00000000000003</v>
      </c>
      <c r="K30" s="96">
        <f t="shared" si="1"/>
        <v>0.60000000000002274</v>
      </c>
      <c r="L30" s="166">
        <f t="shared" si="12"/>
        <v>0.2475247524752569</v>
      </c>
      <c r="M30" s="21"/>
      <c r="N30" s="189"/>
      <c r="O30" s="189"/>
      <c r="P30" s="189"/>
    </row>
    <row r="31" spans="1:16" ht="18" customHeight="1">
      <c r="B31" s="28" t="s">
        <v>176</v>
      </c>
      <c r="C31" s="183">
        <f>+[1]PP!C89</f>
        <v>101</v>
      </c>
      <c r="D31" s="183">
        <f>+[1]PP!D89</f>
        <v>70.400000000000006</v>
      </c>
      <c r="E31" s="183">
        <f>+[1]PP!E89</f>
        <v>71</v>
      </c>
      <c r="F31" s="183">
        <f>+[1]PP!F89</f>
        <v>242.4</v>
      </c>
      <c r="G31" s="183">
        <f>+[1]PP!G89</f>
        <v>88.7</v>
      </c>
      <c r="H31" s="183">
        <f>+[1]PP!H89</f>
        <v>68.900000000000006</v>
      </c>
      <c r="I31" s="183">
        <f>+[1]PP!I89</f>
        <v>85.4</v>
      </c>
      <c r="J31" s="183">
        <f>+[1]PP!J89</f>
        <v>243.00000000000003</v>
      </c>
      <c r="K31" s="183">
        <f t="shared" si="1"/>
        <v>0.60000000000002274</v>
      </c>
      <c r="L31" s="183">
        <f t="shared" si="12"/>
        <v>0.2475247524752569</v>
      </c>
      <c r="N31" s="189"/>
      <c r="O31" s="189"/>
      <c r="P31" s="189"/>
    </row>
    <row r="32" spans="1:16" ht="18" customHeight="1">
      <c r="B32" s="145" t="s">
        <v>62</v>
      </c>
      <c r="C32" s="37">
        <v>0</v>
      </c>
      <c r="D32" s="37">
        <v>0</v>
      </c>
      <c r="E32" s="37">
        <v>0</v>
      </c>
      <c r="F32" s="37">
        <f>SUM(C32:E32)</f>
        <v>0</v>
      </c>
      <c r="G32" s="37">
        <v>0</v>
      </c>
      <c r="H32" s="37">
        <v>0</v>
      </c>
      <c r="I32" s="37">
        <v>0</v>
      </c>
      <c r="J32" s="37">
        <f>SUM(G32:I32)</f>
        <v>0</v>
      </c>
      <c r="K32" s="250">
        <f t="shared" si="1"/>
        <v>0</v>
      </c>
      <c r="L32" s="250">
        <v>0</v>
      </c>
      <c r="N32" s="189"/>
      <c r="O32" s="189"/>
      <c r="P32" s="189"/>
    </row>
    <row r="33" spans="2:16" ht="21" customHeight="1">
      <c r="B33" s="251" t="s">
        <v>129</v>
      </c>
      <c r="C33" s="191">
        <f>+C8</f>
        <v>3412.1</v>
      </c>
      <c r="D33" s="191">
        <f>+D8</f>
        <v>2945</v>
      </c>
      <c r="E33" s="191">
        <f>+E8</f>
        <v>2090.6999999999998</v>
      </c>
      <c r="F33" s="191">
        <f>SUM(C33:E33)</f>
        <v>8447.7999999999993</v>
      </c>
      <c r="G33" s="191">
        <f t="shared" ref="G33:I33" si="18">+G8</f>
        <v>2405.3000000000002</v>
      </c>
      <c r="H33" s="191">
        <f t="shared" si="18"/>
        <v>2340.6000000000004</v>
      </c>
      <c r="I33" s="191">
        <f t="shared" si="18"/>
        <v>2490.2000000000003</v>
      </c>
      <c r="J33" s="191">
        <f>+J8</f>
        <v>7236.1000000000013</v>
      </c>
      <c r="K33" s="191">
        <f t="shared" si="1"/>
        <v>-1211.699999999998</v>
      </c>
      <c r="L33" s="192">
        <f>+K33/F33*100</f>
        <v>-14.34337934136696</v>
      </c>
      <c r="N33" s="189"/>
      <c r="O33" s="189"/>
      <c r="P33" s="189"/>
    </row>
    <row r="34" spans="2:16" ht="21" customHeight="1">
      <c r="B34" s="252" t="s">
        <v>177</v>
      </c>
      <c r="C34" s="253">
        <v>0</v>
      </c>
      <c r="D34" s="253">
        <v>0</v>
      </c>
      <c r="E34" s="253">
        <v>0.4</v>
      </c>
      <c r="F34" s="253">
        <f>SUM(C34:E34)</f>
        <v>0.4</v>
      </c>
      <c r="G34" s="253">
        <v>0</v>
      </c>
      <c r="H34" s="253">
        <v>0</v>
      </c>
      <c r="I34" s="253">
        <v>0</v>
      </c>
      <c r="J34" s="253">
        <f>SUM(G34:I34)</f>
        <v>0</v>
      </c>
      <c r="K34" s="219">
        <f t="shared" si="1"/>
        <v>-0.4</v>
      </c>
      <c r="L34" s="254">
        <v>0</v>
      </c>
      <c r="N34" s="189"/>
    </row>
    <row r="35" spans="2:16" ht="21" customHeight="1">
      <c r="B35" s="255"/>
      <c r="C35" s="191">
        <f t="shared" ref="C35:J35" si="19">+C34+C33</f>
        <v>3412.1</v>
      </c>
      <c r="D35" s="191">
        <f t="shared" si="19"/>
        <v>2945</v>
      </c>
      <c r="E35" s="191">
        <f t="shared" si="19"/>
        <v>2091.1</v>
      </c>
      <c r="F35" s="191">
        <f t="shared" si="19"/>
        <v>8448.1999999999989</v>
      </c>
      <c r="G35" s="191">
        <f t="shared" si="19"/>
        <v>2405.3000000000002</v>
      </c>
      <c r="H35" s="191">
        <f t="shared" si="19"/>
        <v>2340.6000000000004</v>
      </c>
      <c r="I35" s="191">
        <f t="shared" si="19"/>
        <v>2490.2000000000003</v>
      </c>
      <c r="J35" s="191">
        <f t="shared" si="19"/>
        <v>7236.1000000000013</v>
      </c>
      <c r="K35" s="191">
        <f t="shared" si="1"/>
        <v>-1212.0999999999976</v>
      </c>
      <c r="L35" s="256">
        <v>0</v>
      </c>
      <c r="N35" s="189"/>
    </row>
    <row r="36" spans="2:16" ht="18" customHeight="1">
      <c r="B36" s="58" t="s">
        <v>178</v>
      </c>
      <c r="G36" s="241"/>
      <c r="H36" s="241"/>
      <c r="I36" s="241"/>
      <c r="J36" s="241"/>
      <c r="K36" s="241"/>
    </row>
    <row r="37" spans="2:16" ht="13.5" customHeight="1">
      <c r="B37" s="63" t="s">
        <v>73</v>
      </c>
      <c r="G37" s="241"/>
      <c r="H37" s="241"/>
      <c r="I37" s="241"/>
      <c r="J37" s="241"/>
      <c r="K37" s="241"/>
    </row>
    <row r="38" spans="2:16" ht="14.25" customHeight="1">
      <c r="B38" s="67" t="s">
        <v>162</v>
      </c>
      <c r="C38" s="257"/>
      <c r="D38" s="257"/>
      <c r="E38" s="257"/>
      <c r="F38" s="257"/>
      <c r="G38" s="257"/>
      <c r="H38" s="241"/>
      <c r="I38" s="241"/>
      <c r="J38" s="241"/>
      <c r="K38" s="241"/>
    </row>
    <row r="39" spans="2:16">
      <c r="B39" s="71"/>
      <c r="C39" s="257"/>
      <c r="D39" s="257"/>
      <c r="E39" s="257"/>
      <c r="F39" s="257"/>
      <c r="G39" s="244"/>
      <c r="H39" s="244"/>
      <c r="I39" s="244"/>
      <c r="J39" s="244"/>
      <c r="K39" s="71"/>
      <c r="L39" s="71"/>
    </row>
    <row r="40" spans="2:16">
      <c r="B40" s="71"/>
      <c r="C40" s="244"/>
      <c r="D40" s="244"/>
      <c r="E40" s="244"/>
      <c r="F40" s="244"/>
      <c r="G40" s="244"/>
      <c r="H40" s="244"/>
      <c r="I40" s="244"/>
      <c r="J40" s="241"/>
      <c r="K40" s="244"/>
      <c r="L40" s="244"/>
    </row>
    <row r="41" spans="2:16" ht="15">
      <c r="B41" s="8" t="s">
        <v>165</v>
      </c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2:16" ht="14.25">
      <c r="B42" s="9" t="s">
        <v>179</v>
      </c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2:16" ht="14.25">
      <c r="B43" s="9" t="s">
        <v>97</v>
      </c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2:16" ht="18" customHeight="1">
      <c r="B44" s="86" t="s">
        <v>5</v>
      </c>
      <c r="C44" s="11">
        <v>2025</v>
      </c>
      <c r="D44" s="12"/>
      <c r="E44" s="12"/>
      <c r="F44" s="86">
        <v>2025</v>
      </c>
      <c r="G44" s="11">
        <v>2025</v>
      </c>
      <c r="H44" s="12"/>
      <c r="I44" s="12"/>
      <c r="J44" s="258" t="s">
        <v>180</v>
      </c>
      <c r="K44" s="11" t="s">
        <v>6</v>
      </c>
      <c r="L44" s="89"/>
    </row>
    <row r="45" spans="2:16" ht="44.25" customHeight="1">
      <c r="B45" s="138"/>
      <c r="C45" s="139" t="s">
        <v>7</v>
      </c>
      <c r="D45" s="139" t="s">
        <v>8</v>
      </c>
      <c r="E45" s="139" t="s">
        <v>9</v>
      </c>
      <c r="F45" s="138"/>
      <c r="G45" s="139" t="s">
        <v>7</v>
      </c>
      <c r="H45" s="139" t="s">
        <v>8</v>
      </c>
      <c r="I45" s="139" t="s">
        <v>9</v>
      </c>
      <c r="J45" s="259"/>
      <c r="K45" s="140" t="s">
        <v>181</v>
      </c>
      <c r="L45" s="141" t="s">
        <v>11</v>
      </c>
    </row>
    <row r="46" spans="2:16" ht="18" customHeight="1">
      <c r="B46" s="19" t="s">
        <v>12</v>
      </c>
      <c r="C46" s="20">
        <f>+C47+C55+C67+C53</f>
        <v>2405.3000000000002</v>
      </c>
      <c r="D46" s="20">
        <f t="shared" ref="D46:J46" si="20">+D47+D55+D67+D53</f>
        <v>2340.6000000000004</v>
      </c>
      <c r="E46" s="20">
        <f t="shared" si="20"/>
        <v>2490.2000000000003</v>
      </c>
      <c r="F46" s="20">
        <f t="shared" si="20"/>
        <v>7236.1000000000013</v>
      </c>
      <c r="G46" s="20">
        <f t="shared" si="20"/>
        <v>2758.3552730000001</v>
      </c>
      <c r="H46" s="20">
        <f t="shared" si="20"/>
        <v>2940.7165210000007</v>
      </c>
      <c r="I46" s="20">
        <f t="shared" si="20"/>
        <v>2689.8495440000002</v>
      </c>
      <c r="J46" s="20">
        <f t="shared" si="20"/>
        <v>8388.9213380000001</v>
      </c>
      <c r="K46" s="20">
        <f t="shared" ref="K46:K71" si="21">+F46-J46</f>
        <v>-1152.8213379999988</v>
      </c>
      <c r="L46" s="20">
        <f t="shared" ref="L46:L51" si="22">+F46/J46*100</f>
        <v>86.257812041007369</v>
      </c>
      <c r="M46" s="260"/>
      <c r="N46" s="261"/>
    </row>
    <row r="47" spans="2:16" ht="18" customHeight="1">
      <c r="B47" s="144" t="s">
        <v>13</v>
      </c>
      <c r="C47" s="37">
        <f t="shared" ref="C47:I50" si="23">+C48</f>
        <v>10.5</v>
      </c>
      <c r="D47" s="37">
        <f t="shared" si="23"/>
        <v>12.3</v>
      </c>
      <c r="E47" s="37">
        <f t="shared" si="23"/>
        <v>8.3000000000000007</v>
      </c>
      <c r="F47" s="37">
        <f>+F48</f>
        <v>31.1</v>
      </c>
      <c r="G47" s="37">
        <f t="shared" ref="G47:I48" si="24">+G48</f>
        <v>27.407166</v>
      </c>
      <c r="H47" s="37">
        <f t="shared" si="24"/>
        <v>31.705984999999998</v>
      </c>
      <c r="I47" s="37">
        <f t="shared" si="24"/>
        <v>28.461089000000001</v>
      </c>
      <c r="J47" s="37">
        <f>+J48</f>
        <v>87.574240000000003</v>
      </c>
      <c r="K47" s="37">
        <f t="shared" si="21"/>
        <v>-56.474240000000002</v>
      </c>
      <c r="L47" s="37">
        <f t="shared" si="22"/>
        <v>35.512726116721083</v>
      </c>
      <c r="M47" s="260"/>
      <c r="N47" s="261"/>
    </row>
    <row r="48" spans="2:16" ht="18" customHeight="1">
      <c r="B48" s="144" t="s">
        <v>80</v>
      </c>
      <c r="C48" s="37">
        <f t="shared" si="23"/>
        <v>10.5</v>
      </c>
      <c r="D48" s="37">
        <f t="shared" si="23"/>
        <v>12.3</v>
      </c>
      <c r="E48" s="37">
        <f t="shared" si="23"/>
        <v>8.3000000000000007</v>
      </c>
      <c r="F48" s="37">
        <f>+F49</f>
        <v>31.1</v>
      </c>
      <c r="G48" s="37">
        <f t="shared" si="24"/>
        <v>27.407166</v>
      </c>
      <c r="H48" s="37">
        <f t="shared" si="24"/>
        <v>31.705984999999998</v>
      </c>
      <c r="I48" s="37">
        <f t="shared" si="24"/>
        <v>28.461089000000001</v>
      </c>
      <c r="J48" s="37">
        <f>+J49</f>
        <v>87.574240000000003</v>
      </c>
      <c r="K48" s="37">
        <f t="shared" si="21"/>
        <v>-56.474240000000002</v>
      </c>
      <c r="L48" s="37">
        <f t="shared" si="22"/>
        <v>35.512726116721083</v>
      </c>
      <c r="M48" s="260"/>
      <c r="N48" s="261"/>
    </row>
    <row r="49" spans="2:14" ht="18" customHeight="1">
      <c r="B49" s="145" t="s">
        <v>101</v>
      </c>
      <c r="C49" s="37">
        <f>+C50+C52</f>
        <v>10.5</v>
      </c>
      <c r="D49" s="96">
        <f t="shared" si="23"/>
        <v>12.3</v>
      </c>
      <c r="E49" s="96">
        <f t="shared" si="23"/>
        <v>8.3000000000000007</v>
      </c>
      <c r="F49" s="96">
        <f>+F50</f>
        <v>31.1</v>
      </c>
      <c r="G49" s="37">
        <f t="shared" si="23"/>
        <v>27.407166</v>
      </c>
      <c r="H49" s="96">
        <f t="shared" si="23"/>
        <v>31.705984999999998</v>
      </c>
      <c r="I49" s="96">
        <f t="shared" si="23"/>
        <v>28.461089000000001</v>
      </c>
      <c r="J49" s="96">
        <f>+J50</f>
        <v>87.574240000000003</v>
      </c>
      <c r="K49" s="96">
        <f t="shared" si="21"/>
        <v>-56.474240000000002</v>
      </c>
      <c r="L49" s="96">
        <f t="shared" si="22"/>
        <v>35.512726116721083</v>
      </c>
      <c r="M49" s="260"/>
      <c r="N49" s="261"/>
    </row>
    <row r="50" spans="2:14" ht="18" customHeight="1">
      <c r="B50" s="148" t="s">
        <v>102</v>
      </c>
      <c r="C50" s="37">
        <f>+C51</f>
        <v>10.5</v>
      </c>
      <c r="D50" s="37">
        <f t="shared" si="23"/>
        <v>12.3</v>
      </c>
      <c r="E50" s="37">
        <f t="shared" si="23"/>
        <v>8.3000000000000007</v>
      </c>
      <c r="F50" s="37">
        <f>+F51</f>
        <v>31.1</v>
      </c>
      <c r="G50" s="37">
        <f t="shared" si="23"/>
        <v>27.407166</v>
      </c>
      <c r="H50" s="37">
        <f t="shared" si="23"/>
        <v>31.705984999999998</v>
      </c>
      <c r="I50" s="37">
        <f t="shared" si="23"/>
        <v>28.461089000000001</v>
      </c>
      <c r="J50" s="37">
        <f>+J51</f>
        <v>87.574240000000003</v>
      </c>
      <c r="K50" s="37">
        <f t="shared" si="21"/>
        <v>-56.474240000000002</v>
      </c>
      <c r="L50" s="37">
        <f t="shared" si="22"/>
        <v>35.512726116721083</v>
      </c>
      <c r="M50" s="260"/>
      <c r="N50" s="261"/>
    </row>
    <row r="51" spans="2:14" ht="18" customHeight="1">
      <c r="B51" s="28" t="s">
        <v>167</v>
      </c>
      <c r="C51" s="147">
        <f>+G13</f>
        <v>10.5</v>
      </c>
      <c r="D51" s="147">
        <f>+H13</f>
        <v>12.3</v>
      </c>
      <c r="E51" s="147">
        <f>+I13</f>
        <v>8.3000000000000007</v>
      </c>
      <c r="F51" s="147">
        <f>+J13</f>
        <v>31.1</v>
      </c>
      <c r="G51" s="147">
        <v>27.407166</v>
      </c>
      <c r="H51" s="147">
        <v>31.705984999999998</v>
      </c>
      <c r="I51" s="147">
        <v>28.461089000000001</v>
      </c>
      <c r="J51" s="147">
        <f>SUM(G51:I51)</f>
        <v>87.574240000000003</v>
      </c>
      <c r="K51" s="147">
        <f t="shared" si="21"/>
        <v>-56.474240000000002</v>
      </c>
      <c r="L51" s="147">
        <f t="shared" si="22"/>
        <v>35.512726116721083</v>
      </c>
      <c r="M51" s="260"/>
      <c r="N51" s="261"/>
    </row>
    <row r="52" spans="2:14" ht="18" customHeight="1">
      <c r="B52" s="199" t="s">
        <v>168</v>
      </c>
      <c r="C52" s="147">
        <v>0</v>
      </c>
      <c r="D52" s="147">
        <f>+H14</f>
        <v>0</v>
      </c>
      <c r="E52" s="147">
        <f>+I14</f>
        <v>0</v>
      </c>
      <c r="F52" s="147">
        <f>+J14</f>
        <v>0</v>
      </c>
      <c r="G52" s="147">
        <v>0</v>
      </c>
      <c r="H52" s="147">
        <v>0</v>
      </c>
      <c r="I52" s="147">
        <v>0</v>
      </c>
      <c r="J52" s="147">
        <f>SUM(G52:I52)</f>
        <v>0</v>
      </c>
      <c r="K52" s="147">
        <f t="shared" si="21"/>
        <v>0</v>
      </c>
      <c r="L52" s="178">
        <v>0</v>
      </c>
      <c r="M52" s="260"/>
      <c r="N52" s="261"/>
    </row>
    <row r="53" spans="2:14" ht="18" customHeight="1">
      <c r="B53" s="156" t="s">
        <v>108</v>
      </c>
      <c r="C53" s="94">
        <f>+C54</f>
        <v>0.9</v>
      </c>
      <c r="D53" s="94">
        <f>+D54</f>
        <v>0</v>
      </c>
      <c r="E53" s="94">
        <f>+E54</f>
        <v>0</v>
      </c>
      <c r="F53" s="94">
        <f>+F54</f>
        <v>0.9</v>
      </c>
      <c r="G53" s="94">
        <f t="shared" ref="G53:K53" si="25">+G54</f>
        <v>0</v>
      </c>
      <c r="H53" s="94">
        <f t="shared" si="25"/>
        <v>0</v>
      </c>
      <c r="I53" s="94">
        <f t="shared" si="25"/>
        <v>0</v>
      </c>
      <c r="J53" s="94">
        <f t="shared" si="25"/>
        <v>0</v>
      </c>
      <c r="K53" s="94">
        <f t="shared" si="25"/>
        <v>-0.9</v>
      </c>
      <c r="L53" s="176">
        <v>0</v>
      </c>
      <c r="M53" s="260"/>
      <c r="N53" s="261"/>
    </row>
    <row r="54" spans="2:14" ht="18" customHeight="1">
      <c r="B54" s="246" t="s">
        <v>169</v>
      </c>
      <c r="C54" s="147">
        <f>+G16</f>
        <v>0.9</v>
      </c>
      <c r="D54" s="147">
        <f t="shared" ref="D54:E54" si="26">+H16</f>
        <v>0</v>
      </c>
      <c r="E54" s="147">
        <f t="shared" si="26"/>
        <v>0</v>
      </c>
      <c r="F54" s="147">
        <f>SUM(C54:E54)</f>
        <v>0.9</v>
      </c>
      <c r="G54" s="147">
        <v>0</v>
      </c>
      <c r="H54" s="147">
        <v>0</v>
      </c>
      <c r="I54" s="147">
        <v>0</v>
      </c>
      <c r="J54" s="147">
        <f>SUM(G54:I54)</f>
        <v>0</v>
      </c>
      <c r="K54" s="110">
        <f t="shared" ref="K54" si="27">+J54-F54</f>
        <v>-0.9</v>
      </c>
      <c r="L54" s="162">
        <v>0</v>
      </c>
      <c r="M54" s="260"/>
      <c r="N54" s="261"/>
    </row>
    <row r="55" spans="2:14" ht="18" customHeight="1">
      <c r="B55" s="155" t="s">
        <v>110</v>
      </c>
      <c r="C55" s="37">
        <f t="shared" ref="C55:I55" si="28">+C56+C63</f>
        <v>2305.2000000000003</v>
      </c>
      <c r="D55" s="37">
        <f t="shared" si="28"/>
        <v>2259.4</v>
      </c>
      <c r="E55" s="37">
        <f t="shared" si="28"/>
        <v>2396.5</v>
      </c>
      <c r="F55" s="37">
        <f>+F56+F63</f>
        <v>6961.1000000000013</v>
      </c>
      <c r="G55" s="37">
        <f t="shared" si="28"/>
        <v>2654.4455440000002</v>
      </c>
      <c r="H55" s="37">
        <f t="shared" si="28"/>
        <v>2832.8903470000005</v>
      </c>
      <c r="I55" s="37">
        <f t="shared" si="28"/>
        <v>2584.1849400000001</v>
      </c>
      <c r="J55" s="37">
        <f>+J56+J63</f>
        <v>8071.5208310000007</v>
      </c>
      <c r="K55" s="37">
        <f t="shared" si="21"/>
        <v>-1110.4208309999995</v>
      </c>
      <c r="L55" s="37">
        <f t="shared" ref="L55:L69" si="29">+F55/J55*100</f>
        <v>86.242731026162431</v>
      </c>
      <c r="M55" s="260"/>
      <c r="N55" s="261"/>
    </row>
    <row r="56" spans="2:14" ht="18" customHeight="1">
      <c r="B56" s="148" t="s">
        <v>51</v>
      </c>
      <c r="C56" s="37">
        <f t="shared" ref="C56:I56" si="30">+C57+C61</f>
        <v>2198.1000000000004</v>
      </c>
      <c r="D56" s="96">
        <f t="shared" si="30"/>
        <v>2178.5</v>
      </c>
      <c r="E56" s="96">
        <f t="shared" si="30"/>
        <v>2243.9</v>
      </c>
      <c r="F56" s="94">
        <f>+F57+F61</f>
        <v>6620.5000000000009</v>
      </c>
      <c r="G56" s="37">
        <f t="shared" si="30"/>
        <v>2445.0271050000001</v>
      </c>
      <c r="H56" s="96">
        <f t="shared" si="30"/>
        <v>2752.0536230000002</v>
      </c>
      <c r="I56" s="96">
        <f t="shared" si="30"/>
        <v>2499.8483900000001</v>
      </c>
      <c r="J56" s="96">
        <f>+J57+J61</f>
        <v>7696.9291180000009</v>
      </c>
      <c r="K56" s="96">
        <f t="shared" si="21"/>
        <v>-1076.429118</v>
      </c>
      <c r="L56" s="96">
        <f t="shared" si="29"/>
        <v>86.014823554985469</v>
      </c>
      <c r="M56" s="260"/>
      <c r="N56" s="261"/>
    </row>
    <row r="57" spans="2:14" ht="18" customHeight="1">
      <c r="B57" s="163" t="s">
        <v>52</v>
      </c>
      <c r="C57" s="96">
        <f t="shared" ref="C57:I57" si="31">+C58+C60</f>
        <v>32.299999999999997</v>
      </c>
      <c r="D57" s="96">
        <f t="shared" si="31"/>
        <v>180.2</v>
      </c>
      <c r="E57" s="96">
        <f t="shared" si="31"/>
        <v>88.8</v>
      </c>
      <c r="F57" s="96">
        <f>+F58+F60</f>
        <v>301.3</v>
      </c>
      <c r="G57" s="96">
        <f t="shared" si="31"/>
        <v>216.158816</v>
      </c>
      <c r="H57" s="96">
        <f t="shared" si="31"/>
        <v>189.02972699999998</v>
      </c>
      <c r="I57" s="96">
        <f t="shared" si="31"/>
        <v>209.243899</v>
      </c>
      <c r="J57" s="96">
        <f>+J58+J60</f>
        <v>614.43244200000004</v>
      </c>
      <c r="K57" s="96">
        <f t="shared" si="21"/>
        <v>-313.13244200000003</v>
      </c>
      <c r="L57" s="96">
        <f t="shared" si="29"/>
        <v>49.037124247420515</v>
      </c>
      <c r="M57" s="260"/>
      <c r="N57" s="261"/>
    </row>
    <row r="58" spans="2:14" ht="18" customHeight="1">
      <c r="B58" s="164" t="s">
        <v>111</v>
      </c>
      <c r="C58" s="165">
        <f t="shared" ref="C58:I58" si="32">+C59</f>
        <v>10.1</v>
      </c>
      <c r="D58" s="165">
        <f t="shared" si="32"/>
        <v>36.5</v>
      </c>
      <c r="E58" s="165">
        <f t="shared" si="32"/>
        <v>10</v>
      </c>
      <c r="F58" s="165">
        <f>+F59</f>
        <v>56.6</v>
      </c>
      <c r="G58" s="165">
        <f t="shared" si="32"/>
        <v>2.3837830000000002</v>
      </c>
      <c r="H58" s="165">
        <f t="shared" si="32"/>
        <v>32.628380999999997</v>
      </c>
      <c r="I58" s="165">
        <f t="shared" si="32"/>
        <v>0</v>
      </c>
      <c r="J58" s="165">
        <f>+J59</f>
        <v>35.012163999999999</v>
      </c>
      <c r="K58" s="165">
        <f t="shared" si="21"/>
        <v>21.587836000000003</v>
      </c>
      <c r="L58" s="96">
        <f t="shared" si="29"/>
        <v>161.6581025954294</v>
      </c>
      <c r="M58" s="260"/>
      <c r="N58" s="261"/>
    </row>
    <row r="59" spans="2:14" ht="18" customHeight="1">
      <c r="B59" s="262" t="s">
        <v>170</v>
      </c>
      <c r="C59" s="110">
        <f t="shared" ref="C59:E60" si="33">+G21</f>
        <v>10.1</v>
      </c>
      <c r="D59" s="110">
        <f t="shared" si="33"/>
        <v>36.5</v>
      </c>
      <c r="E59" s="110">
        <f t="shared" si="33"/>
        <v>10</v>
      </c>
      <c r="F59" s="110">
        <f>SUM(C59:E59)</f>
        <v>56.6</v>
      </c>
      <c r="G59" s="110">
        <v>2.3837830000000002</v>
      </c>
      <c r="H59" s="110">
        <v>32.628380999999997</v>
      </c>
      <c r="I59" s="110">
        <v>0</v>
      </c>
      <c r="J59" s="110">
        <f>SUM(G59:I59)</f>
        <v>35.012163999999999</v>
      </c>
      <c r="K59" s="110">
        <f t="shared" si="21"/>
        <v>21.587836000000003</v>
      </c>
      <c r="L59" s="110">
        <f t="shared" si="29"/>
        <v>161.6581025954294</v>
      </c>
      <c r="M59" s="260"/>
      <c r="N59" s="261"/>
    </row>
    <row r="60" spans="2:14" ht="18" customHeight="1">
      <c r="B60" s="170" t="s">
        <v>171</v>
      </c>
      <c r="C60" s="110">
        <f t="shared" si="33"/>
        <v>22.2</v>
      </c>
      <c r="D60" s="110">
        <f t="shared" si="33"/>
        <v>143.69999999999999</v>
      </c>
      <c r="E60" s="110">
        <f t="shared" si="33"/>
        <v>78.8</v>
      </c>
      <c r="F60" s="147">
        <f>SUM(C60:E60)</f>
        <v>244.7</v>
      </c>
      <c r="G60" s="110">
        <v>213.77503300000001</v>
      </c>
      <c r="H60" s="110">
        <v>156.40134599999999</v>
      </c>
      <c r="I60" s="110">
        <v>209.243899</v>
      </c>
      <c r="J60" s="110">
        <f>SUM(G60:I60)</f>
        <v>579.42027800000005</v>
      </c>
      <c r="K60" s="110">
        <f t="shared" si="21"/>
        <v>-334.72027800000006</v>
      </c>
      <c r="L60" s="110">
        <f t="shared" si="29"/>
        <v>42.23186679704019</v>
      </c>
      <c r="M60" s="260"/>
      <c r="N60" s="261"/>
    </row>
    <row r="61" spans="2:14" ht="18" customHeight="1">
      <c r="B61" s="163" t="s">
        <v>53</v>
      </c>
      <c r="C61" s="96">
        <f t="shared" ref="C61:I61" si="34">SUM(C62:C62)</f>
        <v>2165.8000000000002</v>
      </c>
      <c r="D61" s="96">
        <f t="shared" si="34"/>
        <v>1998.3</v>
      </c>
      <c r="E61" s="96">
        <f t="shared" si="34"/>
        <v>2155.1</v>
      </c>
      <c r="F61" s="96">
        <f>SUM(F62:F62)</f>
        <v>6319.2000000000007</v>
      </c>
      <c r="G61" s="96">
        <f t="shared" si="34"/>
        <v>2228.868289</v>
      </c>
      <c r="H61" s="96">
        <f t="shared" si="34"/>
        <v>2563.0238960000001</v>
      </c>
      <c r="I61" s="96">
        <f t="shared" si="34"/>
        <v>2290.6044910000001</v>
      </c>
      <c r="J61" s="96">
        <f>SUM(J62:J62)</f>
        <v>7082.4966760000007</v>
      </c>
      <c r="K61" s="96">
        <f t="shared" si="21"/>
        <v>-763.29667599999993</v>
      </c>
      <c r="L61" s="96">
        <f t="shared" si="29"/>
        <v>89.222773960677813</v>
      </c>
      <c r="M61" s="260"/>
      <c r="N61" s="261"/>
    </row>
    <row r="62" spans="2:14" ht="18" customHeight="1">
      <c r="B62" s="170" t="s">
        <v>172</v>
      </c>
      <c r="C62" s="110">
        <f>+G24</f>
        <v>2165.8000000000002</v>
      </c>
      <c r="D62" s="110">
        <f>+H24</f>
        <v>1998.3</v>
      </c>
      <c r="E62" s="110">
        <f>+I24</f>
        <v>2155.1</v>
      </c>
      <c r="F62" s="147">
        <f>SUM(C62:E62)</f>
        <v>6319.2000000000007</v>
      </c>
      <c r="G62" s="110">
        <v>2228.868289</v>
      </c>
      <c r="H62" s="110">
        <v>2563.0238960000001</v>
      </c>
      <c r="I62" s="110">
        <v>2290.6044910000001</v>
      </c>
      <c r="J62" s="110">
        <f>SUM(G62:I62)</f>
        <v>7082.4966760000007</v>
      </c>
      <c r="K62" s="110">
        <f t="shared" si="21"/>
        <v>-763.29667599999993</v>
      </c>
      <c r="L62" s="110">
        <f t="shared" si="29"/>
        <v>89.222773960677813</v>
      </c>
      <c r="M62" s="260"/>
      <c r="N62" s="261"/>
    </row>
    <row r="63" spans="2:14" ht="18" customHeight="1">
      <c r="B63" s="163" t="s">
        <v>56</v>
      </c>
      <c r="C63" s="96">
        <f t="shared" ref="C63:G63" si="35">SUM(C64:C66)</f>
        <v>107.1</v>
      </c>
      <c r="D63" s="96">
        <f t="shared" si="35"/>
        <v>80.900000000000006</v>
      </c>
      <c r="E63" s="96">
        <f t="shared" si="35"/>
        <v>152.6</v>
      </c>
      <c r="F63" s="96">
        <f>SUM(F64:F66)</f>
        <v>340.6</v>
      </c>
      <c r="G63" s="96">
        <f t="shared" si="35"/>
        <v>209.41843900000001</v>
      </c>
      <c r="H63" s="96">
        <f>SUM(H64:H66)</f>
        <v>80.836724000000004</v>
      </c>
      <c r="I63" s="96">
        <f>SUM(I64:I66)</f>
        <v>84.336550000000003</v>
      </c>
      <c r="J63" s="96">
        <f>SUM(J64:J66)</f>
        <v>374.59171300000003</v>
      </c>
      <c r="K63" s="96">
        <f t="shared" si="21"/>
        <v>-33.991713000000004</v>
      </c>
      <c r="L63" s="96">
        <f t="shared" si="29"/>
        <v>90.925663376861735</v>
      </c>
      <c r="M63" s="260"/>
      <c r="N63" s="261"/>
    </row>
    <row r="64" spans="2:14" ht="18" customHeight="1">
      <c r="B64" s="170" t="s">
        <v>173</v>
      </c>
      <c r="C64" s="110">
        <f>+G26</f>
        <v>4.3</v>
      </c>
      <c r="D64" s="110">
        <f t="shared" ref="D64:E66" si="36">+H26</f>
        <v>3.4</v>
      </c>
      <c r="E64" s="110">
        <f t="shared" si="36"/>
        <v>3.1</v>
      </c>
      <c r="F64" s="110">
        <f>SUM(C64:E64)</f>
        <v>10.799999999999999</v>
      </c>
      <c r="G64" s="110">
        <v>33.389636000000003</v>
      </c>
      <c r="H64" s="110">
        <v>26.332560999999998</v>
      </c>
      <c r="I64" s="110">
        <v>25.565709999999999</v>
      </c>
      <c r="J64" s="110">
        <f>SUM(G64:I64)</f>
        <v>85.287907000000004</v>
      </c>
      <c r="K64" s="110">
        <f t="shared" si="21"/>
        <v>-74.487907000000007</v>
      </c>
      <c r="L64" s="110">
        <f t="shared" si="29"/>
        <v>12.662991014658148</v>
      </c>
      <c r="M64" s="260"/>
      <c r="N64" s="261"/>
    </row>
    <row r="65" spans="2:14" ht="18" customHeight="1">
      <c r="B65" s="170" t="s">
        <v>174</v>
      </c>
      <c r="C65" s="110">
        <f>+G27</f>
        <v>41.8</v>
      </c>
      <c r="D65" s="110">
        <f t="shared" si="36"/>
        <v>28.6</v>
      </c>
      <c r="E65" s="110">
        <f t="shared" si="36"/>
        <v>115.2</v>
      </c>
      <c r="F65" s="110">
        <f>SUM(C65:E65)</f>
        <v>185.60000000000002</v>
      </c>
      <c r="G65" s="110">
        <v>171.611535</v>
      </c>
      <c r="H65" s="110">
        <v>49.569681000000003</v>
      </c>
      <c r="I65" s="110">
        <v>52.406298999999997</v>
      </c>
      <c r="J65" s="110">
        <f>SUM(G65:I65)</f>
        <v>273.587515</v>
      </c>
      <c r="K65" s="110">
        <f t="shared" si="21"/>
        <v>-87.987514999999973</v>
      </c>
      <c r="L65" s="110">
        <f t="shared" si="29"/>
        <v>67.839352976322772</v>
      </c>
      <c r="M65" s="260"/>
      <c r="N65" s="261"/>
    </row>
    <row r="66" spans="2:14" ht="18" customHeight="1">
      <c r="B66" s="170" t="s">
        <v>175</v>
      </c>
      <c r="C66" s="110">
        <f>+G28</f>
        <v>61</v>
      </c>
      <c r="D66" s="110">
        <f t="shared" si="36"/>
        <v>48.9</v>
      </c>
      <c r="E66" s="110">
        <f t="shared" si="36"/>
        <v>34.299999999999997</v>
      </c>
      <c r="F66" s="110">
        <f>SUM(C66:E66)</f>
        <v>144.19999999999999</v>
      </c>
      <c r="G66" s="110">
        <v>4.417268</v>
      </c>
      <c r="H66" s="110">
        <v>4.934482</v>
      </c>
      <c r="I66" s="110">
        <v>6.364541</v>
      </c>
      <c r="J66" s="110">
        <f>SUM(G66:I66)</f>
        <v>15.716290999999998</v>
      </c>
      <c r="K66" s="110">
        <f t="shared" si="21"/>
        <v>128.48370899999998</v>
      </c>
      <c r="L66" s="110">
        <f t="shared" si="29"/>
        <v>917.51927983517237</v>
      </c>
      <c r="M66" s="260"/>
      <c r="N66" s="261"/>
    </row>
    <row r="67" spans="2:14" ht="18" customHeight="1">
      <c r="B67" s="155" t="s">
        <v>116</v>
      </c>
      <c r="C67" s="96">
        <f t="shared" ref="C67:I67" si="37">+C68+C70</f>
        <v>88.7</v>
      </c>
      <c r="D67" s="96">
        <f t="shared" si="37"/>
        <v>68.900000000000006</v>
      </c>
      <c r="E67" s="96">
        <f t="shared" si="37"/>
        <v>85.4</v>
      </c>
      <c r="F67" s="96">
        <f>+F68+F70</f>
        <v>243.00000000000003</v>
      </c>
      <c r="G67" s="96">
        <f t="shared" si="37"/>
        <v>76.502562999999995</v>
      </c>
      <c r="H67" s="96">
        <f t="shared" si="37"/>
        <v>76.120188999999996</v>
      </c>
      <c r="I67" s="96">
        <f t="shared" si="37"/>
        <v>77.203514999999996</v>
      </c>
      <c r="J67" s="96">
        <f>+J68+J70</f>
        <v>229.82626699999997</v>
      </c>
      <c r="K67" s="96">
        <f t="shared" si="21"/>
        <v>13.173733000000055</v>
      </c>
      <c r="L67" s="96">
        <f t="shared" si="29"/>
        <v>105.73203975853642</v>
      </c>
      <c r="M67" s="260"/>
      <c r="N67" s="261"/>
    </row>
    <row r="68" spans="2:14" ht="18" customHeight="1">
      <c r="B68" s="145" t="s">
        <v>61</v>
      </c>
      <c r="C68" s="166">
        <f t="shared" ref="C68:E68" si="38">+C69</f>
        <v>88.7</v>
      </c>
      <c r="D68" s="166">
        <f t="shared" si="38"/>
        <v>68.900000000000006</v>
      </c>
      <c r="E68" s="166">
        <f t="shared" si="38"/>
        <v>85.4</v>
      </c>
      <c r="F68" s="94">
        <f>SUM(C68:E68)</f>
        <v>243.00000000000003</v>
      </c>
      <c r="G68" s="166">
        <f t="shared" ref="G68:I68" si="39">+G69</f>
        <v>76.502562999999995</v>
      </c>
      <c r="H68" s="166">
        <f t="shared" si="39"/>
        <v>76.120188999999996</v>
      </c>
      <c r="I68" s="166">
        <f t="shared" si="39"/>
        <v>77.203514999999996</v>
      </c>
      <c r="J68" s="166">
        <f>SUM(G68:I68)</f>
        <v>229.82626699999997</v>
      </c>
      <c r="K68" s="166">
        <f t="shared" si="21"/>
        <v>13.173733000000055</v>
      </c>
      <c r="L68" s="166">
        <f t="shared" si="29"/>
        <v>105.73203975853642</v>
      </c>
      <c r="M68" s="260"/>
      <c r="N68" s="261"/>
    </row>
    <row r="69" spans="2:14" ht="18" customHeight="1">
      <c r="B69" s="263" t="s">
        <v>176</v>
      </c>
      <c r="C69" s="183">
        <f>+G31</f>
        <v>88.7</v>
      </c>
      <c r="D69" s="183">
        <f>+H31</f>
        <v>68.900000000000006</v>
      </c>
      <c r="E69" s="183">
        <f>+I31</f>
        <v>85.4</v>
      </c>
      <c r="F69" s="183">
        <f>SUM(C69:E69)</f>
        <v>243.00000000000003</v>
      </c>
      <c r="G69" s="183">
        <v>76.502562999999995</v>
      </c>
      <c r="H69" s="183">
        <v>76.120188999999996</v>
      </c>
      <c r="I69" s="183">
        <v>77.203514999999996</v>
      </c>
      <c r="J69" s="110">
        <f>SUM(G69:I69)</f>
        <v>229.82626699999997</v>
      </c>
      <c r="K69" s="110">
        <f t="shared" si="21"/>
        <v>13.173733000000055</v>
      </c>
      <c r="L69" s="110">
        <f t="shared" si="29"/>
        <v>105.73203975853642</v>
      </c>
      <c r="M69" s="260"/>
      <c r="N69" s="261"/>
    </row>
    <row r="70" spans="2:14" ht="18" customHeight="1">
      <c r="B70" s="145" t="s">
        <v>62</v>
      </c>
      <c r="C70" s="37">
        <f>+C32</f>
        <v>0</v>
      </c>
      <c r="D70" s="37">
        <f>+F32</f>
        <v>0</v>
      </c>
      <c r="E70" s="37">
        <f>+G32</f>
        <v>0</v>
      </c>
      <c r="F70" s="37">
        <f>SUM(C70:E70)</f>
        <v>0</v>
      </c>
      <c r="G70" s="37">
        <v>0</v>
      </c>
      <c r="H70" s="37">
        <v>0</v>
      </c>
      <c r="I70" s="37">
        <v>0</v>
      </c>
      <c r="J70" s="37">
        <f>SUM(G70:I70)</f>
        <v>0</v>
      </c>
      <c r="K70" s="37">
        <f t="shared" si="21"/>
        <v>0</v>
      </c>
      <c r="L70" s="37">
        <v>0</v>
      </c>
      <c r="M70" s="260"/>
      <c r="N70" s="261"/>
    </row>
    <row r="71" spans="2:14" ht="18" customHeight="1">
      <c r="B71" s="251" t="s">
        <v>129</v>
      </c>
      <c r="C71" s="191">
        <f t="shared" ref="C71:J71" si="40">+C46</f>
        <v>2405.3000000000002</v>
      </c>
      <c r="D71" s="191">
        <f t="shared" si="40"/>
        <v>2340.6000000000004</v>
      </c>
      <c r="E71" s="191">
        <f t="shared" si="40"/>
        <v>2490.2000000000003</v>
      </c>
      <c r="F71" s="191">
        <f t="shared" si="40"/>
        <v>7236.1000000000013</v>
      </c>
      <c r="G71" s="191">
        <f t="shared" si="40"/>
        <v>2758.3552730000001</v>
      </c>
      <c r="H71" s="191">
        <f t="shared" si="40"/>
        <v>2940.7165210000007</v>
      </c>
      <c r="I71" s="191">
        <f t="shared" si="40"/>
        <v>2689.8495440000002</v>
      </c>
      <c r="J71" s="191">
        <f t="shared" si="40"/>
        <v>8388.9213380000001</v>
      </c>
      <c r="K71" s="191">
        <f t="shared" si="21"/>
        <v>-1152.8213379999988</v>
      </c>
      <c r="L71" s="191">
        <f>+F71/J71*100</f>
        <v>86.257812041007369</v>
      </c>
      <c r="M71" s="260"/>
      <c r="N71" s="261"/>
    </row>
    <row r="72" spans="2:14">
      <c r="B72" s="58" t="s">
        <v>178</v>
      </c>
      <c r="G72" s="241"/>
      <c r="H72" s="241"/>
      <c r="I72" s="241"/>
      <c r="J72" s="241"/>
      <c r="K72" s="241"/>
      <c r="M72" s="260"/>
    </row>
    <row r="73" spans="2:14">
      <c r="B73" s="63" t="s">
        <v>73</v>
      </c>
      <c r="G73" s="241"/>
      <c r="H73" s="241"/>
      <c r="I73" s="241"/>
      <c r="J73" s="241"/>
      <c r="K73" s="241"/>
    </row>
    <row r="74" spans="2:14">
      <c r="B74" s="67" t="s">
        <v>162</v>
      </c>
      <c r="C74" s="21"/>
      <c r="D74" s="21"/>
      <c r="E74" s="21"/>
      <c r="F74" s="21"/>
      <c r="G74" s="264"/>
      <c r="H74" s="264"/>
      <c r="I74" s="264"/>
      <c r="J74" s="264"/>
      <c r="K74" s="241"/>
    </row>
    <row r="75" spans="2:14">
      <c r="B75" s="71"/>
      <c r="C75" s="60"/>
      <c r="D75" s="60"/>
      <c r="E75" s="60"/>
      <c r="F75" s="60"/>
      <c r="G75" s="60"/>
      <c r="H75" s="60"/>
      <c r="I75" s="60"/>
      <c r="J75" s="60"/>
      <c r="K75" s="71"/>
      <c r="L75" s="71"/>
    </row>
    <row r="76" spans="2:14">
      <c r="B76" s="71"/>
      <c r="C76" s="71"/>
      <c r="D76" s="71"/>
      <c r="E76" s="71"/>
      <c r="F76" s="265"/>
      <c r="G76" s="60"/>
      <c r="H76" s="60"/>
      <c r="I76" s="60"/>
      <c r="J76" s="71"/>
      <c r="K76" s="71"/>
      <c r="L76" s="71"/>
    </row>
    <row r="77" spans="2:14">
      <c r="B77" s="71"/>
      <c r="C77" s="71"/>
      <c r="D77" s="71"/>
      <c r="E77" s="71"/>
      <c r="F77" s="265"/>
      <c r="G77" s="72"/>
      <c r="H77" s="72"/>
      <c r="I77" s="72"/>
      <c r="J77" s="71"/>
      <c r="K77" s="71"/>
      <c r="L77" s="71"/>
    </row>
    <row r="78" spans="2:14">
      <c r="B78" s="71"/>
      <c r="C78" s="71"/>
      <c r="D78" s="71"/>
      <c r="E78" s="71"/>
      <c r="F78" s="265"/>
      <c r="G78" s="72"/>
      <c r="H78" s="72"/>
      <c r="I78" s="72"/>
      <c r="J78" s="71"/>
      <c r="K78" s="71"/>
      <c r="L78" s="71"/>
    </row>
    <row r="79" spans="2:14">
      <c r="B79" s="71"/>
      <c r="C79" s="71"/>
      <c r="D79" s="71"/>
      <c r="E79" s="71"/>
      <c r="F79" s="265"/>
      <c r="G79" s="72"/>
      <c r="H79" s="72"/>
      <c r="I79" s="72"/>
      <c r="J79" s="71"/>
      <c r="K79" s="71"/>
      <c r="L79" s="71"/>
    </row>
    <row r="80" spans="2:14">
      <c r="B80" s="71"/>
      <c r="C80" s="71"/>
      <c r="D80" s="71"/>
      <c r="E80" s="71"/>
      <c r="F80" s="265"/>
      <c r="G80" s="72"/>
      <c r="H80" s="72"/>
      <c r="I80" s="72"/>
      <c r="J80" s="71"/>
      <c r="K80" s="71"/>
      <c r="L80" s="71"/>
    </row>
    <row r="81" spans="2:12">
      <c r="B81" s="71"/>
      <c r="C81" s="71"/>
      <c r="D81" s="71"/>
      <c r="E81" s="71"/>
      <c r="F81" s="265"/>
      <c r="G81" s="72"/>
      <c r="H81" s="72"/>
      <c r="I81" s="72"/>
      <c r="J81" s="71"/>
      <c r="K81" s="71"/>
      <c r="L81" s="71"/>
    </row>
    <row r="82" spans="2:12">
      <c r="B82" s="71"/>
      <c r="C82" s="71"/>
      <c r="D82" s="71"/>
      <c r="E82" s="71"/>
      <c r="F82" s="71"/>
      <c r="G82" s="72"/>
      <c r="H82" s="72"/>
      <c r="I82" s="72"/>
      <c r="J82" s="71"/>
      <c r="K82" s="71"/>
      <c r="L82" s="71"/>
    </row>
    <row r="83" spans="2:12">
      <c r="B83" s="71"/>
      <c r="C83" s="71"/>
      <c r="D83" s="71"/>
      <c r="E83" s="71"/>
      <c r="F83" s="71"/>
      <c r="G83" s="72"/>
      <c r="H83" s="72"/>
      <c r="I83" s="72"/>
      <c r="J83" s="71"/>
      <c r="K83" s="71"/>
      <c r="L83" s="71"/>
    </row>
    <row r="84" spans="2:12">
      <c r="B84" s="71"/>
      <c r="C84" s="71"/>
      <c r="D84" s="71"/>
      <c r="E84" s="71"/>
      <c r="F84" s="71"/>
      <c r="G84" s="72"/>
      <c r="H84" s="72"/>
      <c r="I84" s="72"/>
      <c r="J84" s="71"/>
      <c r="K84" s="71"/>
      <c r="L84" s="71"/>
    </row>
    <row r="85" spans="2:12">
      <c r="B85" s="71"/>
      <c r="C85" s="71"/>
      <c r="D85" s="71"/>
      <c r="E85" s="71"/>
      <c r="F85" s="71"/>
      <c r="G85" s="72"/>
      <c r="H85" s="72"/>
      <c r="I85" s="72"/>
      <c r="J85" s="71"/>
      <c r="K85" s="71"/>
      <c r="L85" s="71"/>
    </row>
    <row r="86" spans="2:12">
      <c r="B86" s="71"/>
      <c r="C86" s="71"/>
      <c r="D86" s="71"/>
      <c r="E86" s="71"/>
      <c r="F86" s="71"/>
      <c r="G86" s="72"/>
      <c r="H86" s="72"/>
      <c r="I86" s="72"/>
      <c r="J86" s="71"/>
      <c r="K86" s="71"/>
      <c r="L86" s="71"/>
    </row>
    <row r="87" spans="2:12">
      <c r="B87" s="71"/>
      <c r="C87" s="71"/>
      <c r="D87" s="71"/>
      <c r="E87" s="71"/>
      <c r="F87" s="71"/>
      <c r="G87" s="72"/>
      <c r="H87" s="72"/>
      <c r="I87" s="72"/>
      <c r="J87" s="71"/>
      <c r="K87" s="71"/>
      <c r="L87" s="71"/>
    </row>
    <row r="88" spans="2:12">
      <c r="B88" s="71"/>
      <c r="C88" s="71"/>
      <c r="D88" s="71"/>
      <c r="E88" s="71"/>
      <c r="F88" s="71"/>
      <c r="G88" s="72"/>
      <c r="H88" s="72"/>
      <c r="I88" s="72"/>
      <c r="J88" s="71"/>
      <c r="K88" s="71"/>
      <c r="L88" s="71"/>
    </row>
    <row r="89" spans="2:12">
      <c r="B89" s="71"/>
      <c r="C89" s="71"/>
      <c r="D89" s="71"/>
      <c r="E89" s="71"/>
      <c r="F89" s="71"/>
      <c r="G89" s="72"/>
      <c r="H89" s="72"/>
      <c r="I89" s="72"/>
      <c r="J89" s="71"/>
      <c r="K89" s="71"/>
      <c r="L89" s="71"/>
    </row>
    <row r="90" spans="2:12">
      <c r="B90" s="71"/>
      <c r="C90" s="71"/>
      <c r="D90" s="71"/>
      <c r="E90" s="71"/>
      <c r="F90" s="71"/>
      <c r="G90" s="72"/>
      <c r="H90" s="72"/>
      <c r="I90" s="72"/>
      <c r="J90" s="71"/>
      <c r="K90" s="71"/>
      <c r="L90" s="71"/>
    </row>
    <row r="91" spans="2:12">
      <c r="B91" s="71"/>
      <c r="C91" s="71"/>
      <c r="D91" s="71"/>
      <c r="E91" s="71"/>
      <c r="F91" s="71"/>
      <c r="G91" s="72"/>
      <c r="H91" s="72"/>
      <c r="I91" s="72"/>
      <c r="J91" s="71"/>
      <c r="K91" s="71"/>
      <c r="L91" s="71"/>
    </row>
    <row r="92" spans="2:12">
      <c r="B92" s="71"/>
      <c r="C92" s="71"/>
      <c r="D92" s="71"/>
      <c r="E92" s="71"/>
      <c r="F92" s="71"/>
      <c r="G92" s="72"/>
      <c r="H92" s="72"/>
      <c r="I92" s="72"/>
      <c r="J92" s="71"/>
      <c r="K92" s="71"/>
      <c r="L92" s="71"/>
    </row>
    <row r="93" spans="2:12">
      <c r="B93" s="71"/>
      <c r="C93" s="71"/>
      <c r="D93" s="71"/>
      <c r="E93" s="71"/>
      <c r="F93" s="71"/>
      <c r="G93" s="72"/>
      <c r="H93" s="72"/>
      <c r="I93" s="72"/>
      <c r="J93" s="71"/>
      <c r="K93" s="71"/>
      <c r="L93" s="71"/>
    </row>
    <row r="94" spans="2:12">
      <c r="B94" s="71"/>
      <c r="C94" s="71"/>
      <c r="D94" s="71"/>
      <c r="E94" s="71"/>
      <c r="F94" s="71"/>
      <c r="G94" s="72"/>
      <c r="H94" s="72"/>
      <c r="I94" s="72"/>
      <c r="J94" s="71"/>
      <c r="K94" s="71"/>
      <c r="L94" s="71"/>
    </row>
    <row r="95" spans="2:12">
      <c r="B95" s="71"/>
      <c r="C95" s="71"/>
      <c r="D95" s="71"/>
      <c r="E95" s="71"/>
      <c r="F95" s="71"/>
      <c r="G95" s="72"/>
      <c r="H95" s="72"/>
      <c r="I95" s="72"/>
      <c r="J95" s="71"/>
      <c r="K95" s="71"/>
      <c r="L95" s="71"/>
    </row>
    <row r="96" spans="2:12">
      <c r="B96" s="71"/>
      <c r="C96" s="71"/>
      <c r="D96" s="71"/>
      <c r="E96" s="71"/>
      <c r="F96" s="71"/>
      <c r="G96" s="72"/>
      <c r="H96" s="72"/>
      <c r="I96" s="72"/>
      <c r="J96" s="71"/>
      <c r="K96" s="71"/>
      <c r="L96" s="71"/>
    </row>
    <row r="97" spans="2:12">
      <c r="B97" s="71"/>
      <c r="C97" s="71"/>
      <c r="D97" s="71"/>
      <c r="E97" s="71"/>
      <c r="F97" s="71"/>
      <c r="G97" s="72"/>
      <c r="H97" s="72"/>
      <c r="I97" s="72"/>
      <c r="J97" s="71"/>
      <c r="K97" s="71"/>
      <c r="L97" s="71"/>
    </row>
    <row r="98" spans="2:12">
      <c r="B98" s="71"/>
      <c r="C98" s="71"/>
      <c r="D98" s="71"/>
      <c r="E98" s="71"/>
      <c r="F98" s="71"/>
      <c r="G98" s="72"/>
      <c r="H98" s="72"/>
      <c r="I98" s="72"/>
      <c r="J98" s="71"/>
      <c r="K98" s="71"/>
      <c r="L98" s="71"/>
    </row>
    <row r="99" spans="2:12">
      <c r="B99" s="71"/>
      <c r="C99" s="71"/>
      <c r="D99" s="71"/>
      <c r="E99" s="71"/>
      <c r="F99" s="71"/>
      <c r="G99" s="72"/>
      <c r="H99" s="72"/>
      <c r="I99" s="72"/>
      <c r="J99" s="71"/>
      <c r="K99" s="71"/>
      <c r="L99" s="71"/>
    </row>
    <row r="100" spans="2:12">
      <c r="B100" s="71"/>
      <c r="C100" s="71"/>
      <c r="D100" s="71"/>
      <c r="E100" s="71"/>
      <c r="F100" s="71"/>
      <c r="G100" s="72"/>
      <c r="H100" s="72"/>
      <c r="I100" s="72"/>
      <c r="J100" s="71"/>
      <c r="K100" s="71"/>
      <c r="L100" s="71"/>
    </row>
    <row r="101" spans="2:12">
      <c r="B101" s="71"/>
      <c r="C101" s="71"/>
      <c r="D101" s="71"/>
      <c r="E101" s="71"/>
      <c r="F101" s="71"/>
      <c r="G101" s="72"/>
      <c r="H101" s="72"/>
      <c r="I101" s="72"/>
      <c r="J101" s="71"/>
      <c r="K101" s="71"/>
      <c r="L101" s="71"/>
    </row>
    <row r="102" spans="2:12">
      <c r="B102" s="71"/>
      <c r="C102" s="71"/>
      <c r="D102" s="71"/>
      <c r="E102" s="71"/>
      <c r="F102" s="71"/>
      <c r="G102" s="72"/>
      <c r="H102" s="72"/>
      <c r="I102" s="72"/>
      <c r="J102" s="71"/>
      <c r="K102" s="71"/>
      <c r="L102" s="71"/>
    </row>
    <row r="103" spans="2:12">
      <c r="B103" s="71"/>
      <c r="C103" s="71"/>
      <c r="D103" s="71"/>
      <c r="E103" s="71"/>
      <c r="F103" s="71"/>
      <c r="G103" s="72"/>
      <c r="H103" s="72"/>
      <c r="I103" s="72"/>
      <c r="J103" s="71"/>
      <c r="K103" s="71"/>
      <c r="L103" s="71"/>
    </row>
    <row r="104" spans="2:12">
      <c r="B104" s="71"/>
      <c r="C104" s="71"/>
      <c r="D104" s="71"/>
      <c r="E104" s="71"/>
      <c r="F104" s="71"/>
      <c r="G104" s="72"/>
      <c r="H104" s="72"/>
      <c r="I104" s="72"/>
      <c r="J104" s="71"/>
      <c r="K104" s="71"/>
      <c r="L104" s="71"/>
    </row>
    <row r="105" spans="2:12">
      <c r="B105" s="71"/>
      <c r="C105" s="71"/>
      <c r="D105" s="71"/>
      <c r="E105" s="71"/>
      <c r="F105" s="71"/>
      <c r="G105" s="72"/>
      <c r="H105" s="72"/>
      <c r="I105" s="72"/>
      <c r="J105" s="71"/>
      <c r="K105" s="71"/>
      <c r="L105" s="71"/>
    </row>
    <row r="106" spans="2:12">
      <c r="B106" s="71"/>
      <c r="C106" s="71"/>
      <c r="D106" s="71"/>
      <c r="E106" s="71"/>
      <c r="F106" s="71"/>
      <c r="G106" s="72"/>
      <c r="H106" s="72"/>
      <c r="I106" s="72"/>
      <c r="J106" s="71"/>
      <c r="K106" s="71"/>
      <c r="L106" s="71"/>
    </row>
    <row r="107" spans="2:12">
      <c r="B107" s="71"/>
      <c r="C107" s="71"/>
      <c r="D107" s="71"/>
      <c r="E107" s="71"/>
      <c r="F107" s="71"/>
      <c r="G107" s="72"/>
      <c r="H107" s="72"/>
      <c r="I107" s="72"/>
      <c r="J107" s="71"/>
      <c r="K107" s="71"/>
      <c r="L107" s="71"/>
    </row>
    <row r="108" spans="2:12">
      <c r="B108" s="71"/>
      <c r="C108" s="71"/>
      <c r="D108" s="71"/>
      <c r="E108" s="71"/>
      <c r="F108" s="71"/>
      <c r="G108" s="72"/>
      <c r="H108" s="72"/>
      <c r="I108" s="72"/>
      <c r="J108" s="71"/>
      <c r="K108" s="71"/>
      <c r="L108" s="71"/>
    </row>
    <row r="109" spans="2:12">
      <c r="B109" s="71"/>
      <c r="C109" s="71"/>
      <c r="D109" s="71"/>
      <c r="E109" s="71"/>
      <c r="F109" s="71"/>
      <c r="G109" s="72"/>
      <c r="H109" s="72"/>
      <c r="I109" s="72"/>
      <c r="J109" s="71"/>
      <c r="K109" s="71"/>
      <c r="L109" s="71"/>
    </row>
    <row r="110" spans="2:12">
      <c r="B110" s="71"/>
      <c r="C110" s="71"/>
      <c r="D110" s="71"/>
      <c r="E110" s="71"/>
      <c r="F110" s="71"/>
      <c r="G110" s="72"/>
      <c r="H110" s="72"/>
      <c r="I110" s="72"/>
      <c r="J110" s="71"/>
      <c r="K110" s="71"/>
      <c r="L110" s="71"/>
    </row>
    <row r="111" spans="2:12">
      <c r="B111" s="71"/>
      <c r="C111" s="71"/>
      <c r="D111" s="71"/>
      <c r="E111" s="71"/>
      <c r="F111" s="71"/>
      <c r="G111" s="72"/>
      <c r="H111" s="72"/>
      <c r="I111" s="72"/>
      <c r="J111" s="71"/>
      <c r="K111" s="71"/>
      <c r="L111" s="71"/>
    </row>
    <row r="112" spans="2:12">
      <c r="B112" s="71"/>
      <c r="C112" s="71"/>
      <c r="D112" s="71"/>
      <c r="E112" s="71"/>
      <c r="F112" s="71"/>
      <c r="G112" s="72"/>
      <c r="H112" s="72"/>
      <c r="I112" s="72"/>
      <c r="J112" s="71"/>
      <c r="K112" s="71"/>
      <c r="L112" s="71"/>
    </row>
    <row r="113" spans="2:12">
      <c r="B113" s="71"/>
      <c r="C113" s="71"/>
      <c r="D113" s="71"/>
      <c r="E113" s="71"/>
      <c r="F113" s="71"/>
      <c r="G113" s="72"/>
      <c r="H113" s="72"/>
      <c r="I113" s="72"/>
      <c r="J113" s="71"/>
      <c r="K113" s="71"/>
      <c r="L113" s="71"/>
    </row>
    <row r="114" spans="2:12">
      <c r="B114" s="71"/>
      <c r="C114" s="71"/>
      <c r="D114" s="71"/>
      <c r="E114" s="71"/>
      <c r="F114" s="71"/>
      <c r="G114" s="72"/>
      <c r="H114" s="72"/>
      <c r="I114" s="72"/>
      <c r="J114" s="71"/>
      <c r="K114" s="71"/>
      <c r="L114" s="71"/>
    </row>
    <row r="115" spans="2:12">
      <c r="B115" s="71"/>
      <c r="C115" s="71"/>
      <c r="D115" s="71"/>
      <c r="E115" s="71"/>
      <c r="F115" s="71"/>
      <c r="G115" s="72"/>
      <c r="H115" s="72"/>
      <c r="I115" s="72"/>
      <c r="J115" s="71"/>
      <c r="K115" s="71"/>
      <c r="L115" s="71"/>
    </row>
    <row r="116" spans="2:12">
      <c r="B116" s="71"/>
      <c r="C116" s="71"/>
      <c r="D116" s="71"/>
      <c r="E116" s="71"/>
      <c r="F116" s="71"/>
      <c r="G116" s="72"/>
      <c r="H116" s="72"/>
      <c r="I116" s="72"/>
      <c r="J116" s="71"/>
      <c r="K116" s="71"/>
      <c r="L116" s="71"/>
    </row>
    <row r="117" spans="2:12">
      <c r="B117" s="71"/>
      <c r="C117" s="71"/>
      <c r="D117" s="71"/>
      <c r="E117" s="71"/>
      <c r="F117" s="71"/>
      <c r="G117" s="72"/>
      <c r="H117" s="72"/>
      <c r="I117" s="72"/>
      <c r="J117" s="71"/>
      <c r="K117" s="71"/>
      <c r="L117" s="71"/>
    </row>
    <row r="118" spans="2:12">
      <c r="B118" s="71"/>
      <c r="C118" s="71"/>
      <c r="D118" s="71"/>
      <c r="E118" s="71"/>
      <c r="F118" s="71"/>
      <c r="G118" s="72"/>
      <c r="H118" s="72"/>
      <c r="I118" s="72"/>
      <c r="J118" s="71"/>
      <c r="K118" s="71"/>
      <c r="L118" s="71"/>
    </row>
    <row r="119" spans="2:12">
      <c r="B119" s="71"/>
      <c r="C119" s="71"/>
      <c r="D119" s="71"/>
      <c r="E119" s="71"/>
      <c r="F119" s="71"/>
      <c r="G119" s="72"/>
      <c r="H119" s="72"/>
      <c r="I119" s="72"/>
      <c r="J119" s="71"/>
      <c r="K119" s="71"/>
      <c r="L119" s="71"/>
    </row>
    <row r="120" spans="2:12">
      <c r="B120" s="71"/>
      <c r="C120" s="71"/>
      <c r="D120" s="71"/>
      <c r="E120" s="71"/>
      <c r="F120" s="71"/>
      <c r="G120" s="72"/>
      <c r="H120" s="72"/>
      <c r="I120" s="72"/>
      <c r="J120" s="71"/>
      <c r="K120" s="71"/>
      <c r="L120" s="71"/>
    </row>
    <row r="121" spans="2:12">
      <c r="B121" s="71"/>
      <c r="C121" s="71"/>
      <c r="D121" s="71"/>
      <c r="E121" s="71"/>
      <c r="F121" s="71"/>
      <c r="G121" s="72"/>
      <c r="H121" s="72"/>
      <c r="I121" s="72"/>
      <c r="J121" s="71"/>
      <c r="K121" s="71"/>
      <c r="L121" s="71"/>
    </row>
    <row r="122" spans="2:12">
      <c r="B122" s="71"/>
      <c r="C122" s="71"/>
      <c r="D122" s="71"/>
      <c r="E122" s="71"/>
      <c r="F122" s="71"/>
      <c r="G122" s="72"/>
      <c r="H122" s="72"/>
      <c r="I122" s="72"/>
      <c r="J122" s="71"/>
      <c r="K122" s="71"/>
      <c r="L122" s="71"/>
    </row>
    <row r="123" spans="2:12">
      <c r="B123" s="71"/>
      <c r="C123" s="71"/>
      <c r="D123" s="71"/>
      <c r="E123" s="71"/>
      <c r="F123" s="71"/>
      <c r="G123" s="72"/>
      <c r="H123" s="72"/>
      <c r="I123" s="72"/>
      <c r="J123" s="71"/>
      <c r="K123" s="71"/>
      <c r="L123" s="71"/>
    </row>
    <row r="124" spans="2:12">
      <c r="B124" s="71"/>
      <c r="C124" s="71"/>
      <c r="D124" s="71"/>
      <c r="E124" s="71"/>
      <c r="F124" s="71"/>
      <c r="G124" s="72"/>
      <c r="H124" s="72"/>
      <c r="I124" s="72"/>
      <c r="J124" s="71"/>
      <c r="K124" s="71"/>
      <c r="L124" s="71"/>
    </row>
    <row r="125" spans="2:12">
      <c r="B125" s="71"/>
      <c r="C125" s="71"/>
      <c r="D125" s="71"/>
      <c r="E125" s="71"/>
      <c r="F125" s="71"/>
      <c r="G125" s="72"/>
      <c r="H125" s="72"/>
      <c r="I125" s="72"/>
      <c r="J125" s="71"/>
      <c r="K125" s="71"/>
      <c r="L125" s="71"/>
    </row>
    <row r="126" spans="2:12">
      <c r="B126" s="71"/>
      <c r="C126" s="71"/>
      <c r="D126" s="71"/>
      <c r="E126" s="71"/>
      <c r="F126" s="71"/>
      <c r="G126" s="72"/>
      <c r="H126" s="72"/>
      <c r="I126" s="72"/>
      <c r="J126" s="71"/>
      <c r="K126" s="71"/>
      <c r="L126" s="71"/>
    </row>
    <row r="127" spans="2:12">
      <c r="B127" s="71"/>
      <c r="C127" s="71"/>
      <c r="D127" s="71"/>
      <c r="E127" s="71"/>
      <c r="F127" s="71"/>
      <c r="G127" s="72"/>
      <c r="H127" s="72"/>
      <c r="I127" s="72"/>
      <c r="J127" s="71"/>
      <c r="K127" s="71"/>
      <c r="L127" s="71"/>
    </row>
    <row r="128" spans="2:12">
      <c r="B128" s="71"/>
      <c r="C128" s="71"/>
      <c r="D128" s="71"/>
      <c r="E128" s="71"/>
      <c r="F128" s="71"/>
      <c r="G128" s="72"/>
      <c r="H128" s="72"/>
      <c r="I128" s="72"/>
      <c r="J128" s="71"/>
      <c r="K128" s="71"/>
      <c r="L128" s="71"/>
    </row>
    <row r="129" spans="2:12">
      <c r="B129" s="71"/>
      <c r="C129" s="71"/>
      <c r="D129" s="71"/>
      <c r="E129" s="71"/>
      <c r="F129" s="71"/>
      <c r="G129" s="72"/>
      <c r="H129" s="72"/>
      <c r="I129" s="72"/>
      <c r="J129" s="71"/>
      <c r="K129" s="71"/>
      <c r="L129" s="71"/>
    </row>
    <row r="130" spans="2:12">
      <c r="B130" s="71"/>
      <c r="C130" s="71"/>
      <c r="D130" s="71"/>
      <c r="E130" s="71"/>
      <c r="F130" s="71"/>
      <c r="G130" s="72"/>
      <c r="H130" s="72"/>
      <c r="I130" s="72"/>
      <c r="J130" s="71"/>
      <c r="K130" s="71"/>
      <c r="L130" s="71"/>
    </row>
    <row r="131" spans="2:12">
      <c r="B131" s="71"/>
      <c r="C131" s="71"/>
      <c r="D131" s="71"/>
      <c r="E131" s="71"/>
      <c r="F131" s="71"/>
      <c r="G131" s="72"/>
      <c r="H131" s="72"/>
      <c r="I131" s="72"/>
      <c r="J131" s="71"/>
      <c r="K131" s="71"/>
      <c r="L131" s="71"/>
    </row>
    <row r="132" spans="2:12">
      <c r="B132" s="71"/>
      <c r="C132" s="71"/>
      <c r="D132" s="71"/>
      <c r="E132" s="71"/>
      <c r="F132" s="71"/>
      <c r="G132" s="72"/>
      <c r="H132" s="72"/>
      <c r="I132" s="72"/>
      <c r="J132" s="71"/>
      <c r="K132" s="71"/>
      <c r="L132" s="71"/>
    </row>
    <row r="133" spans="2:12">
      <c r="B133" s="71"/>
      <c r="C133" s="71"/>
      <c r="D133" s="71"/>
      <c r="E133" s="71"/>
      <c r="F133" s="71"/>
      <c r="G133" s="72"/>
      <c r="H133" s="72"/>
      <c r="I133" s="72"/>
      <c r="J133" s="71"/>
      <c r="K133" s="71"/>
      <c r="L133" s="71"/>
    </row>
    <row r="134" spans="2:12">
      <c r="B134" s="71"/>
      <c r="C134" s="71"/>
      <c r="D134" s="71"/>
      <c r="E134" s="71"/>
      <c r="F134" s="71"/>
      <c r="G134" s="72"/>
      <c r="H134" s="72"/>
      <c r="I134" s="72"/>
      <c r="J134" s="71"/>
      <c r="K134" s="71"/>
      <c r="L134" s="71"/>
    </row>
    <row r="135" spans="2:12">
      <c r="B135" s="71"/>
      <c r="C135" s="71"/>
      <c r="D135" s="71"/>
      <c r="E135" s="71"/>
      <c r="F135" s="71"/>
      <c r="G135" s="72"/>
      <c r="H135" s="72"/>
      <c r="I135" s="72"/>
      <c r="J135" s="71"/>
      <c r="K135" s="71"/>
      <c r="L135" s="71"/>
    </row>
    <row r="136" spans="2:12">
      <c r="B136" s="71"/>
      <c r="C136" s="71"/>
      <c r="D136" s="71"/>
      <c r="E136" s="71"/>
      <c r="F136" s="71"/>
      <c r="G136" s="72"/>
      <c r="H136" s="72"/>
      <c r="I136" s="72"/>
      <c r="J136" s="71"/>
      <c r="K136" s="71"/>
      <c r="L136" s="71"/>
    </row>
    <row r="137" spans="2:12">
      <c r="B137" s="71"/>
      <c r="C137" s="71"/>
      <c r="D137" s="71"/>
      <c r="E137" s="71"/>
      <c r="F137" s="71"/>
      <c r="G137" s="72"/>
      <c r="H137" s="72"/>
      <c r="I137" s="72"/>
      <c r="J137" s="71"/>
      <c r="K137" s="71"/>
      <c r="L137" s="71"/>
    </row>
    <row r="138" spans="2:12">
      <c r="B138" s="71"/>
      <c r="C138" s="71"/>
      <c r="D138" s="71"/>
      <c r="E138" s="71"/>
      <c r="F138" s="71"/>
      <c r="G138" s="72"/>
      <c r="H138" s="72"/>
      <c r="I138" s="72"/>
      <c r="J138" s="71"/>
      <c r="K138" s="71"/>
      <c r="L138" s="71"/>
    </row>
    <row r="139" spans="2:12">
      <c r="B139" s="71"/>
      <c r="C139" s="71"/>
      <c r="D139" s="71"/>
      <c r="E139" s="71"/>
      <c r="F139" s="71"/>
      <c r="G139" s="72"/>
      <c r="H139" s="72"/>
      <c r="I139" s="72"/>
      <c r="J139" s="71"/>
      <c r="K139" s="71"/>
      <c r="L139" s="71"/>
    </row>
    <row r="140" spans="2:12">
      <c r="B140" s="71"/>
      <c r="C140" s="71"/>
      <c r="D140" s="71"/>
      <c r="E140" s="71"/>
      <c r="F140" s="71"/>
      <c r="G140" s="72"/>
      <c r="H140" s="72"/>
      <c r="I140" s="72"/>
      <c r="J140" s="71"/>
      <c r="K140" s="71"/>
      <c r="L140" s="71"/>
    </row>
    <row r="141" spans="2:12">
      <c r="B141" s="71"/>
      <c r="C141" s="71"/>
      <c r="D141" s="71"/>
      <c r="E141" s="71"/>
      <c r="F141" s="71"/>
      <c r="G141" s="72"/>
      <c r="H141" s="72"/>
      <c r="I141" s="72"/>
      <c r="J141" s="71"/>
      <c r="K141" s="71"/>
      <c r="L141" s="71"/>
    </row>
    <row r="142" spans="2:12">
      <c r="B142" s="71"/>
      <c r="C142" s="71"/>
      <c r="D142" s="71"/>
      <c r="E142" s="71"/>
      <c r="F142" s="71"/>
      <c r="G142" s="72"/>
      <c r="H142" s="72"/>
      <c r="I142" s="72"/>
      <c r="J142" s="71"/>
      <c r="K142" s="71"/>
      <c r="L142" s="71"/>
    </row>
    <row r="143" spans="2:12">
      <c r="B143" s="71"/>
      <c r="C143" s="71"/>
      <c r="D143" s="71"/>
      <c r="E143" s="71"/>
      <c r="F143" s="71"/>
      <c r="G143" s="72"/>
      <c r="H143" s="72"/>
      <c r="I143" s="72"/>
      <c r="J143" s="71"/>
      <c r="K143" s="71"/>
      <c r="L143" s="71"/>
    </row>
    <row r="144" spans="2:12">
      <c r="B144" s="71"/>
      <c r="C144" s="71"/>
      <c r="D144" s="71"/>
      <c r="E144" s="71"/>
      <c r="F144" s="71"/>
      <c r="G144" s="72"/>
      <c r="H144" s="72"/>
      <c r="I144" s="72"/>
      <c r="J144" s="71"/>
      <c r="K144" s="71"/>
      <c r="L144" s="71"/>
    </row>
    <row r="145" spans="2:12">
      <c r="B145" s="71"/>
      <c r="C145" s="71"/>
      <c r="D145" s="71"/>
      <c r="E145" s="71"/>
      <c r="F145" s="71"/>
      <c r="G145" s="72"/>
      <c r="H145" s="72"/>
      <c r="I145" s="72"/>
      <c r="J145" s="71"/>
      <c r="K145" s="71"/>
      <c r="L145" s="71"/>
    </row>
    <row r="146" spans="2:12">
      <c r="B146" s="71"/>
      <c r="C146" s="71"/>
      <c r="D146" s="71"/>
      <c r="E146" s="71"/>
      <c r="F146" s="71"/>
      <c r="G146" s="72"/>
      <c r="H146" s="72"/>
      <c r="I146" s="72"/>
      <c r="J146" s="71"/>
      <c r="K146" s="71"/>
      <c r="L146" s="71"/>
    </row>
    <row r="147" spans="2:12">
      <c r="B147" s="71"/>
      <c r="C147" s="71"/>
      <c r="D147" s="71"/>
      <c r="E147" s="71"/>
      <c r="F147" s="71"/>
      <c r="G147" s="72"/>
      <c r="H147" s="72"/>
      <c r="I147" s="72"/>
      <c r="J147" s="71"/>
      <c r="K147" s="71"/>
      <c r="L147" s="71"/>
    </row>
    <row r="148" spans="2:12">
      <c r="B148" s="71"/>
      <c r="C148" s="71"/>
      <c r="D148" s="71"/>
      <c r="E148" s="71"/>
      <c r="F148" s="71"/>
      <c r="G148" s="72"/>
      <c r="H148" s="72"/>
      <c r="I148" s="72"/>
      <c r="J148" s="71"/>
      <c r="K148" s="71"/>
      <c r="L148" s="71"/>
    </row>
    <row r="149" spans="2:12">
      <c r="B149" s="71"/>
      <c r="C149" s="71"/>
      <c r="D149" s="71"/>
      <c r="E149" s="71"/>
      <c r="F149" s="71"/>
      <c r="G149" s="72"/>
      <c r="H149" s="72"/>
      <c r="I149" s="72"/>
      <c r="J149" s="71"/>
      <c r="K149" s="71"/>
      <c r="L149" s="71"/>
    </row>
    <row r="150" spans="2:12">
      <c r="B150" s="71"/>
      <c r="C150" s="71"/>
      <c r="D150" s="71"/>
      <c r="E150" s="71"/>
      <c r="F150" s="71"/>
      <c r="G150" s="72"/>
      <c r="H150" s="72"/>
      <c r="I150" s="72"/>
      <c r="J150" s="71"/>
      <c r="K150" s="71"/>
      <c r="L150" s="71"/>
    </row>
    <row r="151" spans="2:12">
      <c r="B151" s="71"/>
      <c r="C151" s="71"/>
      <c r="D151" s="71"/>
      <c r="E151" s="71"/>
      <c r="F151" s="71"/>
      <c r="G151" s="72"/>
      <c r="H151" s="72"/>
      <c r="I151" s="72"/>
      <c r="J151" s="71"/>
      <c r="K151" s="71"/>
      <c r="L151" s="71"/>
    </row>
    <row r="152" spans="2:12">
      <c r="B152" s="71"/>
      <c r="C152" s="71"/>
      <c r="D152" s="71"/>
      <c r="E152" s="71"/>
      <c r="F152" s="71"/>
      <c r="G152" s="72"/>
      <c r="H152" s="72"/>
      <c r="I152" s="72"/>
      <c r="J152" s="71"/>
      <c r="K152" s="71"/>
      <c r="L152" s="71"/>
    </row>
    <row r="153" spans="2:12">
      <c r="B153" s="71"/>
      <c r="C153" s="71"/>
      <c r="D153" s="71"/>
      <c r="E153" s="71"/>
      <c r="F153" s="71"/>
      <c r="G153" s="72"/>
      <c r="H153" s="72"/>
      <c r="I153" s="72"/>
      <c r="J153" s="71"/>
      <c r="K153" s="71"/>
      <c r="L153" s="71"/>
    </row>
    <row r="154" spans="2:12">
      <c r="B154" s="71"/>
      <c r="C154" s="71"/>
      <c r="D154" s="71"/>
      <c r="E154" s="71"/>
      <c r="F154" s="71"/>
      <c r="G154" s="72"/>
      <c r="H154" s="72"/>
      <c r="I154" s="72"/>
      <c r="J154" s="71"/>
      <c r="K154" s="71"/>
      <c r="L154" s="71"/>
    </row>
    <row r="155" spans="2:12">
      <c r="B155" s="71"/>
      <c r="C155" s="71"/>
      <c r="D155" s="71"/>
      <c r="E155" s="71"/>
      <c r="F155" s="71"/>
      <c r="G155" s="72"/>
      <c r="H155" s="72"/>
      <c r="I155" s="72"/>
      <c r="J155" s="71"/>
      <c r="K155" s="71"/>
      <c r="L155" s="71"/>
    </row>
    <row r="156" spans="2:12">
      <c r="B156" s="71"/>
      <c r="C156" s="71"/>
      <c r="D156" s="71"/>
      <c r="E156" s="71"/>
      <c r="F156" s="71"/>
      <c r="G156" s="72"/>
      <c r="H156" s="72"/>
      <c r="I156" s="72"/>
      <c r="J156" s="71"/>
      <c r="K156" s="71"/>
      <c r="L156" s="71"/>
    </row>
    <row r="157" spans="2:12">
      <c r="B157" s="71"/>
      <c r="C157" s="71"/>
      <c r="D157" s="71"/>
      <c r="E157" s="71"/>
      <c r="F157" s="71"/>
      <c r="G157" s="72"/>
      <c r="H157" s="72"/>
      <c r="I157" s="72"/>
      <c r="J157" s="71"/>
      <c r="K157" s="71"/>
      <c r="L157" s="71"/>
    </row>
    <row r="158" spans="2:12">
      <c r="B158" s="71"/>
      <c r="C158" s="71"/>
      <c r="D158" s="71"/>
      <c r="E158" s="71"/>
      <c r="F158" s="71"/>
      <c r="G158" s="72"/>
      <c r="H158" s="72"/>
      <c r="I158" s="72"/>
      <c r="J158" s="71"/>
      <c r="K158" s="71"/>
      <c r="L158" s="71"/>
    </row>
    <row r="159" spans="2:12">
      <c r="B159" s="71"/>
      <c r="C159" s="71"/>
      <c r="D159" s="71"/>
      <c r="E159" s="71"/>
      <c r="F159" s="71"/>
      <c r="G159" s="72"/>
      <c r="H159" s="72"/>
      <c r="I159" s="72"/>
      <c r="J159" s="71"/>
      <c r="K159" s="71"/>
      <c r="L159" s="71"/>
    </row>
    <row r="160" spans="2:12">
      <c r="B160" s="71"/>
      <c r="C160" s="71"/>
      <c r="D160" s="71"/>
      <c r="E160" s="71"/>
      <c r="F160" s="71"/>
      <c r="G160" s="72"/>
      <c r="H160" s="72"/>
      <c r="I160" s="72"/>
      <c r="J160" s="71"/>
      <c r="K160" s="71"/>
      <c r="L160" s="71"/>
    </row>
    <row r="161" spans="2:12">
      <c r="B161" s="71"/>
      <c r="C161" s="71"/>
      <c r="D161" s="71"/>
      <c r="E161" s="71"/>
      <c r="F161" s="71"/>
      <c r="G161" s="72"/>
      <c r="H161" s="72"/>
      <c r="I161" s="72"/>
      <c r="J161" s="71"/>
      <c r="K161" s="71"/>
      <c r="L161" s="71"/>
    </row>
    <row r="162" spans="2:12">
      <c r="B162" s="71"/>
      <c r="C162" s="71"/>
      <c r="D162" s="71"/>
      <c r="E162" s="71"/>
      <c r="F162" s="71"/>
      <c r="G162" s="72"/>
      <c r="H162" s="72"/>
      <c r="I162" s="72"/>
      <c r="J162" s="71"/>
      <c r="K162" s="71"/>
      <c r="L162" s="71"/>
    </row>
    <row r="163" spans="2:12">
      <c r="B163" s="71"/>
      <c r="C163" s="71"/>
      <c r="D163" s="71"/>
      <c r="E163" s="71"/>
      <c r="F163" s="71"/>
      <c r="G163" s="72"/>
      <c r="H163" s="72"/>
      <c r="I163" s="72"/>
      <c r="J163" s="71"/>
      <c r="K163" s="71"/>
      <c r="L163" s="71"/>
    </row>
    <row r="164" spans="2:12">
      <c r="B164" s="71"/>
      <c r="C164" s="71"/>
      <c r="D164" s="71"/>
      <c r="E164" s="71"/>
      <c r="F164" s="71"/>
      <c r="G164" s="72"/>
      <c r="H164" s="72"/>
      <c r="I164" s="72"/>
      <c r="J164" s="71"/>
      <c r="K164" s="71"/>
      <c r="L164" s="71"/>
    </row>
    <row r="165" spans="2:12">
      <c r="B165" s="71"/>
      <c r="C165" s="71"/>
      <c r="D165" s="71"/>
      <c r="E165" s="71"/>
      <c r="F165" s="71"/>
      <c r="G165" s="72"/>
      <c r="H165" s="72"/>
      <c r="I165" s="72"/>
      <c r="J165" s="71"/>
      <c r="K165" s="71"/>
      <c r="L165" s="71"/>
    </row>
    <row r="166" spans="2:12">
      <c r="B166" s="71"/>
      <c r="C166" s="71"/>
      <c r="D166" s="71"/>
      <c r="E166" s="71"/>
      <c r="F166" s="71"/>
      <c r="G166" s="72"/>
      <c r="H166" s="72"/>
      <c r="I166" s="72"/>
      <c r="J166" s="71"/>
      <c r="K166" s="71"/>
      <c r="L166" s="71"/>
    </row>
    <row r="167" spans="2:12">
      <c r="B167" s="71"/>
      <c r="C167" s="71"/>
      <c r="D167" s="71"/>
      <c r="E167" s="71"/>
      <c r="F167" s="71"/>
      <c r="G167" s="72"/>
      <c r="H167" s="72"/>
      <c r="I167" s="72"/>
      <c r="J167" s="71"/>
      <c r="K167" s="71"/>
      <c r="L167" s="71"/>
    </row>
    <row r="168" spans="2:12">
      <c r="B168" s="71"/>
      <c r="C168" s="71"/>
      <c r="D168" s="71"/>
      <c r="E168" s="71"/>
      <c r="F168" s="71"/>
      <c r="G168" s="72"/>
      <c r="H168" s="72"/>
      <c r="I168" s="72"/>
      <c r="J168" s="71"/>
      <c r="K168" s="71"/>
      <c r="L168" s="71"/>
    </row>
    <row r="169" spans="2:12">
      <c r="B169" s="71"/>
      <c r="C169" s="71"/>
      <c r="D169" s="71"/>
      <c r="E169" s="71"/>
      <c r="F169" s="71"/>
      <c r="G169" s="72"/>
      <c r="H169" s="72"/>
      <c r="I169" s="72"/>
      <c r="J169" s="71"/>
      <c r="K169" s="71"/>
      <c r="L169" s="71"/>
    </row>
    <row r="170" spans="2:12">
      <c r="B170" s="71"/>
      <c r="C170" s="71"/>
      <c r="D170" s="71"/>
      <c r="E170" s="71"/>
      <c r="F170" s="71"/>
      <c r="G170" s="72"/>
      <c r="H170" s="72"/>
      <c r="I170" s="72"/>
      <c r="J170" s="71"/>
      <c r="K170" s="71"/>
      <c r="L170" s="71"/>
    </row>
    <row r="171" spans="2:12">
      <c r="B171" s="71"/>
      <c r="C171" s="71"/>
      <c r="D171" s="71"/>
      <c r="E171" s="71"/>
      <c r="F171" s="71"/>
      <c r="G171" s="72"/>
      <c r="H171" s="72"/>
      <c r="I171" s="72"/>
      <c r="J171" s="71"/>
      <c r="K171" s="71"/>
      <c r="L171" s="71"/>
    </row>
    <row r="172" spans="2:12">
      <c r="B172" s="71"/>
      <c r="C172" s="71"/>
      <c r="D172" s="71"/>
      <c r="E172" s="71"/>
      <c r="F172" s="71"/>
      <c r="G172" s="72"/>
      <c r="H172" s="72"/>
      <c r="I172" s="72"/>
      <c r="J172" s="71"/>
      <c r="K172" s="71"/>
      <c r="L172" s="71"/>
    </row>
    <row r="173" spans="2:12">
      <c r="B173" s="71"/>
      <c r="C173" s="71"/>
      <c r="D173" s="71"/>
      <c r="E173" s="71"/>
      <c r="F173" s="71"/>
      <c r="G173" s="72"/>
      <c r="H173" s="72"/>
      <c r="I173" s="72"/>
      <c r="J173" s="71"/>
      <c r="K173" s="71"/>
      <c r="L173" s="71"/>
    </row>
    <row r="174" spans="2:12">
      <c r="B174" s="71"/>
      <c r="C174" s="71"/>
      <c r="D174" s="71"/>
      <c r="E174" s="71"/>
      <c r="F174" s="71"/>
      <c r="G174" s="72"/>
      <c r="H174" s="72"/>
      <c r="I174" s="72"/>
      <c r="J174" s="71"/>
      <c r="K174" s="71"/>
      <c r="L174" s="71"/>
    </row>
    <row r="175" spans="2:12">
      <c r="B175" s="71"/>
      <c r="C175" s="71"/>
      <c r="D175" s="71"/>
      <c r="E175" s="71"/>
      <c r="F175" s="71"/>
      <c r="G175" s="72"/>
      <c r="H175" s="72"/>
      <c r="I175" s="72"/>
      <c r="J175" s="71"/>
      <c r="K175" s="71"/>
      <c r="L175" s="71"/>
    </row>
    <row r="176" spans="2:12">
      <c r="B176" s="71"/>
      <c r="C176" s="71"/>
      <c r="D176" s="71"/>
      <c r="E176" s="71"/>
      <c r="F176" s="71"/>
      <c r="G176" s="72"/>
      <c r="H176" s="72"/>
      <c r="I176" s="72"/>
      <c r="J176" s="71"/>
      <c r="K176" s="71"/>
      <c r="L176" s="71"/>
    </row>
    <row r="177" spans="2:12">
      <c r="B177" s="71"/>
      <c r="C177" s="71"/>
      <c r="D177" s="71"/>
      <c r="E177" s="71"/>
      <c r="F177" s="71"/>
      <c r="G177" s="72"/>
      <c r="H177" s="72"/>
      <c r="I177" s="72"/>
      <c r="J177" s="71"/>
      <c r="K177" s="71"/>
      <c r="L177" s="71"/>
    </row>
    <row r="178" spans="2:12">
      <c r="B178" s="71"/>
      <c r="C178" s="71"/>
      <c r="D178" s="71"/>
      <c r="E178" s="71"/>
      <c r="F178" s="71"/>
      <c r="G178" s="72"/>
      <c r="H178" s="72"/>
      <c r="I178" s="72"/>
      <c r="J178" s="71"/>
      <c r="K178" s="71"/>
      <c r="L178" s="71"/>
    </row>
    <row r="179" spans="2:12">
      <c r="B179" s="71"/>
      <c r="C179" s="71"/>
      <c r="D179" s="71"/>
      <c r="E179" s="71"/>
      <c r="F179" s="71"/>
      <c r="G179" s="72"/>
      <c r="H179" s="72"/>
      <c r="I179" s="72"/>
      <c r="J179" s="71"/>
      <c r="K179" s="71"/>
      <c r="L179" s="71"/>
    </row>
    <row r="180" spans="2:12">
      <c r="B180" s="71"/>
      <c r="C180" s="71"/>
      <c r="D180" s="71"/>
      <c r="E180" s="71"/>
      <c r="F180" s="71"/>
      <c r="G180" s="72"/>
      <c r="H180" s="72"/>
      <c r="I180" s="72"/>
      <c r="J180" s="71"/>
      <c r="K180" s="71"/>
      <c r="L180" s="71"/>
    </row>
    <row r="181" spans="2:12">
      <c r="B181" s="71"/>
      <c r="C181" s="71"/>
      <c r="D181" s="71"/>
      <c r="E181" s="71"/>
      <c r="F181" s="71"/>
      <c r="G181" s="72"/>
      <c r="H181" s="72"/>
      <c r="I181" s="72"/>
      <c r="J181" s="71"/>
      <c r="K181" s="71"/>
      <c r="L181" s="71"/>
    </row>
    <row r="182" spans="2:12">
      <c r="B182" s="71"/>
      <c r="C182" s="71"/>
      <c r="D182" s="71"/>
      <c r="E182" s="71"/>
      <c r="F182" s="71"/>
      <c r="G182" s="72"/>
      <c r="H182" s="72"/>
      <c r="I182" s="72"/>
      <c r="J182" s="71"/>
      <c r="K182" s="71"/>
      <c r="L182" s="71"/>
    </row>
    <row r="183" spans="2:12">
      <c r="B183" s="71"/>
      <c r="C183" s="71"/>
      <c r="D183" s="71"/>
      <c r="E183" s="71"/>
      <c r="F183" s="71"/>
      <c r="G183" s="72"/>
      <c r="H183" s="72"/>
      <c r="I183" s="72"/>
      <c r="J183" s="71"/>
      <c r="K183" s="71"/>
      <c r="L183" s="71"/>
    </row>
    <row r="184" spans="2:12">
      <c r="B184" s="71"/>
      <c r="C184" s="71"/>
      <c r="D184" s="71"/>
      <c r="E184" s="71"/>
      <c r="F184" s="71"/>
      <c r="G184" s="72"/>
      <c r="H184" s="72"/>
      <c r="I184" s="72"/>
      <c r="J184" s="71"/>
      <c r="K184" s="71"/>
      <c r="L184" s="71"/>
    </row>
    <row r="185" spans="2:12">
      <c r="B185" s="71"/>
      <c r="C185" s="71"/>
      <c r="D185" s="71"/>
      <c r="E185" s="71"/>
      <c r="F185" s="71"/>
      <c r="G185" s="72"/>
      <c r="H185" s="72"/>
      <c r="I185" s="72"/>
      <c r="J185" s="71"/>
      <c r="K185" s="71"/>
      <c r="L185" s="71"/>
    </row>
    <row r="186" spans="2:12">
      <c r="B186" s="71"/>
      <c r="C186" s="71"/>
      <c r="D186" s="71"/>
      <c r="E186" s="71"/>
      <c r="F186" s="71"/>
      <c r="G186" s="72"/>
      <c r="H186" s="72"/>
      <c r="I186" s="72"/>
      <c r="J186" s="71"/>
      <c r="K186" s="71"/>
      <c r="L186" s="71"/>
    </row>
    <row r="187" spans="2:12">
      <c r="B187" s="71"/>
      <c r="C187" s="71"/>
      <c r="D187" s="71"/>
      <c r="E187" s="71"/>
      <c r="F187" s="71"/>
      <c r="G187" s="72"/>
      <c r="H187" s="72"/>
      <c r="I187" s="72"/>
      <c r="J187" s="71"/>
      <c r="K187" s="71"/>
      <c r="L187" s="71"/>
    </row>
    <row r="188" spans="2:12">
      <c r="B188" s="71"/>
      <c r="C188" s="71"/>
      <c r="D188" s="71"/>
      <c r="E188" s="71"/>
      <c r="F188" s="71"/>
      <c r="G188" s="72"/>
      <c r="H188" s="72"/>
      <c r="I188" s="72"/>
      <c r="J188" s="71"/>
      <c r="K188" s="71"/>
      <c r="L188" s="71"/>
    </row>
    <row r="189" spans="2:12">
      <c r="B189" s="71"/>
      <c r="C189" s="71"/>
      <c r="D189" s="71"/>
      <c r="E189" s="71"/>
      <c r="F189" s="71"/>
      <c r="G189" s="72"/>
      <c r="H189" s="72"/>
      <c r="I189" s="72"/>
      <c r="J189" s="71"/>
      <c r="K189" s="71"/>
      <c r="L189" s="71"/>
    </row>
    <row r="190" spans="2:12">
      <c r="B190" s="71"/>
      <c r="C190" s="71"/>
      <c r="D190" s="71"/>
      <c r="E190" s="71"/>
      <c r="F190" s="71"/>
      <c r="G190" s="72"/>
      <c r="H190" s="72"/>
      <c r="I190" s="72"/>
      <c r="J190" s="71"/>
      <c r="K190" s="71"/>
      <c r="L190" s="71"/>
    </row>
    <row r="191" spans="2:12">
      <c r="B191" s="71"/>
      <c r="C191" s="71"/>
      <c r="D191" s="71"/>
      <c r="E191" s="71"/>
      <c r="F191" s="71"/>
      <c r="G191" s="72"/>
      <c r="H191" s="72"/>
      <c r="I191" s="72"/>
      <c r="J191" s="71"/>
      <c r="K191" s="71"/>
      <c r="L191" s="71"/>
    </row>
    <row r="192" spans="2:12">
      <c r="B192" s="71"/>
      <c r="C192" s="71"/>
      <c r="D192" s="71"/>
      <c r="E192" s="71"/>
      <c r="F192" s="71"/>
      <c r="G192" s="72"/>
      <c r="H192" s="72"/>
      <c r="I192" s="72"/>
      <c r="J192" s="71"/>
      <c r="K192" s="71"/>
      <c r="L192" s="71"/>
    </row>
    <row r="193" spans="2:12">
      <c r="B193" s="71"/>
      <c r="C193" s="71"/>
      <c r="D193" s="71"/>
      <c r="E193" s="71"/>
      <c r="F193" s="71"/>
      <c r="G193" s="72"/>
      <c r="H193" s="72"/>
      <c r="I193" s="72"/>
      <c r="J193" s="71"/>
      <c r="K193" s="71"/>
      <c r="L193" s="71"/>
    </row>
    <row r="194" spans="2:12">
      <c r="B194" s="71"/>
      <c r="C194" s="71"/>
      <c r="D194" s="71"/>
      <c r="E194" s="71"/>
      <c r="F194" s="71"/>
      <c r="G194" s="72"/>
      <c r="H194" s="72"/>
      <c r="I194" s="72"/>
      <c r="J194" s="71"/>
      <c r="K194" s="71"/>
      <c r="L194" s="71"/>
    </row>
    <row r="195" spans="2:12">
      <c r="B195" s="71"/>
      <c r="C195" s="71"/>
      <c r="D195" s="71"/>
      <c r="E195" s="71"/>
      <c r="F195" s="71"/>
      <c r="G195" s="72"/>
      <c r="H195" s="72"/>
      <c r="I195" s="72"/>
      <c r="J195" s="71"/>
      <c r="K195" s="71"/>
      <c r="L195" s="71"/>
    </row>
    <row r="196" spans="2:12">
      <c r="B196" s="71"/>
      <c r="C196" s="71"/>
      <c r="D196" s="71"/>
      <c r="E196" s="71"/>
      <c r="F196" s="71"/>
      <c r="G196" s="72"/>
      <c r="H196" s="72"/>
      <c r="I196" s="72"/>
      <c r="J196" s="71"/>
      <c r="K196" s="71"/>
      <c r="L196" s="71"/>
    </row>
    <row r="197" spans="2:12">
      <c r="B197" s="71"/>
      <c r="C197" s="71"/>
      <c r="D197" s="71"/>
      <c r="E197" s="71"/>
      <c r="F197" s="71"/>
      <c r="G197" s="72"/>
      <c r="H197" s="72"/>
      <c r="I197" s="72"/>
      <c r="J197" s="71"/>
      <c r="K197" s="71"/>
      <c r="L197" s="71"/>
    </row>
    <row r="198" spans="2:12">
      <c r="B198" s="71"/>
      <c r="C198" s="71"/>
      <c r="D198" s="71"/>
      <c r="E198" s="71"/>
      <c r="F198" s="71"/>
      <c r="G198" s="72"/>
      <c r="H198" s="72"/>
      <c r="I198" s="72"/>
      <c r="J198" s="71"/>
      <c r="K198" s="71"/>
      <c r="L198" s="71"/>
    </row>
    <row r="199" spans="2:12">
      <c r="B199" s="71"/>
      <c r="C199" s="71"/>
      <c r="D199" s="71"/>
      <c r="E199" s="71"/>
      <c r="F199" s="71"/>
      <c r="G199" s="72"/>
      <c r="H199" s="72"/>
      <c r="I199" s="72"/>
      <c r="J199" s="71"/>
      <c r="K199" s="71"/>
      <c r="L199" s="71"/>
    </row>
    <row r="200" spans="2:12">
      <c r="B200" s="71"/>
      <c r="C200" s="71"/>
      <c r="D200" s="71"/>
      <c r="E200" s="71"/>
      <c r="F200" s="71"/>
      <c r="G200" s="72"/>
      <c r="H200" s="72"/>
      <c r="I200" s="72"/>
      <c r="J200" s="71"/>
      <c r="K200" s="71"/>
      <c r="L200" s="71"/>
    </row>
    <row r="201" spans="2:12">
      <c r="B201" s="71"/>
      <c r="C201" s="71"/>
      <c r="D201" s="71"/>
      <c r="E201" s="71"/>
      <c r="F201" s="71"/>
      <c r="G201" s="72"/>
      <c r="H201" s="72"/>
      <c r="I201" s="72"/>
      <c r="J201" s="71"/>
      <c r="K201" s="71"/>
      <c r="L201" s="71"/>
    </row>
    <row r="202" spans="2:12">
      <c r="B202" s="71"/>
      <c r="C202" s="71"/>
      <c r="D202" s="71"/>
      <c r="E202" s="71"/>
      <c r="F202" s="71"/>
      <c r="G202" s="72"/>
      <c r="H202" s="72"/>
      <c r="I202" s="72"/>
      <c r="J202" s="71"/>
      <c r="K202" s="71"/>
      <c r="L202" s="71"/>
    </row>
    <row r="203" spans="2:12">
      <c r="B203" s="71"/>
      <c r="C203" s="71"/>
      <c r="D203" s="71"/>
      <c r="E203" s="71"/>
      <c r="F203" s="71"/>
      <c r="G203" s="72"/>
      <c r="H203" s="72"/>
      <c r="I203" s="72"/>
      <c r="J203" s="71"/>
      <c r="K203" s="71"/>
      <c r="L203" s="71"/>
    </row>
    <row r="204" spans="2:12">
      <c r="B204" s="71"/>
      <c r="C204" s="71"/>
      <c r="D204" s="71"/>
      <c r="E204" s="71"/>
      <c r="F204" s="71"/>
      <c r="G204" s="72"/>
      <c r="H204" s="72"/>
      <c r="I204" s="72"/>
      <c r="J204" s="71"/>
      <c r="K204" s="71"/>
      <c r="L204" s="71"/>
    </row>
    <row r="205" spans="2:12">
      <c r="B205" s="71"/>
      <c r="C205" s="71"/>
      <c r="D205" s="71"/>
      <c r="E205" s="71"/>
      <c r="F205" s="71"/>
      <c r="G205" s="72"/>
      <c r="H205" s="72"/>
      <c r="I205" s="72"/>
      <c r="J205" s="71"/>
      <c r="K205" s="71"/>
      <c r="L205" s="71"/>
    </row>
    <row r="206" spans="2:12">
      <c r="B206" s="71"/>
      <c r="C206" s="71"/>
      <c r="D206" s="71"/>
      <c r="E206" s="71"/>
      <c r="F206" s="71"/>
      <c r="G206" s="72"/>
      <c r="H206" s="72"/>
      <c r="I206" s="72"/>
      <c r="J206" s="71"/>
      <c r="K206" s="71"/>
      <c r="L206" s="71"/>
    </row>
    <row r="207" spans="2:12">
      <c r="B207" s="71"/>
      <c r="C207" s="71"/>
      <c r="D207" s="71"/>
      <c r="E207" s="71"/>
      <c r="F207" s="71"/>
      <c r="G207" s="72"/>
      <c r="H207" s="72"/>
      <c r="I207" s="72"/>
      <c r="J207" s="71"/>
      <c r="K207" s="71"/>
      <c r="L207" s="71"/>
    </row>
    <row r="208" spans="2:12">
      <c r="B208" s="71"/>
      <c r="C208" s="71"/>
      <c r="D208" s="71"/>
      <c r="E208" s="71"/>
      <c r="F208" s="71"/>
      <c r="G208" s="72"/>
      <c r="H208" s="72"/>
      <c r="I208" s="72"/>
      <c r="J208" s="71"/>
      <c r="K208" s="71"/>
      <c r="L208" s="71"/>
    </row>
    <row r="209" spans="2:12">
      <c r="B209" s="71"/>
      <c r="C209" s="71"/>
      <c r="D209" s="71"/>
      <c r="E209" s="71"/>
      <c r="F209" s="71"/>
      <c r="G209" s="72"/>
      <c r="H209" s="72"/>
      <c r="I209" s="72"/>
      <c r="J209" s="71"/>
      <c r="K209" s="71"/>
      <c r="L209" s="71"/>
    </row>
    <row r="210" spans="2:12">
      <c r="B210" s="71"/>
      <c r="C210" s="71"/>
      <c r="D210" s="71"/>
      <c r="E210" s="71"/>
      <c r="F210" s="71"/>
      <c r="G210" s="72"/>
      <c r="H210" s="72"/>
      <c r="I210" s="72"/>
      <c r="J210" s="71"/>
      <c r="K210" s="71"/>
      <c r="L210" s="71"/>
    </row>
    <row r="211" spans="2:12">
      <c r="B211" s="71"/>
      <c r="C211" s="71"/>
      <c r="D211" s="71"/>
      <c r="E211" s="71"/>
      <c r="F211" s="71"/>
      <c r="G211" s="72"/>
      <c r="H211" s="72"/>
      <c r="I211" s="72"/>
      <c r="J211" s="71"/>
      <c r="K211" s="71"/>
      <c r="L211" s="71"/>
    </row>
    <row r="212" spans="2:12">
      <c r="B212" s="71"/>
      <c r="C212" s="71"/>
      <c r="D212" s="71"/>
      <c r="E212" s="71"/>
      <c r="F212" s="71"/>
      <c r="G212" s="72"/>
      <c r="H212" s="72"/>
      <c r="I212" s="72"/>
      <c r="J212" s="71"/>
      <c r="K212" s="71"/>
      <c r="L212" s="71"/>
    </row>
    <row r="213" spans="2:12">
      <c r="B213" s="71"/>
      <c r="C213" s="71"/>
      <c r="D213" s="71"/>
      <c r="E213" s="71"/>
      <c r="F213" s="71"/>
      <c r="G213" s="72"/>
      <c r="H213" s="72"/>
      <c r="I213" s="72"/>
      <c r="J213" s="71"/>
      <c r="K213" s="71"/>
      <c r="L213" s="71"/>
    </row>
    <row r="214" spans="2:12">
      <c r="B214" s="71"/>
      <c r="C214" s="71"/>
      <c r="D214" s="71"/>
      <c r="E214" s="71"/>
      <c r="F214" s="71"/>
      <c r="G214" s="72"/>
      <c r="H214" s="72"/>
      <c r="I214" s="72"/>
      <c r="J214" s="71"/>
      <c r="K214" s="71"/>
      <c r="L214" s="71"/>
    </row>
    <row r="215" spans="2:12">
      <c r="B215" s="71"/>
      <c r="C215" s="71"/>
      <c r="D215" s="71"/>
      <c r="E215" s="71"/>
      <c r="F215" s="71"/>
      <c r="G215" s="72"/>
      <c r="H215" s="72"/>
      <c r="I215" s="72"/>
      <c r="J215" s="71"/>
      <c r="K215" s="71"/>
      <c r="L215" s="71"/>
    </row>
    <row r="216" spans="2:12">
      <c r="B216" s="71"/>
      <c r="C216" s="71"/>
      <c r="D216" s="71"/>
      <c r="E216" s="71"/>
      <c r="F216" s="71"/>
      <c r="G216" s="72"/>
      <c r="H216" s="72"/>
      <c r="I216" s="72"/>
      <c r="J216" s="71"/>
      <c r="K216" s="71"/>
      <c r="L216" s="71"/>
    </row>
    <row r="217" spans="2:12">
      <c r="B217" s="71"/>
      <c r="C217" s="71"/>
      <c r="D217" s="71"/>
      <c r="E217" s="71"/>
      <c r="F217" s="71"/>
      <c r="G217" s="72"/>
      <c r="H217" s="72"/>
      <c r="I217" s="72"/>
      <c r="J217" s="71"/>
      <c r="K217" s="71"/>
      <c r="L217" s="71"/>
    </row>
    <row r="218" spans="2:12">
      <c r="B218" s="71"/>
      <c r="C218" s="71"/>
      <c r="D218" s="71"/>
      <c r="E218" s="71"/>
      <c r="F218" s="71"/>
      <c r="G218" s="72"/>
      <c r="H218" s="72"/>
      <c r="I218" s="72"/>
      <c r="J218" s="71"/>
      <c r="K218" s="71"/>
      <c r="L218" s="71"/>
    </row>
    <row r="219" spans="2:12">
      <c r="B219" s="71"/>
      <c r="C219" s="71"/>
      <c r="D219" s="71"/>
      <c r="E219" s="71"/>
      <c r="F219" s="71"/>
      <c r="G219" s="72"/>
      <c r="H219" s="72"/>
      <c r="I219" s="72"/>
      <c r="J219" s="71"/>
      <c r="K219" s="71"/>
      <c r="L219" s="71"/>
    </row>
    <row r="220" spans="2:12">
      <c r="B220" s="71"/>
      <c r="C220" s="71"/>
      <c r="D220" s="71"/>
      <c r="E220" s="71"/>
      <c r="F220" s="71"/>
      <c r="G220" s="72"/>
      <c r="H220" s="72"/>
      <c r="I220" s="72"/>
      <c r="J220" s="71"/>
      <c r="K220" s="71"/>
      <c r="L220" s="71"/>
    </row>
    <row r="221" spans="2:12">
      <c r="B221" s="71"/>
      <c r="C221" s="71"/>
      <c r="D221" s="71"/>
      <c r="E221" s="71"/>
      <c r="F221" s="71"/>
      <c r="G221" s="72"/>
      <c r="H221" s="72"/>
      <c r="I221" s="72"/>
      <c r="J221" s="71"/>
      <c r="K221" s="71"/>
      <c r="L221" s="71"/>
    </row>
    <row r="222" spans="2:12">
      <c r="B222" s="71"/>
      <c r="C222" s="71"/>
      <c r="D222" s="71"/>
      <c r="E222" s="71"/>
      <c r="F222" s="71"/>
      <c r="G222" s="72"/>
      <c r="H222" s="72"/>
      <c r="I222" s="72"/>
      <c r="J222" s="71"/>
      <c r="K222" s="71"/>
      <c r="L222" s="71"/>
    </row>
    <row r="223" spans="2:12">
      <c r="B223" s="71"/>
      <c r="C223" s="71"/>
      <c r="D223" s="71"/>
      <c r="E223" s="71"/>
      <c r="F223" s="71"/>
      <c r="G223" s="72"/>
      <c r="H223" s="72"/>
      <c r="I223" s="72"/>
      <c r="J223" s="71"/>
      <c r="K223" s="71"/>
      <c r="L223" s="71"/>
    </row>
    <row r="224" spans="2:12">
      <c r="B224" s="71"/>
      <c r="C224" s="71"/>
      <c r="D224" s="71"/>
      <c r="E224" s="71"/>
      <c r="F224" s="71"/>
      <c r="G224" s="72"/>
      <c r="H224" s="72"/>
      <c r="I224" s="72"/>
      <c r="J224" s="71"/>
      <c r="K224" s="71"/>
      <c r="L224" s="71"/>
    </row>
    <row r="225" spans="2:12">
      <c r="B225" s="71"/>
      <c r="C225" s="71"/>
      <c r="D225" s="71"/>
      <c r="E225" s="71"/>
      <c r="F225" s="71"/>
      <c r="G225" s="72"/>
      <c r="H225" s="72"/>
      <c r="I225" s="72"/>
      <c r="J225" s="71"/>
      <c r="K225" s="71"/>
      <c r="L225" s="71"/>
    </row>
    <row r="226" spans="2:12">
      <c r="B226" s="71"/>
      <c r="C226" s="71"/>
      <c r="D226" s="71"/>
      <c r="E226" s="71"/>
      <c r="F226" s="71"/>
      <c r="G226" s="72"/>
      <c r="H226" s="72"/>
      <c r="I226" s="72"/>
      <c r="J226" s="71"/>
      <c r="K226" s="71"/>
      <c r="L226" s="71"/>
    </row>
    <row r="227" spans="2:12">
      <c r="B227" s="71"/>
      <c r="C227" s="71"/>
      <c r="D227" s="71"/>
      <c r="E227" s="71"/>
      <c r="F227" s="71"/>
      <c r="G227" s="72"/>
      <c r="H227" s="72"/>
      <c r="I227" s="72"/>
      <c r="J227" s="71"/>
      <c r="K227" s="71"/>
      <c r="L227" s="71"/>
    </row>
    <row r="228" spans="2:12">
      <c r="B228" s="71"/>
      <c r="C228" s="71"/>
      <c r="D228" s="71"/>
      <c r="E228" s="71"/>
      <c r="F228" s="71"/>
      <c r="G228" s="72"/>
      <c r="H228" s="72"/>
      <c r="I228" s="72"/>
      <c r="J228" s="71"/>
      <c r="K228" s="71"/>
      <c r="L228" s="71"/>
    </row>
    <row r="229" spans="2:12">
      <c r="B229" s="71"/>
      <c r="C229" s="71"/>
      <c r="D229" s="71"/>
      <c r="E229" s="71"/>
      <c r="F229" s="71"/>
      <c r="G229" s="72"/>
      <c r="H229" s="72"/>
      <c r="I229" s="72"/>
      <c r="J229" s="71"/>
      <c r="K229" s="71"/>
      <c r="L229" s="71"/>
    </row>
    <row r="230" spans="2:12">
      <c r="B230" s="71"/>
      <c r="C230" s="71"/>
      <c r="D230" s="71"/>
      <c r="E230" s="71"/>
      <c r="F230" s="71"/>
      <c r="G230" s="72"/>
      <c r="H230" s="72"/>
      <c r="I230" s="72"/>
      <c r="J230" s="71"/>
      <c r="K230" s="71"/>
      <c r="L230" s="71"/>
    </row>
    <row r="231" spans="2:12">
      <c r="B231" s="71"/>
      <c r="C231" s="71"/>
      <c r="D231" s="71"/>
      <c r="E231" s="71"/>
      <c r="F231" s="71"/>
      <c r="G231" s="72"/>
      <c r="H231" s="72"/>
      <c r="I231" s="72"/>
      <c r="J231" s="71"/>
      <c r="K231" s="71"/>
      <c r="L231" s="71"/>
    </row>
    <row r="232" spans="2:12">
      <c r="B232" s="71"/>
      <c r="C232" s="71"/>
      <c r="D232" s="71"/>
      <c r="E232" s="71"/>
      <c r="F232" s="71"/>
      <c r="G232" s="72"/>
      <c r="H232" s="72"/>
      <c r="I232" s="72"/>
      <c r="J232" s="71"/>
      <c r="K232" s="71"/>
      <c r="L232" s="71"/>
    </row>
    <row r="233" spans="2:12">
      <c r="B233" s="71"/>
      <c r="C233" s="71"/>
      <c r="D233" s="71"/>
      <c r="E233" s="71"/>
      <c r="F233" s="71"/>
      <c r="G233" s="72"/>
      <c r="H233" s="72"/>
      <c r="I233" s="72"/>
      <c r="J233" s="71"/>
      <c r="K233" s="71"/>
      <c r="L233" s="71"/>
    </row>
    <row r="234" spans="2:12">
      <c r="B234" s="71"/>
      <c r="C234" s="71"/>
      <c r="D234" s="71"/>
      <c r="E234" s="71"/>
      <c r="F234" s="71"/>
      <c r="G234" s="72"/>
      <c r="H234" s="72"/>
      <c r="I234" s="72"/>
      <c r="J234" s="71"/>
      <c r="K234" s="71"/>
      <c r="L234" s="71"/>
    </row>
    <row r="235" spans="2:12">
      <c r="B235" s="71"/>
      <c r="C235" s="71"/>
      <c r="D235" s="71"/>
      <c r="E235" s="71"/>
      <c r="F235" s="71"/>
      <c r="G235" s="72"/>
      <c r="H235" s="72"/>
      <c r="I235" s="72"/>
      <c r="J235" s="71"/>
      <c r="K235" s="71"/>
      <c r="L235" s="71"/>
    </row>
    <row r="236" spans="2:12">
      <c r="B236" s="71"/>
      <c r="C236" s="71"/>
      <c r="D236" s="71"/>
      <c r="E236" s="71"/>
      <c r="F236" s="71"/>
      <c r="G236" s="72"/>
      <c r="H236" s="72"/>
      <c r="I236" s="72"/>
      <c r="J236" s="71"/>
      <c r="K236" s="71"/>
      <c r="L236" s="71"/>
    </row>
    <row r="237" spans="2:12">
      <c r="B237" s="71"/>
      <c r="C237" s="71"/>
      <c r="D237" s="71"/>
      <c r="E237" s="71"/>
      <c r="F237" s="71"/>
      <c r="G237" s="72"/>
      <c r="H237" s="72"/>
      <c r="I237" s="72"/>
      <c r="J237" s="71"/>
      <c r="K237" s="71"/>
      <c r="L237" s="71"/>
    </row>
    <row r="238" spans="2:12">
      <c r="B238" s="71"/>
      <c r="C238" s="71"/>
      <c r="D238" s="71"/>
      <c r="E238" s="71"/>
      <c r="F238" s="71"/>
      <c r="G238" s="72"/>
      <c r="H238" s="72"/>
      <c r="I238" s="72"/>
      <c r="J238" s="71"/>
      <c r="K238" s="71"/>
      <c r="L238" s="71"/>
    </row>
    <row r="239" spans="2:12">
      <c r="B239" s="71"/>
      <c r="C239" s="71"/>
      <c r="D239" s="71"/>
      <c r="E239" s="71"/>
      <c r="F239" s="71"/>
      <c r="G239" s="72"/>
      <c r="H239" s="72"/>
      <c r="I239" s="72"/>
      <c r="J239" s="71"/>
      <c r="K239" s="71"/>
      <c r="L239" s="71"/>
    </row>
    <row r="240" spans="2:12">
      <c r="B240" s="71"/>
      <c r="C240" s="71"/>
      <c r="D240" s="71"/>
      <c r="E240" s="71"/>
      <c r="F240" s="71"/>
      <c r="G240" s="72"/>
      <c r="H240" s="72"/>
      <c r="I240" s="72"/>
      <c r="J240" s="71"/>
      <c r="K240" s="71"/>
      <c r="L240" s="71"/>
    </row>
    <row r="241" spans="2:12">
      <c r="B241" s="71"/>
      <c r="C241" s="71"/>
      <c r="D241" s="71"/>
      <c r="E241" s="71"/>
      <c r="F241" s="71"/>
      <c r="G241" s="72"/>
      <c r="H241" s="72"/>
      <c r="I241" s="72"/>
      <c r="J241" s="71"/>
      <c r="K241" s="71"/>
      <c r="L241" s="71"/>
    </row>
    <row r="242" spans="2:12">
      <c r="B242" s="71"/>
      <c r="C242" s="71"/>
      <c r="D242" s="71"/>
      <c r="E242" s="71"/>
      <c r="F242" s="71"/>
      <c r="G242" s="72"/>
      <c r="H242" s="72"/>
      <c r="I242" s="72"/>
      <c r="J242" s="71"/>
      <c r="K242" s="71"/>
      <c r="L242" s="71"/>
    </row>
    <row r="243" spans="2:12">
      <c r="B243" s="71"/>
      <c r="C243" s="71"/>
      <c r="D243" s="71"/>
      <c r="E243" s="71"/>
      <c r="F243" s="71"/>
      <c r="G243" s="72"/>
      <c r="H243" s="72"/>
      <c r="I243" s="72"/>
      <c r="J243" s="71"/>
      <c r="K243" s="71"/>
      <c r="L243" s="71"/>
    </row>
    <row r="244" spans="2:12">
      <c r="B244" s="71"/>
      <c r="C244" s="71"/>
      <c r="D244" s="71"/>
      <c r="E244" s="71"/>
      <c r="F244" s="71"/>
      <c r="G244" s="72"/>
      <c r="H244" s="72"/>
      <c r="I244" s="72"/>
      <c r="J244" s="71"/>
      <c r="K244" s="71"/>
      <c r="L244" s="71"/>
    </row>
    <row r="245" spans="2:12">
      <c r="B245" s="71"/>
      <c r="C245" s="71"/>
      <c r="D245" s="71"/>
      <c r="E245" s="71"/>
      <c r="F245" s="71"/>
      <c r="G245" s="72"/>
      <c r="H245" s="72"/>
      <c r="I245" s="72"/>
      <c r="J245" s="71"/>
      <c r="K245" s="71"/>
      <c r="L245" s="71"/>
    </row>
    <row r="246" spans="2:12">
      <c r="B246" s="71"/>
      <c r="C246" s="71"/>
      <c r="D246" s="71"/>
      <c r="E246" s="71"/>
      <c r="F246" s="71"/>
      <c r="G246" s="72"/>
      <c r="H246" s="72"/>
      <c r="I246" s="72"/>
      <c r="J246" s="71"/>
      <c r="K246" s="71"/>
      <c r="L246" s="71"/>
    </row>
    <row r="247" spans="2:12">
      <c r="B247" s="71"/>
      <c r="C247" s="71"/>
      <c r="D247" s="71"/>
      <c r="E247" s="71"/>
      <c r="F247" s="71"/>
      <c r="G247" s="72"/>
      <c r="H247" s="72"/>
      <c r="I247" s="72"/>
      <c r="J247" s="71"/>
      <c r="K247" s="71"/>
      <c r="L247" s="71"/>
    </row>
    <row r="248" spans="2:12">
      <c r="B248" s="71"/>
      <c r="C248" s="71"/>
      <c r="D248" s="71"/>
      <c r="E248" s="71"/>
      <c r="F248" s="71"/>
      <c r="G248" s="72"/>
      <c r="H248" s="72"/>
      <c r="I248" s="72"/>
      <c r="J248" s="71"/>
      <c r="K248" s="71"/>
      <c r="L248" s="71"/>
    </row>
    <row r="249" spans="2:12">
      <c r="B249" s="71"/>
      <c r="C249" s="71"/>
      <c r="D249" s="71"/>
      <c r="E249" s="71"/>
      <c r="F249" s="71"/>
      <c r="G249" s="72"/>
      <c r="H249" s="72"/>
      <c r="I249" s="72"/>
      <c r="J249" s="71"/>
      <c r="K249" s="71"/>
      <c r="L249" s="71"/>
    </row>
    <row r="250" spans="2:12">
      <c r="B250" s="71"/>
      <c r="C250" s="71"/>
      <c r="D250" s="71"/>
      <c r="E250" s="71"/>
      <c r="F250" s="71"/>
      <c r="G250" s="72"/>
      <c r="H250" s="72"/>
      <c r="I250" s="72"/>
      <c r="J250" s="71"/>
      <c r="K250" s="71"/>
      <c r="L250" s="71"/>
    </row>
    <row r="251" spans="2:12">
      <c r="B251" s="71"/>
      <c r="C251" s="71"/>
      <c r="D251" s="71"/>
      <c r="E251" s="71"/>
      <c r="F251" s="71"/>
      <c r="G251" s="72"/>
      <c r="H251" s="72"/>
      <c r="I251" s="72"/>
      <c r="J251" s="71"/>
      <c r="K251" s="71"/>
      <c r="L251" s="71"/>
    </row>
    <row r="252" spans="2:12">
      <c r="B252" s="71"/>
      <c r="C252" s="71"/>
      <c r="D252" s="71"/>
      <c r="E252" s="71"/>
      <c r="F252" s="71"/>
      <c r="G252" s="72"/>
      <c r="H252" s="72"/>
      <c r="I252" s="72"/>
      <c r="J252" s="71"/>
      <c r="K252" s="71"/>
      <c r="L252" s="71"/>
    </row>
    <row r="253" spans="2:12">
      <c r="B253" s="71"/>
      <c r="C253" s="71"/>
      <c r="D253" s="71"/>
      <c r="E253" s="71"/>
      <c r="F253" s="71"/>
      <c r="G253" s="72"/>
      <c r="H253" s="72"/>
      <c r="I253" s="72"/>
      <c r="J253" s="71"/>
      <c r="K253" s="71"/>
      <c r="L253" s="71"/>
    </row>
    <row r="254" spans="2:12">
      <c r="B254" s="71"/>
      <c r="C254" s="71"/>
      <c r="D254" s="71"/>
      <c r="E254" s="71"/>
      <c r="F254" s="71"/>
      <c r="G254" s="72"/>
      <c r="H254" s="72"/>
      <c r="I254" s="72"/>
      <c r="J254" s="71"/>
      <c r="K254" s="71"/>
      <c r="L254" s="71"/>
    </row>
    <row r="255" spans="2:12">
      <c r="B255" s="71"/>
      <c r="C255" s="71"/>
      <c r="D255" s="71"/>
      <c r="E255" s="71"/>
      <c r="F255" s="71"/>
      <c r="G255" s="72"/>
      <c r="H255" s="72"/>
      <c r="I255" s="72"/>
      <c r="J255" s="71"/>
      <c r="K255" s="71"/>
      <c r="L255" s="71"/>
    </row>
    <row r="256" spans="2:12">
      <c r="B256" s="71"/>
      <c r="C256" s="71"/>
      <c r="D256" s="71"/>
      <c r="E256" s="71"/>
      <c r="F256" s="71"/>
      <c r="G256" s="72"/>
      <c r="H256" s="72"/>
      <c r="I256" s="72"/>
      <c r="J256" s="71"/>
      <c r="K256" s="71"/>
      <c r="L256" s="71"/>
    </row>
    <row r="257" spans="2:12">
      <c r="B257" s="71"/>
      <c r="C257" s="71"/>
      <c r="D257" s="71"/>
      <c r="E257" s="71"/>
      <c r="F257" s="71"/>
      <c r="G257" s="72"/>
      <c r="H257" s="72"/>
      <c r="I257" s="72"/>
      <c r="J257" s="71"/>
      <c r="K257" s="71"/>
      <c r="L257" s="71"/>
    </row>
    <row r="258" spans="2:12">
      <c r="B258" s="71"/>
      <c r="C258" s="71"/>
      <c r="D258" s="71"/>
      <c r="E258" s="71"/>
      <c r="F258" s="71"/>
      <c r="G258" s="72"/>
      <c r="H258" s="72"/>
      <c r="I258" s="72"/>
      <c r="J258" s="71"/>
      <c r="K258" s="71"/>
      <c r="L258" s="71"/>
    </row>
    <row r="259" spans="2:12">
      <c r="B259" s="71"/>
      <c r="C259" s="71"/>
      <c r="D259" s="71"/>
      <c r="E259" s="71"/>
      <c r="F259" s="71"/>
      <c r="G259" s="72"/>
      <c r="H259" s="72"/>
      <c r="I259" s="72"/>
      <c r="J259" s="71"/>
      <c r="K259" s="71"/>
      <c r="L259" s="71"/>
    </row>
    <row r="260" spans="2:12">
      <c r="B260" s="71"/>
      <c r="C260" s="71"/>
      <c r="D260" s="71"/>
      <c r="E260" s="71"/>
      <c r="F260" s="71"/>
      <c r="G260" s="72"/>
      <c r="H260" s="72"/>
      <c r="I260" s="72"/>
      <c r="J260" s="71"/>
      <c r="K260" s="71"/>
      <c r="L260" s="71"/>
    </row>
    <row r="261" spans="2:12">
      <c r="B261" s="71"/>
      <c r="C261" s="71"/>
      <c r="D261" s="71"/>
      <c r="E261" s="71"/>
      <c r="F261" s="71"/>
      <c r="G261" s="72"/>
      <c r="H261" s="72"/>
      <c r="I261" s="72"/>
      <c r="J261" s="71"/>
      <c r="K261" s="71"/>
      <c r="L261" s="71"/>
    </row>
    <row r="262" spans="2:12">
      <c r="B262" s="71"/>
      <c r="C262" s="71"/>
      <c r="D262" s="71"/>
      <c r="E262" s="71"/>
      <c r="F262" s="71"/>
      <c r="G262" s="72"/>
      <c r="H262" s="72"/>
      <c r="I262" s="72"/>
      <c r="J262" s="71"/>
      <c r="K262" s="71"/>
      <c r="L262" s="71"/>
    </row>
    <row r="263" spans="2:12">
      <c r="B263" s="71"/>
      <c r="C263" s="71"/>
      <c r="D263" s="71"/>
      <c r="E263" s="71"/>
      <c r="F263" s="71"/>
      <c r="G263" s="72"/>
      <c r="H263" s="72"/>
      <c r="I263" s="72"/>
      <c r="J263" s="71"/>
      <c r="K263" s="71"/>
      <c r="L263" s="71"/>
    </row>
    <row r="264" spans="2:12">
      <c r="B264" s="71"/>
      <c r="C264" s="71"/>
      <c r="D264" s="71"/>
      <c r="E264" s="71"/>
      <c r="F264" s="71"/>
      <c r="G264" s="72"/>
      <c r="H264" s="72"/>
      <c r="I264" s="72"/>
      <c r="J264" s="71"/>
      <c r="K264" s="71"/>
      <c r="L264" s="71"/>
    </row>
    <row r="265" spans="2:12">
      <c r="B265" s="71"/>
      <c r="C265" s="71"/>
      <c r="D265" s="71"/>
      <c r="E265" s="71"/>
      <c r="F265" s="71"/>
      <c r="G265" s="72"/>
      <c r="H265" s="72"/>
      <c r="I265" s="72"/>
      <c r="J265" s="71"/>
      <c r="K265" s="71"/>
      <c r="L265" s="71"/>
    </row>
    <row r="266" spans="2:12">
      <c r="B266" s="71"/>
      <c r="C266" s="71"/>
      <c r="D266" s="71"/>
      <c r="E266" s="71"/>
      <c r="F266" s="71"/>
      <c r="G266" s="72"/>
      <c r="H266" s="72"/>
      <c r="I266" s="72"/>
      <c r="J266" s="71"/>
      <c r="K266" s="71"/>
      <c r="L266" s="71"/>
    </row>
    <row r="267" spans="2:12">
      <c r="B267" s="71"/>
      <c r="C267" s="71"/>
      <c r="D267" s="71"/>
      <c r="E267" s="71"/>
      <c r="F267" s="71"/>
      <c r="G267" s="72"/>
      <c r="H267" s="72"/>
      <c r="I267" s="72"/>
      <c r="J267" s="71"/>
      <c r="K267" s="71"/>
      <c r="L267" s="71"/>
    </row>
    <row r="268" spans="2:12">
      <c r="B268" s="71"/>
      <c r="C268" s="71"/>
      <c r="D268" s="71"/>
      <c r="E268" s="71"/>
      <c r="F268" s="71"/>
      <c r="G268" s="72"/>
      <c r="H268" s="72"/>
      <c r="I268" s="72"/>
      <c r="J268" s="71"/>
      <c r="K268" s="71"/>
      <c r="L268" s="71"/>
    </row>
    <row r="269" spans="2:12">
      <c r="B269" s="71"/>
      <c r="C269" s="71"/>
      <c r="D269" s="71"/>
      <c r="E269" s="71"/>
      <c r="F269" s="71"/>
      <c r="G269" s="72"/>
      <c r="H269" s="72"/>
      <c r="I269" s="72"/>
      <c r="J269" s="71"/>
      <c r="K269" s="71"/>
      <c r="L269" s="71"/>
    </row>
    <row r="270" spans="2:12">
      <c r="B270" s="3"/>
      <c r="C270" s="3"/>
      <c r="D270" s="3"/>
      <c r="E270" s="3"/>
      <c r="F270" s="3"/>
      <c r="G270" s="2"/>
      <c r="H270" s="2"/>
      <c r="I270" s="2"/>
      <c r="J270" s="3"/>
      <c r="K270" s="3"/>
      <c r="L270" s="3"/>
    </row>
    <row r="271" spans="2:12">
      <c r="B271" s="3"/>
      <c r="C271" s="3"/>
      <c r="D271" s="3"/>
      <c r="E271" s="3"/>
      <c r="F271" s="3"/>
      <c r="G271" s="2"/>
      <c r="H271" s="2"/>
      <c r="I271" s="2"/>
      <c r="J271" s="3"/>
      <c r="K271" s="3"/>
      <c r="L271" s="3"/>
    </row>
    <row r="272" spans="2:12">
      <c r="B272" s="3"/>
      <c r="C272" s="3"/>
      <c r="D272" s="3"/>
      <c r="E272" s="3"/>
      <c r="F272" s="3"/>
      <c r="G272" s="2"/>
      <c r="H272" s="2"/>
      <c r="I272" s="2"/>
      <c r="J272" s="3"/>
      <c r="K272" s="3"/>
      <c r="L272" s="3"/>
    </row>
    <row r="273" spans="2:12">
      <c r="B273" s="3"/>
      <c r="C273" s="3"/>
      <c r="D273" s="3"/>
      <c r="E273" s="3"/>
      <c r="F273" s="3"/>
      <c r="G273" s="2"/>
      <c r="H273" s="2"/>
      <c r="I273" s="2"/>
      <c r="J273" s="3"/>
      <c r="K273" s="3"/>
      <c r="L273" s="3"/>
    </row>
    <row r="274" spans="2:12">
      <c r="B274" s="3"/>
      <c r="C274" s="3"/>
      <c r="D274" s="3"/>
      <c r="E274" s="3"/>
      <c r="F274" s="3"/>
      <c r="G274" s="2"/>
      <c r="H274" s="2"/>
      <c r="I274" s="2"/>
      <c r="J274" s="3"/>
      <c r="K274" s="3"/>
      <c r="L274" s="3"/>
    </row>
    <row r="275" spans="2:12">
      <c r="B275" s="3"/>
      <c r="C275" s="3"/>
      <c r="D275" s="3"/>
      <c r="E275" s="3"/>
      <c r="F275" s="3"/>
      <c r="G275" s="2"/>
      <c r="H275" s="2"/>
      <c r="I275" s="2"/>
      <c r="J275" s="3"/>
      <c r="K275" s="3"/>
      <c r="L275" s="3"/>
    </row>
    <row r="276" spans="2:12">
      <c r="B276" s="3"/>
      <c r="C276" s="3"/>
      <c r="D276" s="3"/>
      <c r="E276" s="3"/>
      <c r="F276" s="3"/>
      <c r="G276" s="2"/>
      <c r="H276" s="2"/>
      <c r="I276" s="2"/>
      <c r="J276" s="3"/>
      <c r="K276" s="3"/>
      <c r="L276" s="3"/>
    </row>
    <row r="277" spans="2:12">
      <c r="B277" s="3"/>
      <c r="C277" s="3"/>
      <c r="D277" s="3"/>
      <c r="E277" s="3"/>
      <c r="F277" s="3"/>
      <c r="G277" s="2"/>
      <c r="H277" s="2"/>
      <c r="I277" s="2"/>
      <c r="J277" s="3"/>
      <c r="K277" s="3"/>
      <c r="L277" s="3"/>
    </row>
  </sheetData>
  <mergeCells count="19">
    <mergeCell ref="B41:L41"/>
    <mergeCell ref="B42:L42"/>
    <mergeCell ref="B43:L43"/>
    <mergeCell ref="B44:B45"/>
    <mergeCell ref="C44:E44"/>
    <mergeCell ref="F44:F45"/>
    <mergeCell ref="G44:I44"/>
    <mergeCell ref="J44:J45"/>
    <mergeCell ref="K44:L44"/>
    <mergeCell ref="B1:L1"/>
    <mergeCell ref="B3:L3"/>
    <mergeCell ref="B4:L4"/>
    <mergeCell ref="B5:L5"/>
    <mergeCell ref="B6:B7"/>
    <mergeCell ref="C6:E6"/>
    <mergeCell ref="F6:F7"/>
    <mergeCell ref="G6:I6"/>
    <mergeCell ref="J6:J7"/>
    <mergeCell ref="K6:L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DGII</vt:lpstr>
      <vt:lpstr>DGA</vt:lpstr>
      <vt:lpstr>TESORERIA </vt:lpstr>
      <vt:lpstr>cut presupuestaria</vt:lpstr>
      <vt:lpstr>'cut presupuestaria'!Área_de_impresión</vt:lpstr>
      <vt:lpstr>DGA!Área_de_impresión</vt:lpstr>
      <vt:lpstr>DGII!Área_de_impresión</vt:lpstr>
      <vt:lpstr>'TESORERIA '!Área_de_impresión</vt:lpstr>
      <vt:lpstr>'cut presupuestaria'!Títulos_a_imprimir</vt:lpstr>
      <vt:lpstr>DGII!Títulos_a_imprimir</vt:lpstr>
      <vt:lpstr>'TESORERIA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2025-04-28T19:42:34Z</dcterms:created>
  <dcterms:modified xsi:type="dcterms:W3CDTF">2025-04-28T19:45:36Z</dcterms:modified>
</cp:coreProperties>
</file>