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0FF2A0CC-B3F5-4310-B53F-7EC21E8792AE}" xr6:coauthVersionLast="47" xr6:coauthVersionMax="47" xr10:uidLastSave="{00000000-0000-0000-0000-000000000000}"/>
  <bookViews>
    <workbookView xWindow="28680" yWindow="-120" windowWidth="29040" windowHeight="15720" xr2:uid="{1E5CB05B-67F6-4E2F-9EDC-AEC5E73F3C92}"/>
  </bookViews>
  <sheets>
    <sheet name="DGII (EST)" sheetId="1" r:id="rId1"/>
    <sheet name="DGA (EST)" sheetId="2" r:id="rId2"/>
    <sheet name="TESORERIA (EST)" sheetId="3" r:id="rId3"/>
    <sheet name="cut presupuesta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3">'cut presupuestaria'!$B$3:$L$33</definedName>
    <definedName name="_xlnm.Print_Area" localSheetId="0">'DGII (EST)'!$A$1:$L$58</definedName>
    <definedName name="_xlnm.Print_Area" localSheetId="2">'TESORERIA (EST)'!$A$2:$L$54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3" hidden="1">{"'para SB'!$A$1318:$F$1381"}</definedName>
    <definedName name="HTML_Control" localSheetId="1" hidden="1">{"'para SB'!$A$1318:$F$1381"}</definedName>
    <definedName name="HTML_Control" localSheetId="2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3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3">'cut presupuestaria'!$3:$7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3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3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3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MS." localSheetId="3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3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wrn.WEO." localSheetId="3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4" l="1"/>
  <c r="E70" i="4"/>
  <c r="D70" i="4"/>
  <c r="C70" i="4"/>
  <c r="F70" i="4" s="1"/>
  <c r="K70" i="4" s="1"/>
  <c r="J69" i="4"/>
  <c r="E69" i="4"/>
  <c r="E68" i="4" s="1"/>
  <c r="E67" i="4" s="1"/>
  <c r="J68" i="4"/>
  <c r="I68" i="4"/>
  <c r="I67" i="4" s="1"/>
  <c r="H68" i="4"/>
  <c r="G68" i="4"/>
  <c r="J67" i="4"/>
  <c r="H67" i="4"/>
  <c r="G67" i="4"/>
  <c r="J66" i="4"/>
  <c r="E66" i="4"/>
  <c r="D66" i="4"/>
  <c r="C66" i="4"/>
  <c r="F66" i="4" s="1"/>
  <c r="J65" i="4"/>
  <c r="F65" i="4"/>
  <c r="L65" i="4" s="1"/>
  <c r="E65" i="4"/>
  <c r="D65" i="4"/>
  <c r="C65" i="4"/>
  <c r="J64" i="4"/>
  <c r="J63" i="4" s="1"/>
  <c r="E64" i="4"/>
  <c r="D64" i="4"/>
  <c r="D63" i="4" s="1"/>
  <c r="I63" i="4"/>
  <c r="H63" i="4"/>
  <c r="G63" i="4"/>
  <c r="E63" i="4"/>
  <c r="J62" i="4"/>
  <c r="C62" i="4"/>
  <c r="C61" i="4" s="1"/>
  <c r="J61" i="4"/>
  <c r="I61" i="4"/>
  <c r="H61" i="4"/>
  <c r="G61" i="4"/>
  <c r="J60" i="4"/>
  <c r="E60" i="4"/>
  <c r="J59" i="4"/>
  <c r="C59" i="4"/>
  <c r="C58" i="4" s="1"/>
  <c r="J58" i="4"/>
  <c r="J57" i="4" s="1"/>
  <c r="J56" i="4" s="1"/>
  <c r="I58" i="4"/>
  <c r="I57" i="4" s="1"/>
  <c r="I56" i="4" s="1"/>
  <c r="I55" i="4" s="1"/>
  <c r="H58" i="4"/>
  <c r="G58" i="4"/>
  <c r="G57" i="4" s="1"/>
  <c r="G56" i="4" s="1"/>
  <c r="G55" i="4" s="1"/>
  <c r="H57" i="4"/>
  <c r="H56" i="4" s="1"/>
  <c r="H55" i="4" s="1"/>
  <c r="J54" i="4"/>
  <c r="E54" i="4"/>
  <c r="D54" i="4"/>
  <c r="D53" i="4" s="1"/>
  <c r="C54" i="4"/>
  <c r="J53" i="4"/>
  <c r="I53" i="4"/>
  <c r="H53" i="4"/>
  <c r="G53" i="4"/>
  <c r="E53" i="4"/>
  <c r="C53" i="4"/>
  <c r="J52" i="4"/>
  <c r="E52" i="4"/>
  <c r="D52" i="4"/>
  <c r="J51" i="4"/>
  <c r="J50" i="4" s="1"/>
  <c r="J49" i="4" s="1"/>
  <c r="J48" i="4" s="1"/>
  <c r="J47" i="4" s="1"/>
  <c r="C51" i="4"/>
  <c r="I50" i="4"/>
  <c r="H50" i="4"/>
  <c r="H49" i="4" s="1"/>
  <c r="H48" i="4" s="1"/>
  <c r="H47" i="4" s="1"/>
  <c r="G50" i="4"/>
  <c r="C50" i="4"/>
  <c r="I49" i="4"/>
  <c r="I48" i="4" s="1"/>
  <c r="I47" i="4" s="1"/>
  <c r="G49" i="4"/>
  <c r="C49" i="4"/>
  <c r="C48" i="4" s="1"/>
  <c r="C47" i="4" s="1"/>
  <c r="G48" i="4"/>
  <c r="G47" i="4" s="1"/>
  <c r="G46" i="4" s="1"/>
  <c r="G71" i="4" s="1"/>
  <c r="J34" i="4"/>
  <c r="F34" i="4"/>
  <c r="K34" i="4" s="1"/>
  <c r="J32" i="4"/>
  <c r="K32" i="4" s="1"/>
  <c r="F32" i="4"/>
  <c r="J31" i="4"/>
  <c r="K31" i="4" s="1"/>
  <c r="L31" i="4" s="1"/>
  <c r="I31" i="4"/>
  <c r="H31" i="4"/>
  <c r="D69" i="4" s="1"/>
  <c r="D68" i="4" s="1"/>
  <c r="D67" i="4" s="1"/>
  <c r="G31" i="4"/>
  <c r="C69" i="4" s="1"/>
  <c r="F31" i="4"/>
  <c r="E31" i="4"/>
  <c r="E30" i="4" s="1"/>
  <c r="D31" i="4"/>
  <c r="C31" i="4"/>
  <c r="I30" i="4"/>
  <c r="I29" i="4" s="1"/>
  <c r="D30" i="4"/>
  <c r="C30" i="4"/>
  <c r="C29" i="4" s="1"/>
  <c r="D29" i="4"/>
  <c r="L28" i="4"/>
  <c r="K28" i="4"/>
  <c r="J28" i="4"/>
  <c r="F28" i="4"/>
  <c r="J27" i="4"/>
  <c r="K27" i="4" s="1"/>
  <c r="L27" i="4" s="1"/>
  <c r="F27" i="4"/>
  <c r="J26" i="4"/>
  <c r="K26" i="4" s="1"/>
  <c r="L26" i="4" s="1"/>
  <c r="I26" i="4"/>
  <c r="G26" i="4"/>
  <c r="G25" i="4" s="1"/>
  <c r="F26" i="4"/>
  <c r="F25" i="4" s="1"/>
  <c r="J25" i="4"/>
  <c r="I25" i="4"/>
  <c r="H25" i="4"/>
  <c r="E25" i="4"/>
  <c r="D25" i="4"/>
  <c r="C25" i="4"/>
  <c r="I24" i="4"/>
  <c r="E62" i="4" s="1"/>
  <c r="E61" i="4" s="1"/>
  <c r="H24" i="4"/>
  <c r="D62" i="4" s="1"/>
  <c r="G24" i="4"/>
  <c r="G23" i="4" s="1"/>
  <c r="G18" i="4" s="1"/>
  <c r="G17" i="4" s="1"/>
  <c r="F24" i="4"/>
  <c r="E24" i="4"/>
  <c r="E23" i="4" s="1"/>
  <c r="D24" i="4"/>
  <c r="C24" i="4"/>
  <c r="I23" i="4"/>
  <c r="F23" i="4"/>
  <c r="D23" i="4"/>
  <c r="C23" i="4"/>
  <c r="J22" i="4"/>
  <c r="K22" i="4" s="1"/>
  <c r="L22" i="4" s="1"/>
  <c r="I22" i="4"/>
  <c r="H22" i="4"/>
  <c r="D60" i="4" s="1"/>
  <c r="G22" i="4"/>
  <c r="C60" i="4" s="1"/>
  <c r="F60" i="4" s="1"/>
  <c r="E22" i="4"/>
  <c r="D22" i="4"/>
  <c r="F22" i="4" s="1"/>
  <c r="C22" i="4"/>
  <c r="I21" i="4"/>
  <c r="E59" i="4" s="1"/>
  <c r="E58" i="4" s="1"/>
  <c r="E57" i="4" s="1"/>
  <c r="E56" i="4" s="1"/>
  <c r="E55" i="4" s="1"/>
  <c r="H21" i="4"/>
  <c r="D59" i="4" s="1"/>
  <c r="G21" i="4"/>
  <c r="F21" i="4"/>
  <c r="F20" i="4" s="1"/>
  <c r="E21" i="4"/>
  <c r="D21" i="4"/>
  <c r="D20" i="4" s="1"/>
  <c r="D19" i="4" s="1"/>
  <c r="D18" i="4" s="1"/>
  <c r="D17" i="4" s="1"/>
  <c r="C21" i="4"/>
  <c r="I20" i="4"/>
  <c r="G20" i="4"/>
  <c r="E20" i="4"/>
  <c r="E19" i="4" s="1"/>
  <c r="C20" i="4"/>
  <c r="I19" i="4"/>
  <c r="I18" i="4" s="1"/>
  <c r="I17" i="4" s="1"/>
  <c r="G19" i="4"/>
  <c r="C19" i="4"/>
  <c r="C18" i="4" s="1"/>
  <c r="C17" i="4" s="1"/>
  <c r="K16" i="4"/>
  <c r="J16" i="4"/>
  <c r="J15" i="4" s="1"/>
  <c r="F16" i="4"/>
  <c r="K15" i="4"/>
  <c r="I15" i="4"/>
  <c r="H15" i="4"/>
  <c r="G15" i="4"/>
  <c r="F15" i="4"/>
  <c r="E15" i="4"/>
  <c r="D15" i="4"/>
  <c r="C15" i="4"/>
  <c r="K14" i="4"/>
  <c r="J14" i="4"/>
  <c r="F52" i="4" s="1"/>
  <c r="K52" i="4" s="1"/>
  <c r="F14" i="4"/>
  <c r="J13" i="4"/>
  <c r="F51" i="4" s="1"/>
  <c r="I13" i="4"/>
  <c r="I12" i="4" s="1"/>
  <c r="I11" i="4" s="1"/>
  <c r="I10" i="4" s="1"/>
  <c r="I9" i="4" s="1"/>
  <c r="I8" i="4" s="1"/>
  <c r="I33" i="4" s="1"/>
  <c r="I35" i="4" s="1"/>
  <c r="H13" i="4"/>
  <c r="D51" i="4" s="1"/>
  <c r="D50" i="4" s="1"/>
  <c r="D49" i="4" s="1"/>
  <c r="D48" i="4" s="1"/>
  <c r="D47" i="4" s="1"/>
  <c r="G13" i="4"/>
  <c r="F13" i="4"/>
  <c r="F12" i="4" s="1"/>
  <c r="F11" i="4" s="1"/>
  <c r="F10" i="4" s="1"/>
  <c r="F9" i="4" s="1"/>
  <c r="E13" i="4"/>
  <c r="E12" i="4" s="1"/>
  <c r="E11" i="4" s="1"/>
  <c r="E10" i="4" s="1"/>
  <c r="E9" i="4" s="1"/>
  <c r="D13" i="4"/>
  <c r="C13" i="4"/>
  <c r="C12" i="4" s="1"/>
  <c r="C11" i="4" s="1"/>
  <c r="C10" i="4" s="1"/>
  <c r="C9" i="4" s="1"/>
  <c r="C8" i="4" s="1"/>
  <c r="C33" i="4" s="1"/>
  <c r="J12" i="4"/>
  <c r="J11" i="4" s="1"/>
  <c r="H12" i="4"/>
  <c r="G12" i="4"/>
  <c r="G11" i="4" s="1"/>
  <c r="G10" i="4" s="1"/>
  <c r="G9" i="4" s="1"/>
  <c r="D12" i="4"/>
  <c r="D11" i="4" s="1"/>
  <c r="D10" i="4" s="1"/>
  <c r="D9" i="4" s="1"/>
  <c r="H11" i="4"/>
  <c r="H10" i="4" s="1"/>
  <c r="H9" i="4" s="1"/>
  <c r="J50" i="3"/>
  <c r="E50" i="3"/>
  <c r="D50" i="3"/>
  <c r="C50" i="3"/>
  <c r="F50" i="3" s="1"/>
  <c r="K50" i="3" s="1"/>
  <c r="J49" i="3"/>
  <c r="E49" i="3"/>
  <c r="D49" i="3"/>
  <c r="C49" i="3"/>
  <c r="F49" i="3" s="1"/>
  <c r="K49" i="3" s="1"/>
  <c r="J48" i="3"/>
  <c r="E48" i="3"/>
  <c r="D48" i="3"/>
  <c r="C48" i="3"/>
  <c r="F48" i="3" s="1"/>
  <c r="J47" i="3"/>
  <c r="E47" i="3"/>
  <c r="D47" i="3"/>
  <c r="C47" i="3"/>
  <c r="I46" i="3"/>
  <c r="H46" i="3"/>
  <c r="G46" i="3"/>
  <c r="E46" i="3"/>
  <c r="D46" i="3"/>
  <c r="C46" i="3"/>
  <c r="J45" i="3"/>
  <c r="E45" i="3"/>
  <c r="E37" i="3" s="1"/>
  <c r="D45" i="3"/>
  <c r="C45" i="3"/>
  <c r="J44" i="3"/>
  <c r="F44" i="3"/>
  <c r="L44" i="3" s="1"/>
  <c r="E44" i="3"/>
  <c r="D44" i="3"/>
  <c r="C44" i="3"/>
  <c r="J43" i="3"/>
  <c r="F43" i="3"/>
  <c r="F42" i="3" s="1"/>
  <c r="K42" i="3" s="1"/>
  <c r="E43" i="3"/>
  <c r="D43" i="3"/>
  <c r="C43" i="3"/>
  <c r="J42" i="3"/>
  <c r="I42" i="3"/>
  <c r="H42" i="3"/>
  <c r="G42" i="3"/>
  <c r="E42" i="3"/>
  <c r="D42" i="3"/>
  <c r="C42" i="3"/>
  <c r="J41" i="3"/>
  <c r="E41" i="3"/>
  <c r="D41" i="3"/>
  <c r="C41" i="3"/>
  <c r="F41" i="3" s="1"/>
  <c r="K41" i="3" s="1"/>
  <c r="J40" i="3"/>
  <c r="E40" i="3"/>
  <c r="D40" i="3"/>
  <c r="C40" i="3"/>
  <c r="F40" i="3" s="1"/>
  <c r="J39" i="3"/>
  <c r="I39" i="3"/>
  <c r="H39" i="3"/>
  <c r="G39" i="3"/>
  <c r="E39" i="3"/>
  <c r="D39" i="3"/>
  <c r="J38" i="3"/>
  <c r="I38" i="3"/>
  <c r="I37" i="3" s="1"/>
  <c r="H38" i="3"/>
  <c r="G38" i="3"/>
  <c r="E38" i="3"/>
  <c r="D38" i="3"/>
  <c r="J37" i="3"/>
  <c r="H37" i="3"/>
  <c r="G37" i="3"/>
  <c r="D37" i="3"/>
  <c r="J36" i="3"/>
  <c r="F36" i="3"/>
  <c r="K36" i="3" s="1"/>
  <c r="E36" i="3"/>
  <c r="D36" i="3"/>
  <c r="C36" i="3"/>
  <c r="J35" i="3"/>
  <c r="J34" i="3" s="1"/>
  <c r="E35" i="3"/>
  <c r="D35" i="3"/>
  <c r="C35" i="3"/>
  <c r="F35" i="3" s="1"/>
  <c r="I34" i="3"/>
  <c r="H34" i="3"/>
  <c r="G34" i="3"/>
  <c r="E34" i="3"/>
  <c r="D34" i="3"/>
  <c r="C34" i="3"/>
  <c r="J33" i="3"/>
  <c r="E33" i="3"/>
  <c r="E31" i="3" s="1"/>
  <c r="D33" i="3"/>
  <c r="C33" i="3"/>
  <c r="F33" i="3" s="1"/>
  <c r="K33" i="3" s="1"/>
  <c r="J32" i="3"/>
  <c r="F32" i="3"/>
  <c r="L32" i="3" s="1"/>
  <c r="E32" i="3"/>
  <c r="D32" i="3"/>
  <c r="C32" i="3"/>
  <c r="J31" i="3"/>
  <c r="J26" i="3" s="1"/>
  <c r="J25" i="3" s="1"/>
  <c r="I31" i="3"/>
  <c r="H31" i="3"/>
  <c r="G31" i="3"/>
  <c r="D31" i="3"/>
  <c r="C31" i="3"/>
  <c r="J30" i="3"/>
  <c r="E30" i="3"/>
  <c r="D30" i="3"/>
  <c r="D27" i="3" s="1"/>
  <c r="D26" i="3" s="1"/>
  <c r="D25" i="3" s="1"/>
  <c r="C30" i="3"/>
  <c r="F30" i="3" s="1"/>
  <c r="K30" i="3" s="1"/>
  <c r="J29" i="3"/>
  <c r="E29" i="3"/>
  <c r="E28" i="3" s="1"/>
  <c r="E27" i="3" s="1"/>
  <c r="D29" i="3"/>
  <c r="C29" i="3"/>
  <c r="F29" i="3" s="1"/>
  <c r="J28" i="3"/>
  <c r="I28" i="3"/>
  <c r="I27" i="3" s="1"/>
  <c r="I26" i="3" s="1"/>
  <c r="I25" i="3" s="1"/>
  <c r="H28" i="3"/>
  <c r="G28" i="3"/>
  <c r="D28" i="3"/>
  <c r="C28" i="3"/>
  <c r="C27" i="3" s="1"/>
  <c r="C26" i="3" s="1"/>
  <c r="C25" i="3" s="1"/>
  <c r="J27" i="3"/>
  <c r="H27" i="3"/>
  <c r="G27" i="3"/>
  <c r="G26" i="3" s="1"/>
  <c r="G25" i="3" s="1"/>
  <c r="G9" i="3" s="1"/>
  <c r="H26" i="3"/>
  <c r="H25" i="3"/>
  <c r="J24" i="3"/>
  <c r="E24" i="3"/>
  <c r="E23" i="3" s="1"/>
  <c r="E22" i="3" s="1"/>
  <c r="D24" i="3"/>
  <c r="C24" i="3"/>
  <c r="F24" i="3" s="1"/>
  <c r="J23" i="3"/>
  <c r="I23" i="3"/>
  <c r="H23" i="3"/>
  <c r="H22" i="3" s="1"/>
  <c r="G23" i="3"/>
  <c r="D23" i="3"/>
  <c r="I22" i="3"/>
  <c r="G22" i="3"/>
  <c r="D22" i="3"/>
  <c r="J21" i="3"/>
  <c r="E21" i="3"/>
  <c r="D21" i="3"/>
  <c r="F21" i="3" s="1"/>
  <c r="C21" i="3"/>
  <c r="J20" i="3"/>
  <c r="J19" i="3" s="1"/>
  <c r="E20" i="3"/>
  <c r="E19" i="3" s="1"/>
  <c r="E10" i="3" s="1"/>
  <c r="D20" i="3"/>
  <c r="C20" i="3"/>
  <c r="F20" i="3" s="1"/>
  <c r="I19" i="3"/>
  <c r="I10" i="3" s="1"/>
  <c r="I9" i="3" s="1"/>
  <c r="H19" i="3"/>
  <c r="G19" i="3"/>
  <c r="D19" i="3"/>
  <c r="C19" i="3"/>
  <c r="C10" i="3" s="1"/>
  <c r="J18" i="3"/>
  <c r="E18" i="3"/>
  <c r="D18" i="3"/>
  <c r="C18" i="3"/>
  <c r="F18" i="3" s="1"/>
  <c r="K18" i="3" s="1"/>
  <c r="J17" i="3"/>
  <c r="E17" i="3"/>
  <c r="D17" i="3"/>
  <c r="D16" i="3" s="1"/>
  <c r="D15" i="3" s="1"/>
  <c r="D11" i="3" s="1"/>
  <c r="D10" i="3" s="1"/>
  <c r="D9" i="3" s="1"/>
  <c r="C17" i="3"/>
  <c r="F17" i="3" s="1"/>
  <c r="J16" i="3"/>
  <c r="I16" i="3"/>
  <c r="H16" i="3"/>
  <c r="H15" i="3" s="1"/>
  <c r="H11" i="3" s="1"/>
  <c r="H10" i="3" s="1"/>
  <c r="G16" i="3"/>
  <c r="E16" i="3"/>
  <c r="C16" i="3"/>
  <c r="I15" i="3"/>
  <c r="G15" i="3"/>
  <c r="E15" i="3"/>
  <c r="C15" i="3"/>
  <c r="J14" i="3"/>
  <c r="J12" i="3" s="1"/>
  <c r="E14" i="3"/>
  <c r="D14" i="3"/>
  <c r="C14" i="3"/>
  <c r="F14" i="3" s="1"/>
  <c r="K13" i="3"/>
  <c r="J13" i="3"/>
  <c r="F13" i="3"/>
  <c r="L13" i="3" s="1"/>
  <c r="E13" i="3"/>
  <c r="D13" i="3"/>
  <c r="C13" i="3"/>
  <c r="I12" i="3"/>
  <c r="H12" i="3"/>
  <c r="G12" i="3"/>
  <c r="E12" i="3"/>
  <c r="D12" i="3"/>
  <c r="C12" i="3"/>
  <c r="I11" i="3"/>
  <c r="G11" i="3"/>
  <c r="E11" i="3"/>
  <c r="C11" i="3"/>
  <c r="G10" i="3"/>
  <c r="L29" i="2"/>
  <c r="K29" i="2"/>
  <c r="J29" i="2"/>
  <c r="F29" i="2"/>
  <c r="E29" i="2"/>
  <c r="D29" i="2"/>
  <c r="C29" i="2"/>
  <c r="J28" i="2"/>
  <c r="J27" i="2" s="1"/>
  <c r="J26" i="2" s="1"/>
  <c r="E28" i="2"/>
  <c r="D28" i="2"/>
  <c r="D27" i="2" s="1"/>
  <c r="D26" i="2" s="1"/>
  <c r="C28" i="2"/>
  <c r="F28" i="2" s="1"/>
  <c r="I27" i="2"/>
  <c r="H27" i="2"/>
  <c r="H26" i="2" s="1"/>
  <c r="G27" i="2"/>
  <c r="G26" i="2" s="1"/>
  <c r="E27" i="2"/>
  <c r="I26" i="2"/>
  <c r="E26" i="2"/>
  <c r="J25" i="2"/>
  <c r="E25" i="2"/>
  <c r="F25" i="2" s="1"/>
  <c r="K25" i="2" s="1"/>
  <c r="D25" i="2"/>
  <c r="C25" i="2"/>
  <c r="J24" i="2"/>
  <c r="F24" i="2"/>
  <c r="L24" i="2" s="1"/>
  <c r="E24" i="2"/>
  <c r="D24" i="2"/>
  <c r="C24" i="2"/>
  <c r="J23" i="2"/>
  <c r="J22" i="2" s="1"/>
  <c r="E23" i="2"/>
  <c r="D23" i="2"/>
  <c r="F23" i="2" s="1"/>
  <c r="C23" i="2"/>
  <c r="I22" i="2"/>
  <c r="H22" i="2"/>
  <c r="G22" i="2"/>
  <c r="E22" i="2"/>
  <c r="C22" i="2"/>
  <c r="J21" i="2"/>
  <c r="F21" i="2"/>
  <c r="L21" i="2" s="1"/>
  <c r="E21" i="2"/>
  <c r="D21" i="2"/>
  <c r="C21" i="2"/>
  <c r="C20" i="2" s="1"/>
  <c r="C19" i="2" s="1"/>
  <c r="J20" i="2"/>
  <c r="J19" i="2" s="1"/>
  <c r="I20" i="2"/>
  <c r="H20" i="2"/>
  <c r="G20" i="2"/>
  <c r="G19" i="2" s="1"/>
  <c r="G8" i="2" s="1"/>
  <c r="G30" i="2" s="1"/>
  <c r="E20" i="2"/>
  <c r="E19" i="2" s="1"/>
  <c r="D20" i="2"/>
  <c r="I19" i="2"/>
  <c r="H19" i="2"/>
  <c r="J18" i="2"/>
  <c r="E18" i="2"/>
  <c r="D18" i="2"/>
  <c r="C18" i="2"/>
  <c r="F18" i="2" s="1"/>
  <c r="J17" i="2"/>
  <c r="E17" i="2"/>
  <c r="D17" i="2"/>
  <c r="C17" i="2"/>
  <c r="C12" i="2" s="1"/>
  <c r="C9" i="2" s="1"/>
  <c r="J16" i="2"/>
  <c r="E16" i="2"/>
  <c r="D16" i="2"/>
  <c r="C16" i="2"/>
  <c r="F16" i="2" s="1"/>
  <c r="J15" i="2"/>
  <c r="E15" i="2"/>
  <c r="F15" i="2" s="1"/>
  <c r="D15" i="2"/>
  <c r="C15" i="2"/>
  <c r="J14" i="2"/>
  <c r="F14" i="2"/>
  <c r="L14" i="2" s="1"/>
  <c r="E14" i="2"/>
  <c r="D14" i="2"/>
  <c r="C14" i="2"/>
  <c r="J13" i="2"/>
  <c r="J12" i="2" s="1"/>
  <c r="E13" i="2"/>
  <c r="D13" i="2"/>
  <c r="F13" i="2" s="1"/>
  <c r="C13" i="2"/>
  <c r="I12" i="2"/>
  <c r="H12" i="2"/>
  <c r="G12" i="2"/>
  <c r="E12" i="2"/>
  <c r="E9" i="2" s="1"/>
  <c r="E8" i="2" s="1"/>
  <c r="E30" i="2" s="1"/>
  <c r="J11" i="2"/>
  <c r="J9" i="2" s="1"/>
  <c r="J8" i="2" s="1"/>
  <c r="J30" i="2" s="1"/>
  <c r="F11" i="2"/>
  <c r="L11" i="2" s="1"/>
  <c r="E11" i="2"/>
  <c r="D11" i="2"/>
  <c r="C11" i="2"/>
  <c r="C10" i="2" s="1"/>
  <c r="J10" i="2"/>
  <c r="I10" i="2"/>
  <c r="H10" i="2"/>
  <c r="G10" i="2"/>
  <c r="E10" i="2"/>
  <c r="D10" i="2"/>
  <c r="I9" i="2"/>
  <c r="I8" i="2" s="1"/>
  <c r="I30" i="2" s="1"/>
  <c r="H9" i="2"/>
  <c r="H8" i="2" s="1"/>
  <c r="G9" i="2"/>
  <c r="J64" i="1"/>
  <c r="E64" i="1"/>
  <c r="D64" i="1"/>
  <c r="C64" i="1"/>
  <c r="F64" i="1" s="1"/>
  <c r="J63" i="1"/>
  <c r="E63" i="1"/>
  <c r="D63" i="1"/>
  <c r="C63" i="1"/>
  <c r="F63" i="1" s="1"/>
  <c r="J62" i="1"/>
  <c r="E62" i="1"/>
  <c r="D62" i="1"/>
  <c r="C62" i="1"/>
  <c r="F62" i="1" s="1"/>
  <c r="J61" i="1"/>
  <c r="E61" i="1"/>
  <c r="F61" i="1" s="1"/>
  <c r="D61" i="1"/>
  <c r="C61" i="1"/>
  <c r="J60" i="1"/>
  <c r="E60" i="1"/>
  <c r="E59" i="1" s="1"/>
  <c r="E58" i="1" s="1"/>
  <c r="E57" i="1" s="1"/>
  <c r="D60" i="1"/>
  <c r="C60" i="1"/>
  <c r="J59" i="1"/>
  <c r="J58" i="1" s="1"/>
  <c r="J57" i="1" s="1"/>
  <c r="I59" i="1"/>
  <c r="I58" i="1" s="1"/>
  <c r="I57" i="1" s="1"/>
  <c r="H59" i="1"/>
  <c r="G59" i="1"/>
  <c r="D59" i="1"/>
  <c r="D58" i="1" s="1"/>
  <c r="D57" i="1" s="1"/>
  <c r="C59" i="1"/>
  <c r="C58" i="1" s="1"/>
  <c r="C57" i="1" s="1"/>
  <c r="H58" i="1"/>
  <c r="H57" i="1" s="1"/>
  <c r="G58" i="1"/>
  <c r="G57" i="1" s="1"/>
  <c r="J56" i="1"/>
  <c r="E56" i="1"/>
  <c r="F56" i="1" s="1"/>
  <c r="K56" i="1" s="1"/>
  <c r="D56" i="1"/>
  <c r="C56" i="1"/>
  <c r="J55" i="1"/>
  <c r="F55" i="1"/>
  <c r="L55" i="1" s="1"/>
  <c r="E55" i="1"/>
  <c r="D55" i="1"/>
  <c r="D53" i="1" s="1"/>
  <c r="C55" i="1"/>
  <c r="J54" i="1"/>
  <c r="J53" i="1" s="1"/>
  <c r="E54" i="1"/>
  <c r="F54" i="1" s="1"/>
  <c r="D54" i="1"/>
  <c r="C54" i="1"/>
  <c r="I53" i="1"/>
  <c r="H53" i="1"/>
  <c r="G53" i="1"/>
  <c r="E53" i="1"/>
  <c r="C53" i="1"/>
  <c r="J52" i="1"/>
  <c r="E52" i="1"/>
  <c r="F52" i="1" s="1"/>
  <c r="K52" i="1" s="1"/>
  <c r="D52" i="1"/>
  <c r="C52" i="1"/>
  <c r="C50" i="1" s="1"/>
  <c r="C49" i="1" s="1"/>
  <c r="J51" i="1"/>
  <c r="F51" i="1"/>
  <c r="L51" i="1" s="1"/>
  <c r="E51" i="1"/>
  <c r="D51" i="1"/>
  <c r="C51" i="1"/>
  <c r="J50" i="1"/>
  <c r="J49" i="1" s="1"/>
  <c r="I50" i="1"/>
  <c r="H50" i="1"/>
  <c r="G50" i="1"/>
  <c r="D50" i="1"/>
  <c r="D49" i="1" s="1"/>
  <c r="J48" i="1"/>
  <c r="F48" i="1"/>
  <c r="L48" i="1" s="1"/>
  <c r="E48" i="1"/>
  <c r="D48" i="1"/>
  <c r="C48" i="1"/>
  <c r="J47" i="1"/>
  <c r="E47" i="1"/>
  <c r="F47" i="1" s="1"/>
  <c r="D47" i="1"/>
  <c r="C47" i="1"/>
  <c r="J46" i="1"/>
  <c r="J44" i="1" s="1"/>
  <c r="E46" i="1"/>
  <c r="F46" i="1" s="1"/>
  <c r="K46" i="1" s="1"/>
  <c r="D46" i="1"/>
  <c r="C46" i="1"/>
  <c r="J45" i="1"/>
  <c r="E45" i="1"/>
  <c r="D45" i="1"/>
  <c r="C45" i="1"/>
  <c r="F45" i="1" s="1"/>
  <c r="I44" i="1"/>
  <c r="H44" i="1"/>
  <c r="G44" i="1"/>
  <c r="D44" i="1"/>
  <c r="J43" i="1"/>
  <c r="E43" i="1"/>
  <c r="F43" i="1" s="1"/>
  <c r="D43" i="1"/>
  <c r="C43" i="1"/>
  <c r="J42" i="1"/>
  <c r="E42" i="1"/>
  <c r="D42" i="1"/>
  <c r="C42" i="1"/>
  <c r="F42" i="1" s="1"/>
  <c r="J41" i="1"/>
  <c r="E41" i="1"/>
  <c r="D41" i="1"/>
  <c r="C41" i="1"/>
  <c r="F41" i="1" s="1"/>
  <c r="J40" i="1"/>
  <c r="E40" i="1"/>
  <c r="D40" i="1"/>
  <c r="D38" i="1" s="1"/>
  <c r="C40" i="1"/>
  <c r="F40" i="1" s="1"/>
  <c r="J39" i="1"/>
  <c r="E39" i="1"/>
  <c r="F39" i="1" s="1"/>
  <c r="D39" i="1"/>
  <c r="C39" i="1"/>
  <c r="J38" i="1"/>
  <c r="I38" i="1"/>
  <c r="H38" i="1"/>
  <c r="G38" i="1"/>
  <c r="C38" i="1"/>
  <c r="J37" i="1"/>
  <c r="E37" i="1"/>
  <c r="D37" i="1"/>
  <c r="C37" i="1"/>
  <c r="F37" i="1" s="1"/>
  <c r="J36" i="1"/>
  <c r="E36" i="1"/>
  <c r="F36" i="1" s="1"/>
  <c r="D36" i="1"/>
  <c r="C36" i="1"/>
  <c r="J35" i="1"/>
  <c r="F35" i="1"/>
  <c r="L35" i="1" s="1"/>
  <c r="E35" i="1"/>
  <c r="D35" i="1"/>
  <c r="C35" i="1"/>
  <c r="J34" i="1"/>
  <c r="J29" i="1" s="1"/>
  <c r="J26" i="1" s="1"/>
  <c r="E34" i="1"/>
  <c r="F34" i="1" s="1"/>
  <c r="D34" i="1"/>
  <c r="C34" i="1"/>
  <c r="J33" i="1"/>
  <c r="E33" i="1"/>
  <c r="D33" i="1"/>
  <c r="C33" i="1"/>
  <c r="F33" i="1" s="1"/>
  <c r="J32" i="1"/>
  <c r="E32" i="1"/>
  <c r="D32" i="1"/>
  <c r="C32" i="1"/>
  <c r="F32" i="1" s="1"/>
  <c r="J31" i="1"/>
  <c r="E31" i="1"/>
  <c r="D31" i="1"/>
  <c r="D29" i="1" s="1"/>
  <c r="C31" i="1"/>
  <c r="F31" i="1" s="1"/>
  <c r="J30" i="1"/>
  <c r="E30" i="1"/>
  <c r="F30" i="1" s="1"/>
  <c r="D30" i="1"/>
  <c r="C30" i="1"/>
  <c r="I29" i="1"/>
  <c r="H29" i="1"/>
  <c r="G29" i="1"/>
  <c r="C29" i="1"/>
  <c r="J28" i="1"/>
  <c r="E28" i="1"/>
  <c r="E27" i="1" s="1"/>
  <c r="D28" i="1"/>
  <c r="D27" i="1" s="1"/>
  <c r="D26" i="1" s="1"/>
  <c r="C28" i="1"/>
  <c r="F28" i="1" s="1"/>
  <c r="J27" i="1"/>
  <c r="I27" i="1"/>
  <c r="I26" i="1" s="1"/>
  <c r="I10" i="1" s="1"/>
  <c r="I9" i="1" s="1"/>
  <c r="I65" i="1" s="1"/>
  <c r="H27" i="1"/>
  <c r="H26" i="1" s="1"/>
  <c r="H10" i="1" s="1"/>
  <c r="H9" i="1" s="1"/>
  <c r="H65" i="1" s="1"/>
  <c r="G27" i="1"/>
  <c r="C27" i="1"/>
  <c r="C26" i="1" s="1"/>
  <c r="G26" i="1"/>
  <c r="J25" i="1"/>
  <c r="E25" i="1"/>
  <c r="D25" i="1"/>
  <c r="C25" i="1"/>
  <c r="F25" i="1" s="1"/>
  <c r="J24" i="1"/>
  <c r="E24" i="1"/>
  <c r="D24" i="1"/>
  <c r="C24" i="1"/>
  <c r="F24" i="1" s="1"/>
  <c r="J23" i="1"/>
  <c r="E23" i="1"/>
  <c r="D23" i="1"/>
  <c r="C23" i="1"/>
  <c r="F23" i="1" s="1"/>
  <c r="J22" i="1"/>
  <c r="E22" i="1"/>
  <c r="D22" i="1"/>
  <c r="D17" i="1" s="1"/>
  <c r="D16" i="1" s="1"/>
  <c r="D10" i="1" s="1"/>
  <c r="D9" i="1" s="1"/>
  <c r="D65" i="1" s="1"/>
  <c r="C22" i="1"/>
  <c r="F22" i="1" s="1"/>
  <c r="J21" i="1"/>
  <c r="E21" i="1"/>
  <c r="F21" i="1" s="1"/>
  <c r="D21" i="1"/>
  <c r="C21" i="1"/>
  <c r="J20" i="1"/>
  <c r="F20" i="1"/>
  <c r="L20" i="1" s="1"/>
  <c r="E20" i="1"/>
  <c r="D20" i="1"/>
  <c r="C20" i="1"/>
  <c r="J19" i="1"/>
  <c r="J17" i="1" s="1"/>
  <c r="J16" i="1" s="1"/>
  <c r="E19" i="1"/>
  <c r="E17" i="1" s="1"/>
  <c r="E16" i="1" s="1"/>
  <c r="D19" i="1"/>
  <c r="C19" i="1"/>
  <c r="F19" i="1" s="1"/>
  <c r="J18" i="1"/>
  <c r="E18" i="1"/>
  <c r="D18" i="1"/>
  <c r="C18" i="1"/>
  <c r="F18" i="1" s="1"/>
  <c r="I17" i="1"/>
  <c r="H17" i="1"/>
  <c r="G17" i="1"/>
  <c r="G16" i="1" s="1"/>
  <c r="I16" i="1"/>
  <c r="H16" i="1"/>
  <c r="J15" i="1"/>
  <c r="E15" i="1"/>
  <c r="F15" i="1" s="1"/>
  <c r="D15" i="1"/>
  <c r="C15" i="1"/>
  <c r="J14" i="1"/>
  <c r="F14" i="1"/>
  <c r="L14" i="1" s="1"/>
  <c r="E14" i="1"/>
  <c r="D14" i="1"/>
  <c r="C14" i="1"/>
  <c r="J13" i="1"/>
  <c r="J11" i="1" s="1"/>
  <c r="E13" i="1"/>
  <c r="E11" i="1" s="1"/>
  <c r="D13" i="1"/>
  <c r="C13" i="1"/>
  <c r="F13" i="1" s="1"/>
  <c r="J12" i="1"/>
  <c r="E12" i="1"/>
  <c r="D12" i="1"/>
  <c r="C12" i="1"/>
  <c r="F12" i="1" s="1"/>
  <c r="I11" i="1"/>
  <c r="H11" i="1"/>
  <c r="G11" i="1"/>
  <c r="D11" i="1"/>
  <c r="L60" i="4" l="1"/>
  <c r="K60" i="4"/>
  <c r="F59" i="4"/>
  <c r="D58" i="4"/>
  <c r="D57" i="4" s="1"/>
  <c r="F62" i="4"/>
  <c r="D61" i="4"/>
  <c r="E29" i="4"/>
  <c r="F30" i="4"/>
  <c r="F29" i="4" s="1"/>
  <c r="L66" i="4"/>
  <c r="K66" i="4"/>
  <c r="J10" i="4"/>
  <c r="K11" i="4"/>
  <c r="L11" i="4" s="1"/>
  <c r="K25" i="4"/>
  <c r="L25" i="4" s="1"/>
  <c r="I46" i="4"/>
  <c r="I71" i="4" s="1"/>
  <c r="J55" i="4"/>
  <c r="J46" i="4" s="1"/>
  <c r="J71" i="4" s="1"/>
  <c r="C35" i="4"/>
  <c r="C57" i="4"/>
  <c r="C56" i="4" s="1"/>
  <c r="F69" i="4"/>
  <c r="C68" i="4"/>
  <c r="L51" i="4"/>
  <c r="K51" i="4"/>
  <c r="F50" i="4"/>
  <c r="D8" i="4"/>
  <c r="D33" i="4" s="1"/>
  <c r="D35" i="4" s="1"/>
  <c r="E18" i="4"/>
  <c r="E17" i="4" s="1"/>
  <c r="E8" i="4" s="1"/>
  <c r="E33" i="4" s="1"/>
  <c r="E35" i="4" s="1"/>
  <c r="F19" i="4"/>
  <c r="F18" i="4" s="1"/>
  <c r="F17" i="4" s="1"/>
  <c r="F8" i="4" s="1"/>
  <c r="H46" i="4"/>
  <c r="H71" i="4" s="1"/>
  <c r="K12" i="4"/>
  <c r="L12" i="4" s="1"/>
  <c r="G30" i="4"/>
  <c r="J21" i="4"/>
  <c r="H23" i="4"/>
  <c r="J24" i="4"/>
  <c r="H30" i="4"/>
  <c r="H29" i="4" s="1"/>
  <c r="F54" i="4"/>
  <c r="C64" i="4"/>
  <c r="K65" i="4"/>
  <c r="H20" i="4"/>
  <c r="H19" i="4" s="1"/>
  <c r="H18" i="4" s="1"/>
  <c r="H17" i="4" s="1"/>
  <c r="H8" i="4" s="1"/>
  <c r="H33" i="4" s="1"/>
  <c r="H35" i="4" s="1"/>
  <c r="E51" i="4"/>
  <c r="E50" i="4" s="1"/>
  <c r="E49" i="4" s="1"/>
  <c r="E48" i="4" s="1"/>
  <c r="E47" i="4" s="1"/>
  <c r="E46" i="4" s="1"/>
  <c r="E71" i="4" s="1"/>
  <c r="K13" i="4"/>
  <c r="L13" i="4" s="1"/>
  <c r="K48" i="3"/>
  <c r="F47" i="3"/>
  <c r="K47" i="3" s="1"/>
  <c r="L20" i="3"/>
  <c r="K20" i="3"/>
  <c r="F19" i="3"/>
  <c r="L35" i="3"/>
  <c r="K35" i="3"/>
  <c r="F34" i="3"/>
  <c r="K24" i="3"/>
  <c r="F23" i="3"/>
  <c r="L29" i="3"/>
  <c r="K29" i="3"/>
  <c r="F28" i="3"/>
  <c r="K40" i="3"/>
  <c r="F39" i="3"/>
  <c r="D51" i="3"/>
  <c r="L17" i="3"/>
  <c r="K17" i="3"/>
  <c r="F16" i="3"/>
  <c r="L21" i="3"/>
  <c r="K21" i="3"/>
  <c r="I51" i="3"/>
  <c r="H9" i="3"/>
  <c r="H51" i="3" s="1"/>
  <c r="L14" i="3"/>
  <c r="K14" i="3"/>
  <c r="F12" i="3"/>
  <c r="J15" i="3"/>
  <c r="J11" i="3" s="1"/>
  <c r="J10" i="3" s="1"/>
  <c r="J9" i="3" s="1"/>
  <c r="J22" i="3"/>
  <c r="E26" i="3"/>
  <c r="E25" i="3" s="1"/>
  <c r="E9" i="3" s="1"/>
  <c r="E51" i="3" s="1"/>
  <c r="G51" i="3"/>
  <c r="F45" i="3"/>
  <c r="K45" i="3" s="1"/>
  <c r="F46" i="3"/>
  <c r="F31" i="3"/>
  <c r="K32" i="3"/>
  <c r="K43" i="3"/>
  <c r="K44" i="3"/>
  <c r="C23" i="3"/>
  <c r="C22" i="3" s="1"/>
  <c r="C9" i="3" s="1"/>
  <c r="C51" i="3" s="1"/>
  <c r="C39" i="3"/>
  <c r="C38" i="3" s="1"/>
  <c r="C37" i="3" s="1"/>
  <c r="J46" i="3"/>
  <c r="L13" i="2"/>
  <c r="K13" i="2"/>
  <c r="L16" i="2"/>
  <c r="K16" i="2"/>
  <c r="D9" i="2"/>
  <c r="H30" i="2"/>
  <c r="L23" i="2"/>
  <c r="K23" i="2"/>
  <c r="F22" i="2"/>
  <c r="K28" i="2"/>
  <c r="F27" i="2"/>
  <c r="L28" i="2"/>
  <c r="K18" i="2"/>
  <c r="L18" i="2"/>
  <c r="L15" i="2"/>
  <c r="K15" i="2"/>
  <c r="C8" i="2"/>
  <c r="F10" i="2"/>
  <c r="K11" i="2"/>
  <c r="K14" i="2"/>
  <c r="F20" i="2"/>
  <c r="K21" i="2"/>
  <c r="K24" i="2"/>
  <c r="C27" i="2"/>
  <c r="C26" i="2" s="1"/>
  <c r="F17" i="2"/>
  <c r="K17" i="2" s="1"/>
  <c r="D12" i="2"/>
  <c r="D22" i="2"/>
  <c r="D19" i="2" s="1"/>
  <c r="K13" i="1"/>
  <c r="L13" i="1"/>
  <c r="L18" i="1"/>
  <c r="F17" i="1"/>
  <c r="K18" i="1"/>
  <c r="L62" i="1"/>
  <c r="K62" i="1"/>
  <c r="K32" i="1"/>
  <c r="L32" i="1"/>
  <c r="K42" i="1"/>
  <c r="L42" i="1"/>
  <c r="L43" i="1"/>
  <c r="K43" i="1"/>
  <c r="L45" i="1"/>
  <c r="K45" i="1"/>
  <c r="F44" i="1"/>
  <c r="L12" i="1"/>
  <c r="K12" i="1"/>
  <c r="F11" i="1"/>
  <c r="L36" i="1"/>
  <c r="K36" i="1"/>
  <c r="L64" i="1"/>
  <c r="K64" i="1"/>
  <c r="L30" i="1"/>
  <c r="K30" i="1"/>
  <c r="F29" i="1"/>
  <c r="L21" i="1"/>
  <c r="K21" i="1"/>
  <c r="K23" i="1"/>
  <c r="L23" i="1"/>
  <c r="L31" i="1"/>
  <c r="K31" i="1"/>
  <c r="L39" i="1"/>
  <c r="K39" i="1"/>
  <c r="F38" i="1"/>
  <c r="K41" i="1"/>
  <c r="L41" i="1"/>
  <c r="K54" i="1"/>
  <c r="L54" i="1"/>
  <c r="F53" i="1"/>
  <c r="J10" i="1"/>
  <c r="J9" i="1" s="1"/>
  <c r="K19" i="1"/>
  <c r="L19" i="1"/>
  <c r="L37" i="1"/>
  <c r="K37" i="1"/>
  <c r="L61" i="1"/>
  <c r="K61" i="1"/>
  <c r="K63" i="1"/>
  <c r="L63" i="1"/>
  <c r="K24" i="1"/>
  <c r="L24" i="1"/>
  <c r="L28" i="1"/>
  <c r="K28" i="1"/>
  <c r="F27" i="1"/>
  <c r="G10" i="1"/>
  <c r="G9" i="1" s="1"/>
  <c r="G65" i="1" s="1"/>
  <c r="J65" i="1" s="1"/>
  <c r="L15" i="1"/>
  <c r="K15" i="1"/>
  <c r="L22" i="1"/>
  <c r="K22" i="1"/>
  <c r="K25" i="1"/>
  <c r="L25" i="1"/>
  <c r="L33" i="1"/>
  <c r="K33" i="1"/>
  <c r="K34" i="1"/>
  <c r="L34" i="1"/>
  <c r="L40" i="1"/>
  <c r="K40" i="1"/>
  <c r="K47" i="1"/>
  <c r="L47" i="1"/>
  <c r="E50" i="1"/>
  <c r="E49" i="1" s="1"/>
  <c r="F60" i="1"/>
  <c r="K14" i="1"/>
  <c r="K20" i="1"/>
  <c r="E29" i="1"/>
  <c r="E26" i="1" s="1"/>
  <c r="E10" i="1" s="1"/>
  <c r="E9" i="1" s="1"/>
  <c r="E65" i="1" s="1"/>
  <c r="K35" i="1"/>
  <c r="E38" i="1"/>
  <c r="K48" i="1"/>
  <c r="F50" i="1"/>
  <c r="K51" i="1"/>
  <c r="K55" i="1"/>
  <c r="C11" i="1"/>
  <c r="C17" i="1"/>
  <c r="C16" i="1" s="1"/>
  <c r="C44" i="1"/>
  <c r="E44" i="1"/>
  <c r="L69" i="4" l="1"/>
  <c r="K69" i="4"/>
  <c r="F53" i="4"/>
  <c r="K54" i="4"/>
  <c r="K53" i="4" s="1"/>
  <c r="F49" i="4"/>
  <c r="L50" i="4"/>
  <c r="K50" i="4"/>
  <c r="F64" i="4"/>
  <c r="C63" i="4"/>
  <c r="J30" i="4"/>
  <c r="G29" i="4"/>
  <c r="G8" i="4" s="1"/>
  <c r="G33" i="4" s="1"/>
  <c r="G35" i="4" s="1"/>
  <c r="L59" i="4"/>
  <c r="K59" i="4"/>
  <c r="F58" i="4"/>
  <c r="C55" i="4"/>
  <c r="J23" i="4"/>
  <c r="K23" i="4" s="1"/>
  <c r="L23" i="4" s="1"/>
  <c r="K24" i="4"/>
  <c r="L24" i="4" s="1"/>
  <c r="F33" i="4"/>
  <c r="F35" i="4" s="1"/>
  <c r="K10" i="4"/>
  <c r="L10" i="4" s="1"/>
  <c r="J9" i="4"/>
  <c r="L62" i="4"/>
  <c r="K62" i="4"/>
  <c r="F61" i="4"/>
  <c r="J20" i="4"/>
  <c r="K21" i="4"/>
  <c r="L21" i="4" s="1"/>
  <c r="C67" i="4"/>
  <c r="F68" i="4"/>
  <c r="D56" i="4"/>
  <c r="D55" i="4" s="1"/>
  <c r="D46" i="4" s="1"/>
  <c r="D71" i="4" s="1"/>
  <c r="K23" i="3"/>
  <c r="F22" i="3"/>
  <c r="K22" i="3" s="1"/>
  <c r="L16" i="3"/>
  <c r="F15" i="3"/>
  <c r="K16" i="3"/>
  <c r="F27" i="3"/>
  <c r="L28" i="3"/>
  <c r="K28" i="3"/>
  <c r="L19" i="3"/>
  <c r="K19" i="3"/>
  <c r="L31" i="3"/>
  <c r="K31" i="3"/>
  <c r="K34" i="3"/>
  <c r="L34" i="3"/>
  <c r="K39" i="3"/>
  <c r="F38" i="3"/>
  <c r="J51" i="3"/>
  <c r="K46" i="3"/>
  <c r="K12" i="3"/>
  <c r="L12" i="3"/>
  <c r="F11" i="3"/>
  <c r="D8" i="2"/>
  <c r="D30" i="2" s="1"/>
  <c r="F19" i="2"/>
  <c r="L20" i="2"/>
  <c r="K20" i="2"/>
  <c r="K22" i="2"/>
  <c r="L22" i="2"/>
  <c r="L10" i="2"/>
  <c r="K10" i="2"/>
  <c r="L27" i="2"/>
  <c r="K27" i="2"/>
  <c r="F26" i="2"/>
  <c r="F12" i="2"/>
  <c r="C30" i="2"/>
  <c r="L38" i="1"/>
  <c r="K38" i="1"/>
  <c r="F49" i="1"/>
  <c r="K50" i="1"/>
  <c r="L50" i="1"/>
  <c r="K60" i="1"/>
  <c r="F59" i="1"/>
  <c r="L27" i="1"/>
  <c r="K27" i="1"/>
  <c r="F26" i="1"/>
  <c r="K17" i="1"/>
  <c r="L17" i="1"/>
  <c r="F16" i="1"/>
  <c r="K11" i="1"/>
  <c r="L11" i="1"/>
  <c r="C10" i="1"/>
  <c r="C9" i="1" s="1"/>
  <c r="C65" i="1" s="1"/>
  <c r="L53" i="1"/>
  <c r="K53" i="1"/>
  <c r="K44" i="1"/>
  <c r="L44" i="1"/>
  <c r="L29" i="1"/>
  <c r="K29" i="1"/>
  <c r="K9" i="4" l="1"/>
  <c r="L9" i="4" s="1"/>
  <c r="F57" i="4"/>
  <c r="L58" i="4"/>
  <c r="K58" i="4"/>
  <c r="K20" i="4"/>
  <c r="J19" i="4"/>
  <c r="L61" i="4"/>
  <c r="K61" i="4"/>
  <c r="F48" i="4"/>
  <c r="L49" i="4"/>
  <c r="K49" i="4"/>
  <c r="K30" i="4"/>
  <c r="L30" i="4" s="1"/>
  <c r="J29" i="4"/>
  <c r="K29" i="4" s="1"/>
  <c r="L29" i="4" s="1"/>
  <c r="L64" i="4"/>
  <c r="K64" i="4"/>
  <c r="F63" i="4"/>
  <c r="K68" i="4"/>
  <c r="F67" i="4"/>
  <c r="L68" i="4"/>
  <c r="C46" i="4"/>
  <c r="C71" i="4" s="1"/>
  <c r="L27" i="3"/>
  <c r="K27" i="3"/>
  <c r="F26" i="3"/>
  <c r="F10" i="3"/>
  <c r="L11" i="3"/>
  <c r="K11" i="3"/>
  <c r="K15" i="3"/>
  <c r="L15" i="3"/>
  <c r="F37" i="3"/>
  <c r="K37" i="3" s="1"/>
  <c r="K38" i="3"/>
  <c r="K26" i="2"/>
  <c r="L26" i="2"/>
  <c r="L19" i="2"/>
  <c r="K19" i="2"/>
  <c r="L12" i="2"/>
  <c r="K12" i="2"/>
  <c r="F9" i="2"/>
  <c r="L49" i="1"/>
  <c r="K49" i="1"/>
  <c r="K16" i="1"/>
  <c r="L16" i="1"/>
  <c r="F58" i="1"/>
  <c r="L59" i="1"/>
  <c r="K59" i="1"/>
  <c r="F10" i="1"/>
  <c r="K26" i="1"/>
  <c r="L26" i="1"/>
  <c r="L57" i="4" l="1"/>
  <c r="K57" i="4"/>
  <c r="F56" i="4"/>
  <c r="L67" i="4"/>
  <c r="K67" i="4"/>
  <c r="J18" i="4"/>
  <c r="K19" i="4"/>
  <c r="L19" i="4" s="1"/>
  <c r="L63" i="4"/>
  <c r="K63" i="4"/>
  <c r="L48" i="4"/>
  <c r="K48" i="4"/>
  <c r="F47" i="4"/>
  <c r="L10" i="3"/>
  <c r="K10" i="3"/>
  <c r="K26" i="3"/>
  <c r="F25" i="3"/>
  <c r="L26" i="3"/>
  <c r="F8" i="2"/>
  <c r="L9" i="2"/>
  <c r="K9" i="2"/>
  <c r="L58" i="1"/>
  <c r="K58" i="1"/>
  <c r="F57" i="1"/>
  <c r="L10" i="1"/>
  <c r="K10" i="1"/>
  <c r="K56" i="4" l="1"/>
  <c r="F55" i="4"/>
  <c r="L56" i="4"/>
  <c r="L47" i="4"/>
  <c r="K47" i="4"/>
  <c r="J17" i="4"/>
  <c r="K18" i="4"/>
  <c r="L18" i="4" s="1"/>
  <c r="L25" i="3"/>
  <c r="K25" i="3"/>
  <c r="F9" i="3"/>
  <c r="F30" i="2"/>
  <c r="K8" i="2"/>
  <c r="L8" i="2"/>
  <c r="L57" i="1"/>
  <c r="K57" i="1"/>
  <c r="F9" i="1"/>
  <c r="L55" i="4" l="1"/>
  <c r="K55" i="4"/>
  <c r="K17" i="4"/>
  <c r="L17" i="4" s="1"/>
  <c r="J8" i="4"/>
  <c r="F46" i="4"/>
  <c r="K9" i="3"/>
  <c r="L9" i="3"/>
  <c r="F51" i="3"/>
  <c r="L30" i="2"/>
  <c r="K30" i="2"/>
  <c r="F65" i="1"/>
  <c r="L9" i="1"/>
  <c r="K9" i="1"/>
  <c r="F71" i="4" l="1"/>
  <c r="L46" i="4"/>
  <c r="K46" i="4"/>
  <c r="J33" i="4"/>
  <c r="K8" i="4"/>
  <c r="L8" i="4" s="1"/>
  <c r="L51" i="3"/>
  <c r="K51" i="3"/>
  <c r="L65" i="1"/>
  <c r="K65" i="1"/>
  <c r="L71" i="4" l="1"/>
  <c r="K71" i="4"/>
  <c r="J35" i="4"/>
  <c r="K35" i="4" s="1"/>
  <c r="K33" i="4"/>
  <c r="L33" i="4" s="1"/>
</calcChain>
</file>

<file path=xl/sharedStrings.xml><?xml version="1.0" encoding="utf-8"?>
<sst xmlns="http://schemas.openxmlformats.org/spreadsheetml/2006/main" count="413" uniqueCount="147">
  <si>
    <t>I</t>
  </si>
  <si>
    <t xml:space="preserve"> CUADRO No.2</t>
  </si>
  <si>
    <t>INGRESOS FISCALES COMPARADOS POR PARTIDAS, DIRECCION GENERAL DE IMPUESTOS INTERNOS</t>
  </si>
  <si>
    <t>ENERO-MARZO 2025/PRESUPUESTO  2025</t>
  </si>
  <si>
    <t xml:space="preserve">(En millones RD$) </t>
  </si>
  <si>
    <t>PARTIDAS</t>
  </si>
  <si>
    <t>RECAUDADO 2025</t>
  </si>
  <si>
    <t>PRESUPUESTO 2025</t>
  </si>
  <si>
    <t>DIFERENCIA</t>
  </si>
  <si>
    <t xml:space="preserve">% ALCANZADO </t>
  </si>
  <si>
    <t>ENERO</t>
  </si>
  <si>
    <t>FEBRERO</t>
  </si>
  <si>
    <t>MARZO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</si>
  <si>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</si>
  <si>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</si>
  <si>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</si>
  <si>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</si>
  <si>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</si>
  <si>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</si>
  <si>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</si>
  <si>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</si>
  <si>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</si>
  <si>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</si>
  <si>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</si>
  <si>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</si>
  <si>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</si>
  <si>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</si>
  <si>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</si>
  <si>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</si>
  <si>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</si>
  <si>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</si>
  <si>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</si>
  <si>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</si>
  <si>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</si>
  <si>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</si>
  <si>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</si>
  <si>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</si>
  <si>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</si>
  <si>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</si>
  <si>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</si>
  <si>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</si>
  <si>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</si>
  <si>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</si>
  <si>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</si>
  <si>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</si>
  <si>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</si>
  <si>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</si>
  <si>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</si>
  <si>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</si>
  <si>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</si>
  <si>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</si>
  <si>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</si>
  <si>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</si>
  <si>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</si>
  <si>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</si>
  <si>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</si>
  <si>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</si>
  <si>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</si>
  <si>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</si>
  <si>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</si>
  <si>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</si>
  <si>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</si>
  <si>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</si>
  <si>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C:\Documents and Settings\fperez\My Documents\Ingresos Mensuales 2004\Enero 2004.xls</t>
  </si>
  <si>
    <t>- Multas y Sanciones</t>
  </si>
  <si>
    <t>- Ingresos Diversos</t>
  </si>
  <si>
    <t>- Ingresos por diferencial del gas licuado de petróleo</t>
  </si>
  <si>
    <t xml:space="preserve">   TOTAL 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</si>
  <si>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</si>
  <si>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</si>
  <si>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</si>
  <si>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 y los depósitos en exceso de la recaudadora.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</si>
  <si>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</si>
  <si>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</si>
  <si>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</si>
  <si>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ENERO-MARZO  2025/PRESUPUESTO 2025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</si>
  <si>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</si>
  <si>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</si>
  <si>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</si>
  <si>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TRANSACCIONES/COMERCIO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</si>
  <si>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</si>
  <si>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</si>
  <si>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</si>
  <si>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</si>
  <si>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</si>
  <si>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</si>
  <si>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</si>
  <si>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</si>
  <si>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(1) Cifras sujetas a rectificación.   Incluye los dólares convertidos a la tasa oficial. </t>
  </si>
  <si>
    <t xml:space="preserve">     Excluye depósitos en exceso de la DGA.</t>
  </si>
  <si>
    <t>CUADRO No.4</t>
  </si>
  <si>
    <t xml:space="preserve"> INGRESOS FISCALES COMPARADOS  POR PARTIDAS, TESORERÍA NACIONAL</t>
  </si>
  <si>
    <t>ENERO-MARZO 2025/PRESUPUESTO 2025</t>
  </si>
  <si>
    <t xml:space="preserve">(En millones de RD$) </t>
  </si>
  <si>
    <t>%</t>
  </si>
  <si>
    <t>- Impuesto para Contribuir al Desarrollo de las Telecomunicaciones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</si>
  <si>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</si>
  <si>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</si>
  <si>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</si>
  <si>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</si>
  <si>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- Derechos Consulares</t>
  </si>
  <si>
    <t>II) CONTRIBUCIONES SOCIALES</t>
  </si>
  <si>
    <t xml:space="preserve">III) TRANSFERENCIAS </t>
  </si>
  <si>
    <t>- Transferencias Corrientes</t>
  </si>
  <si>
    <t>- De Instituciones  Públicas Descentralizadas o Autónomas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</si>
  <si>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</si>
  <si>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</si>
  <si>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</si>
  <si>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</si>
  <si>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</si>
  <si>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</si>
  <si>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</si>
  <si>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</si>
  <si>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</si>
  <si>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</si>
  <si>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</si>
  <si>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</si>
  <si>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</si>
  <si>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</si>
  <si>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</si>
  <si>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</si>
  <si>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</si>
  <si>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</si>
  <si>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</si>
  <si>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r>
      <t xml:space="preserve">(1) Cifras sujetas a rectificación.  Incluye los dólares convertidos a la tasa oficial. </t>
    </r>
    <r>
      <rPr>
        <b/>
        <sz val="8"/>
        <color indexed="8"/>
        <rFont val="Gotham"/>
      </rPr>
      <t xml:space="preserve"> </t>
    </r>
  </si>
  <si>
    <t xml:space="preserve">     Excluye los Depósitos a Cargo del Estado, Fondos Especiales y de Terceros, ingresos de las instituciones centralizadas en la CUT no presupuestaria y los depósitos en exceso de las recaudadoras.</t>
  </si>
  <si>
    <t xml:space="preserve">Las informaciones presentadas difieren de las presentadas en  Portal de Transparencia Fiscal,  ya que solo incluyen los ingresos presupuestarios. </t>
  </si>
  <si>
    <t xml:space="preserve"> INGRESOS FISCALES COMPARADOS  POR PARTIDAS, RECAUDACIONES DIRECTAS DE LAS INSTITUCIONES CENTRALIZADAS EN LA CUT</t>
  </si>
  <si>
    <t>ENERO-MARZO 2024/2025</t>
  </si>
  <si>
    <t>(En millones de RD$)</t>
  </si>
  <si>
    <t>VARIACION</t>
  </si>
  <si>
    <t>Abs.</t>
  </si>
  <si>
    <t>- Recursos de Captación Directa del Ministerio de Interior y Policia</t>
  </si>
  <si>
    <t xml:space="preserve">- Otros </t>
  </si>
  <si>
    <t>- Otros (Transferencias internas)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</si>
  <si>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</si>
  <si>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</si>
  <si>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</si>
  <si>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</si>
  <si>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</si>
  <si>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</si>
  <si>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Recursos de Captación Directa de la Procuradoria General de la República ( multas de tránsito)</t>
  </si>
  <si>
    <t xml:space="preserve"> Incremento de disponibilidades (devolución de recursos a la CUT años anteriores)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</si>
  <si>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</si>
  <si>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(1) Cifras sujetas a rectificación.  Incluye los dólares convertidos a la tasa oficial.  </t>
  </si>
  <si>
    <t>PRESUPUESTO  2025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</si>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</sst>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#,##0.0000_);\(#,##0.0000\)"/>
    <numFmt numFmtId="167" formatCode="0.0"/>
    <numFmt numFmtId="168" formatCode="_(* #,##0.0000_);_(* \(#,##0.0000\);_(* &quot;-&quot;??_);_(@_)"/>
  </numFmts>
  <fonts count="35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Arial"/>
      <family val="2"/>
    </font>
    <font>
      <b/>
      <sz val="10"/>
      <name val="Gotham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b/>
      <sz val="9"/>
      <color indexed="8"/>
      <name val="Gotham"/>
    </font>
    <font>
      <sz val="10"/>
      <name val="Gotham"/>
    </font>
    <font>
      <sz val="8"/>
      <color indexed="8"/>
      <name val="Gotham"/>
    </font>
    <font>
      <sz val="9"/>
      <color indexed="8"/>
      <name val="Gotham"/>
    </font>
    <font>
      <sz val="8"/>
      <name val="Gotham"/>
    </font>
    <font>
      <sz val="10"/>
      <name val="Segoe UI"/>
      <family val="2"/>
    </font>
    <font>
      <sz val="10"/>
      <name val="Antique Olive"/>
      <family val="2"/>
    </font>
    <font>
      <i/>
      <sz val="12"/>
      <color indexed="8"/>
      <name val="Gotham"/>
    </font>
    <font>
      <sz val="10"/>
      <color theme="0"/>
      <name val="Gotham"/>
    </font>
    <font>
      <sz val="12"/>
      <name val="Arial"/>
      <family val="2"/>
    </font>
    <font>
      <b/>
      <i/>
      <sz val="11"/>
      <color indexed="8"/>
      <name val="Gotham"/>
    </font>
    <font>
      <b/>
      <sz val="11"/>
      <color indexed="8"/>
      <name val="Gotham"/>
    </font>
    <font>
      <b/>
      <sz val="9"/>
      <color theme="0"/>
      <name val="Gotham"/>
    </font>
    <font>
      <u/>
      <sz val="10"/>
      <color indexed="8"/>
      <name val="Gotham"/>
    </font>
    <font>
      <b/>
      <sz val="8"/>
      <color indexed="8"/>
      <name val="Gotham"/>
    </font>
    <font>
      <sz val="7"/>
      <name val="Gotham"/>
    </font>
    <font>
      <sz val="11"/>
      <color indexed="8"/>
      <name val="Gotham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9" fontId="9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39" fontId="9" fillId="0" borderId="0"/>
  </cellStyleXfs>
  <cellXfs count="214">
    <xf numFmtId="0" fontId="0" fillId="0" borderId="0" xfId="0"/>
    <xf numFmtId="0" fontId="1" fillId="0" borderId="0" xfId="2"/>
    <xf numFmtId="0" fontId="2" fillId="0" borderId="0" xfId="2" applyFont="1"/>
    <xf numFmtId="164" fontId="1" fillId="0" borderId="0" xfId="1" applyNumberFormat="1" applyFont="1" applyFill="1" applyBorder="1"/>
    <xf numFmtId="164" fontId="1" fillId="0" borderId="0" xfId="1" applyNumberFormat="1"/>
    <xf numFmtId="43" fontId="1" fillId="0" borderId="0" xfId="1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164" fontId="5" fillId="0" borderId="0" xfId="1" applyNumberFormat="1" applyFont="1" applyFill="1" applyBorder="1"/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left" vertical="center"/>
    </xf>
    <xf numFmtId="165" fontId="8" fillId="0" borderId="7" xfId="3" applyNumberFormat="1" applyFont="1" applyBorder="1"/>
    <xf numFmtId="165" fontId="8" fillId="0" borderId="7" xfId="1" applyNumberFormat="1" applyFont="1" applyFill="1" applyBorder="1"/>
    <xf numFmtId="165" fontId="8" fillId="0" borderId="7" xfId="1" applyNumberFormat="1" applyFont="1" applyFill="1" applyBorder="1" applyAlignment="1">
      <alignment horizontal="right" indent="1"/>
    </xf>
    <xf numFmtId="0" fontId="8" fillId="0" borderId="8" xfId="4" applyFont="1" applyBorder="1"/>
    <xf numFmtId="165" fontId="8" fillId="0" borderId="8" xfId="4" applyNumberFormat="1" applyFont="1" applyBorder="1"/>
    <xf numFmtId="165" fontId="8" fillId="0" borderId="8" xfId="1" applyNumberFormat="1" applyFont="1" applyFill="1" applyBorder="1" applyProtection="1"/>
    <xf numFmtId="165" fontId="8" fillId="0" borderId="9" xfId="1" applyNumberFormat="1" applyFont="1" applyFill="1" applyBorder="1" applyAlignment="1" applyProtection="1">
      <alignment horizontal="right" indent="1"/>
    </xf>
    <xf numFmtId="165" fontId="8" fillId="0" borderId="8" xfId="1" applyNumberFormat="1" applyFont="1" applyFill="1" applyBorder="1" applyAlignment="1" applyProtection="1">
      <alignment horizontal="right" indent="1"/>
    </xf>
    <xf numFmtId="165" fontId="8" fillId="0" borderId="9" xfId="4" applyNumberFormat="1" applyFont="1" applyBorder="1"/>
    <xf numFmtId="165" fontId="8" fillId="0" borderId="8" xfId="1" applyNumberFormat="1" applyFont="1" applyFill="1" applyBorder="1" applyAlignment="1" applyProtection="1"/>
    <xf numFmtId="49" fontId="10" fillId="0" borderId="8" xfId="5" applyNumberFormat="1" applyFont="1" applyBorder="1" applyAlignment="1">
      <alignment horizontal="left" indent="1"/>
    </xf>
    <xf numFmtId="165" fontId="10" fillId="0" borderId="8" xfId="4" applyNumberFormat="1" applyFont="1" applyBorder="1"/>
    <xf numFmtId="165" fontId="10" fillId="0" borderId="9" xfId="4" applyNumberFormat="1" applyFont="1" applyBorder="1"/>
    <xf numFmtId="165" fontId="10" fillId="0" borderId="8" xfId="1" applyNumberFormat="1" applyFont="1" applyFill="1" applyBorder="1" applyAlignment="1" applyProtection="1"/>
    <xf numFmtId="165" fontId="10" fillId="0" borderId="9" xfId="1" applyNumberFormat="1" applyFont="1" applyFill="1" applyBorder="1" applyAlignment="1" applyProtection="1">
      <alignment horizontal="right" indent="1"/>
    </xf>
    <xf numFmtId="165" fontId="10" fillId="0" borderId="8" xfId="1" applyNumberFormat="1" applyFont="1" applyFill="1" applyBorder="1" applyAlignment="1" applyProtection="1">
      <alignment horizontal="right" indent="1"/>
    </xf>
    <xf numFmtId="49" fontId="8" fillId="0" borderId="8" xfId="4" applyNumberFormat="1" applyFont="1" applyBorder="1" applyAlignment="1">
      <alignment horizontal="left" indent="1"/>
    </xf>
    <xf numFmtId="49" fontId="10" fillId="0" borderId="8" xfId="5" applyNumberFormat="1" applyFont="1" applyBorder="1" applyAlignment="1">
      <alignment horizontal="left" indent="2"/>
    </xf>
    <xf numFmtId="165" fontId="10" fillId="0" borderId="8" xfId="1" applyNumberFormat="1" applyFont="1" applyFill="1" applyBorder="1" applyProtection="1"/>
    <xf numFmtId="43" fontId="11" fillId="0" borderId="0" xfId="1" applyFont="1"/>
    <xf numFmtId="43" fontId="1" fillId="0" borderId="0" xfId="2" applyNumberFormat="1"/>
    <xf numFmtId="49" fontId="10" fillId="0" borderId="8" xfId="2" applyNumberFormat="1" applyFont="1" applyBorder="1" applyAlignment="1">
      <alignment horizontal="left" indent="2"/>
    </xf>
    <xf numFmtId="49" fontId="10" fillId="0" borderId="8" xfId="4" applyNumberFormat="1" applyFont="1" applyBorder="1" applyAlignment="1">
      <alignment horizontal="left" indent="2"/>
    </xf>
    <xf numFmtId="0" fontId="8" fillId="0" borderId="8" xfId="4" applyFont="1" applyBorder="1" applyAlignment="1">
      <alignment horizontal="left" indent="1"/>
    </xf>
    <xf numFmtId="49" fontId="10" fillId="0" borderId="8" xfId="6" applyNumberFormat="1" applyFont="1" applyBorder="1" applyAlignment="1">
      <alignment horizontal="left" indent="2"/>
    </xf>
    <xf numFmtId="0" fontId="12" fillId="0" borderId="8" xfId="2" applyFont="1" applyBorder="1"/>
    <xf numFmtId="165" fontId="8" fillId="0" borderId="9" xfId="1" applyNumberFormat="1" applyFont="1" applyFill="1" applyBorder="1" applyProtection="1"/>
    <xf numFmtId="43" fontId="10" fillId="0" borderId="8" xfId="1" applyFont="1" applyFill="1" applyBorder="1" applyAlignment="1" applyProtection="1">
      <alignment horizontal="right" indent="1"/>
    </xf>
    <xf numFmtId="0" fontId="11" fillId="0" borderId="0" xfId="2" applyFont="1"/>
    <xf numFmtId="49" fontId="8" fillId="0" borderId="8" xfId="6" applyNumberFormat="1" applyFont="1" applyBorder="1" applyAlignment="1">
      <alignment horizontal="left" indent="1"/>
    </xf>
    <xf numFmtId="0" fontId="1" fillId="0" borderId="0" xfId="2" applyAlignment="1">
      <alignment vertical="center"/>
    </xf>
    <xf numFmtId="43" fontId="8" fillId="0" borderId="8" xfId="1" applyFont="1" applyFill="1" applyBorder="1" applyAlignment="1" applyProtection="1">
      <alignment horizontal="right" indent="1"/>
    </xf>
    <xf numFmtId="49" fontId="8" fillId="0" borderId="8" xfId="6" applyNumberFormat="1" applyFont="1" applyBorder="1" applyAlignment="1">
      <alignment horizontal="left"/>
    </xf>
    <xf numFmtId="0" fontId="13" fillId="0" borderId="0" xfId="2" applyFont="1"/>
    <xf numFmtId="43" fontId="13" fillId="0" borderId="0" xfId="1" applyFont="1"/>
    <xf numFmtId="0" fontId="14" fillId="0" borderId="0" xfId="2" applyFont="1"/>
    <xf numFmtId="164" fontId="10" fillId="0" borderId="9" xfId="1" applyNumberFormat="1" applyFont="1" applyFill="1" applyBorder="1" applyAlignment="1" applyProtection="1">
      <alignment horizontal="right" indent="1"/>
    </xf>
    <xf numFmtId="0" fontId="16" fillId="0" borderId="0" xfId="7" applyFont="1" applyAlignment="1" applyProtection="1"/>
    <xf numFmtId="43" fontId="16" fillId="0" borderId="0" xfId="1" applyFont="1" applyAlignment="1" applyProtection="1"/>
    <xf numFmtId="0" fontId="7" fillId="2" borderId="5" xfId="4" applyFont="1" applyFill="1" applyBorder="1" applyAlignment="1">
      <alignment horizontal="left" vertical="center"/>
    </xf>
    <xf numFmtId="165" fontId="7" fillId="2" borderId="5" xfId="4" applyNumberFormat="1" applyFont="1" applyFill="1" applyBorder="1" applyAlignment="1">
      <alignment vertical="center"/>
    </xf>
    <xf numFmtId="165" fontId="7" fillId="2" borderId="5" xfId="1" applyNumberFormat="1" applyFont="1" applyFill="1" applyBorder="1" applyAlignment="1" applyProtection="1">
      <alignment horizontal="right" vertical="center" indent="1"/>
    </xf>
    <xf numFmtId="165" fontId="17" fillId="0" borderId="0" xfId="2" applyNumberFormat="1" applyFont="1"/>
    <xf numFmtId="165" fontId="8" fillId="0" borderId="0" xfId="4" applyNumberFormat="1" applyFont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164" fontId="8" fillId="0" borderId="0" xfId="1" applyNumberFormat="1" applyFont="1" applyFill="1" applyBorder="1" applyAlignment="1" applyProtection="1">
      <alignment vertical="center"/>
    </xf>
    <xf numFmtId="49" fontId="18" fillId="0" borderId="0" xfId="2" applyNumberFormat="1" applyFont="1"/>
    <xf numFmtId="165" fontId="19" fillId="0" borderId="0" xfId="2" applyNumberFormat="1" applyFont="1"/>
    <xf numFmtId="164" fontId="10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5" fontId="1" fillId="0" borderId="0" xfId="2" applyNumberFormat="1"/>
    <xf numFmtId="0" fontId="20" fillId="0" borderId="0" xfId="2" applyFont="1"/>
    <xf numFmtId="164" fontId="21" fillId="0" borderId="0" xfId="1" applyNumberFormat="1" applyFont="1" applyAlignment="1">
      <alignment horizontal="right"/>
    </xf>
    <xf numFmtId="164" fontId="19" fillId="0" borderId="0" xfId="1" applyNumberFormat="1" applyFont="1" applyFill="1" applyBorder="1"/>
    <xf numFmtId="0" fontId="20" fillId="0" borderId="0" xfId="2" applyFont="1" applyAlignment="1">
      <alignment horizontal="left" indent="1"/>
    </xf>
    <xf numFmtId="0" fontId="19" fillId="0" borderId="0" xfId="2" applyFont="1"/>
    <xf numFmtId="0" fontId="22" fillId="0" borderId="0" xfId="2" applyFont="1"/>
    <xf numFmtId="0" fontId="23" fillId="0" borderId="0" xfId="2" applyFont="1"/>
    <xf numFmtId="164" fontId="23" fillId="0" borderId="0" xfId="1" applyNumberFormat="1" applyFont="1" applyFill="1" applyBorder="1"/>
    <xf numFmtId="0" fontId="24" fillId="0" borderId="0" xfId="2" applyFont="1"/>
    <xf numFmtId="164" fontId="1" fillId="0" borderId="0" xfId="1" applyNumberFormat="1" applyFill="1" applyBorder="1"/>
    <xf numFmtId="0" fontId="3" fillId="0" borderId="0" xfId="2" applyFont="1" applyAlignment="1">
      <alignment horizontal="center"/>
    </xf>
    <xf numFmtId="0" fontId="25" fillId="0" borderId="0" xfId="2" applyFont="1"/>
    <xf numFmtId="0" fontId="4" fillId="0" borderId="0" xfId="2" applyFont="1" applyAlignment="1">
      <alignment horizontal="center"/>
    </xf>
    <xf numFmtId="164" fontId="7" fillId="2" borderId="1" xfId="1" applyNumberFormat="1" applyFont="1" applyFill="1" applyBorder="1" applyAlignment="1" applyProtection="1">
      <alignment horizontal="center" vertical="center" wrapText="1"/>
    </xf>
    <xf numFmtId="0" fontId="10" fillId="0" borderId="0" xfId="2" applyFont="1"/>
    <xf numFmtId="164" fontId="7" fillId="2" borderId="4" xfId="1" applyNumberFormat="1" applyFont="1" applyFill="1" applyBorder="1" applyAlignment="1" applyProtection="1">
      <alignment horizontal="center" vertical="center" wrapText="1"/>
    </xf>
    <xf numFmtId="39" fontId="8" fillId="0" borderId="8" xfId="8" applyFont="1" applyBorder="1"/>
    <xf numFmtId="165" fontId="8" fillId="0" borderId="7" xfId="4" applyNumberFormat="1" applyFont="1" applyBorder="1"/>
    <xf numFmtId="165" fontId="8" fillId="0" borderId="7" xfId="4" applyNumberFormat="1" applyFont="1" applyBorder="1" applyAlignment="1">
      <alignment horizontal="right" indent="1"/>
    </xf>
    <xf numFmtId="165" fontId="8" fillId="0" borderId="9" xfId="4" applyNumberFormat="1" applyFont="1" applyBorder="1" applyAlignment="1">
      <alignment horizontal="right" indent="1"/>
    </xf>
    <xf numFmtId="165" fontId="10" fillId="0" borderId="0" xfId="2" applyNumberFormat="1" applyFont="1"/>
    <xf numFmtId="49" fontId="8" fillId="0" borderId="8" xfId="8" applyNumberFormat="1" applyFont="1" applyBorder="1"/>
    <xf numFmtId="165" fontId="8" fillId="0" borderId="8" xfId="4" applyNumberFormat="1" applyFont="1" applyBorder="1" applyAlignment="1">
      <alignment horizontal="right" indent="1"/>
    </xf>
    <xf numFmtId="49" fontId="8" fillId="0" borderId="8" xfId="8" applyNumberFormat="1" applyFont="1" applyBorder="1" applyAlignment="1">
      <alignment horizontal="left" indent="1"/>
    </xf>
    <xf numFmtId="0" fontId="19" fillId="0" borderId="8" xfId="4" applyFont="1" applyBorder="1" applyAlignment="1">
      <alignment horizontal="left" indent="2"/>
    </xf>
    <xf numFmtId="165" fontId="19" fillId="0" borderId="8" xfId="4" applyNumberFormat="1" applyFont="1" applyBorder="1" applyAlignment="1">
      <alignment horizontal="right"/>
    </xf>
    <xf numFmtId="165" fontId="19" fillId="0" borderId="9" xfId="4" applyNumberFormat="1" applyFont="1" applyBorder="1" applyAlignment="1">
      <alignment horizontal="right"/>
    </xf>
    <xf numFmtId="165" fontId="19" fillId="0" borderId="9" xfId="4" applyNumberFormat="1" applyFont="1" applyBorder="1" applyAlignment="1">
      <alignment horizontal="right" indent="1"/>
    </xf>
    <xf numFmtId="165" fontId="12" fillId="0" borderId="8" xfId="4" applyNumberFormat="1" applyFont="1" applyBorder="1" applyAlignment="1">
      <alignment horizontal="right"/>
    </xf>
    <xf numFmtId="165" fontId="12" fillId="0" borderId="8" xfId="4" applyNumberFormat="1" applyFont="1" applyBorder="1" applyAlignment="1">
      <alignment horizontal="right" indent="1"/>
    </xf>
    <xf numFmtId="165" fontId="12" fillId="0" borderId="9" xfId="4" applyNumberFormat="1" applyFont="1" applyBorder="1" applyAlignment="1">
      <alignment horizontal="right" indent="1"/>
    </xf>
    <xf numFmtId="49" fontId="10" fillId="0" borderId="8" xfId="8" applyNumberFormat="1" applyFont="1" applyBorder="1" applyAlignment="1">
      <alignment horizontal="left" indent="2"/>
    </xf>
    <xf numFmtId="43" fontId="19" fillId="0" borderId="9" xfId="1" applyFont="1" applyFill="1" applyBorder="1" applyAlignment="1" applyProtection="1">
      <alignment horizontal="right" indent="1"/>
    </xf>
    <xf numFmtId="165" fontId="8" fillId="0" borderId="8" xfId="8" applyNumberFormat="1" applyFont="1" applyBorder="1" applyAlignment="1">
      <alignment horizontal="left" indent="1"/>
    </xf>
    <xf numFmtId="165" fontId="12" fillId="0" borderId="9" xfId="4" applyNumberFormat="1" applyFont="1" applyBorder="1" applyAlignment="1">
      <alignment horizontal="right"/>
    </xf>
    <xf numFmtId="49" fontId="19" fillId="0" borderId="8" xfId="4" applyNumberFormat="1" applyFont="1" applyBorder="1" applyAlignment="1">
      <alignment horizontal="left" indent="2"/>
    </xf>
    <xf numFmtId="49" fontId="12" fillId="0" borderId="8" xfId="4" applyNumberFormat="1" applyFont="1" applyBorder="1" applyAlignment="1">
      <alignment horizontal="left"/>
    </xf>
    <xf numFmtId="165" fontId="8" fillId="0" borderId="0" xfId="2" applyNumberFormat="1" applyFont="1"/>
    <xf numFmtId="39" fontId="8" fillId="0" borderId="8" xfId="8" applyFont="1" applyBorder="1" applyAlignment="1">
      <alignment horizontal="left" indent="1"/>
    </xf>
    <xf numFmtId="39" fontId="10" fillId="0" borderId="8" xfId="8" applyFont="1" applyBorder="1" applyAlignment="1">
      <alignment horizontal="left" indent="2"/>
    </xf>
    <xf numFmtId="165" fontId="7" fillId="2" borderId="5" xfId="4" applyNumberFormat="1" applyFont="1" applyFill="1" applyBorder="1" applyAlignment="1">
      <alignment horizontal="right" vertical="center" indent="1"/>
    </xf>
    <xf numFmtId="165" fontId="7" fillId="2" borderId="10" xfId="4" applyNumberFormat="1" applyFont="1" applyFill="1" applyBorder="1" applyAlignment="1">
      <alignment horizontal="right" vertical="center" indent="1"/>
    </xf>
    <xf numFmtId="0" fontId="26" fillId="0" borderId="0" xfId="2" applyFont="1"/>
    <xf numFmtId="0" fontId="27" fillId="0" borderId="0" xfId="2" applyFont="1"/>
    <xf numFmtId="165" fontId="23" fillId="0" borderId="0" xfId="2" applyNumberFormat="1" applyFont="1"/>
    <xf numFmtId="166" fontId="19" fillId="0" borderId="0" xfId="2" applyNumberFormat="1" applyFont="1"/>
    <xf numFmtId="43" fontId="19" fillId="0" borderId="0" xfId="1" applyFont="1" applyFill="1" applyBorder="1"/>
    <xf numFmtId="0" fontId="1" fillId="3" borderId="0" xfId="2" applyFill="1"/>
    <xf numFmtId="0" fontId="28" fillId="0" borderId="0" xfId="2" applyFont="1" applyAlignment="1">
      <alignment horizontal="center"/>
    </xf>
    <xf numFmtId="0" fontId="29" fillId="0" borderId="0" xfId="2" applyFont="1"/>
    <xf numFmtId="0" fontId="29" fillId="3" borderId="0" xfId="2" applyFont="1" applyFill="1"/>
    <xf numFmtId="0" fontId="29" fillId="0" borderId="0" xfId="2" applyFont="1" applyAlignment="1">
      <alignment horizontal="center"/>
    </xf>
    <xf numFmtId="0" fontId="27" fillId="3" borderId="0" xfId="2" applyFont="1" applyFill="1"/>
    <xf numFmtId="0" fontId="7" fillId="2" borderId="11" xfId="2" applyFont="1" applyFill="1" applyBorder="1" applyAlignment="1">
      <alignment horizontal="center" vertical="center"/>
    </xf>
    <xf numFmtId="0" fontId="30" fillId="2" borderId="12" xfId="4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 wrapText="1"/>
    </xf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12" fillId="0" borderId="8" xfId="2" applyFont="1" applyBorder="1" applyAlignment="1">
      <alignment horizontal="left" vertical="center"/>
    </xf>
    <xf numFmtId="165" fontId="8" fillId="3" borderId="8" xfId="4" applyNumberFormat="1" applyFont="1" applyFill="1" applyBorder="1"/>
    <xf numFmtId="165" fontId="1" fillId="3" borderId="0" xfId="2" applyNumberFormat="1" applyFill="1"/>
    <xf numFmtId="49" fontId="8" fillId="0" borderId="8" xfId="2" applyNumberFormat="1" applyFont="1" applyBorder="1"/>
    <xf numFmtId="165" fontId="8" fillId="3" borderId="9" xfId="4" applyNumberFormat="1" applyFont="1" applyFill="1" applyBorder="1"/>
    <xf numFmtId="49" fontId="8" fillId="0" borderId="8" xfId="2" applyNumberFormat="1" applyFont="1" applyBorder="1" applyAlignment="1">
      <alignment horizontal="left" indent="1"/>
    </xf>
    <xf numFmtId="0" fontId="10" fillId="0" borderId="8" xfId="2" applyFont="1" applyBorder="1" applyAlignment="1">
      <alignment horizontal="left" indent="2"/>
    </xf>
    <xf numFmtId="165" fontId="10" fillId="3" borderId="9" xfId="4" applyNumberFormat="1" applyFont="1" applyFill="1" applyBorder="1"/>
    <xf numFmtId="0" fontId="10" fillId="3" borderId="8" xfId="2" applyFont="1" applyFill="1" applyBorder="1" applyAlignment="1">
      <alignment horizontal="left" indent="2"/>
    </xf>
    <xf numFmtId="49" fontId="8" fillId="0" borderId="8" xfId="2" applyNumberFormat="1" applyFont="1" applyBorder="1" applyAlignment="1">
      <alignment horizontal="left" indent="2"/>
    </xf>
    <xf numFmtId="165" fontId="10" fillId="0" borderId="8" xfId="2" applyNumberFormat="1" applyFont="1" applyBorder="1" applyAlignment="1">
      <alignment horizontal="left" indent="4"/>
    </xf>
    <xf numFmtId="43" fontId="10" fillId="0" borderId="9" xfId="1" applyFont="1" applyFill="1" applyBorder="1" applyProtection="1"/>
    <xf numFmtId="49" fontId="8" fillId="3" borderId="8" xfId="2" applyNumberFormat="1" applyFont="1" applyFill="1" applyBorder="1" applyAlignment="1">
      <alignment horizontal="left"/>
    </xf>
    <xf numFmtId="49" fontId="8" fillId="0" borderId="8" xfId="2" applyNumberFormat="1" applyFont="1" applyBorder="1" applyAlignment="1">
      <alignment horizontal="left"/>
    </xf>
    <xf numFmtId="49" fontId="8" fillId="0" borderId="8" xfId="3" applyNumberFormat="1" applyFont="1" applyBorder="1" applyAlignment="1">
      <alignment horizontal="left" indent="1"/>
    </xf>
    <xf numFmtId="49" fontId="10" fillId="3" borderId="8" xfId="4" applyNumberFormat="1" applyFont="1" applyFill="1" applyBorder="1" applyAlignment="1">
      <alignment horizontal="left" indent="2"/>
    </xf>
    <xf numFmtId="49" fontId="8" fillId="0" borderId="8" xfId="2" applyNumberFormat="1" applyFont="1" applyBorder="1" applyAlignment="1">
      <alignment horizontal="left" indent="3"/>
    </xf>
    <xf numFmtId="49" fontId="10" fillId="3" borderId="8" xfId="2" applyNumberFormat="1" applyFont="1" applyFill="1" applyBorder="1" applyAlignment="1">
      <alignment horizontal="left" indent="4"/>
    </xf>
    <xf numFmtId="49" fontId="10" fillId="3" borderId="8" xfId="3" applyNumberFormat="1" applyFont="1" applyFill="1" applyBorder="1" applyAlignment="1">
      <alignment horizontal="left" indent="5"/>
    </xf>
    <xf numFmtId="49" fontId="8" fillId="3" borderId="8" xfId="2" applyNumberFormat="1" applyFont="1" applyFill="1" applyBorder="1" applyAlignment="1">
      <alignment horizontal="left" indent="3"/>
    </xf>
    <xf numFmtId="49" fontId="8" fillId="3" borderId="8" xfId="2" applyNumberFormat="1" applyFont="1" applyFill="1" applyBorder="1"/>
    <xf numFmtId="49" fontId="8" fillId="3" borderId="8" xfId="2" applyNumberFormat="1" applyFont="1" applyFill="1" applyBorder="1" applyAlignment="1">
      <alignment horizontal="left" vertical="center" indent="1"/>
    </xf>
    <xf numFmtId="49" fontId="10" fillId="3" borderId="8" xfId="2" applyNumberFormat="1" applyFont="1" applyFill="1" applyBorder="1" applyAlignment="1">
      <alignment horizontal="left" indent="2"/>
    </xf>
    <xf numFmtId="49" fontId="8" fillId="3" borderId="8" xfId="2" applyNumberFormat="1" applyFont="1" applyFill="1" applyBorder="1" applyAlignment="1">
      <alignment horizontal="left" indent="1"/>
    </xf>
    <xf numFmtId="165" fontId="19" fillId="0" borderId="8" xfId="2" applyNumberFormat="1" applyFont="1" applyBorder="1"/>
    <xf numFmtId="165" fontId="12" fillId="0" borderId="8" xfId="2" applyNumberFormat="1" applyFont="1" applyBorder="1"/>
    <xf numFmtId="165" fontId="12" fillId="0" borderId="8" xfId="4" applyNumberFormat="1" applyFont="1" applyBorder="1"/>
    <xf numFmtId="49" fontId="31" fillId="3" borderId="8" xfId="2" applyNumberFormat="1" applyFont="1" applyFill="1" applyBorder="1" applyAlignment="1">
      <alignment horizontal="left" indent="1"/>
    </xf>
    <xf numFmtId="165" fontId="31" fillId="0" borderId="8" xfId="4" applyNumberFormat="1" applyFont="1" applyBorder="1"/>
    <xf numFmtId="165" fontId="31" fillId="3" borderId="8" xfId="4" applyNumberFormat="1" applyFont="1" applyFill="1" applyBorder="1"/>
    <xf numFmtId="49" fontId="10" fillId="3" borderId="8" xfId="3" applyNumberFormat="1" applyFont="1" applyFill="1" applyBorder="1" applyAlignment="1">
      <alignment horizontal="left" indent="2"/>
    </xf>
    <xf numFmtId="49" fontId="10" fillId="0" borderId="8" xfId="2" applyNumberFormat="1" applyFont="1" applyBorder="1" applyAlignment="1">
      <alignment horizontal="left" indent="1"/>
    </xf>
    <xf numFmtId="49" fontId="7" fillId="2" borderId="5" xfId="2" applyNumberFormat="1" applyFont="1" applyFill="1" applyBorder="1" applyAlignment="1">
      <alignment horizontal="left" vertical="center"/>
    </xf>
    <xf numFmtId="165" fontId="7" fillId="2" borderId="12" xfId="4" applyNumberFormat="1" applyFont="1" applyFill="1" applyBorder="1" applyAlignment="1">
      <alignment vertical="center"/>
    </xf>
    <xf numFmtId="167" fontId="1" fillId="3" borderId="0" xfId="2" applyNumberFormat="1" applyFill="1"/>
    <xf numFmtId="165" fontId="8" fillId="0" borderId="0" xfId="4" applyNumberFormat="1" applyFont="1"/>
    <xf numFmtId="165" fontId="8" fillId="3" borderId="0" xfId="4" applyNumberFormat="1" applyFont="1" applyFill="1"/>
    <xf numFmtId="165" fontId="20" fillId="3" borderId="0" xfId="2" applyNumberFormat="1" applyFont="1" applyFill="1"/>
    <xf numFmtId="165" fontId="10" fillId="3" borderId="0" xfId="2" applyNumberFormat="1" applyFont="1" applyFill="1"/>
    <xf numFmtId="164" fontId="1" fillId="3" borderId="0" xfId="1" applyNumberFormat="1" applyFont="1" applyFill="1"/>
    <xf numFmtId="0" fontId="19" fillId="0" borderId="0" xfId="2" applyFont="1" applyAlignment="1">
      <alignment horizontal="center"/>
    </xf>
    <xf numFmtId="164" fontId="19" fillId="0" borderId="0" xfId="1" applyNumberFormat="1" applyFont="1" applyBorder="1"/>
    <xf numFmtId="164" fontId="33" fillId="0" borderId="0" xfId="1" applyNumberFormat="1" applyFont="1" applyFill="1" applyBorder="1"/>
    <xf numFmtId="165" fontId="34" fillId="0" borderId="0" xfId="2" applyNumberFormat="1" applyFont="1"/>
    <xf numFmtId="165" fontId="34" fillId="3" borderId="0" xfId="2" applyNumberFormat="1" applyFont="1" applyFill="1"/>
    <xf numFmtId="165" fontId="12" fillId="0" borderId="0" xfId="2" applyNumberFormat="1" applyFont="1"/>
    <xf numFmtId="165" fontId="19" fillId="3" borderId="0" xfId="2" applyNumberFormat="1" applyFont="1" applyFill="1"/>
    <xf numFmtId="43" fontId="19" fillId="0" borderId="0" xfId="2" applyNumberFormat="1" applyFont="1"/>
    <xf numFmtId="0" fontId="19" fillId="3" borderId="0" xfId="2" applyFont="1" applyFill="1"/>
    <xf numFmtId="164" fontId="19" fillId="0" borderId="0" xfId="1" applyNumberFormat="1" applyFont="1"/>
    <xf numFmtId="167" fontId="19" fillId="0" borderId="0" xfId="2" applyNumberFormat="1" applyFont="1"/>
    <xf numFmtId="0" fontId="4" fillId="3" borderId="0" xfId="2" applyFont="1" applyFill="1"/>
    <xf numFmtId="0" fontId="7" fillId="2" borderId="13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165" fontId="8" fillId="3" borderId="8" xfId="3" applyNumberFormat="1" applyFont="1" applyFill="1" applyBorder="1"/>
    <xf numFmtId="165" fontId="8" fillId="0" borderId="9" xfId="3" applyNumberFormat="1" applyFont="1" applyBorder="1"/>
    <xf numFmtId="43" fontId="10" fillId="0" borderId="8" xfId="1" applyFont="1" applyBorder="1"/>
    <xf numFmtId="43" fontId="8" fillId="0" borderId="8" xfId="1" applyFont="1" applyBorder="1"/>
    <xf numFmtId="49" fontId="10" fillId="0" borderId="8" xfId="4" applyNumberFormat="1" applyFont="1" applyBorder="1" applyAlignment="1">
      <alignment horizontal="left" indent="3"/>
    </xf>
    <xf numFmtId="49" fontId="12" fillId="0" borderId="8" xfId="2" applyNumberFormat="1" applyFont="1" applyBorder="1" applyAlignment="1">
      <alignment horizontal="left" indent="3"/>
    </xf>
    <xf numFmtId="165" fontId="12" fillId="0" borderId="9" xfId="3" applyNumberFormat="1" applyFont="1" applyBorder="1"/>
    <xf numFmtId="164" fontId="10" fillId="0" borderId="8" xfId="1" applyNumberFormat="1" applyFont="1" applyFill="1" applyBorder="1"/>
    <xf numFmtId="49" fontId="10" fillId="0" borderId="8" xfId="2" applyNumberFormat="1" applyFont="1" applyBorder="1" applyAlignment="1">
      <alignment horizontal="left" indent="3"/>
    </xf>
    <xf numFmtId="43" fontId="0" fillId="0" borderId="0" xfId="1" applyFont="1"/>
    <xf numFmtId="165" fontId="19" fillId="0" borderId="8" xfId="4" applyNumberFormat="1" applyFont="1" applyBorder="1"/>
    <xf numFmtId="164" fontId="8" fillId="0" borderId="8" xfId="1" applyNumberFormat="1" applyFont="1" applyFill="1" applyBorder="1" applyProtection="1"/>
    <xf numFmtId="49" fontId="7" fillId="2" borderId="2" xfId="2" applyNumberFormat="1" applyFont="1" applyFill="1" applyBorder="1" applyAlignment="1">
      <alignment vertical="center"/>
    </xf>
    <xf numFmtId="165" fontId="7" fillId="2" borderId="13" xfId="4" applyNumberFormat="1" applyFont="1" applyFill="1" applyBorder="1" applyAlignment="1">
      <alignment vertical="center"/>
    </xf>
    <xf numFmtId="49" fontId="8" fillId="0" borderId="8" xfId="2" applyNumberFormat="1" applyFont="1" applyBorder="1" applyAlignment="1">
      <alignment horizontal="left" vertical="center" wrapText="1"/>
    </xf>
    <xf numFmtId="165" fontId="12" fillId="0" borderId="12" xfId="4" applyNumberFormat="1" applyFont="1" applyBorder="1" applyAlignment="1">
      <alignment vertical="center"/>
    </xf>
    <xf numFmtId="165" fontId="8" fillId="0" borderId="8" xfId="4" applyNumberFormat="1" applyFont="1" applyBorder="1" applyAlignment="1">
      <alignment vertical="center"/>
    </xf>
    <xf numFmtId="43" fontId="12" fillId="0" borderId="8" xfId="1" applyFont="1" applyBorder="1" applyAlignment="1">
      <alignment vertical="center"/>
    </xf>
    <xf numFmtId="49" fontId="7" fillId="2" borderId="14" xfId="2" applyNumberFormat="1" applyFont="1" applyFill="1" applyBorder="1" applyAlignment="1">
      <alignment vertical="center"/>
    </xf>
    <xf numFmtId="43" fontId="7" fillId="2" borderId="13" xfId="1" applyFont="1" applyFill="1" applyBorder="1" applyAlignment="1">
      <alignment vertical="center"/>
    </xf>
    <xf numFmtId="165" fontId="10" fillId="3" borderId="0" xfId="2" applyNumberFormat="1" applyFont="1" applyFill="1" applyAlignment="1">
      <alignment vertical="center"/>
    </xf>
    <xf numFmtId="165" fontId="10" fillId="0" borderId="0" xfId="2" applyNumberFormat="1" applyFont="1" applyAlignment="1">
      <alignment vertical="center"/>
    </xf>
    <xf numFmtId="168" fontId="0" fillId="0" borderId="0" xfId="1" applyNumberFormat="1" applyFont="1"/>
    <xf numFmtId="166" fontId="1" fillId="0" borderId="0" xfId="2" applyNumberFormat="1"/>
    <xf numFmtId="43" fontId="10" fillId="0" borderId="9" xfId="1" applyFont="1" applyBorder="1"/>
    <xf numFmtId="49" fontId="12" fillId="0" borderId="8" xfId="2" applyNumberFormat="1" applyFont="1" applyBorder="1" applyAlignment="1">
      <alignment horizontal="left" indent="4"/>
    </xf>
    <xf numFmtId="49" fontId="10" fillId="0" borderId="8" xfId="4" applyNumberFormat="1" applyFont="1" applyBorder="1" applyAlignment="1">
      <alignment horizontal="left" indent="5"/>
    </xf>
    <xf numFmtId="49" fontId="10" fillId="0" borderId="8" xfId="2" applyNumberFormat="1" applyFont="1" applyBorder="1" applyAlignment="1">
      <alignment horizontal="left" indent="4"/>
    </xf>
    <xf numFmtId="49" fontId="10" fillId="0" borderId="8" xfId="2" applyNumberFormat="1" applyFont="1" applyBorder="1" applyAlignment="1">
      <alignment horizontal="left" indent="5"/>
    </xf>
    <xf numFmtId="164" fontId="10" fillId="3" borderId="0" xfId="1" applyNumberFormat="1" applyFont="1" applyFill="1" applyAlignment="1">
      <alignment vertical="center"/>
    </xf>
    <xf numFmtId="43" fontId="19" fillId="0" borderId="0" xfId="1" applyFont="1"/>
  </cellXfs>
  <cellStyles count="9">
    <cellStyle name="Hipervínculo" xfId="7" builtinId="8"/>
    <cellStyle name="Millares" xfId="1" builtinId="3"/>
    <cellStyle name="Normal" xfId="0" builtinId="0"/>
    <cellStyle name="Normal 10 2" xfId="2" xr:uid="{00B3063C-6B8D-4A63-BF9E-BC9F6DC55973}"/>
    <cellStyle name="Normal 2 2 2 2" xfId="3" xr:uid="{C9705C6F-8EA6-47C1-938D-CB655CDF35A5}"/>
    <cellStyle name="Normal 3 6" xfId="6" xr:uid="{B97F3363-D752-415C-A344-05A5D953D7D4}"/>
    <cellStyle name="Normal_COMPARACION 2002-2001 2" xfId="4" xr:uid="{D99979B5-5AFA-4186-86C5-01FD4427D670}"/>
    <cellStyle name="Normal_Hoja4" xfId="5" xr:uid="{C5DC3509-9A76-4E9D-828F-65DBF3A05081}"/>
    <cellStyle name="Normal_Hoja6" xfId="8" xr:uid="{ED15C4B0-6D4E-417D-8923-08F873510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MARZ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MARZ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</sheetNames>
    <sheetDataSet>
      <sheetData sheetId="0"/>
      <sheetData sheetId="1"/>
      <sheetData sheetId="2"/>
      <sheetData sheetId="3">
        <row r="41">
          <cell r="C41">
            <v>25.2</v>
          </cell>
          <cell r="D41">
            <v>21.1</v>
          </cell>
          <cell r="E41">
            <v>19.899999999999999</v>
          </cell>
          <cell r="G41">
            <v>10.5</v>
          </cell>
          <cell r="H41">
            <v>12.3</v>
          </cell>
          <cell r="I41">
            <v>8.3000000000000007</v>
          </cell>
        </row>
        <row r="66">
          <cell r="C66">
            <v>2.2000000000000002</v>
          </cell>
          <cell r="D66">
            <v>28.5</v>
          </cell>
          <cell r="E66">
            <v>0</v>
          </cell>
          <cell r="G66">
            <v>10.1</v>
          </cell>
          <cell r="H66">
            <v>36.5</v>
          </cell>
          <cell r="I66">
            <v>10</v>
          </cell>
        </row>
        <row r="67">
          <cell r="C67">
            <v>202</v>
          </cell>
          <cell r="D67">
            <v>138.5</v>
          </cell>
          <cell r="E67">
            <v>8.5</v>
          </cell>
          <cell r="G67">
            <v>22.2</v>
          </cell>
          <cell r="H67">
            <v>143.69999999999999</v>
          </cell>
          <cell r="I67">
            <v>78.8</v>
          </cell>
        </row>
        <row r="71">
          <cell r="C71">
            <v>2881.9</v>
          </cell>
          <cell r="D71">
            <v>2610</v>
          </cell>
          <cell r="E71">
            <v>1912.5</v>
          </cell>
          <cell r="G71">
            <v>2165.8000000000002</v>
          </cell>
          <cell r="H71">
            <v>1998.3</v>
          </cell>
          <cell r="I71">
            <v>2155.1</v>
          </cell>
        </row>
        <row r="78">
          <cell r="G78">
            <v>4.3</v>
          </cell>
          <cell r="I78">
            <v>3.1</v>
          </cell>
        </row>
        <row r="89">
          <cell r="C89">
            <v>101</v>
          </cell>
          <cell r="D89">
            <v>70.400000000000006</v>
          </cell>
          <cell r="E89">
            <v>71</v>
          </cell>
          <cell r="F89">
            <v>242.4</v>
          </cell>
          <cell r="G89">
            <v>88.7</v>
          </cell>
          <cell r="H89">
            <v>68.900000000000006</v>
          </cell>
          <cell r="I89">
            <v>85.4</v>
          </cell>
          <cell r="J89">
            <v>243.00000000000003</v>
          </cell>
        </row>
      </sheetData>
      <sheetData sheetId="4"/>
      <sheetData sheetId="5">
        <row r="12">
          <cell r="G12">
            <v>12908.9</v>
          </cell>
          <cell r="H12">
            <v>11313.6</v>
          </cell>
          <cell r="I12">
            <v>11933.5</v>
          </cell>
        </row>
        <row r="13">
          <cell r="G13">
            <v>17302</v>
          </cell>
          <cell r="H13">
            <v>12300.8</v>
          </cell>
          <cell r="I13">
            <v>11863.2</v>
          </cell>
        </row>
        <row r="14">
          <cell r="G14">
            <v>9006.4</v>
          </cell>
          <cell r="H14">
            <v>4037.7</v>
          </cell>
          <cell r="I14">
            <v>3901.8</v>
          </cell>
        </row>
        <row r="15">
          <cell r="G15">
            <v>232.5</v>
          </cell>
          <cell r="H15">
            <v>282.5</v>
          </cell>
          <cell r="I15">
            <v>262</v>
          </cell>
        </row>
        <row r="18">
          <cell r="G18">
            <v>133.5</v>
          </cell>
          <cell r="H18">
            <v>511.2</v>
          </cell>
          <cell r="I18">
            <v>2130.3000000000002</v>
          </cell>
        </row>
        <row r="19">
          <cell r="G19">
            <v>280.8</v>
          </cell>
          <cell r="H19">
            <v>144.80000000000001</v>
          </cell>
          <cell r="I19">
            <v>363.7</v>
          </cell>
        </row>
        <row r="20">
          <cell r="G20">
            <v>1004.4</v>
          </cell>
          <cell r="H20">
            <v>1046.7</v>
          </cell>
          <cell r="I20">
            <v>1394.6</v>
          </cell>
        </row>
        <row r="21">
          <cell r="G21">
            <v>220.4</v>
          </cell>
          <cell r="H21">
            <v>216.7</v>
          </cell>
          <cell r="I21">
            <v>220.1</v>
          </cell>
        </row>
        <row r="22">
          <cell r="G22">
            <v>97.5</v>
          </cell>
          <cell r="H22">
            <v>99.5</v>
          </cell>
          <cell r="I22">
            <v>91.1</v>
          </cell>
        </row>
        <row r="23">
          <cell r="G23">
            <v>1792.6</v>
          </cell>
          <cell r="H23">
            <v>1470.6</v>
          </cell>
          <cell r="I23">
            <v>1504</v>
          </cell>
        </row>
        <row r="24">
          <cell r="G24">
            <v>126.9</v>
          </cell>
          <cell r="H24">
            <v>54.4</v>
          </cell>
          <cell r="I24">
            <v>214.6</v>
          </cell>
        </row>
        <row r="25">
          <cell r="G25">
            <v>195.9</v>
          </cell>
          <cell r="H25">
            <v>226.3</v>
          </cell>
          <cell r="I25">
            <v>333.6</v>
          </cell>
        </row>
        <row r="28">
          <cell r="G28">
            <v>21901.9</v>
          </cell>
          <cell r="H28">
            <v>17624.8</v>
          </cell>
          <cell r="I28">
            <v>16953.7</v>
          </cell>
        </row>
        <row r="30">
          <cell r="G30">
            <v>5006.6000000000004</v>
          </cell>
          <cell r="H30">
            <v>4257.3</v>
          </cell>
          <cell r="I30">
            <v>4350.6000000000004</v>
          </cell>
        </row>
        <row r="31">
          <cell r="G31">
            <v>2957.2</v>
          </cell>
          <cell r="H31">
            <v>2520.6</v>
          </cell>
          <cell r="I31">
            <v>2544.4</v>
          </cell>
        </row>
        <row r="32">
          <cell r="G32">
            <v>1194.8</v>
          </cell>
          <cell r="H32">
            <v>506.2</v>
          </cell>
          <cell r="I32">
            <v>573.29999999999995</v>
          </cell>
        </row>
        <row r="33">
          <cell r="G33">
            <v>2517.1999999999998</v>
          </cell>
          <cell r="H33">
            <v>1589.5</v>
          </cell>
          <cell r="I33">
            <v>1416.7</v>
          </cell>
        </row>
        <row r="34">
          <cell r="G34">
            <v>44.9</v>
          </cell>
          <cell r="H34">
            <v>27.7</v>
          </cell>
          <cell r="I34">
            <v>30.6</v>
          </cell>
        </row>
        <row r="35">
          <cell r="G35">
            <v>826.3</v>
          </cell>
          <cell r="H35">
            <v>817.4</v>
          </cell>
          <cell r="I35">
            <v>795.2</v>
          </cell>
        </row>
        <row r="36">
          <cell r="G36">
            <v>1205.7</v>
          </cell>
          <cell r="H36">
            <v>1144.0999999999999</v>
          </cell>
          <cell r="I36">
            <v>1132.9000000000001</v>
          </cell>
        </row>
        <row r="37">
          <cell r="G37">
            <v>8</v>
          </cell>
          <cell r="H37">
            <v>5.5</v>
          </cell>
          <cell r="I37">
            <v>3.5</v>
          </cell>
        </row>
        <row r="39">
          <cell r="G39">
            <v>1839</v>
          </cell>
          <cell r="H39">
            <v>1973.2</v>
          </cell>
          <cell r="I39">
            <v>1885.9</v>
          </cell>
        </row>
        <row r="40">
          <cell r="G40">
            <v>1196.2</v>
          </cell>
          <cell r="H40">
            <v>661.4</v>
          </cell>
          <cell r="I40">
            <v>67.099999999999994</v>
          </cell>
        </row>
        <row r="41">
          <cell r="G41">
            <v>98.1</v>
          </cell>
          <cell r="H41">
            <v>102.7</v>
          </cell>
          <cell r="I41">
            <v>105.4</v>
          </cell>
        </row>
        <row r="42">
          <cell r="G42">
            <v>35.200000000000003</v>
          </cell>
          <cell r="H42">
            <v>30.7</v>
          </cell>
          <cell r="I42">
            <v>33.4</v>
          </cell>
        </row>
        <row r="43">
          <cell r="G43">
            <v>197.3</v>
          </cell>
          <cell r="H43">
            <v>218.3</v>
          </cell>
          <cell r="I43">
            <v>207.4</v>
          </cell>
        </row>
        <row r="45">
          <cell r="G45">
            <v>1031.5</v>
          </cell>
          <cell r="H45">
            <v>980.4</v>
          </cell>
          <cell r="I45">
            <v>995.7</v>
          </cell>
        </row>
        <row r="46">
          <cell r="G46">
            <v>0</v>
          </cell>
          <cell r="H46">
            <v>0</v>
          </cell>
          <cell r="I46">
            <v>0</v>
          </cell>
        </row>
        <row r="47">
          <cell r="G47">
            <v>128.80000000000001</v>
          </cell>
          <cell r="H47">
            <v>132.5</v>
          </cell>
          <cell r="I47">
            <v>135.80000000000001</v>
          </cell>
        </row>
        <row r="48">
          <cell r="G48">
            <v>0.1</v>
          </cell>
          <cell r="H48">
            <v>1.9</v>
          </cell>
          <cell r="I48">
            <v>0.3</v>
          </cell>
        </row>
        <row r="51">
          <cell r="G51">
            <v>0.2</v>
          </cell>
          <cell r="H51">
            <v>0.1</v>
          </cell>
          <cell r="I51">
            <v>1.2</v>
          </cell>
        </row>
        <row r="52">
          <cell r="G52">
            <v>0</v>
          </cell>
          <cell r="H52">
            <v>0</v>
          </cell>
          <cell r="I52">
            <v>0</v>
          </cell>
        </row>
        <row r="54">
          <cell r="G54">
            <v>446.2</v>
          </cell>
          <cell r="H54">
            <v>569.29999999999995</v>
          </cell>
          <cell r="I54">
            <v>502.7</v>
          </cell>
        </row>
        <row r="55">
          <cell r="G55">
            <v>2.5</v>
          </cell>
          <cell r="H55">
            <v>2.4</v>
          </cell>
          <cell r="I55">
            <v>3</v>
          </cell>
        </row>
        <row r="56">
          <cell r="G56">
            <v>0</v>
          </cell>
          <cell r="H56">
            <v>6.3111700000000005E-3</v>
          </cell>
          <cell r="I56">
            <v>1.3441649999999999E-2</v>
          </cell>
        </row>
        <row r="60">
          <cell r="G60">
            <v>336.5</v>
          </cell>
          <cell r="H60">
            <v>218</v>
          </cell>
          <cell r="I60">
            <v>255.1</v>
          </cell>
        </row>
        <row r="61">
          <cell r="G61">
            <v>0</v>
          </cell>
          <cell r="H61">
            <v>0</v>
          </cell>
          <cell r="I61">
            <v>1.3081840000000001E-2</v>
          </cell>
        </row>
        <row r="62">
          <cell r="G62">
            <v>10.6</v>
          </cell>
          <cell r="H62">
            <v>9.9</v>
          </cell>
          <cell r="I62">
            <v>13.9</v>
          </cell>
        </row>
        <row r="63">
          <cell r="G63">
            <v>1018.5999999999999</v>
          </cell>
          <cell r="H63">
            <v>891.3</v>
          </cell>
          <cell r="I63">
            <v>816.1</v>
          </cell>
        </row>
        <row r="64">
          <cell r="G64">
            <v>1014.3</v>
          </cell>
          <cell r="H64">
            <v>883.2</v>
          </cell>
          <cell r="I64">
            <v>810.1</v>
          </cell>
        </row>
      </sheetData>
      <sheetData sheetId="6"/>
      <sheetData sheetId="7">
        <row r="11">
          <cell r="G11">
            <v>13284.3</v>
          </cell>
          <cell r="H11">
            <v>13018.4</v>
          </cell>
          <cell r="I11">
            <v>14741.7</v>
          </cell>
        </row>
        <row r="13">
          <cell r="G13">
            <v>1092.8</v>
          </cell>
          <cell r="H13">
            <v>1335.7</v>
          </cell>
          <cell r="I13">
            <v>1431.6</v>
          </cell>
        </row>
        <row r="14">
          <cell r="G14">
            <v>123.3</v>
          </cell>
          <cell r="H14">
            <v>224</v>
          </cell>
          <cell r="I14">
            <v>163.19999999999999</v>
          </cell>
        </row>
        <row r="15">
          <cell r="G15">
            <v>279.10000000000002</v>
          </cell>
          <cell r="H15">
            <v>237.2</v>
          </cell>
          <cell r="I15">
            <v>259.39999999999998</v>
          </cell>
        </row>
        <row r="16">
          <cell r="G16">
            <v>172</v>
          </cell>
          <cell r="H16">
            <v>139.9</v>
          </cell>
          <cell r="I16">
            <v>178.9</v>
          </cell>
        </row>
        <row r="17">
          <cell r="G17">
            <v>0</v>
          </cell>
          <cell r="H17">
            <v>0</v>
          </cell>
          <cell r="I17">
            <v>0</v>
          </cell>
        </row>
        <row r="18">
          <cell r="G18">
            <v>60.9</v>
          </cell>
          <cell r="H18">
            <v>53.3</v>
          </cell>
          <cell r="I18">
            <v>38.799999999999997</v>
          </cell>
        </row>
        <row r="21">
          <cell r="G21">
            <v>4516.1000000000004</v>
          </cell>
          <cell r="H21">
            <v>4532.1000000000004</v>
          </cell>
          <cell r="I21">
            <v>4975.8</v>
          </cell>
        </row>
        <row r="23">
          <cell r="G23">
            <v>2.7</v>
          </cell>
          <cell r="H23">
            <v>1.5</v>
          </cell>
          <cell r="I23">
            <v>1.7</v>
          </cell>
        </row>
        <row r="24">
          <cell r="G24">
            <v>0.8</v>
          </cell>
          <cell r="H24">
            <v>1</v>
          </cell>
          <cell r="I24">
            <v>1.4</v>
          </cell>
        </row>
        <row r="25">
          <cell r="G25">
            <v>0</v>
          </cell>
          <cell r="H25">
            <v>0</v>
          </cell>
          <cell r="I25">
            <v>0</v>
          </cell>
        </row>
        <row r="28">
          <cell r="G28">
            <v>202.3</v>
          </cell>
          <cell r="H28">
            <v>103.2</v>
          </cell>
          <cell r="I28">
            <v>114.5</v>
          </cell>
        </row>
        <row r="29">
          <cell r="G29">
            <v>259</v>
          </cell>
          <cell r="H29">
            <v>0</v>
          </cell>
          <cell r="I29">
            <v>0.1</v>
          </cell>
          <cell r="J29">
            <v>259.10000000000002</v>
          </cell>
        </row>
      </sheetData>
      <sheetData sheetId="8"/>
      <sheetData sheetId="9">
        <row r="12">
          <cell r="G12">
            <v>0</v>
          </cell>
          <cell r="H12">
            <v>0</v>
          </cell>
          <cell r="I12">
            <v>0</v>
          </cell>
        </row>
        <row r="14">
          <cell r="G14">
            <v>0</v>
          </cell>
          <cell r="H14">
            <v>0</v>
          </cell>
          <cell r="I14">
            <v>66.400000000000006</v>
          </cell>
        </row>
        <row r="17">
          <cell r="G17">
            <v>12.6</v>
          </cell>
          <cell r="H17">
            <v>9.6</v>
          </cell>
          <cell r="I17">
            <v>15.9</v>
          </cell>
        </row>
        <row r="18">
          <cell r="G18">
            <v>0</v>
          </cell>
          <cell r="I18">
            <v>0</v>
          </cell>
        </row>
        <row r="20">
          <cell r="G20">
            <v>15.5</v>
          </cell>
          <cell r="H20">
            <v>14.5</v>
          </cell>
          <cell r="I20">
            <v>17.2</v>
          </cell>
        </row>
        <row r="21">
          <cell r="G21">
            <v>313.60000000000002</v>
          </cell>
          <cell r="H21">
            <v>352.4</v>
          </cell>
          <cell r="I21">
            <v>988.2</v>
          </cell>
        </row>
        <row r="24">
          <cell r="G24">
            <v>0</v>
          </cell>
          <cell r="I24">
            <v>0</v>
          </cell>
        </row>
        <row r="29">
          <cell r="G29">
            <v>98.2</v>
          </cell>
          <cell r="H29">
            <v>81.400000000000006</v>
          </cell>
          <cell r="I29">
            <v>83.6</v>
          </cell>
        </row>
        <row r="30">
          <cell r="G30">
            <v>0</v>
          </cell>
          <cell r="I30">
            <v>0</v>
          </cell>
        </row>
        <row r="32">
          <cell r="G32">
            <v>9.6999999999999993</v>
          </cell>
          <cell r="H32">
            <v>7.6</v>
          </cell>
          <cell r="I32">
            <v>8.1</v>
          </cell>
        </row>
        <row r="33">
          <cell r="G33">
            <v>0</v>
          </cell>
          <cell r="I33">
            <v>0</v>
          </cell>
        </row>
        <row r="35">
          <cell r="G35">
            <v>132.1</v>
          </cell>
          <cell r="H35">
            <v>94.1</v>
          </cell>
          <cell r="I35">
            <v>114.4</v>
          </cell>
        </row>
        <row r="36">
          <cell r="G36">
            <v>0</v>
          </cell>
          <cell r="I36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3">
          <cell r="G43">
            <v>183.3</v>
          </cell>
          <cell r="H43">
            <v>25.1</v>
          </cell>
          <cell r="I43">
            <v>30</v>
          </cell>
        </row>
        <row r="44">
          <cell r="G44">
            <v>0.1</v>
          </cell>
          <cell r="H44">
            <v>0</v>
          </cell>
          <cell r="I44">
            <v>0</v>
          </cell>
        </row>
        <row r="45">
          <cell r="G45">
            <v>0</v>
          </cell>
          <cell r="I45">
            <v>0</v>
          </cell>
        </row>
        <row r="50">
          <cell r="G50">
            <v>0</v>
          </cell>
          <cell r="H50">
            <v>31.4</v>
          </cell>
          <cell r="I50">
            <v>3.8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0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9A26E-D616-4358-9B0B-85C3D8105A49}">
  <dimension ref="A1:GC893"/>
  <sheetViews>
    <sheetView showGridLines="0" tabSelected="1" zoomScaleNormal="100" workbookViewId="0">
      <pane xSplit="2" ySplit="8" topLeftCell="C53" activePane="bottomRight" state="frozen"/>
      <selection pane="topRight" activeCell="C1" sqref="C1"/>
      <selection pane="bottomLeft" activeCell="A9" sqref="A9"/>
      <selection pane="bottomRight" activeCell="L56" sqref="L56"/>
    </sheetView>
  </sheetViews>
  <sheetFormatPr baseColWidth="10" defaultColWidth="11.42578125" defaultRowHeight="12.75"/>
  <cols>
    <col min="1" max="1" width="0.85546875" style="1" customWidth="1"/>
    <col min="2" max="2" width="79" style="1" customWidth="1"/>
    <col min="3" max="5" width="10.5703125" style="1" customWidth="1"/>
    <col min="6" max="6" width="13.7109375" style="1" customWidth="1"/>
    <col min="7" max="8" width="12.7109375" style="4" customWidth="1"/>
    <col min="9" max="9" width="12.28515625" style="4" bestFit="1" customWidth="1"/>
    <col min="10" max="10" width="16" style="4" customWidth="1"/>
    <col min="11" max="11" width="15.28515625" style="4" customWidth="1"/>
    <col min="12" max="12" width="16.7109375" style="4" bestFit="1" customWidth="1"/>
    <col min="13" max="13" width="17.85546875" style="4" bestFit="1" customWidth="1"/>
    <col min="14" max="15" width="11.42578125" style="1"/>
    <col min="16" max="17" width="11.42578125" style="5"/>
    <col min="18" max="16384" width="11.42578125" style="1"/>
  </cols>
  <sheetData>
    <row r="1" spans="1:15" ht="7.15" customHeight="1">
      <c r="A1" s="1" t="s">
        <v>0</v>
      </c>
      <c r="B1" s="2"/>
      <c r="C1" s="2"/>
      <c r="D1" s="2"/>
      <c r="E1" s="2"/>
      <c r="G1" s="3"/>
      <c r="H1" s="3"/>
      <c r="I1" s="3"/>
      <c r="J1" s="3"/>
      <c r="K1" s="3"/>
      <c r="L1" s="3"/>
    </row>
    <row r="2" spans="1:15" ht="15.7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5" ht="13.5" customHeight="1">
      <c r="B3" s="7"/>
      <c r="C3" s="7"/>
      <c r="D3" s="7"/>
      <c r="E3" s="7"/>
      <c r="F3" s="8"/>
      <c r="G3" s="9"/>
      <c r="H3" s="9"/>
      <c r="I3" s="9"/>
      <c r="J3" s="9"/>
      <c r="K3" s="9"/>
      <c r="L3" s="9"/>
    </row>
    <row r="4" spans="1:15" ht="19.5" customHeight="1"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5" ht="15.75" customHeight="1">
      <c r="B5" s="11" t="s">
        <v>3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5" ht="14.25"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5" ht="15" customHeight="1">
      <c r="B7" s="12" t="s">
        <v>5</v>
      </c>
      <c r="C7" s="13">
        <v>2025</v>
      </c>
      <c r="D7" s="14"/>
      <c r="E7" s="14"/>
      <c r="F7" s="15" t="s">
        <v>6</v>
      </c>
      <c r="G7" s="13">
        <v>2025</v>
      </c>
      <c r="H7" s="14"/>
      <c r="I7" s="14"/>
      <c r="J7" s="15" t="s">
        <v>7</v>
      </c>
      <c r="K7" s="12" t="s">
        <v>8</v>
      </c>
      <c r="L7" s="12" t="s">
        <v>9</v>
      </c>
    </row>
    <row r="8" spans="1:15" ht="36.75" customHeight="1" thickBot="1">
      <c r="B8" s="16"/>
      <c r="C8" s="17" t="s">
        <v>10</v>
      </c>
      <c r="D8" s="17" t="s">
        <v>11</v>
      </c>
      <c r="E8" s="17" t="s">
        <v>12</v>
      </c>
      <c r="F8" s="18"/>
      <c r="G8" s="17" t="s">
        <v>10</v>
      </c>
      <c r="H8" s="17" t="s">
        <v>11</v>
      </c>
      <c r="I8" s="17" t="s">
        <v>12</v>
      </c>
      <c r="J8" s="18"/>
      <c r="K8" s="16"/>
      <c r="L8" s="16"/>
    </row>
    <row r="9" spans="1:15" ht="18" customHeight="1" thickTop="1">
      <c r="B9" s="19" t="s">
        <v>13</v>
      </c>
      <c r="C9" s="20">
        <f>+C10+C49+C57</f>
        <v>85305.200000000012</v>
      </c>
      <c r="D9" s="20">
        <f t="shared" ref="D9:E9" si="0">+D10+D49+D57</f>
        <v>65990.00631117</v>
      </c>
      <c r="E9" s="20">
        <f t="shared" si="0"/>
        <v>67036.426523490009</v>
      </c>
      <c r="F9" s="20">
        <f>+F10+F49+F57</f>
        <v>218331.63283466001</v>
      </c>
      <c r="G9" s="21">
        <f t="shared" ref="G9:J9" si="1">+G10+G49+G57</f>
        <v>86675.513257060113</v>
      </c>
      <c r="H9" s="21">
        <f t="shared" si="1"/>
        <v>65631.837111101588</v>
      </c>
      <c r="I9" s="21">
        <f t="shared" si="1"/>
        <v>68899.789794796467</v>
      </c>
      <c r="J9" s="22">
        <f t="shared" si="1"/>
        <v>221207.14016295818</v>
      </c>
      <c r="K9" s="22">
        <f t="shared" ref="K9:K65" si="2">+F9-J9</f>
        <v>-2875.5073282981757</v>
      </c>
      <c r="L9" s="22">
        <f t="shared" ref="L9:L51" si="3">+F9/J9*100</f>
        <v>98.700083855258995</v>
      </c>
    </row>
    <row r="10" spans="1:15" ht="18" customHeight="1">
      <c r="B10" s="23" t="s">
        <v>14</v>
      </c>
      <c r="C10" s="24">
        <f>+C11+C16+C26+C44+C47+C48</f>
        <v>83490.60000000002</v>
      </c>
      <c r="D10" s="24">
        <f t="shared" ref="D10:E10" si="4">+D11+D16+D26+D44+D47+D48</f>
        <v>64299</v>
      </c>
      <c r="E10" s="24">
        <f t="shared" si="4"/>
        <v>65444.400000000009</v>
      </c>
      <c r="F10" s="24">
        <f>+F11+F16+F26+F44+F47+F48</f>
        <v>213234</v>
      </c>
      <c r="G10" s="25">
        <f t="shared" ref="G10:J10" si="5">+G11+G16+G26+G44+G47+G48</f>
        <v>84672.501127279742</v>
      </c>
      <c r="H10" s="25">
        <f t="shared" si="5"/>
        <v>63984.173845574391</v>
      </c>
      <c r="I10" s="25">
        <f t="shared" si="5"/>
        <v>67246.313027536176</v>
      </c>
      <c r="J10" s="26">
        <f t="shared" si="5"/>
        <v>215902.98800039032</v>
      </c>
      <c r="K10" s="26">
        <f t="shared" si="2"/>
        <v>-2668.9880003903236</v>
      </c>
      <c r="L10" s="27">
        <f t="shared" si="3"/>
        <v>98.763802194166246</v>
      </c>
    </row>
    <row r="11" spans="1:15" ht="18" customHeight="1">
      <c r="B11" s="23" t="s">
        <v>15</v>
      </c>
      <c r="C11" s="24">
        <f t="shared" ref="C11:G11" si="6">SUM(C12:C15)</f>
        <v>39449.800000000003</v>
      </c>
      <c r="D11" s="24">
        <f t="shared" ref="D11:E11" si="7">SUM(D12:D15)</f>
        <v>27934.600000000002</v>
      </c>
      <c r="E11" s="24">
        <f t="shared" si="7"/>
        <v>27960.5</v>
      </c>
      <c r="F11" s="28">
        <f>SUM(F12:F15)</f>
        <v>95344.9</v>
      </c>
      <c r="G11" s="29">
        <f t="shared" si="6"/>
        <v>37949.688885725336</v>
      </c>
      <c r="H11" s="29">
        <f t="shared" ref="H11:I11" si="8">SUM(H12:H15)</f>
        <v>26490.658280467524</v>
      </c>
      <c r="I11" s="29">
        <f t="shared" si="8"/>
        <v>27723.036206106728</v>
      </c>
      <c r="J11" s="26">
        <f>SUM(J12:J15)</f>
        <v>92163.383372299591</v>
      </c>
      <c r="K11" s="26">
        <f t="shared" si="2"/>
        <v>3181.5166277004028</v>
      </c>
      <c r="L11" s="27">
        <f t="shared" si="3"/>
        <v>103.45203974863691</v>
      </c>
    </row>
    <row r="12" spans="1:15" ht="18" customHeight="1">
      <c r="B12" s="30" t="s">
        <v>16</v>
      </c>
      <c r="C12" s="31">
        <f>+[1]DGII!G12</f>
        <v>12908.9</v>
      </c>
      <c r="D12" s="31">
        <f>+[1]DGII!H12</f>
        <v>11313.6</v>
      </c>
      <c r="E12" s="31">
        <f>+[1]DGII!I12</f>
        <v>11933.5</v>
      </c>
      <c r="F12" s="32">
        <f>SUM(C12:E12)</f>
        <v>36156</v>
      </c>
      <c r="G12" s="33">
        <v>12583.965682354908</v>
      </c>
      <c r="H12" s="33">
        <v>10768.470042923467</v>
      </c>
      <c r="I12" s="33">
        <v>11302.543454222143</v>
      </c>
      <c r="J12" s="34">
        <f>SUM(G12:I12)</f>
        <v>34654.979179500515</v>
      </c>
      <c r="K12" s="34">
        <f t="shared" si="2"/>
        <v>1501.0208204994851</v>
      </c>
      <c r="L12" s="35">
        <f t="shared" si="3"/>
        <v>104.33132801126422</v>
      </c>
      <c r="O12" s="5"/>
    </row>
    <row r="13" spans="1:15" ht="18" customHeight="1">
      <c r="B13" s="30" t="s">
        <v>17</v>
      </c>
      <c r="C13" s="31">
        <f>+[1]DGII!G13</f>
        <v>17302</v>
      </c>
      <c r="D13" s="31">
        <f>+[1]DGII!H13</f>
        <v>12300.8</v>
      </c>
      <c r="E13" s="31">
        <f>+[1]DGII!I13</f>
        <v>11863.2</v>
      </c>
      <c r="F13" s="32">
        <f>SUM(C13:E13)</f>
        <v>41466</v>
      </c>
      <c r="G13" s="33">
        <v>16654.246632491289</v>
      </c>
      <c r="H13" s="33">
        <v>11458.406733360807</v>
      </c>
      <c r="I13" s="33">
        <v>11447.390287667284</v>
      </c>
      <c r="J13" s="34">
        <f>SUM(G13:I13)</f>
        <v>39560.04365351938</v>
      </c>
      <c r="K13" s="34">
        <f t="shared" si="2"/>
        <v>1905.9563464806197</v>
      </c>
      <c r="L13" s="35">
        <f t="shared" si="3"/>
        <v>104.81788231371442</v>
      </c>
      <c r="O13" s="5"/>
    </row>
    <row r="14" spans="1:15" ht="18" customHeight="1">
      <c r="B14" s="30" t="s">
        <v>18</v>
      </c>
      <c r="C14" s="31">
        <f>+[1]DGII!G14</f>
        <v>9006.4</v>
      </c>
      <c r="D14" s="31">
        <f>+[1]DGII!H14</f>
        <v>4037.7</v>
      </c>
      <c r="E14" s="31">
        <f>+[1]DGII!I14</f>
        <v>3901.8</v>
      </c>
      <c r="F14" s="32">
        <f>SUM(C14:E14)</f>
        <v>16945.899999999998</v>
      </c>
      <c r="G14" s="33">
        <v>8500.3596387304351</v>
      </c>
      <c r="H14" s="33">
        <v>4103.435332820457</v>
      </c>
      <c r="I14" s="33">
        <v>4775.5695545110466</v>
      </c>
      <c r="J14" s="34">
        <f>SUM(G14:I14)</f>
        <v>17379.364526061938</v>
      </c>
      <c r="K14" s="34">
        <f t="shared" si="2"/>
        <v>-433.46452606193998</v>
      </c>
      <c r="L14" s="35">
        <f t="shared" si="3"/>
        <v>97.505866653456053</v>
      </c>
      <c r="O14" s="5"/>
    </row>
    <row r="15" spans="1:15" ht="18" customHeight="1">
      <c r="B15" s="30" t="s">
        <v>19</v>
      </c>
      <c r="C15" s="31">
        <f>+[1]DGII!G15</f>
        <v>232.5</v>
      </c>
      <c r="D15" s="31">
        <f>+[1]DGII!H15</f>
        <v>282.5</v>
      </c>
      <c r="E15" s="31">
        <f>+[1]DGII!I15</f>
        <v>262</v>
      </c>
      <c r="F15" s="32">
        <f>SUM(C15:E15)</f>
        <v>777</v>
      </c>
      <c r="G15" s="33">
        <v>211.11693214869982</v>
      </c>
      <c r="H15" s="33">
        <v>160.3461713627924</v>
      </c>
      <c r="I15" s="33">
        <v>197.53290970625272</v>
      </c>
      <c r="J15" s="34">
        <f>SUM(G15:I15)</f>
        <v>568.99601321774503</v>
      </c>
      <c r="K15" s="34">
        <f t="shared" si="2"/>
        <v>208.00398678225497</v>
      </c>
      <c r="L15" s="35">
        <f t="shared" si="3"/>
        <v>136.55631708313138</v>
      </c>
      <c r="O15" s="5"/>
    </row>
    <row r="16" spans="1:15" ht="18" customHeight="1">
      <c r="B16" s="23" t="s">
        <v>20</v>
      </c>
      <c r="C16" s="24">
        <f>+C17+C25</f>
        <v>3852</v>
      </c>
      <c r="D16" s="24">
        <f t="shared" ref="D16:E16" si="9">+D17+D25</f>
        <v>3770.2000000000003</v>
      </c>
      <c r="E16" s="24">
        <f t="shared" si="9"/>
        <v>6252.0000000000009</v>
      </c>
      <c r="F16" s="28">
        <f>+F17+F25</f>
        <v>13874.199999999999</v>
      </c>
      <c r="G16" s="25">
        <f t="shared" ref="G16:I16" si="10">+G17+G25</f>
        <v>3817.7125590652531</v>
      </c>
      <c r="H16" s="25">
        <f t="shared" si="10"/>
        <v>3945.1661851402491</v>
      </c>
      <c r="I16" s="25">
        <f t="shared" si="10"/>
        <v>6054.3528964650695</v>
      </c>
      <c r="J16" s="26">
        <f>+J17+J25</f>
        <v>13817.231640670572</v>
      </c>
      <c r="K16" s="26">
        <f t="shared" si="2"/>
        <v>56.968359329426676</v>
      </c>
      <c r="L16" s="27">
        <f t="shared" si="3"/>
        <v>100.41229937234128</v>
      </c>
      <c r="O16" s="5"/>
    </row>
    <row r="17" spans="2:19" ht="18" customHeight="1">
      <c r="B17" s="36" t="s">
        <v>21</v>
      </c>
      <c r="C17" s="24">
        <f>SUM(C18:C24)</f>
        <v>3656.1</v>
      </c>
      <c r="D17" s="24">
        <f t="shared" ref="D17:E17" si="11">SUM(D18:D24)</f>
        <v>3543.9</v>
      </c>
      <c r="E17" s="24">
        <f t="shared" si="11"/>
        <v>5918.4000000000005</v>
      </c>
      <c r="F17" s="28">
        <f>SUM(F18:F24)</f>
        <v>13118.4</v>
      </c>
      <c r="G17" s="25">
        <f t="shared" ref="G17:I17" si="12">SUM(G18:G24)</f>
        <v>3666.9664052209728</v>
      </c>
      <c r="H17" s="25">
        <f t="shared" si="12"/>
        <v>3762.1124136375274</v>
      </c>
      <c r="I17" s="25">
        <f t="shared" si="12"/>
        <v>5816.3545018938003</v>
      </c>
      <c r="J17" s="26">
        <f>SUM(J18:J24)</f>
        <v>13245.433320752301</v>
      </c>
      <c r="K17" s="26">
        <f t="shared" si="2"/>
        <v>-127.03332075230173</v>
      </c>
      <c r="L17" s="27">
        <f t="shared" si="3"/>
        <v>99.040927407385965</v>
      </c>
      <c r="O17" s="5"/>
    </row>
    <row r="18" spans="2:19" ht="18" customHeight="1">
      <c r="B18" s="37" t="s">
        <v>22</v>
      </c>
      <c r="C18" s="31">
        <f>+[1]DGII!G18</f>
        <v>133.5</v>
      </c>
      <c r="D18" s="31">
        <f>+[1]DGII!H18</f>
        <v>511.2</v>
      </c>
      <c r="E18" s="31">
        <f>+[1]DGII!I18</f>
        <v>2130.3000000000002</v>
      </c>
      <c r="F18" s="32">
        <f t="shared" ref="F18:F25" si="13">SUM(C18:E18)</f>
        <v>2775</v>
      </c>
      <c r="G18" s="38">
        <v>165.74873770105796</v>
      </c>
      <c r="H18" s="38">
        <v>498.98255559307108</v>
      </c>
      <c r="I18" s="38">
        <v>2197.2885172830001</v>
      </c>
      <c r="J18" s="34">
        <f t="shared" ref="J18:J25" si="14">SUM(G18:I18)</f>
        <v>2862.0198105771292</v>
      </c>
      <c r="K18" s="34">
        <f t="shared" si="2"/>
        <v>-87.019810577129192</v>
      </c>
      <c r="L18" s="35">
        <f t="shared" si="3"/>
        <v>96.959496567580302</v>
      </c>
      <c r="O18" s="39"/>
      <c r="R18" s="40"/>
    </row>
    <row r="19" spans="2:19" ht="18" customHeight="1">
      <c r="B19" s="37" t="s">
        <v>23</v>
      </c>
      <c r="C19" s="31">
        <f>+[1]DGII!G19</f>
        <v>280.8</v>
      </c>
      <c r="D19" s="31">
        <f>+[1]DGII!H19</f>
        <v>144.80000000000001</v>
      </c>
      <c r="E19" s="31">
        <f>+[1]DGII!I19</f>
        <v>363.7</v>
      </c>
      <c r="F19" s="32">
        <f t="shared" si="13"/>
        <v>789.3</v>
      </c>
      <c r="G19" s="38">
        <v>413.90891208702732</v>
      </c>
      <c r="H19" s="38">
        <v>209.83771658110138</v>
      </c>
      <c r="I19" s="38">
        <v>282.76123291601652</v>
      </c>
      <c r="J19" s="34">
        <f t="shared" si="14"/>
        <v>906.50786158414519</v>
      </c>
      <c r="K19" s="34">
        <f t="shared" si="2"/>
        <v>-117.20786158414523</v>
      </c>
      <c r="L19" s="35">
        <f t="shared" si="3"/>
        <v>87.07039767097865</v>
      </c>
      <c r="O19" s="5"/>
    </row>
    <row r="20" spans="2:19" ht="18" customHeight="1">
      <c r="B20" s="37" t="s">
        <v>24</v>
      </c>
      <c r="C20" s="31">
        <f>+[1]DGII!G20</f>
        <v>1004.4</v>
      </c>
      <c r="D20" s="31">
        <f>+[1]DGII!H20</f>
        <v>1046.7</v>
      </c>
      <c r="E20" s="31">
        <f>+[1]DGII!I20</f>
        <v>1394.6</v>
      </c>
      <c r="F20" s="32">
        <f t="shared" si="13"/>
        <v>3445.7</v>
      </c>
      <c r="G20" s="38">
        <v>959.68216033381702</v>
      </c>
      <c r="H20" s="38">
        <v>1214.1377023867853</v>
      </c>
      <c r="I20" s="38">
        <v>1398.9650146847055</v>
      </c>
      <c r="J20" s="34">
        <f t="shared" si="14"/>
        <v>3572.7848774053082</v>
      </c>
      <c r="K20" s="34">
        <f t="shared" si="2"/>
        <v>-127.08487740530836</v>
      </c>
      <c r="L20" s="35">
        <f t="shared" si="3"/>
        <v>96.442974268923734</v>
      </c>
      <c r="O20" s="5"/>
    </row>
    <row r="21" spans="2:19" ht="18" customHeight="1">
      <c r="B21" s="37" t="s">
        <v>25</v>
      </c>
      <c r="C21" s="31">
        <f>+[1]DGII!G21</f>
        <v>220.4</v>
      </c>
      <c r="D21" s="31">
        <f>+[1]DGII!H21</f>
        <v>216.7</v>
      </c>
      <c r="E21" s="31">
        <f>+[1]DGII!I21</f>
        <v>220.1</v>
      </c>
      <c r="F21" s="32">
        <f t="shared" si="13"/>
        <v>657.2</v>
      </c>
      <c r="G21" s="38">
        <v>232.95864699279463</v>
      </c>
      <c r="H21" s="38">
        <v>221.46324575342652</v>
      </c>
      <c r="I21" s="38">
        <v>223.78962085365706</v>
      </c>
      <c r="J21" s="34">
        <f t="shared" si="14"/>
        <v>678.21151359987823</v>
      </c>
      <c r="K21" s="34">
        <f t="shared" si="2"/>
        <v>-21.011513599878185</v>
      </c>
      <c r="L21" s="35">
        <f t="shared" si="3"/>
        <v>96.901923193790793</v>
      </c>
      <c r="O21" s="5"/>
      <c r="S21" s="5"/>
    </row>
    <row r="22" spans="2:19" ht="18" customHeight="1">
      <c r="B22" s="37" t="s">
        <v>26</v>
      </c>
      <c r="C22" s="31">
        <f>+[1]DGII!G22</f>
        <v>97.5</v>
      </c>
      <c r="D22" s="31">
        <f>+[1]DGII!H22</f>
        <v>99.5</v>
      </c>
      <c r="E22" s="31">
        <f>+[1]DGII!I22</f>
        <v>91.1</v>
      </c>
      <c r="F22" s="32">
        <f t="shared" si="13"/>
        <v>288.10000000000002</v>
      </c>
      <c r="G22" s="38">
        <v>86.867622334323087</v>
      </c>
      <c r="H22" s="38">
        <v>100.36200972718231</v>
      </c>
      <c r="I22" s="38">
        <v>137.13839562587231</v>
      </c>
      <c r="J22" s="34">
        <f t="shared" si="14"/>
        <v>324.36802768737772</v>
      </c>
      <c r="K22" s="34">
        <f t="shared" si="2"/>
        <v>-36.268027687377696</v>
      </c>
      <c r="L22" s="35">
        <f t="shared" si="3"/>
        <v>88.818864810457697</v>
      </c>
      <c r="S22" s="5"/>
    </row>
    <row r="23" spans="2:19" ht="18" customHeight="1">
      <c r="B23" s="41" t="s">
        <v>27</v>
      </c>
      <c r="C23" s="31">
        <f>+[1]DGII!G23</f>
        <v>1792.6</v>
      </c>
      <c r="D23" s="31">
        <f>+[1]DGII!H23</f>
        <v>1470.6</v>
      </c>
      <c r="E23" s="31">
        <f>+[1]DGII!I23</f>
        <v>1504</v>
      </c>
      <c r="F23" s="32">
        <f t="shared" si="13"/>
        <v>4767.2</v>
      </c>
      <c r="G23" s="38">
        <v>1744.7541528431823</v>
      </c>
      <c r="H23" s="38">
        <v>1403.8819588326505</v>
      </c>
      <c r="I23" s="38">
        <v>1414.9663139889617</v>
      </c>
      <c r="J23" s="34">
        <f t="shared" si="14"/>
        <v>4563.6024256647943</v>
      </c>
      <c r="K23" s="34">
        <f t="shared" si="2"/>
        <v>203.59757433520554</v>
      </c>
      <c r="L23" s="35">
        <f t="shared" si="3"/>
        <v>104.46133460684948</v>
      </c>
      <c r="S23" s="5"/>
    </row>
    <row r="24" spans="2:19" ht="18" customHeight="1">
      <c r="B24" s="41" t="s">
        <v>28</v>
      </c>
      <c r="C24" s="31">
        <f>+[1]DGII!G24</f>
        <v>126.9</v>
      </c>
      <c r="D24" s="31">
        <f>+[1]DGII!H24</f>
        <v>54.4</v>
      </c>
      <c r="E24" s="31">
        <f>+[1]DGII!I24</f>
        <v>214.6</v>
      </c>
      <c r="F24" s="32">
        <f t="shared" si="13"/>
        <v>395.9</v>
      </c>
      <c r="G24" s="31">
        <v>63.046172928770346</v>
      </c>
      <c r="H24" s="31">
        <v>113.44722476331044</v>
      </c>
      <c r="I24" s="31">
        <v>161.44540654158791</v>
      </c>
      <c r="J24" s="34">
        <f t="shared" si="14"/>
        <v>337.93880423366875</v>
      </c>
      <c r="K24" s="34">
        <f t="shared" si="2"/>
        <v>57.96119576633123</v>
      </c>
      <c r="L24" s="35">
        <f t="shared" si="3"/>
        <v>117.15138807387559</v>
      </c>
      <c r="S24" s="40"/>
    </row>
    <row r="25" spans="2:19" ht="18" customHeight="1">
      <c r="B25" s="36" t="s">
        <v>29</v>
      </c>
      <c r="C25" s="24">
        <f>+[1]DGII!G25</f>
        <v>195.9</v>
      </c>
      <c r="D25" s="24">
        <f>+[1]DGII!H25</f>
        <v>226.3</v>
      </c>
      <c r="E25" s="24">
        <f>+[1]DGII!I25</f>
        <v>333.6</v>
      </c>
      <c r="F25" s="28">
        <f t="shared" si="13"/>
        <v>755.80000000000007</v>
      </c>
      <c r="G25" s="29">
        <v>150.7461538442804</v>
      </c>
      <c r="H25" s="29">
        <v>183.0537715027219</v>
      </c>
      <c r="I25" s="29">
        <v>237.99839457126902</v>
      </c>
      <c r="J25" s="26">
        <f t="shared" si="14"/>
        <v>571.79831991827132</v>
      </c>
      <c r="K25" s="26">
        <f t="shared" si="2"/>
        <v>184.00168008172875</v>
      </c>
      <c r="L25" s="27">
        <f t="shared" si="3"/>
        <v>132.17947196977224</v>
      </c>
    </row>
    <row r="26" spans="2:19" ht="18" customHeight="1">
      <c r="B26" s="23" t="s">
        <v>30</v>
      </c>
      <c r="C26" s="24">
        <f>+C27+C29+C38+C43</f>
        <v>39028.400000000001</v>
      </c>
      <c r="D26" s="24">
        <f t="shared" ref="D26:E26" si="15">+D27+D29+D38+D43</f>
        <v>31479.399999999998</v>
      </c>
      <c r="E26" s="24">
        <f t="shared" si="15"/>
        <v>30100.100000000002</v>
      </c>
      <c r="F26" s="28">
        <f>+F27+F29+F38+F43</f>
        <v>100607.9</v>
      </c>
      <c r="G26" s="25">
        <f t="shared" ref="G26:I26" si="16">+G27+G29+G38+G43</f>
        <v>41631.754030534139</v>
      </c>
      <c r="H26" s="25">
        <f t="shared" si="16"/>
        <v>32339.01565488915</v>
      </c>
      <c r="I26" s="25">
        <f t="shared" si="16"/>
        <v>32250.554191594503</v>
      </c>
      <c r="J26" s="26">
        <f>+J27+J29+J38+J43</f>
        <v>106221.32387701778</v>
      </c>
      <c r="K26" s="26">
        <f t="shared" si="2"/>
        <v>-5613.4238770177908</v>
      </c>
      <c r="L26" s="27">
        <f t="shared" si="3"/>
        <v>94.715351238215632</v>
      </c>
    </row>
    <row r="27" spans="2:19" ht="18" customHeight="1">
      <c r="B27" s="36" t="s">
        <v>31</v>
      </c>
      <c r="C27" s="24">
        <f t="shared" ref="C27:I27" si="17">+C28</f>
        <v>21901.9</v>
      </c>
      <c r="D27" s="24">
        <f t="shared" si="17"/>
        <v>17624.8</v>
      </c>
      <c r="E27" s="24">
        <f t="shared" si="17"/>
        <v>16953.7</v>
      </c>
      <c r="F27" s="28">
        <f>+F28</f>
        <v>56480.399999999994</v>
      </c>
      <c r="G27" s="25">
        <f t="shared" si="17"/>
        <v>22919.393513689367</v>
      </c>
      <c r="H27" s="25">
        <f t="shared" si="17"/>
        <v>17655.079454018323</v>
      </c>
      <c r="I27" s="25">
        <f t="shared" si="17"/>
        <v>17966.806443611407</v>
      </c>
      <c r="J27" s="26">
        <f>+J28</f>
        <v>58541.279411319098</v>
      </c>
      <c r="K27" s="26">
        <f t="shared" si="2"/>
        <v>-2060.8794113191034</v>
      </c>
      <c r="L27" s="27">
        <f t="shared" si="3"/>
        <v>96.479613305272878</v>
      </c>
    </row>
    <row r="28" spans="2:19" ht="18" customHeight="1">
      <c r="B28" s="42" t="s">
        <v>32</v>
      </c>
      <c r="C28" s="31">
        <f>+[1]DGII!G28</f>
        <v>21901.9</v>
      </c>
      <c r="D28" s="31">
        <f>+[1]DGII!H28</f>
        <v>17624.8</v>
      </c>
      <c r="E28" s="31">
        <f>+[1]DGII!I28</f>
        <v>16953.7</v>
      </c>
      <c r="F28" s="32">
        <f>SUM(C28:E28)</f>
        <v>56480.399999999994</v>
      </c>
      <c r="G28" s="38">
        <v>22919.393513689367</v>
      </c>
      <c r="H28" s="38">
        <v>17655.079454018323</v>
      </c>
      <c r="I28" s="38">
        <v>17966.806443611407</v>
      </c>
      <c r="J28" s="34">
        <f>SUM(G28:I28)</f>
        <v>58541.279411319098</v>
      </c>
      <c r="K28" s="34">
        <f t="shared" si="2"/>
        <v>-2060.8794113191034</v>
      </c>
      <c r="L28" s="35">
        <f t="shared" si="3"/>
        <v>96.479613305272878</v>
      </c>
      <c r="S28" s="40"/>
    </row>
    <row r="29" spans="2:19" ht="18" customHeight="1">
      <c r="B29" s="43" t="s">
        <v>33</v>
      </c>
      <c r="C29" s="24">
        <f>SUM(C30:C37)</f>
        <v>13760.699999999999</v>
      </c>
      <c r="D29" s="24">
        <f t="shared" ref="D29:E29" si="18">SUM(D30:D37)</f>
        <v>10868.3</v>
      </c>
      <c r="E29" s="24">
        <f t="shared" si="18"/>
        <v>10847.2</v>
      </c>
      <c r="F29" s="28">
        <f>SUM(F30:F37)</f>
        <v>35476.199999999997</v>
      </c>
      <c r="G29" s="25">
        <f t="shared" ref="G29:I29" si="19">SUM(G30:G37)</f>
        <v>15474.731525668991</v>
      </c>
      <c r="H29" s="25">
        <f t="shared" si="19"/>
        <v>11578.629101923989</v>
      </c>
      <c r="I29" s="25">
        <f t="shared" si="19"/>
        <v>11636.540012879403</v>
      </c>
      <c r="J29" s="26">
        <f>SUM(J30:J37)</f>
        <v>38689.900640472377</v>
      </c>
      <c r="K29" s="26">
        <f t="shared" si="2"/>
        <v>-3213.7006404723797</v>
      </c>
      <c r="L29" s="27">
        <f t="shared" si="3"/>
        <v>91.693696320557052</v>
      </c>
    </row>
    <row r="30" spans="2:19" ht="18" customHeight="1">
      <c r="B30" s="42" t="s">
        <v>34</v>
      </c>
      <c r="C30" s="31">
        <f>+[1]DGII!G30</f>
        <v>5006.6000000000004</v>
      </c>
      <c r="D30" s="31">
        <f>+[1]DGII!H30</f>
        <v>4257.3</v>
      </c>
      <c r="E30" s="31">
        <f>+[1]DGII!I30</f>
        <v>4350.6000000000004</v>
      </c>
      <c r="F30" s="32">
        <f t="shared" ref="F30:F37" si="20">SUM(C30:E30)</f>
        <v>13614.500000000002</v>
      </c>
      <c r="G30" s="38">
        <v>5616.9149095760813</v>
      </c>
      <c r="H30" s="38">
        <v>4521.6677396642144</v>
      </c>
      <c r="I30" s="38">
        <v>4505.6106199388378</v>
      </c>
      <c r="J30" s="34">
        <f t="shared" ref="J30:J37" si="21">SUM(G30:I30)</f>
        <v>14644.193269179133</v>
      </c>
      <c r="K30" s="34">
        <f t="shared" si="2"/>
        <v>-1029.6932691791317</v>
      </c>
      <c r="L30" s="35">
        <f t="shared" si="3"/>
        <v>92.968590005252977</v>
      </c>
    </row>
    <row r="31" spans="2:19" ht="18" customHeight="1">
      <c r="B31" s="42" t="s">
        <v>35</v>
      </c>
      <c r="C31" s="31">
        <f>+[1]DGII!G31</f>
        <v>2957.2</v>
      </c>
      <c r="D31" s="31">
        <f>+[1]DGII!H31</f>
        <v>2520.6</v>
      </c>
      <c r="E31" s="31">
        <f>+[1]DGII!I31</f>
        <v>2544.4</v>
      </c>
      <c r="F31" s="32">
        <f t="shared" si="20"/>
        <v>8022.1999999999989</v>
      </c>
      <c r="G31" s="38">
        <v>3486.7534685338687</v>
      </c>
      <c r="H31" s="38">
        <v>2820.4752655431735</v>
      </c>
      <c r="I31" s="38">
        <v>2744.3586240406621</v>
      </c>
      <c r="J31" s="34">
        <f t="shared" si="21"/>
        <v>9051.5873581177038</v>
      </c>
      <c r="K31" s="34">
        <f t="shared" si="2"/>
        <v>-1029.3873581177049</v>
      </c>
      <c r="L31" s="35">
        <f t="shared" si="3"/>
        <v>88.627548766962704</v>
      </c>
    </row>
    <row r="32" spans="2:19" ht="18" customHeight="1">
      <c r="B32" s="42" t="s">
        <v>36</v>
      </c>
      <c r="C32" s="31">
        <f>+[1]DGII!G32</f>
        <v>1194.8</v>
      </c>
      <c r="D32" s="31">
        <f>+[1]DGII!H32</f>
        <v>506.2</v>
      </c>
      <c r="E32" s="31">
        <f>+[1]DGII!I32</f>
        <v>573.29999999999995</v>
      </c>
      <c r="F32" s="32">
        <f t="shared" si="20"/>
        <v>2274.3000000000002</v>
      </c>
      <c r="G32" s="38">
        <v>1540.8669833030754</v>
      </c>
      <c r="H32" s="38">
        <v>733.64189546587431</v>
      </c>
      <c r="I32" s="38">
        <v>701.12179177971655</v>
      </c>
      <c r="J32" s="34">
        <f t="shared" si="21"/>
        <v>2975.6306705486663</v>
      </c>
      <c r="K32" s="34">
        <f t="shared" si="2"/>
        <v>-701.33067054866615</v>
      </c>
      <c r="L32" s="35">
        <f t="shared" si="3"/>
        <v>76.430856238642349</v>
      </c>
    </row>
    <row r="33" spans="1:12" ht="18" customHeight="1">
      <c r="B33" s="42" t="s">
        <v>37</v>
      </c>
      <c r="C33" s="31">
        <f>+[1]DGII!G33</f>
        <v>2517.1999999999998</v>
      </c>
      <c r="D33" s="31">
        <f>+[1]DGII!H33</f>
        <v>1589.5</v>
      </c>
      <c r="E33" s="31">
        <f>+[1]DGII!I33</f>
        <v>1416.7</v>
      </c>
      <c r="F33" s="32">
        <f t="shared" si="20"/>
        <v>5523.4</v>
      </c>
      <c r="G33" s="38">
        <v>2630.9817422882211</v>
      </c>
      <c r="H33" s="38">
        <v>1724.5497149159878</v>
      </c>
      <c r="I33" s="38">
        <v>1720.0636688325694</v>
      </c>
      <c r="J33" s="34">
        <f t="shared" si="21"/>
        <v>6075.5951260367783</v>
      </c>
      <c r="K33" s="34">
        <f t="shared" si="2"/>
        <v>-552.19512603677867</v>
      </c>
      <c r="L33" s="35">
        <f t="shared" si="3"/>
        <v>90.911258657273535</v>
      </c>
    </row>
    <row r="34" spans="1:12" ht="18" customHeight="1">
      <c r="B34" s="42" t="s">
        <v>38</v>
      </c>
      <c r="C34" s="31">
        <f>+[1]DGII!G34</f>
        <v>44.9</v>
      </c>
      <c r="D34" s="31">
        <f>+[1]DGII!H34</f>
        <v>27.7</v>
      </c>
      <c r="E34" s="31">
        <f>+[1]DGII!I34</f>
        <v>30.6</v>
      </c>
      <c r="F34" s="32">
        <f t="shared" si="20"/>
        <v>103.19999999999999</v>
      </c>
      <c r="G34" s="38">
        <v>54.823140595342416</v>
      </c>
      <c r="H34" s="38">
        <v>47.225197756688793</v>
      </c>
      <c r="I34" s="38">
        <v>39.938114451669982</v>
      </c>
      <c r="J34" s="34">
        <f t="shared" si="21"/>
        <v>141.98645280370118</v>
      </c>
      <c r="K34" s="34">
        <f t="shared" si="2"/>
        <v>-38.786452803701195</v>
      </c>
      <c r="L34" s="35">
        <f t="shared" si="3"/>
        <v>72.682990498168039</v>
      </c>
    </row>
    <row r="35" spans="1:12" ht="18" customHeight="1">
      <c r="B35" s="42" t="s">
        <v>39</v>
      </c>
      <c r="C35" s="31">
        <f>+[1]DGII!G35</f>
        <v>826.3</v>
      </c>
      <c r="D35" s="31">
        <f>+[1]DGII!H35</f>
        <v>817.4</v>
      </c>
      <c r="E35" s="31">
        <f>+[1]DGII!I35</f>
        <v>795.2</v>
      </c>
      <c r="F35" s="32">
        <f t="shared" si="20"/>
        <v>2438.8999999999996</v>
      </c>
      <c r="G35" s="33">
        <v>851.66762077751059</v>
      </c>
      <c r="H35" s="33">
        <v>827.63371577124815</v>
      </c>
      <c r="I35" s="33">
        <v>823.17555468049284</v>
      </c>
      <c r="J35" s="34">
        <f t="shared" si="21"/>
        <v>2502.4768912292516</v>
      </c>
      <c r="K35" s="34">
        <f t="shared" si="2"/>
        <v>-63.576891229251942</v>
      </c>
      <c r="L35" s="35">
        <f t="shared" si="3"/>
        <v>97.459441425729935</v>
      </c>
    </row>
    <row r="36" spans="1:12" ht="18" customHeight="1">
      <c r="B36" s="42" t="s">
        <v>40</v>
      </c>
      <c r="C36" s="31">
        <f>+[1]DGII!G36</f>
        <v>1205.7</v>
      </c>
      <c r="D36" s="31">
        <f>+[1]DGII!H36</f>
        <v>1144.0999999999999</v>
      </c>
      <c r="E36" s="31">
        <f>+[1]DGII!I36</f>
        <v>1132.9000000000001</v>
      </c>
      <c r="F36" s="32">
        <f t="shared" si="20"/>
        <v>3482.7000000000003</v>
      </c>
      <c r="G36" s="33">
        <v>1288.5775960496126</v>
      </c>
      <c r="H36" s="33">
        <v>899.41061063225936</v>
      </c>
      <c r="I36" s="33">
        <v>1098.2851074064044</v>
      </c>
      <c r="J36" s="34">
        <f t="shared" si="21"/>
        <v>3286.2733140882765</v>
      </c>
      <c r="K36" s="34">
        <f t="shared" si="2"/>
        <v>196.42668591172378</v>
      </c>
      <c r="L36" s="35">
        <f t="shared" si="3"/>
        <v>105.97718653131014</v>
      </c>
    </row>
    <row r="37" spans="1:12" ht="18" customHeight="1">
      <c r="B37" s="42" t="s">
        <v>28</v>
      </c>
      <c r="C37" s="31">
        <f>+[1]DGII!G37</f>
        <v>8</v>
      </c>
      <c r="D37" s="31">
        <f>+[1]DGII!H37</f>
        <v>5.5</v>
      </c>
      <c r="E37" s="31">
        <f>+[1]DGII!I37</f>
        <v>3.5</v>
      </c>
      <c r="F37" s="32">
        <f t="shared" si="20"/>
        <v>17</v>
      </c>
      <c r="G37" s="31">
        <v>4.1460645452788434</v>
      </c>
      <c r="H37" s="31">
        <v>4.0249621745423401</v>
      </c>
      <c r="I37" s="31">
        <v>3.986531749049341</v>
      </c>
      <c r="J37" s="34">
        <f t="shared" si="21"/>
        <v>12.157558468870524</v>
      </c>
      <c r="K37" s="34">
        <f t="shared" si="2"/>
        <v>4.8424415311294755</v>
      </c>
      <c r="L37" s="35">
        <f t="shared" si="3"/>
        <v>139.83070732111688</v>
      </c>
    </row>
    <row r="38" spans="1:12" ht="18" customHeight="1">
      <c r="B38" s="43" t="s">
        <v>41</v>
      </c>
      <c r="C38" s="24">
        <f>SUM(C39:C42)</f>
        <v>3168.4999999999995</v>
      </c>
      <c r="D38" s="24">
        <f t="shared" ref="D38:E38" si="22">SUM(D39:D42)</f>
        <v>2767.9999999999995</v>
      </c>
      <c r="E38" s="24">
        <f t="shared" si="22"/>
        <v>2091.8000000000002</v>
      </c>
      <c r="F38" s="28">
        <f>SUM(F39:F42)</f>
        <v>8028.3</v>
      </c>
      <c r="G38" s="25">
        <f t="shared" ref="G38:I38" si="23">SUM(G39:G42)</f>
        <v>3067.9630524074801</v>
      </c>
      <c r="H38" s="25">
        <f t="shared" si="23"/>
        <v>2907.6494594713299</v>
      </c>
      <c r="I38" s="25">
        <f t="shared" si="23"/>
        <v>2463.6606788161071</v>
      </c>
      <c r="J38" s="26">
        <f>SUM(J39:J42)</f>
        <v>8439.2731906949139</v>
      </c>
      <c r="K38" s="26">
        <f t="shared" si="2"/>
        <v>-410.97319069491368</v>
      </c>
      <c r="L38" s="27">
        <f t="shared" si="3"/>
        <v>95.130230039856386</v>
      </c>
    </row>
    <row r="39" spans="1:12" ht="18" customHeight="1">
      <c r="B39" s="44" t="s">
        <v>42</v>
      </c>
      <c r="C39" s="31">
        <f>+[1]DGII!G39</f>
        <v>1839</v>
      </c>
      <c r="D39" s="31">
        <f>+[1]DGII!H39</f>
        <v>1973.2</v>
      </c>
      <c r="E39" s="31">
        <f>+[1]DGII!I39</f>
        <v>1885.9</v>
      </c>
      <c r="F39" s="32">
        <f>SUM(C39:E39)</f>
        <v>5698.1</v>
      </c>
      <c r="G39" s="38">
        <v>1730.7209693542245</v>
      </c>
      <c r="H39" s="38">
        <v>2008.0399898219907</v>
      </c>
      <c r="I39" s="38">
        <v>2135.3542108719148</v>
      </c>
      <c r="J39" s="34">
        <f>SUM(G39:I39)</f>
        <v>5874.1151700481296</v>
      </c>
      <c r="K39" s="34">
        <f t="shared" si="2"/>
        <v>-176.01517004812922</v>
      </c>
      <c r="L39" s="35">
        <f t="shared" si="3"/>
        <v>97.003545811535602</v>
      </c>
    </row>
    <row r="40" spans="1:12" ht="18" customHeight="1">
      <c r="B40" s="44" t="s">
        <v>43</v>
      </c>
      <c r="C40" s="31">
        <f>+[1]DGII!G40</f>
        <v>1196.2</v>
      </c>
      <c r="D40" s="31">
        <f>+[1]DGII!H40</f>
        <v>661.4</v>
      </c>
      <c r="E40" s="31">
        <f>+[1]DGII!I40</f>
        <v>67.099999999999994</v>
      </c>
      <c r="F40" s="32">
        <f>SUM(C40:E40)</f>
        <v>1924.6999999999998</v>
      </c>
      <c r="G40" s="38">
        <v>1187.0506237508614</v>
      </c>
      <c r="H40" s="38">
        <v>752.41871533313986</v>
      </c>
      <c r="I40" s="38">
        <v>177.02785584375999</v>
      </c>
      <c r="J40" s="34">
        <f>SUM(G40:I40)</f>
        <v>2116.497194927761</v>
      </c>
      <c r="K40" s="34">
        <f t="shared" si="2"/>
        <v>-191.79719492776121</v>
      </c>
      <c r="L40" s="35">
        <f t="shared" si="3"/>
        <v>90.937989646884105</v>
      </c>
    </row>
    <row r="41" spans="1:12" ht="18" customHeight="1">
      <c r="B41" s="42" t="s">
        <v>44</v>
      </c>
      <c r="C41" s="31">
        <f>+[1]DGII!G41</f>
        <v>98.1</v>
      </c>
      <c r="D41" s="31">
        <f>+[1]DGII!H41</f>
        <v>102.7</v>
      </c>
      <c r="E41" s="31">
        <f>+[1]DGII!I41</f>
        <v>105.4</v>
      </c>
      <c r="F41" s="32">
        <f>SUM(C41:E41)</f>
        <v>306.20000000000005</v>
      </c>
      <c r="G41" s="38">
        <v>111.88949986734626</v>
      </c>
      <c r="H41" s="38">
        <v>109.65403733362925</v>
      </c>
      <c r="I41" s="38">
        <v>112.69940599261417</v>
      </c>
      <c r="J41" s="34">
        <f>SUM(G41:I41)</f>
        <v>334.24294319358967</v>
      </c>
      <c r="K41" s="34">
        <f t="shared" si="2"/>
        <v>-28.042943193589622</v>
      </c>
      <c r="L41" s="35">
        <f t="shared" si="3"/>
        <v>91.610011889660896</v>
      </c>
    </row>
    <row r="42" spans="1:12" ht="18" customHeight="1">
      <c r="B42" s="42" t="s">
        <v>45</v>
      </c>
      <c r="C42" s="31">
        <f>+[1]DGII!G42</f>
        <v>35.200000000000003</v>
      </c>
      <c r="D42" s="31">
        <f>+[1]DGII!H42</f>
        <v>30.7</v>
      </c>
      <c r="E42" s="31">
        <f>+[1]DGII!I42</f>
        <v>33.4</v>
      </c>
      <c r="F42" s="32">
        <f>SUM(C42:E42)</f>
        <v>99.300000000000011</v>
      </c>
      <c r="G42" s="38">
        <v>38.301959435047529</v>
      </c>
      <c r="H42" s="38">
        <v>37.536716982569779</v>
      </c>
      <c r="I42" s="38">
        <v>38.579206107818315</v>
      </c>
      <c r="J42" s="34">
        <f>SUM(G42:I42)</f>
        <v>114.41788252543563</v>
      </c>
      <c r="K42" s="34">
        <f t="shared" si="2"/>
        <v>-15.117882525435618</v>
      </c>
      <c r="L42" s="35">
        <f t="shared" si="3"/>
        <v>86.787133102140004</v>
      </c>
    </row>
    <row r="43" spans="1:12" ht="18" customHeight="1">
      <c r="B43" s="36" t="s">
        <v>46</v>
      </c>
      <c r="C43" s="24">
        <f>+[1]DGII!G43</f>
        <v>197.3</v>
      </c>
      <c r="D43" s="24">
        <f>+[1]DGII!H43</f>
        <v>218.3</v>
      </c>
      <c r="E43" s="24">
        <f>+[1]DGII!I43</f>
        <v>207.4</v>
      </c>
      <c r="F43" s="24">
        <f>SUM(C43:E43)</f>
        <v>623</v>
      </c>
      <c r="G43" s="24">
        <v>169.66593876829759</v>
      </c>
      <c r="H43" s="24">
        <v>197.6576394755055</v>
      </c>
      <c r="I43" s="24">
        <v>183.54705628758549</v>
      </c>
      <c r="J43" s="26">
        <f>SUM(G43:I43)</f>
        <v>550.87063453138865</v>
      </c>
      <c r="K43" s="26">
        <f t="shared" si="2"/>
        <v>72.129365468611354</v>
      </c>
      <c r="L43" s="35">
        <f t="shared" si="3"/>
        <v>113.09370312141796</v>
      </c>
    </row>
    <row r="44" spans="1:12" ht="18" customHeight="1">
      <c r="B44" s="45" t="s">
        <v>47</v>
      </c>
      <c r="C44" s="24">
        <f>SUM(C45:C46)</f>
        <v>1031.5</v>
      </c>
      <c r="D44" s="24">
        <f t="shared" ref="D44:E44" si="24">SUM(D45:D46)</f>
        <v>980.4</v>
      </c>
      <c r="E44" s="24">
        <f t="shared" si="24"/>
        <v>995.7</v>
      </c>
      <c r="F44" s="28">
        <f>SUM(F45:F46)</f>
        <v>3007.6000000000004</v>
      </c>
      <c r="G44" s="46">
        <f>+G45+G46</f>
        <v>1135.7088884484745</v>
      </c>
      <c r="H44" s="46">
        <f t="shared" ref="H44:I44" si="25">+H45+H46</f>
        <v>1049.2208010594911</v>
      </c>
      <c r="I44" s="46">
        <f t="shared" si="25"/>
        <v>1073.2803733313044</v>
      </c>
      <c r="J44" s="26">
        <f>+J45+J46</f>
        <v>3258.21006283927</v>
      </c>
      <c r="K44" s="26">
        <f t="shared" si="2"/>
        <v>-250.61006283926963</v>
      </c>
      <c r="L44" s="27">
        <f t="shared" si="3"/>
        <v>92.308351579367383</v>
      </c>
    </row>
    <row r="45" spans="1:12" ht="18" customHeight="1">
      <c r="B45" s="42" t="s">
        <v>48</v>
      </c>
      <c r="C45" s="31">
        <f>+[1]DGII!G45</f>
        <v>1031.5</v>
      </c>
      <c r="D45" s="31">
        <f>+[1]DGII!H45</f>
        <v>980.4</v>
      </c>
      <c r="E45" s="31">
        <f>+[1]DGII!I45</f>
        <v>995.7</v>
      </c>
      <c r="F45" s="32">
        <f>SUM(C45:E45)</f>
        <v>3007.6000000000004</v>
      </c>
      <c r="G45" s="38">
        <v>1135.7088884484745</v>
      </c>
      <c r="H45" s="38">
        <v>1049.2208010594911</v>
      </c>
      <c r="I45" s="38">
        <v>1073.2803733313044</v>
      </c>
      <c r="J45" s="34">
        <f>SUM(G45:I45)</f>
        <v>3258.21006283927</v>
      </c>
      <c r="K45" s="34">
        <f t="shared" si="2"/>
        <v>-250.61006283926963</v>
      </c>
      <c r="L45" s="35">
        <f t="shared" si="3"/>
        <v>92.308351579367383</v>
      </c>
    </row>
    <row r="46" spans="1:12" ht="18" customHeight="1">
      <c r="B46" s="42" t="s">
        <v>28</v>
      </c>
      <c r="C46" s="31">
        <f>+[1]DGII!G46</f>
        <v>0</v>
      </c>
      <c r="D46" s="31">
        <f>+[1]DGII!H46</f>
        <v>0</v>
      </c>
      <c r="E46" s="31">
        <f>+[1]DGII!I46</f>
        <v>0</v>
      </c>
      <c r="F46" s="32">
        <f>SUM(C46:E46)</f>
        <v>0</v>
      </c>
      <c r="G46" s="31">
        <v>0</v>
      </c>
      <c r="H46" s="31">
        <v>0</v>
      </c>
      <c r="I46" s="31">
        <v>0</v>
      </c>
      <c r="J46" s="34">
        <f>SUM(G46:I46)</f>
        <v>0</v>
      </c>
      <c r="K46" s="34">
        <f t="shared" si="2"/>
        <v>0</v>
      </c>
      <c r="L46" s="47">
        <v>0</v>
      </c>
    </row>
    <row r="47" spans="1:12" ht="18" customHeight="1">
      <c r="B47" s="45" t="s">
        <v>49</v>
      </c>
      <c r="C47" s="24">
        <f>+[1]DGII!G47</f>
        <v>128.80000000000001</v>
      </c>
      <c r="D47" s="24">
        <f>+[1]DGII!H47</f>
        <v>132.5</v>
      </c>
      <c r="E47" s="24">
        <f>+[1]DGII!I47</f>
        <v>135.80000000000001</v>
      </c>
      <c r="F47" s="28">
        <f>SUM(C47:E47)</f>
        <v>397.1</v>
      </c>
      <c r="G47" s="25">
        <v>137.48639784649268</v>
      </c>
      <c r="H47" s="25">
        <v>159.96377925772197</v>
      </c>
      <c r="I47" s="25">
        <v>144.89955000463553</v>
      </c>
      <c r="J47" s="26">
        <f>SUM(G47:I47)</f>
        <v>442.34972710885017</v>
      </c>
      <c r="K47" s="26">
        <f t="shared" si="2"/>
        <v>-45.249727108850152</v>
      </c>
      <c r="L47" s="27">
        <f t="shared" si="3"/>
        <v>89.770599067711103</v>
      </c>
    </row>
    <row r="48" spans="1:12" ht="18" customHeight="1">
      <c r="A48" s="48"/>
      <c r="B48" s="45" t="s">
        <v>50</v>
      </c>
      <c r="C48" s="24">
        <f>+[1]DGII!G48</f>
        <v>0.1</v>
      </c>
      <c r="D48" s="24">
        <f>+[1]DGII!H48</f>
        <v>1.9</v>
      </c>
      <c r="E48" s="24">
        <f>+[1]DGII!I48</f>
        <v>0.3</v>
      </c>
      <c r="F48" s="28">
        <f>SUM(C48:E48)</f>
        <v>2.2999999999999998</v>
      </c>
      <c r="G48" s="25">
        <v>0.15036566007116495</v>
      </c>
      <c r="H48" s="25">
        <v>0.14914476025632928</v>
      </c>
      <c r="I48" s="25">
        <v>0.18981003394486559</v>
      </c>
      <c r="J48" s="26">
        <f>SUM(G48:I48)</f>
        <v>0.48932045427235982</v>
      </c>
      <c r="K48" s="26">
        <f t="shared" si="2"/>
        <v>1.8106795457276399</v>
      </c>
      <c r="L48" s="27">
        <f t="shared" si="3"/>
        <v>470.0396192144056</v>
      </c>
    </row>
    <row r="49" spans="1:185" ht="18" customHeight="1">
      <c r="B49" s="23" t="s">
        <v>51</v>
      </c>
      <c r="C49" s="24">
        <f>+C50+C53+C56</f>
        <v>448.9</v>
      </c>
      <c r="D49" s="24">
        <f t="shared" ref="D49:E49" si="26">+D50+D53+D56</f>
        <v>571.80631116999996</v>
      </c>
      <c r="E49" s="24">
        <f t="shared" si="26"/>
        <v>506.91344164999998</v>
      </c>
      <c r="F49" s="28">
        <f>+F50+F53+F56</f>
        <v>1527.61975282</v>
      </c>
      <c r="G49" s="28">
        <v>457.25209467846929</v>
      </c>
      <c r="H49" s="28">
        <v>623.24627250996582</v>
      </c>
      <c r="I49" s="28">
        <v>597.44912985710937</v>
      </c>
      <c r="J49" s="26">
        <f>+J50+J53+J56</f>
        <v>1677.9474970455447</v>
      </c>
      <c r="K49" s="26">
        <f t="shared" si="2"/>
        <v>-150.32774422554462</v>
      </c>
      <c r="L49" s="27">
        <f t="shared" si="3"/>
        <v>91.040974494718398</v>
      </c>
    </row>
    <row r="50" spans="1:185" ht="18" customHeight="1">
      <c r="B50" s="49" t="s">
        <v>52</v>
      </c>
      <c r="C50" s="24">
        <f>+C51+C52</f>
        <v>0.2</v>
      </c>
      <c r="D50" s="24">
        <f t="shared" ref="D50:E50" si="27">+D51+D52</f>
        <v>0.1</v>
      </c>
      <c r="E50" s="24">
        <f t="shared" si="27"/>
        <v>1.2</v>
      </c>
      <c r="F50" s="28">
        <f>+F51+F52</f>
        <v>1.5</v>
      </c>
      <c r="G50" s="25">
        <f t="shared" ref="G50:I50" si="28">+G51+G52</f>
        <v>0.2927587188994677</v>
      </c>
      <c r="H50" s="25">
        <f t="shared" si="28"/>
        <v>0.29038165311512082</v>
      </c>
      <c r="I50" s="25">
        <f t="shared" si="28"/>
        <v>0.3695560698211538</v>
      </c>
      <c r="J50" s="27">
        <f>+J51+J52</f>
        <v>0.9526964418357422</v>
      </c>
      <c r="K50" s="27">
        <f t="shared" si="2"/>
        <v>0.5473035581642578</v>
      </c>
      <c r="L50" s="27">
        <f t="shared" si="3"/>
        <v>157.44784320907755</v>
      </c>
    </row>
    <row r="51" spans="1:185" ht="18" customHeight="1">
      <c r="B51" s="44" t="s">
        <v>53</v>
      </c>
      <c r="C51" s="31">
        <f>+[1]DGII!G51</f>
        <v>0.2</v>
      </c>
      <c r="D51" s="31">
        <f>+[1]DGII!H51</f>
        <v>0.1</v>
      </c>
      <c r="E51" s="31">
        <f>+[1]DGII!I51</f>
        <v>1.2</v>
      </c>
      <c r="F51" s="32">
        <f>SUM(C51:E51)</f>
        <v>1.5</v>
      </c>
      <c r="G51" s="31">
        <v>0.2927587188994677</v>
      </c>
      <c r="H51" s="31">
        <v>0.29038165311512082</v>
      </c>
      <c r="I51" s="31">
        <v>0.3695560698211538</v>
      </c>
      <c r="J51" s="35">
        <f>SUM(G51:I51)</f>
        <v>0.9526964418357422</v>
      </c>
      <c r="K51" s="35">
        <f t="shared" si="2"/>
        <v>0.5473035581642578</v>
      </c>
      <c r="L51" s="35">
        <f t="shared" si="3"/>
        <v>157.44784320907755</v>
      </c>
    </row>
    <row r="52" spans="1:185" ht="18" customHeight="1">
      <c r="B52" s="44" t="s">
        <v>54</v>
      </c>
      <c r="C52" s="31">
        <f>+[1]DGII!G52</f>
        <v>0</v>
      </c>
      <c r="D52" s="31">
        <f>+[1]DGII!H52</f>
        <v>0</v>
      </c>
      <c r="E52" s="31">
        <f>+[1]DGII!I52</f>
        <v>0</v>
      </c>
      <c r="F52" s="32">
        <f>SUM(C52:E52)</f>
        <v>0</v>
      </c>
      <c r="G52" s="38">
        <v>0</v>
      </c>
      <c r="H52" s="38">
        <v>0</v>
      </c>
      <c r="I52" s="38">
        <v>0</v>
      </c>
      <c r="J52" s="35">
        <f>SUM(G52:I52)</f>
        <v>0</v>
      </c>
      <c r="K52" s="35">
        <f t="shared" si="2"/>
        <v>0</v>
      </c>
      <c r="L52" s="35" t="s">
        <v>55</v>
      </c>
    </row>
    <row r="53" spans="1:185" ht="18" customHeight="1">
      <c r="B53" s="49" t="s">
        <v>56</v>
      </c>
      <c r="C53" s="24">
        <f>+C54+C55</f>
        <v>448.7</v>
      </c>
      <c r="D53" s="24">
        <f t="shared" ref="D53:E53" si="29">+D54+D55</f>
        <v>571.69999999999993</v>
      </c>
      <c r="E53" s="24">
        <f t="shared" si="29"/>
        <v>505.7</v>
      </c>
      <c r="F53" s="28">
        <f>+F54+F55</f>
        <v>1526.1000000000001</v>
      </c>
      <c r="G53" s="25">
        <f t="shared" ref="G53:I53" si="30">+G54+G55</f>
        <v>456.95933595956984</v>
      </c>
      <c r="H53" s="25">
        <f t="shared" si="30"/>
        <v>622.95589085685071</v>
      </c>
      <c r="I53" s="25">
        <f t="shared" si="30"/>
        <v>597.07957378728827</v>
      </c>
      <c r="J53" s="26">
        <f>+J54+J55</f>
        <v>1676.9948006037089</v>
      </c>
      <c r="K53" s="26">
        <f t="shared" si="2"/>
        <v>-150.89480060370875</v>
      </c>
      <c r="L53" s="27">
        <f t="shared" ref="L53:L59" si="31">+F53/J53*100</f>
        <v>91.002071052970024</v>
      </c>
    </row>
    <row r="54" spans="1:185" ht="18" customHeight="1">
      <c r="A54" s="50"/>
      <c r="B54" s="42" t="s">
        <v>57</v>
      </c>
      <c r="C54" s="31">
        <f>+[1]DGII!G54</f>
        <v>446.2</v>
      </c>
      <c r="D54" s="31">
        <f>+[1]DGII!H54</f>
        <v>569.29999999999995</v>
      </c>
      <c r="E54" s="31">
        <f>+[1]DGII!I54</f>
        <v>502.7</v>
      </c>
      <c r="F54" s="32">
        <f>SUM(C54:E54)</f>
        <v>1518.2</v>
      </c>
      <c r="G54" s="38">
        <v>454.36247689222478</v>
      </c>
      <c r="H54" s="38">
        <v>620.3058281818827</v>
      </c>
      <c r="I54" s="38">
        <v>593.92540993972966</v>
      </c>
      <c r="J54" s="34">
        <f>SUM(G54:I54)</f>
        <v>1668.5937150138373</v>
      </c>
      <c r="K54" s="34">
        <f t="shared" si="2"/>
        <v>-150.39371501383721</v>
      </c>
      <c r="L54" s="35">
        <f t="shared" si="31"/>
        <v>90.98679842428929</v>
      </c>
    </row>
    <row r="55" spans="1:185" ht="18" customHeight="1">
      <c r="B55" s="42" t="s">
        <v>28</v>
      </c>
      <c r="C55" s="31">
        <f>+[1]DGII!G55</f>
        <v>2.5</v>
      </c>
      <c r="D55" s="31">
        <f>+[1]DGII!H55</f>
        <v>2.4</v>
      </c>
      <c r="E55" s="31">
        <f>+[1]DGII!I55</f>
        <v>3</v>
      </c>
      <c r="F55" s="32">
        <f>SUM(C55:E55)</f>
        <v>7.9</v>
      </c>
      <c r="G55" s="38">
        <v>2.5968590673450582</v>
      </c>
      <c r="H55" s="38">
        <v>2.6500626749680039</v>
      </c>
      <c r="I55" s="38">
        <v>3.1541638475586269</v>
      </c>
      <c r="J55" s="34">
        <f>SUM(G55:I55)</f>
        <v>8.4010855898716894</v>
      </c>
      <c r="K55" s="34">
        <f t="shared" si="2"/>
        <v>-0.50108558987168905</v>
      </c>
      <c r="L55" s="35">
        <f t="shared" si="31"/>
        <v>94.035466196466373</v>
      </c>
    </row>
    <row r="56" spans="1:185" ht="18" customHeight="1">
      <c r="B56" s="49" t="s">
        <v>58</v>
      </c>
      <c r="C56" s="24">
        <f>+[1]DGII!G56</f>
        <v>0</v>
      </c>
      <c r="D56" s="24">
        <f>+[1]DGII!H56</f>
        <v>6.3111700000000005E-3</v>
      </c>
      <c r="E56" s="24">
        <f>+[1]DGII!I56</f>
        <v>1.3441649999999999E-2</v>
      </c>
      <c r="F56" s="28">
        <f>SUM(C56:E56)</f>
        <v>1.9752820000000001E-2</v>
      </c>
      <c r="G56" s="24">
        <v>0</v>
      </c>
      <c r="H56" s="24">
        <v>0</v>
      </c>
      <c r="I56" s="24">
        <v>0</v>
      </c>
      <c r="J56" s="26">
        <f>SUM(G56:I56)</f>
        <v>0</v>
      </c>
      <c r="K56" s="26">
        <f t="shared" si="2"/>
        <v>1.9752820000000001E-2</v>
      </c>
      <c r="L56" s="51">
        <v>0</v>
      </c>
    </row>
    <row r="57" spans="1:185" ht="18" customHeight="1">
      <c r="B57" s="52" t="s">
        <v>59</v>
      </c>
      <c r="C57" s="24">
        <f>+C58+C62+C63</f>
        <v>1365.6999999999998</v>
      </c>
      <c r="D57" s="24">
        <f t="shared" ref="D57:E57" si="32">+D58+D62+D63</f>
        <v>1119.2</v>
      </c>
      <c r="E57" s="24">
        <f t="shared" si="32"/>
        <v>1085.1130818399999</v>
      </c>
      <c r="F57" s="28">
        <f>+F58+F62+F63</f>
        <v>3570.0130818400003</v>
      </c>
      <c r="G57" s="25">
        <f>+G58+G62+G63</f>
        <v>1545.7600351019041</v>
      </c>
      <c r="H57" s="25">
        <f t="shared" ref="H57:I57" si="33">+H58+H62+H63</f>
        <v>1024.4169930172316</v>
      </c>
      <c r="I57" s="25">
        <f t="shared" si="33"/>
        <v>1056.0276374031782</v>
      </c>
      <c r="J57" s="26">
        <f>+J58+J62+J63</f>
        <v>3626.2046655223139</v>
      </c>
      <c r="K57" s="26">
        <f t="shared" si="2"/>
        <v>-56.191583682313649</v>
      </c>
      <c r="L57" s="26">
        <f t="shared" si="31"/>
        <v>98.450402311359341</v>
      </c>
    </row>
    <row r="58" spans="1:185" s="53" customFormat="1" ht="18" customHeight="1">
      <c r="B58" s="52" t="s">
        <v>60</v>
      </c>
      <c r="C58" s="24">
        <f t="shared" ref="C58:I58" si="34">+C59</f>
        <v>336.5</v>
      </c>
      <c r="D58" s="24">
        <f t="shared" si="34"/>
        <v>218</v>
      </c>
      <c r="E58" s="24">
        <f t="shared" si="34"/>
        <v>255.11308184000001</v>
      </c>
      <c r="F58" s="28">
        <f>+F59</f>
        <v>809.61308184000006</v>
      </c>
      <c r="G58" s="25">
        <f t="shared" si="34"/>
        <v>427.25739560768284</v>
      </c>
      <c r="H58" s="25">
        <f t="shared" si="34"/>
        <v>127.88678583101418</v>
      </c>
      <c r="I58" s="25">
        <f t="shared" si="34"/>
        <v>120.01528362534388</v>
      </c>
      <c r="J58" s="26">
        <f>+J59</f>
        <v>675.15946506404077</v>
      </c>
      <c r="K58" s="26">
        <f t="shared" si="2"/>
        <v>134.45361677595929</v>
      </c>
      <c r="L58" s="26">
        <f t="shared" si="31"/>
        <v>119.91434968081296</v>
      </c>
      <c r="M58" s="4"/>
      <c r="P58" s="54"/>
      <c r="Q58" s="54"/>
    </row>
    <row r="59" spans="1:185" ht="18" customHeight="1">
      <c r="B59" s="49" t="s">
        <v>61</v>
      </c>
      <c r="C59" s="24">
        <f>+C60+C61</f>
        <v>336.5</v>
      </c>
      <c r="D59" s="24">
        <f t="shared" ref="D59:E59" si="35">+D60+D61</f>
        <v>218</v>
      </c>
      <c r="E59" s="24">
        <f t="shared" si="35"/>
        <v>255.11308184000001</v>
      </c>
      <c r="F59" s="28">
        <f>+F60+F61</f>
        <v>809.61308184000006</v>
      </c>
      <c r="G59" s="25">
        <f t="shared" ref="G59:I59" si="36">+G60+G61</f>
        <v>427.25739560768284</v>
      </c>
      <c r="H59" s="25">
        <f t="shared" si="36"/>
        <v>127.88678583101418</v>
      </c>
      <c r="I59" s="25">
        <f t="shared" si="36"/>
        <v>120.01528362534388</v>
      </c>
      <c r="J59" s="26">
        <f>+J60+J61</f>
        <v>675.15946506404077</v>
      </c>
      <c r="K59" s="26">
        <f t="shared" si="2"/>
        <v>134.45361677595929</v>
      </c>
      <c r="L59" s="26">
        <f t="shared" si="31"/>
        <v>119.91434968081296</v>
      </c>
    </row>
    <row r="60" spans="1:185" s="55" customFormat="1" ht="18" customHeight="1">
      <c r="B60" s="42" t="s">
        <v>62</v>
      </c>
      <c r="C60" s="31">
        <f>+[1]DGII!G60</f>
        <v>336.5</v>
      </c>
      <c r="D60" s="31">
        <f>+[1]DGII!H60</f>
        <v>218</v>
      </c>
      <c r="E60" s="31">
        <f>+[1]DGII!I60</f>
        <v>255.1</v>
      </c>
      <c r="F60" s="32">
        <f>SUM(C60:E60)</f>
        <v>809.6</v>
      </c>
      <c r="G60" s="31">
        <v>427.21740198999998</v>
      </c>
      <c r="H60" s="31">
        <v>127.8753753</v>
      </c>
      <c r="I60" s="31">
        <v>120.00076194</v>
      </c>
      <c r="J60" s="34">
        <f t="shared" ref="J60:J65" si="37">SUM(G60:I60)</f>
        <v>675.09353922999992</v>
      </c>
      <c r="K60" s="34">
        <f t="shared" si="2"/>
        <v>134.5064607700001</v>
      </c>
      <c r="L60" s="56">
        <v>0</v>
      </c>
      <c r="M60" s="4"/>
      <c r="N60" s="57"/>
      <c r="O60" s="57"/>
      <c r="P60" s="58"/>
      <c r="Q60" s="58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 t="s">
        <v>63</v>
      </c>
      <c r="AV60" s="57" t="s">
        <v>63</v>
      </c>
      <c r="AW60" s="57" t="s">
        <v>63</v>
      </c>
      <c r="AX60" s="57" t="s">
        <v>63</v>
      </c>
      <c r="AY60" s="57" t="s">
        <v>63</v>
      </c>
      <c r="AZ60" s="57" t="s">
        <v>63</v>
      </c>
      <c r="BA60" s="57" t="s">
        <v>63</v>
      </c>
      <c r="BB60" s="57" t="s">
        <v>63</v>
      </c>
      <c r="BC60" s="57" t="s">
        <v>63</v>
      </c>
      <c r="BD60" s="57" t="s">
        <v>63</v>
      </c>
      <c r="BE60" s="57" t="s">
        <v>63</v>
      </c>
      <c r="BF60" s="57" t="s">
        <v>63</v>
      </c>
      <c r="BG60" s="57" t="s">
        <v>63</v>
      </c>
      <c r="BH60" s="57" t="s">
        <v>63</v>
      </c>
      <c r="BI60" s="57" t="s">
        <v>63</v>
      </c>
      <c r="BJ60" s="57" t="s">
        <v>63</v>
      </c>
      <c r="BK60" s="57" t="s">
        <v>63</v>
      </c>
      <c r="BL60" s="57" t="s">
        <v>63</v>
      </c>
      <c r="BM60" s="57" t="s">
        <v>63</v>
      </c>
      <c r="BN60" s="57" t="s">
        <v>63</v>
      </c>
      <c r="BO60" s="57" t="s">
        <v>63</v>
      </c>
      <c r="BP60" s="57" t="s">
        <v>63</v>
      </c>
      <c r="BQ60" s="57" t="s">
        <v>63</v>
      </c>
      <c r="BR60" s="57" t="s">
        <v>63</v>
      </c>
      <c r="BS60" s="57" t="s">
        <v>63</v>
      </c>
      <c r="BT60" s="57" t="s">
        <v>63</v>
      </c>
      <c r="BU60" s="57" t="s">
        <v>63</v>
      </c>
      <c r="BV60" s="57" t="s">
        <v>63</v>
      </c>
      <c r="BW60" s="57" t="s">
        <v>63</v>
      </c>
      <c r="BX60" s="57" t="s">
        <v>63</v>
      </c>
      <c r="BY60" s="57" t="s">
        <v>63</v>
      </c>
      <c r="BZ60" s="57" t="s">
        <v>63</v>
      </c>
      <c r="CA60" s="57" t="s">
        <v>63</v>
      </c>
      <c r="CB60" s="57" t="s">
        <v>63</v>
      </c>
      <c r="CC60" s="57" t="s">
        <v>63</v>
      </c>
      <c r="CD60" s="57" t="s">
        <v>63</v>
      </c>
      <c r="CE60" s="57" t="s">
        <v>63</v>
      </c>
      <c r="CF60" s="57" t="s">
        <v>63</v>
      </c>
      <c r="CG60" s="57" t="s">
        <v>63</v>
      </c>
      <c r="CH60" s="57" t="s">
        <v>63</v>
      </c>
      <c r="CI60" s="57" t="s">
        <v>63</v>
      </c>
      <c r="CJ60" s="57" t="s">
        <v>63</v>
      </c>
      <c r="CK60" s="57" t="s">
        <v>63</v>
      </c>
      <c r="CL60" s="57" t="s">
        <v>63</v>
      </c>
      <c r="CM60" s="57" t="s">
        <v>63</v>
      </c>
      <c r="CN60" s="57" t="s">
        <v>63</v>
      </c>
      <c r="CO60" s="57" t="s">
        <v>63</v>
      </c>
      <c r="CP60" s="57" t="s">
        <v>63</v>
      </c>
      <c r="CQ60" s="57" t="s">
        <v>63</v>
      </c>
      <c r="CR60" s="57" t="s">
        <v>63</v>
      </c>
      <c r="CS60" s="57" t="s">
        <v>63</v>
      </c>
      <c r="CT60" s="57" t="s">
        <v>63</v>
      </c>
      <c r="CU60" s="57" t="s">
        <v>63</v>
      </c>
      <c r="CV60" s="57" t="s">
        <v>63</v>
      </c>
      <c r="CW60" s="57" t="s">
        <v>63</v>
      </c>
      <c r="CX60" s="57" t="s">
        <v>63</v>
      </c>
      <c r="CY60" s="57" t="s">
        <v>63</v>
      </c>
      <c r="CZ60" s="57" t="s">
        <v>63</v>
      </c>
      <c r="DA60" s="57" t="s">
        <v>63</v>
      </c>
      <c r="DB60" s="57" t="s">
        <v>63</v>
      </c>
      <c r="DC60" s="57" t="s">
        <v>63</v>
      </c>
      <c r="DD60" s="57" t="s">
        <v>63</v>
      </c>
      <c r="DE60" s="57" t="s">
        <v>63</v>
      </c>
      <c r="DF60" s="57" t="s">
        <v>63</v>
      </c>
      <c r="DG60" s="57" t="s">
        <v>63</v>
      </c>
      <c r="DH60" s="57" t="s">
        <v>63</v>
      </c>
      <c r="DI60" s="57" t="s">
        <v>63</v>
      </c>
      <c r="DJ60" s="57" t="s">
        <v>63</v>
      </c>
      <c r="DK60" s="57" t="s">
        <v>63</v>
      </c>
      <c r="DL60" s="57" t="s">
        <v>63</v>
      </c>
      <c r="DM60" s="57" t="s">
        <v>63</v>
      </c>
      <c r="DN60" s="57" t="s">
        <v>63</v>
      </c>
      <c r="DO60" s="57" t="s">
        <v>63</v>
      </c>
      <c r="DP60" s="57" t="s">
        <v>63</v>
      </c>
      <c r="DQ60" s="57" t="s">
        <v>63</v>
      </c>
      <c r="DR60" s="57" t="s">
        <v>63</v>
      </c>
      <c r="DS60" s="57" t="s">
        <v>63</v>
      </c>
      <c r="DT60" s="57" t="s">
        <v>63</v>
      </c>
      <c r="DU60" s="57" t="s">
        <v>63</v>
      </c>
      <c r="DV60" s="57" t="s">
        <v>63</v>
      </c>
      <c r="DW60" s="57" t="s">
        <v>63</v>
      </c>
      <c r="DX60" s="57" t="s">
        <v>63</v>
      </c>
      <c r="DY60" s="57" t="s">
        <v>63</v>
      </c>
      <c r="DZ60" s="57" t="s">
        <v>63</v>
      </c>
      <c r="EA60" s="57" t="s">
        <v>63</v>
      </c>
      <c r="EB60" s="57" t="s">
        <v>63</v>
      </c>
      <c r="EC60" s="57" t="s">
        <v>63</v>
      </c>
      <c r="ED60" s="57" t="s">
        <v>63</v>
      </c>
      <c r="EE60" s="57" t="s">
        <v>63</v>
      </c>
      <c r="EF60" s="57" t="s">
        <v>63</v>
      </c>
      <c r="EG60" s="57" t="s">
        <v>63</v>
      </c>
      <c r="EH60" s="57" t="s">
        <v>63</v>
      </c>
      <c r="EI60" s="57" t="s">
        <v>63</v>
      </c>
      <c r="EJ60" s="57" t="s">
        <v>63</v>
      </c>
      <c r="EK60" s="57" t="s">
        <v>63</v>
      </c>
      <c r="EL60" s="57" t="s">
        <v>63</v>
      </c>
      <c r="EM60" s="57" t="s">
        <v>63</v>
      </c>
      <c r="EN60" s="57" t="s">
        <v>63</v>
      </c>
      <c r="EO60" s="57" t="s">
        <v>63</v>
      </c>
      <c r="EP60" s="57" t="s">
        <v>63</v>
      </c>
      <c r="EQ60" s="57" t="s">
        <v>63</v>
      </c>
      <c r="ER60" s="57" t="s">
        <v>63</v>
      </c>
      <c r="ES60" s="57" t="s">
        <v>63</v>
      </c>
      <c r="ET60" s="57" t="s">
        <v>63</v>
      </c>
      <c r="EU60" s="57" t="s">
        <v>63</v>
      </c>
      <c r="EV60" s="57" t="s">
        <v>63</v>
      </c>
      <c r="EW60" s="57" t="s">
        <v>63</v>
      </c>
      <c r="EX60" s="57" t="s">
        <v>63</v>
      </c>
      <c r="EY60" s="57" t="s">
        <v>63</v>
      </c>
      <c r="EZ60" s="57" t="s">
        <v>63</v>
      </c>
      <c r="FA60" s="57" t="s">
        <v>63</v>
      </c>
      <c r="FB60" s="57" t="s">
        <v>63</v>
      </c>
      <c r="FC60" s="57" t="s">
        <v>63</v>
      </c>
      <c r="FD60" s="57" t="s">
        <v>63</v>
      </c>
      <c r="FE60" s="57" t="s">
        <v>63</v>
      </c>
      <c r="FF60" s="57" t="s">
        <v>63</v>
      </c>
      <c r="FG60" s="57" t="s">
        <v>63</v>
      </c>
      <c r="FH60" s="57" t="s">
        <v>63</v>
      </c>
      <c r="FI60" s="57" t="s">
        <v>63</v>
      </c>
      <c r="FJ60" s="57" t="s">
        <v>63</v>
      </c>
      <c r="FK60" s="57" t="s">
        <v>63</v>
      </c>
      <c r="FL60" s="57" t="s">
        <v>63</v>
      </c>
      <c r="FM60" s="57" t="s">
        <v>63</v>
      </c>
      <c r="FN60" s="57" t="s">
        <v>63</v>
      </c>
      <c r="FO60" s="57" t="s">
        <v>63</v>
      </c>
      <c r="FP60" s="57" t="s">
        <v>63</v>
      </c>
      <c r="FQ60" s="57" t="s">
        <v>63</v>
      </c>
      <c r="FR60" s="57" t="s">
        <v>63</v>
      </c>
      <c r="FS60" s="57" t="s">
        <v>63</v>
      </c>
      <c r="FT60" s="57" t="s">
        <v>63</v>
      </c>
      <c r="FU60" s="57" t="s">
        <v>63</v>
      </c>
      <c r="FV60" s="57" t="s">
        <v>63</v>
      </c>
      <c r="FW60" s="57" t="s">
        <v>63</v>
      </c>
      <c r="FX60" s="57" t="s">
        <v>63</v>
      </c>
      <c r="FY60" s="57" t="s">
        <v>63</v>
      </c>
      <c r="FZ60" s="57" t="s">
        <v>63</v>
      </c>
      <c r="GA60" s="57" t="s">
        <v>63</v>
      </c>
      <c r="GB60" s="57" t="s">
        <v>63</v>
      </c>
      <c r="GC60" s="57" t="s">
        <v>63</v>
      </c>
    </row>
    <row r="61" spans="1:185" ht="18" customHeight="1">
      <c r="B61" s="42" t="s">
        <v>28</v>
      </c>
      <c r="C61" s="31">
        <f>+[1]DGII!G61</f>
        <v>0</v>
      </c>
      <c r="D61" s="31">
        <f>+[1]DGII!H61</f>
        <v>0</v>
      </c>
      <c r="E61" s="31">
        <f>+[1]DGII!I61</f>
        <v>1.3081840000000001E-2</v>
      </c>
      <c r="F61" s="32">
        <f>SUM(C61:E61)</f>
        <v>1.3081840000000001E-2</v>
      </c>
      <c r="G61" s="31">
        <v>3.9993617682833528E-2</v>
      </c>
      <c r="H61" s="31">
        <v>1.141053101418189E-2</v>
      </c>
      <c r="I61" s="31">
        <v>1.452168534387982E-2</v>
      </c>
      <c r="J61" s="34">
        <f t="shared" si="37"/>
        <v>6.5925834040895234E-2</v>
      </c>
      <c r="K61" s="34">
        <f t="shared" si="2"/>
        <v>-5.2843994040895237E-2</v>
      </c>
      <c r="L61" s="35">
        <f>+F61/J61*100</f>
        <v>19.843268106225324</v>
      </c>
    </row>
    <row r="62" spans="1:185" ht="18" customHeight="1">
      <c r="B62" s="49" t="s">
        <v>64</v>
      </c>
      <c r="C62" s="24">
        <f>+[1]DGII!G62</f>
        <v>10.6</v>
      </c>
      <c r="D62" s="24">
        <f>+[1]DGII!H62</f>
        <v>9.9</v>
      </c>
      <c r="E62" s="24">
        <f>+[1]DGII!I62</f>
        <v>13.9</v>
      </c>
      <c r="F62" s="28">
        <f>SUM(C62:E62)</f>
        <v>34.4</v>
      </c>
      <c r="G62" s="24">
        <v>23.406165720220621</v>
      </c>
      <c r="H62" s="24">
        <v>29.45525194692026</v>
      </c>
      <c r="I62" s="24">
        <v>28.223669859739029</v>
      </c>
      <c r="J62" s="26">
        <f t="shared" si="37"/>
        <v>81.085087526879917</v>
      </c>
      <c r="K62" s="26">
        <f t="shared" si="2"/>
        <v>-46.685087526879919</v>
      </c>
      <c r="L62" s="27">
        <f>+F62/J62*100</f>
        <v>42.424570348519772</v>
      </c>
    </row>
    <row r="63" spans="1:185" ht="18" customHeight="1">
      <c r="B63" s="49" t="s">
        <v>65</v>
      </c>
      <c r="C63" s="24">
        <f>+[1]DGII!G63</f>
        <v>1018.5999999999999</v>
      </c>
      <c r="D63" s="24">
        <f>+[1]DGII!H63</f>
        <v>891.3</v>
      </c>
      <c r="E63" s="24">
        <f>+[1]DGII!I63</f>
        <v>816.1</v>
      </c>
      <c r="F63" s="28">
        <f>SUM(C63:E63)</f>
        <v>2726</v>
      </c>
      <c r="G63" s="25">
        <v>1095.0964737740007</v>
      </c>
      <c r="H63" s="25">
        <v>867.0749552392972</v>
      </c>
      <c r="I63" s="25">
        <v>907.78868391809522</v>
      </c>
      <c r="J63" s="26">
        <f t="shared" si="37"/>
        <v>2869.9601129313933</v>
      </c>
      <c r="K63" s="26">
        <f t="shared" si="2"/>
        <v>-143.96011293139327</v>
      </c>
      <c r="L63" s="27">
        <f>+F63/J63*100</f>
        <v>94.983898477099331</v>
      </c>
    </row>
    <row r="64" spans="1:185" ht="18" customHeight="1">
      <c r="B64" s="44" t="s">
        <v>66</v>
      </c>
      <c r="C64" s="31">
        <f>+[1]DGII!G64</f>
        <v>1014.3</v>
      </c>
      <c r="D64" s="31">
        <f>+[1]DGII!H64</f>
        <v>883.2</v>
      </c>
      <c r="E64" s="31">
        <f>+[1]DGII!I64</f>
        <v>810.1</v>
      </c>
      <c r="F64" s="32">
        <f>SUM(C64:E64)</f>
        <v>2707.6</v>
      </c>
      <c r="G64" s="38">
        <v>1086.7172647791142</v>
      </c>
      <c r="H64" s="38">
        <v>860.21108501601896</v>
      </c>
      <c r="I64" s="38">
        <v>896.18285088174969</v>
      </c>
      <c r="J64" s="34">
        <f t="shared" si="37"/>
        <v>2843.1112006768831</v>
      </c>
      <c r="K64" s="34">
        <f t="shared" si="2"/>
        <v>-135.51120067688316</v>
      </c>
      <c r="L64" s="35">
        <f>+F64/J64*100</f>
        <v>95.23370029829924</v>
      </c>
    </row>
    <row r="65" spans="2:14" ht="21.75" customHeight="1" thickBot="1">
      <c r="B65" s="59" t="s">
        <v>67</v>
      </c>
      <c r="C65" s="60">
        <f>++C9</f>
        <v>85305.200000000012</v>
      </c>
      <c r="D65" s="60">
        <f t="shared" ref="D65:E65" si="38">++D9</f>
        <v>65990.00631117</v>
      </c>
      <c r="E65" s="60">
        <f t="shared" si="38"/>
        <v>67036.426523490009</v>
      </c>
      <c r="F65" s="60">
        <f>+F9</f>
        <v>218331.63283466001</v>
      </c>
      <c r="G65" s="60">
        <f>++G9</f>
        <v>86675.513257060113</v>
      </c>
      <c r="H65" s="60">
        <f t="shared" ref="H65:I65" si="39">++H9</f>
        <v>65631.837111101588</v>
      </c>
      <c r="I65" s="60">
        <f t="shared" si="39"/>
        <v>68899.789794796467</v>
      </c>
      <c r="J65" s="60">
        <f t="shared" si="37"/>
        <v>221207.14016295815</v>
      </c>
      <c r="K65" s="60">
        <f t="shared" si="2"/>
        <v>-2875.5073282981466</v>
      </c>
      <c r="L65" s="61">
        <f>+F65/J65*100</f>
        <v>98.700083855258995</v>
      </c>
      <c r="N65" s="4"/>
    </row>
    <row r="66" spans="2:14" ht="18" customHeight="1" thickTop="1">
      <c r="B66" s="62" t="s">
        <v>68</v>
      </c>
      <c r="C66" s="63"/>
      <c r="D66" s="63"/>
      <c r="E66" s="63"/>
      <c r="F66" s="63"/>
      <c r="G66" s="64"/>
      <c r="H66" s="64"/>
      <c r="I66" s="64"/>
      <c r="J66" s="64"/>
      <c r="K66" s="64"/>
      <c r="L66" s="65"/>
    </row>
    <row r="67" spans="2:14">
      <c r="B67" s="66" t="s">
        <v>69</v>
      </c>
      <c r="C67" s="67"/>
      <c r="D67" s="67"/>
      <c r="E67" s="67"/>
      <c r="F67" s="67"/>
      <c r="G67" s="67"/>
      <c r="H67" s="67"/>
      <c r="I67" s="67"/>
      <c r="J67" s="67"/>
      <c r="K67" s="68"/>
      <c r="L67" s="69"/>
      <c r="N67" s="70"/>
    </row>
    <row r="68" spans="2:14" ht="12.75" customHeight="1">
      <c r="B68" s="71" t="s">
        <v>70</v>
      </c>
      <c r="C68" s="67"/>
      <c r="D68" s="67"/>
      <c r="E68" s="67"/>
      <c r="F68" s="67"/>
      <c r="G68" s="67"/>
      <c r="H68" s="67"/>
      <c r="I68" s="67"/>
      <c r="J68" s="67"/>
      <c r="K68" s="67"/>
      <c r="L68" s="72"/>
    </row>
    <row r="69" spans="2:14" ht="12" customHeight="1">
      <c r="B69" s="71" t="s">
        <v>71</v>
      </c>
      <c r="C69" s="67"/>
      <c r="D69" s="67"/>
      <c r="E69" s="67"/>
      <c r="F69" s="67"/>
      <c r="G69" s="73"/>
      <c r="H69" s="73"/>
      <c r="I69" s="73"/>
      <c r="J69" s="73"/>
      <c r="K69" s="73"/>
      <c r="L69" s="73"/>
    </row>
    <row r="70" spans="2:14">
      <c r="B70" s="74" t="s">
        <v>72</v>
      </c>
      <c r="C70" s="75"/>
      <c r="D70" s="75"/>
      <c r="E70" s="75"/>
      <c r="F70" s="75"/>
      <c r="G70" s="73"/>
      <c r="H70" s="73"/>
      <c r="I70" s="73"/>
      <c r="J70" s="73"/>
      <c r="K70" s="73"/>
      <c r="L70" s="73"/>
    </row>
    <row r="71" spans="2:14">
      <c r="B71" s="76"/>
      <c r="C71" s="75"/>
      <c r="D71" s="75"/>
      <c r="E71" s="75"/>
      <c r="F71" s="75"/>
      <c r="G71" s="73"/>
      <c r="H71" s="73"/>
      <c r="I71" s="73"/>
      <c r="J71" s="73"/>
      <c r="K71" s="73"/>
      <c r="L71" s="73"/>
    </row>
    <row r="72" spans="2:14">
      <c r="B72" s="75"/>
      <c r="C72" s="75"/>
      <c r="D72" s="75"/>
      <c r="E72" s="75"/>
      <c r="F72" s="75"/>
      <c r="G72" s="73"/>
      <c r="H72" s="73"/>
      <c r="I72" s="73"/>
      <c r="J72" s="73"/>
      <c r="K72" s="73"/>
      <c r="L72" s="73"/>
    </row>
    <row r="73" spans="2:14">
      <c r="B73" s="75"/>
      <c r="C73" s="75"/>
      <c r="D73" s="75"/>
      <c r="E73" s="75"/>
      <c r="F73" s="75"/>
      <c r="G73" s="73"/>
      <c r="H73" s="73"/>
      <c r="I73" s="73"/>
      <c r="J73" s="73"/>
      <c r="K73" s="73"/>
      <c r="L73" s="73"/>
    </row>
    <row r="74" spans="2:14">
      <c r="B74" s="75"/>
      <c r="C74" s="75"/>
      <c r="D74" s="75"/>
      <c r="E74" s="75"/>
      <c r="F74" s="75"/>
      <c r="G74" s="73"/>
      <c r="H74" s="73"/>
      <c r="I74" s="73"/>
      <c r="J74" s="73"/>
      <c r="K74" s="73"/>
      <c r="L74" s="73"/>
    </row>
    <row r="75" spans="2:14">
      <c r="B75" s="75"/>
      <c r="C75" s="75"/>
      <c r="D75" s="75"/>
      <c r="E75" s="75"/>
      <c r="F75" s="75"/>
      <c r="G75" s="73"/>
      <c r="H75" s="73"/>
      <c r="I75" s="73"/>
      <c r="J75" s="73"/>
      <c r="K75" s="73"/>
      <c r="L75" s="73"/>
    </row>
    <row r="76" spans="2:14">
      <c r="B76" s="75"/>
      <c r="C76" s="75"/>
      <c r="D76" s="75"/>
      <c r="E76" s="75"/>
      <c r="F76" s="75"/>
      <c r="G76" s="73"/>
      <c r="H76" s="73"/>
      <c r="I76" s="73"/>
      <c r="J76" s="73"/>
      <c r="K76" s="73"/>
      <c r="L76" s="73"/>
    </row>
    <row r="77" spans="2:14">
      <c r="B77" s="75"/>
      <c r="C77" s="75"/>
      <c r="D77" s="75"/>
      <c r="E77" s="75"/>
      <c r="F77" s="75"/>
      <c r="G77" s="73"/>
      <c r="H77" s="73"/>
      <c r="I77" s="73"/>
      <c r="J77" s="73"/>
      <c r="K77" s="73"/>
      <c r="L77" s="73"/>
    </row>
    <row r="78" spans="2:14">
      <c r="B78" s="75"/>
      <c r="C78" s="75"/>
      <c r="D78" s="75"/>
      <c r="E78" s="75"/>
      <c r="F78" s="75"/>
      <c r="G78" s="73"/>
      <c r="H78" s="73"/>
      <c r="I78" s="73"/>
      <c r="J78" s="73"/>
      <c r="K78" s="73"/>
      <c r="L78" s="73"/>
    </row>
    <row r="79" spans="2:14">
      <c r="B79" s="75"/>
      <c r="C79" s="75"/>
      <c r="D79" s="75"/>
      <c r="E79" s="75"/>
      <c r="F79" s="75"/>
      <c r="G79" s="73"/>
      <c r="H79" s="73"/>
      <c r="I79" s="73"/>
      <c r="J79" s="73"/>
      <c r="K79" s="73"/>
      <c r="L79" s="73"/>
    </row>
    <row r="80" spans="2:14">
      <c r="B80" s="75"/>
      <c r="C80" s="75"/>
      <c r="D80" s="75"/>
      <c r="E80" s="75"/>
      <c r="F80" s="75"/>
      <c r="G80" s="73"/>
      <c r="H80" s="73"/>
      <c r="I80" s="73"/>
      <c r="J80" s="73"/>
      <c r="K80" s="73"/>
      <c r="L80" s="73"/>
    </row>
    <row r="81" spans="2:12">
      <c r="B81" s="75"/>
      <c r="C81" s="75"/>
      <c r="D81" s="75"/>
      <c r="E81" s="75"/>
      <c r="F81" s="75"/>
      <c r="G81" s="73"/>
      <c r="H81" s="73"/>
      <c r="I81" s="73"/>
      <c r="J81" s="73"/>
      <c r="K81" s="73"/>
      <c r="L81" s="73"/>
    </row>
    <row r="82" spans="2:12">
      <c r="B82" s="75"/>
      <c r="C82" s="75"/>
      <c r="D82" s="75"/>
      <c r="E82" s="75"/>
      <c r="F82" s="75"/>
      <c r="G82" s="73"/>
      <c r="H82" s="73"/>
      <c r="I82" s="73"/>
      <c r="J82" s="73"/>
      <c r="K82" s="73"/>
      <c r="L82" s="73"/>
    </row>
    <row r="83" spans="2:12">
      <c r="B83" s="75"/>
      <c r="C83" s="75"/>
      <c r="D83" s="75"/>
      <c r="E83" s="75"/>
      <c r="F83" s="75"/>
      <c r="G83" s="73"/>
      <c r="H83" s="73"/>
      <c r="I83" s="73"/>
      <c r="J83" s="73"/>
      <c r="K83" s="73"/>
      <c r="L83" s="73"/>
    </row>
    <row r="84" spans="2:12">
      <c r="B84" s="75"/>
      <c r="C84" s="75"/>
      <c r="D84" s="75"/>
      <c r="E84" s="75"/>
      <c r="F84" s="75"/>
      <c r="G84" s="73"/>
      <c r="H84" s="73"/>
      <c r="I84" s="73"/>
      <c r="J84" s="73"/>
      <c r="K84" s="73"/>
      <c r="L84" s="73"/>
    </row>
    <row r="85" spans="2:12">
      <c r="B85" s="75"/>
      <c r="C85" s="75"/>
      <c r="D85" s="75"/>
      <c r="E85" s="75"/>
      <c r="F85" s="75"/>
      <c r="G85" s="73"/>
      <c r="H85" s="73"/>
      <c r="I85" s="73"/>
      <c r="J85" s="73"/>
      <c r="K85" s="73"/>
      <c r="L85" s="73"/>
    </row>
    <row r="86" spans="2:12">
      <c r="B86" s="75"/>
      <c r="C86" s="75"/>
      <c r="D86" s="75"/>
      <c r="E86" s="75"/>
      <c r="F86" s="75"/>
      <c r="G86" s="73"/>
      <c r="H86" s="73"/>
      <c r="I86" s="73"/>
      <c r="J86" s="73"/>
      <c r="K86" s="73"/>
      <c r="L86" s="73"/>
    </row>
    <row r="87" spans="2:12">
      <c r="B87" s="75"/>
      <c r="C87" s="75"/>
      <c r="D87" s="75"/>
      <c r="E87" s="75"/>
      <c r="F87" s="75"/>
      <c r="G87" s="73"/>
      <c r="H87" s="73"/>
      <c r="I87" s="73"/>
      <c r="J87" s="73"/>
      <c r="K87" s="73"/>
      <c r="L87" s="73"/>
    </row>
    <row r="88" spans="2:12">
      <c r="B88" s="75"/>
      <c r="C88" s="75"/>
      <c r="D88" s="75"/>
      <c r="E88" s="75"/>
      <c r="F88" s="75"/>
      <c r="G88" s="73"/>
      <c r="H88" s="73"/>
      <c r="I88" s="73"/>
      <c r="J88" s="73"/>
      <c r="K88" s="73"/>
      <c r="L88" s="73"/>
    </row>
    <row r="89" spans="2:12">
      <c r="B89" s="75"/>
      <c r="C89" s="75"/>
      <c r="D89" s="75"/>
      <c r="E89" s="75"/>
      <c r="F89" s="75"/>
      <c r="G89" s="73"/>
      <c r="H89" s="73"/>
      <c r="I89" s="73"/>
      <c r="J89" s="73"/>
      <c r="K89" s="73"/>
      <c r="L89" s="73"/>
    </row>
    <row r="90" spans="2:12">
      <c r="B90" s="75"/>
      <c r="C90" s="75"/>
      <c r="D90" s="75"/>
      <c r="E90" s="75"/>
      <c r="F90" s="75"/>
      <c r="G90" s="73"/>
      <c r="H90" s="73"/>
      <c r="I90" s="73"/>
      <c r="J90" s="73"/>
      <c r="K90" s="73"/>
      <c r="L90" s="73"/>
    </row>
    <row r="91" spans="2:12">
      <c r="B91" s="75"/>
      <c r="C91" s="75"/>
      <c r="D91" s="75"/>
      <c r="E91" s="75"/>
      <c r="F91" s="75"/>
      <c r="G91" s="73"/>
      <c r="H91" s="73"/>
      <c r="I91" s="73"/>
      <c r="J91" s="73"/>
      <c r="K91" s="73"/>
      <c r="L91" s="73"/>
    </row>
    <row r="92" spans="2:12">
      <c r="B92" s="75"/>
      <c r="C92" s="75"/>
      <c r="D92" s="75"/>
      <c r="E92" s="75"/>
      <c r="F92" s="75"/>
      <c r="G92" s="73"/>
      <c r="H92" s="73"/>
      <c r="I92" s="73"/>
      <c r="J92" s="73"/>
      <c r="K92" s="73"/>
      <c r="L92" s="73"/>
    </row>
    <row r="93" spans="2:12">
      <c r="B93" s="75"/>
      <c r="C93" s="75"/>
      <c r="D93" s="75"/>
      <c r="E93" s="75"/>
      <c r="F93" s="75"/>
      <c r="G93" s="73"/>
      <c r="H93" s="73"/>
      <c r="I93" s="73"/>
      <c r="J93" s="73"/>
      <c r="K93" s="73"/>
      <c r="L93" s="73"/>
    </row>
    <row r="94" spans="2:12">
      <c r="B94" s="75"/>
      <c r="C94" s="75"/>
      <c r="D94" s="75"/>
      <c r="E94" s="75"/>
      <c r="F94" s="75"/>
      <c r="G94" s="73"/>
      <c r="H94" s="73"/>
      <c r="I94" s="73"/>
      <c r="J94" s="73"/>
      <c r="K94" s="73"/>
      <c r="L94" s="73"/>
    </row>
    <row r="95" spans="2:12">
      <c r="B95" s="75"/>
      <c r="C95" s="75"/>
      <c r="D95" s="75"/>
      <c r="E95" s="75"/>
      <c r="F95" s="75"/>
      <c r="G95" s="73"/>
      <c r="H95" s="73"/>
      <c r="I95" s="73"/>
      <c r="J95" s="73"/>
      <c r="K95" s="73"/>
      <c r="L95" s="73"/>
    </row>
    <row r="96" spans="2:12">
      <c r="B96" s="75"/>
      <c r="C96" s="75"/>
      <c r="D96" s="75"/>
      <c r="E96" s="75"/>
      <c r="F96" s="75"/>
      <c r="G96" s="73"/>
      <c r="H96" s="73"/>
      <c r="I96" s="73"/>
      <c r="J96" s="73"/>
      <c r="K96" s="73"/>
      <c r="L96" s="73"/>
    </row>
    <row r="97" spans="2:12">
      <c r="B97" s="75"/>
      <c r="C97" s="75"/>
      <c r="D97" s="75"/>
      <c r="E97" s="75"/>
      <c r="F97" s="75"/>
      <c r="G97" s="73"/>
      <c r="H97" s="73"/>
      <c r="I97" s="73"/>
      <c r="J97" s="73"/>
      <c r="K97" s="73"/>
      <c r="L97" s="73"/>
    </row>
    <row r="98" spans="2:12">
      <c r="B98" s="75"/>
      <c r="C98" s="75"/>
      <c r="D98" s="75"/>
      <c r="E98" s="75"/>
      <c r="F98" s="75"/>
      <c r="G98" s="73"/>
      <c r="H98" s="73"/>
      <c r="I98" s="73"/>
      <c r="J98" s="73"/>
      <c r="K98" s="73"/>
      <c r="L98" s="73"/>
    </row>
    <row r="99" spans="2:12">
      <c r="B99" s="75"/>
      <c r="C99" s="75"/>
      <c r="D99" s="75"/>
      <c r="E99" s="75"/>
      <c r="F99" s="75"/>
      <c r="G99" s="73"/>
      <c r="H99" s="73"/>
      <c r="I99" s="73"/>
      <c r="J99" s="73"/>
      <c r="K99" s="73"/>
      <c r="L99" s="73"/>
    </row>
    <row r="100" spans="2:12">
      <c r="B100" s="75"/>
      <c r="C100" s="75"/>
      <c r="D100" s="75"/>
      <c r="E100" s="75"/>
      <c r="F100" s="75"/>
      <c r="G100" s="73"/>
      <c r="H100" s="73"/>
      <c r="I100" s="73"/>
      <c r="J100" s="73"/>
      <c r="K100" s="73"/>
      <c r="L100" s="73"/>
    </row>
    <row r="101" spans="2:12">
      <c r="B101" s="75"/>
      <c r="C101" s="75"/>
      <c r="D101" s="75"/>
      <c r="E101" s="75"/>
      <c r="F101" s="75"/>
      <c r="G101" s="73"/>
      <c r="H101" s="73"/>
      <c r="I101" s="73"/>
      <c r="J101" s="73"/>
      <c r="K101" s="73"/>
      <c r="L101" s="73"/>
    </row>
    <row r="102" spans="2:12">
      <c r="B102" s="75"/>
      <c r="C102" s="75"/>
      <c r="D102" s="75"/>
      <c r="E102" s="75"/>
      <c r="F102" s="75"/>
      <c r="G102" s="73"/>
      <c r="H102" s="73"/>
      <c r="I102" s="73"/>
      <c r="J102" s="73"/>
      <c r="K102" s="73"/>
      <c r="L102" s="73"/>
    </row>
    <row r="103" spans="2:12">
      <c r="B103" s="75"/>
      <c r="C103" s="75"/>
      <c r="D103" s="75"/>
      <c r="E103" s="75"/>
      <c r="F103" s="75"/>
      <c r="G103" s="73"/>
      <c r="H103" s="73"/>
      <c r="I103" s="73"/>
      <c r="J103" s="73"/>
      <c r="K103" s="73"/>
      <c r="L103" s="73"/>
    </row>
    <row r="104" spans="2:12">
      <c r="B104" s="75"/>
      <c r="C104" s="75"/>
      <c r="D104" s="75"/>
      <c r="E104" s="75"/>
      <c r="F104" s="75"/>
      <c r="G104" s="73"/>
      <c r="H104" s="73"/>
      <c r="I104" s="73"/>
      <c r="J104" s="73"/>
      <c r="K104" s="73"/>
      <c r="L104" s="73"/>
    </row>
    <row r="105" spans="2:12">
      <c r="B105" s="75"/>
      <c r="C105" s="75"/>
      <c r="D105" s="75"/>
      <c r="E105" s="75"/>
      <c r="F105" s="75"/>
      <c r="G105" s="73"/>
      <c r="H105" s="73"/>
      <c r="I105" s="73"/>
      <c r="J105" s="73"/>
      <c r="K105" s="73"/>
      <c r="L105" s="73"/>
    </row>
    <row r="106" spans="2:12">
      <c r="B106" s="75"/>
      <c r="C106" s="75"/>
      <c r="D106" s="75"/>
      <c r="E106" s="75"/>
      <c r="F106" s="75"/>
      <c r="G106" s="73"/>
      <c r="H106" s="73"/>
      <c r="I106" s="73"/>
      <c r="J106" s="73"/>
      <c r="K106" s="73"/>
      <c r="L106" s="73"/>
    </row>
    <row r="107" spans="2:12">
      <c r="B107" s="75"/>
      <c r="C107" s="75"/>
      <c r="D107" s="75"/>
      <c r="E107" s="75"/>
      <c r="F107" s="75"/>
      <c r="G107" s="73"/>
      <c r="H107" s="73"/>
      <c r="I107" s="73"/>
      <c r="J107" s="73"/>
      <c r="K107" s="73"/>
      <c r="L107" s="73"/>
    </row>
    <row r="108" spans="2:12">
      <c r="B108" s="75"/>
      <c r="C108" s="75"/>
      <c r="D108" s="75"/>
      <c r="E108" s="75"/>
      <c r="F108" s="75"/>
      <c r="G108" s="73"/>
      <c r="H108" s="73"/>
      <c r="I108" s="73"/>
      <c r="J108" s="73"/>
      <c r="K108" s="73"/>
      <c r="L108" s="73"/>
    </row>
    <row r="109" spans="2:12">
      <c r="B109" s="75"/>
      <c r="C109" s="75"/>
      <c r="D109" s="75"/>
      <c r="E109" s="75"/>
      <c r="F109" s="75"/>
      <c r="G109" s="73"/>
      <c r="H109" s="73"/>
      <c r="I109" s="73"/>
      <c r="J109" s="73"/>
      <c r="K109" s="73"/>
      <c r="L109" s="73"/>
    </row>
    <row r="110" spans="2:12">
      <c r="B110" s="75"/>
      <c r="C110" s="75"/>
      <c r="D110" s="75"/>
      <c r="E110" s="75"/>
      <c r="F110" s="75"/>
      <c r="G110" s="73"/>
      <c r="H110" s="73"/>
      <c r="I110" s="73"/>
      <c r="J110" s="73"/>
      <c r="K110" s="73"/>
      <c r="L110" s="73"/>
    </row>
    <row r="111" spans="2:12">
      <c r="B111" s="75"/>
      <c r="C111" s="75"/>
      <c r="D111" s="75"/>
      <c r="E111" s="75"/>
      <c r="F111" s="75"/>
      <c r="G111" s="73"/>
      <c r="H111" s="73"/>
      <c r="I111" s="73"/>
      <c r="J111" s="73"/>
      <c r="K111" s="73"/>
      <c r="L111" s="73"/>
    </row>
    <row r="112" spans="2:12">
      <c r="B112" s="75"/>
      <c r="C112" s="75"/>
      <c r="D112" s="75"/>
      <c r="E112" s="75"/>
      <c r="F112" s="75"/>
      <c r="G112" s="73"/>
      <c r="H112" s="73"/>
      <c r="I112" s="73"/>
      <c r="J112" s="73"/>
      <c r="K112" s="73"/>
      <c r="L112" s="73"/>
    </row>
    <row r="113" spans="2:12">
      <c r="B113" s="75"/>
      <c r="C113" s="75"/>
      <c r="D113" s="75"/>
      <c r="E113" s="75"/>
      <c r="F113" s="75"/>
      <c r="G113" s="73"/>
      <c r="H113" s="73"/>
      <c r="I113" s="73"/>
      <c r="J113" s="73"/>
      <c r="K113" s="73"/>
      <c r="L113" s="73"/>
    </row>
    <row r="114" spans="2:12">
      <c r="B114" s="75"/>
      <c r="C114" s="75"/>
      <c r="D114" s="75"/>
      <c r="E114" s="75"/>
      <c r="F114" s="75"/>
      <c r="G114" s="73"/>
      <c r="H114" s="73"/>
      <c r="I114" s="73"/>
      <c r="J114" s="73"/>
      <c r="K114" s="73"/>
      <c r="L114" s="73"/>
    </row>
    <row r="115" spans="2:12">
      <c r="B115" s="75"/>
      <c r="C115" s="75"/>
      <c r="D115" s="75"/>
      <c r="E115" s="75"/>
      <c r="F115" s="75"/>
      <c r="G115" s="73"/>
      <c r="H115" s="73"/>
      <c r="I115" s="73"/>
      <c r="J115" s="73"/>
      <c r="K115" s="73"/>
      <c r="L115" s="73"/>
    </row>
    <row r="116" spans="2:12">
      <c r="B116" s="75"/>
      <c r="C116" s="75"/>
      <c r="D116" s="75"/>
      <c r="E116" s="75"/>
      <c r="F116" s="75"/>
      <c r="G116" s="73"/>
      <c r="H116" s="73"/>
      <c r="I116" s="73"/>
      <c r="J116" s="73"/>
      <c r="K116" s="73"/>
      <c r="L116" s="73"/>
    </row>
    <row r="117" spans="2:12">
      <c r="B117" s="75"/>
      <c r="C117" s="75"/>
      <c r="D117" s="75"/>
      <c r="E117" s="75"/>
      <c r="F117" s="75"/>
      <c r="G117" s="73"/>
      <c r="H117" s="73"/>
      <c r="I117" s="73"/>
      <c r="J117" s="73"/>
      <c r="K117" s="73"/>
      <c r="L117" s="73"/>
    </row>
    <row r="118" spans="2:12">
      <c r="B118" s="75"/>
      <c r="C118" s="75"/>
      <c r="D118" s="75"/>
      <c r="E118" s="75"/>
      <c r="F118" s="75"/>
      <c r="G118" s="73"/>
      <c r="H118" s="73"/>
      <c r="I118" s="73"/>
      <c r="J118" s="73"/>
      <c r="K118" s="73"/>
      <c r="L118" s="73"/>
    </row>
    <row r="119" spans="2:12">
      <c r="B119" s="75"/>
      <c r="C119" s="75"/>
      <c r="D119" s="75"/>
      <c r="E119" s="75"/>
      <c r="F119" s="75"/>
      <c r="G119" s="73"/>
      <c r="H119" s="73"/>
      <c r="I119" s="73"/>
      <c r="J119" s="73"/>
      <c r="K119" s="73"/>
      <c r="L119" s="73"/>
    </row>
    <row r="120" spans="2:12">
      <c r="B120" s="75"/>
      <c r="C120" s="75"/>
      <c r="D120" s="75"/>
      <c r="E120" s="75"/>
      <c r="F120" s="75"/>
      <c r="G120" s="73"/>
      <c r="H120" s="73"/>
      <c r="I120" s="73"/>
      <c r="J120" s="73"/>
      <c r="K120" s="73"/>
      <c r="L120" s="73"/>
    </row>
    <row r="121" spans="2:12">
      <c r="B121" s="75"/>
      <c r="C121" s="75"/>
      <c r="D121" s="75"/>
      <c r="E121" s="75"/>
      <c r="F121" s="75"/>
      <c r="G121" s="73"/>
      <c r="H121" s="73"/>
      <c r="I121" s="73"/>
      <c r="J121" s="73"/>
      <c r="K121" s="73"/>
      <c r="L121" s="73"/>
    </row>
    <row r="122" spans="2:12">
      <c r="B122" s="75"/>
      <c r="C122" s="75"/>
      <c r="D122" s="75"/>
      <c r="E122" s="75"/>
      <c r="F122" s="75"/>
      <c r="G122" s="73"/>
      <c r="H122" s="73"/>
      <c r="I122" s="73"/>
      <c r="J122" s="73"/>
      <c r="K122" s="73"/>
      <c r="L122" s="73"/>
    </row>
    <row r="123" spans="2:12">
      <c r="B123" s="75"/>
      <c r="C123" s="75"/>
      <c r="D123" s="75"/>
      <c r="E123" s="75"/>
      <c r="F123" s="75"/>
      <c r="G123" s="73"/>
      <c r="H123" s="73"/>
      <c r="I123" s="73"/>
      <c r="J123" s="73"/>
      <c r="K123" s="73"/>
      <c r="L123" s="73"/>
    </row>
    <row r="124" spans="2:12">
      <c r="B124" s="75"/>
      <c r="C124" s="75"/>
      <c r="D124" s="75"/>
      <c r="E124" s="75"/>
      <c r="F124" s="75"/>
      <c r="G124" s="73"/>
      <c r="H124" s="73"/>
      <c r="I124" s="73"/>
      <c r="J124" s="73"/>
      <c r="K124" s="73"/>
      <c r="L124" s="73"/>
    </row>
    <row r="125" spans="2:12">
      <c r="B125" s="75"/>
      <c r="C125" s="75"/>
      <c r="D125" s="75"/>
      <c r="E125" s="75"/>
      <c r="F125" s="75"/>
      <c r="G125" s="73"/>
      <c r="H125" s="73"/>
      <c r="I125" s="73"/>
      <c r="J125" s="73"/>
      <c r="K125" s="73"/>
      <c r="L125" s="73"/>
    </row>
    <row r="126" spans="2:12">
      <c r="B126" s="75"/>
      <c r="C126" s="75"/>
      <c r="D126" s="75"/>
      <c r="E126" s="75"/>
      <c r="F126" s="75"/>
      <c r="G126" s="73"/>
      <c r="H126" s="73"/>
      <c r="I126" s="73"/>
      <c r="J126" s="73"/>
      <c r="K126" s="73"/>
      <c r="L126" s="73"/>
    </row>
    <row r="127" spans="2:12">
      <c r="B127" s="75"/>
      <c r="C127" s="75"/>
      <c r="D127" s="75"/>
      <c r="E127" s="75"/>
      <c r="F127" s="75"/>
      <c r="G127" s="73"/>
      <c r="H127" s="73"/>
      <c r="I127" s="73"/>
      <c r="J127" s="73"/>
      <c r="K127" s="73"/>
      <c r="L127" s="73"/>
    </row>
    <row r="128" spans="2:12">
      <c r="B128" s="75"/>
      <c r="C128" s="75"/>
      <c r="D128" s="75"/>
      <c r="E128" s="75"/>
      <c r="F128" s="75"/>
      <c r="G128" s="73"/>
      <c r="H128" s="73"/>
      <c r="I128" s="73"/>
      <c r="J128" s="73"/>
      <c r="K128" s="73"/>
      <c r="L128" s="73"/>
    </row>
    <row r="129" spans="2:12">
      <c r="B129" s="75"/>
      <c r="C129" s="75"/>
      <c r="D129" s="75"/>
      <c r="E129" s="75"/>
      <c r="F129" s="75"/>
      <c r="G129" s="73"/>
      <c r="H129" s="73"/>
      <c r="I129" s="73"/>
      <c r="J129" s="73"/>
      <c r="K129" s="73"/>
      <c r="L129" s="73"/>
    </row>
    <row r="130" spans="2:12">
      <c r="B130" s="75"/>
      <c r="C130" s="75"/>
      <c r="D130" s="75"/>
      <c r="E130" s="75"/>
      <c r="F130" s="75"/>
      <c r="G130" s="73"/>
      <c r="H130" s="73"/>
      <c r="I130" s="73"/>
      <c r="J130" s="73"/>
      <c r="K130" s="73"/>
      <c r="L130" s="73"/>
    </row>
    <row r="131" spans="2:12">
      <c r="B131" s="75"/>
      <c r="C131" s="75"/>
      <c r="D131" s="75"/>
      <c r="E131" s="75"/>
      <c r="F131" s="75"/>
      <c r="G131" s="73"/>
      <c r="H131" s="73"/>
      <c r="I131" s="73"/>
      <c r="J131" s="73"/>
      <c r="K131" s="73"/>
      <c r="L131" s="73"/>
    </row>
    <row r="132" spans="2:12">
      <c r="B132" s="75"/>
      <c r="C132" s="75"/>
      <c r="D132" s="75"/>
      <c r="E132" s="75"/>
      <c r="F132" s="75"/>
      <c r="G132" s="73"/>
      <c r="H132" s="73"/>
      <c r="I132" s="73"/>
      <c r="J132" s="73"/>
      <c r="K132" s="73"/>
      <c r="L132" s="73"/>
    </row>
    <row r="133" spans="2:12">
      <c r="B133" s="75"/>
      <c r="C133" s="75"/>
      <c r="D133" s="75"/>
      <c r="E133" s="75"/>
      <c r="F133" s="75"/>
      <c r="G133" s="73"/>
      <c r="H133" s="73"/>
      <c r="I133" s="73"/>
      <c r="J133" s="73"/>
      <c r="K133" s="73"/>
      <c r="L133" s="73"/>
    </row>
    <row r="134" spans="2:12">
      <c r="B134" s="75"/>
      <c r="C134" s="75"/>
      <c r="D134" s="75"/>
      <c r="E134" s="75"/>
      <c r="F134" s="75"/>
      <c r="G134" s="73"/>
      <c r="H134" s="73"/>
      <c r="I134" s="73"/>
      <c r="J134" s="73"/>
      <c r="K134" s="73"/>
      <c r="L134" s="73"/>
    </row>
    <row r="135" spans="2:12">
      <c r="B135" s="75"/>
      <c r="C135" s="75"/>
      <c r="D135" s="75"/>
      <c r="E135" s="75"/>
      <c r="F135" s="75"/>
      <c r="G135" s="73"/>
      <c r="H135" s="73"/>
      <c r="I135" s="73"/>
      <c r="J135" s="73"/>
      <c r="K135" s="73"/>
      <c r="L135" s="73"/>
    </row>
    <row r="136" spans="2:12">
      <c r="B136" s="75"/>
      <c r="C136" s="75"/>
      <c r="D136" s="75"/>
      <c r="E136" s="75"/>
      <c r="F136" s="75"/>
      <c r="G136" s="73"/>
      <c r="H136" s="73"/>
      <c r="I136" s="73"/>
      <c r="J136" s="73"/>
      <c r="K136" s="73"/>
      <c r="L136" s="73"/>
    </row>
    <row r="137" spans="2:12">
      <c r="B137" s="75"/>
      <c r="C137" s="75"/>
      <c r="D137" s="75"/>
      <c r="E137" s="75"/>
      <c r="F137" s="75"/>
      <c r="G137" s="73"/>
      <c r="H137" s="73"/>
      <c r="I137" s="73"/>
      <c r="J137" s="73"/>
      <c r="K137" s="73"/>
      <c r="L137" s="73"/>
    </row>
    <row r="138" spans="2:12">
      <c r="B138" s="75"/>
      <c r="C138" s="75"/>
      <c r="D138" s="75"/>
      <c r="E138" s="75"/>
      <c r="F138" s="75"/>
      <c r="G138" s="73"/>
      <c r="H138" s="73"/>
      <c r="I138" s="73"/>
      <c r="J138" s="73"/>
      <c r="K138" s="73"/>
      <c r="L138" s="73"/>
    </row>
    <row r="139" spans="2:12">
      <c r="B139" s="75"/>
      <c r="C139" s="75"/>
      <c r="D139" s="75"/>
      <c r="E139" s="75"/>
      <c r="F139" s="75"/>
      <c r="G139" s="73"/>
      <c r="H139" s="73"/>
      <c r="I139" s="73"/>
      <c r="J139" s="73"/>
      <c r="K139" s="73"/>
      <c r="L139" s="73"/>
    </row>
    <row r="140" spans="2:12">
      <c r="B140" s="75"/>
      <c r="C140" s="75"/>
      <c r="D140" s="75"/>
      <c r="E140" s="75"/>
      <c r="F140" s="75"/>
      <c r="G140" s="73"/>
      <c r="H140" s="73"/>
      <c r="I140" s="73"/>
      <c r="J140" s="73"/>
      <c r="K140" s="73"/>
      <c r="L140" s="73"/>
    </row>
    <row r="141" spans="2:12">
      <c r="B141" s="75"/>
      <c r="C141" s="75"/>
      <c r="D141" s="75"/>
      <c r="E141" s="75"/>
      <c r="F141" s="75"/>
      <c r="G141" s="73"/>
      <c r="H141" s="73"/>
      <c r="I141" s="73"/>
      <c r="J141" s="73"/>
      <c r="K141" s="73"/>
      <c r="L141" s="73"/>
    </row>
    <row r="142" spans="2:12">
      <c r="B142" s="75"/>
      <c r="C142" s="75"/>
      <c r="D142" s="75"/>
      <c r="E142" s="75"/>
      <c r="F142" s="75"/>
      <c r="G142" s="73"/>
      <c r="H142" s="73"/>
      <c r="I142" s="73"/>
      <c r="J142" s="73"/>
      <c r="K142" s="73"/>
      <c r="L142" s="73"/>
    </row>
    <row r="143" spans="2:12">
      <c r="B143" s="75"/>
      <c r="C143" s="75"/>
      <c r="D143" s="75"/>
      <c r="E143" s="75"/>
      <c r="F143" s="75"/>
      <c r="G143" s="73"/>
      <c r="H143" s="73"/>
      <c r="I143" s="73"/>
      <c r="J143" s="73"/>
      <c r="K143" s="73"/>
      <c r="L143" s="73"/>
    </row>
    <row r="144" spans="2:12">
      <c r="B144" s="75"/>
      <c r="C144" s="75"/>
      <c r="D144" s="75"/>
      <c r="E144" s="75"/>
      <c r="F144" s="75"/>
      <c r="G144" s="73"/>
      <c r="H144" s="73"/>
      <c r="I144" s="73"/>
      <c r="J144" s="73"/>
      <c r="K144" s="73"/>
      <c r="L144" s="73"/>
    </row>
    <row r="145" spans="2:12">
      <c r="B145" s="75"/>
      <c r="C145" s="75"/>
      <c r="D145" s="75"/>
      <c r="E145" s="75"/>
      <c r="F145" s="75"/>
      <c r="G145" s="73"/>
      <c r="H145" s="73"/>
      <c r="I145" s="73"/>
      <c r="J145" s="73"/>
      <c r="K145" s="73"/>
      <c r="L145" s="73"/>
    </row>
    <row r="146" spans="2:12">
      <c r="B146" s="75"/>
      <c r="C146" s="75"/>
      <c r="D146" s="75"/>
      <c r="E146" s="75"/>
      <c r="F146" s="75"/>
      <c r="G146" s="73"/>
      <c r="H146" s="73"/>
      <c r="I146" s="73"/>
      <c r="J146" s="73"/>
      <c r="K146" s="73"/>
      <c r="L146" s="73"/>
    </row>
    <row r="147" spans="2:12">
      <c r="B147" s="75"/>
      <c r="C147" s="75"/>
      <c r="D147" s="75"/>
      <c r="E147" s="75"/>
      <c r="F147" s="75"/>
      <c r="G147" s="73"/>
      <c r="H147" s="73"/>
      <c r="I147" s="73"/>
      <c r="J147" s="73"/>
      <c r="K147" s="73"/>
      <c r="L147" s="73"/>
    </row>
    <row r="148" spans="2:12">
      <c r="B148" s="75"/>
      <c r="C148" s="75"/>
      <c r="D148" s="75"/>
      <c r="E148" s="75"/>
      <c r="F148" s="75"/>
      <c r="G148" s="73"/>
      <c r="H148" s="73"/>
      <c r="I148" s="73"/>
      <c r="J148" s="73"/>
      <c r="K148" s="73"/>
      <c r="L148" s="73"/>
    </row>
    <row r="149" spans="2:12">
      <c r="B149" s="75"/>
      <c r="C149" s="75"/>
      <c r="D149" s="75"/>
      <c r="E149" s="75"/>
      <c r="F149" s="75"/>
      <c r="G149" s="73"/>
      <c r="H149" s="73"/>
      <c r="I149" s="73"/>
      <c r="J149" s="73"/>
      <c r="K149" s="73"/>
      <c r="L149" s="73"/>
    </row>
    <row r="150" spans="2:12">
      <c r="B150" s="75"/>
      <c r="C150" s="75"/>
      <c r="D150" s="75"/>
      <c r="E150" s="75"/>
      <c r="F150" s="75"/>
      <c r="G150" s="73"/>
      <c r="H150" s="73"/>
      <c r="I150" s="73"/>
      <c r="J150" s="73"/>
      <c r="K150" s="73"/>
      <c r="L150" s="73"/>
    </row>
    <row r="151" spans="2:12">
      <c r="B151" s="75"/>
      <c r="C151" s="75"/>
      <c r="D151" s="75"/>
      <c r="E151" s="75"/>
      <c r="F151" s="75"/>
      <c r="G151" s="73"/>
      <c r="H151" s="73"/>
      <c r="I151" s="73"/>
      <c r="J151" s="73"/>
      <c r="K151" s="73"/>
      <c r="L151" s="73"/>
    </row>
    <row r="152" spans="2:12">
      <c r="B152" s="75"/>
      <c r="C152" s="75"/>
      <c r="D152" s="75"/>
      <c r="E152" s="75"/>
      <c r="F152" s="75"/>
      <c r="G152" s="73"/>
      <c r="H152" s="73"/>
      <c r="I152" s="73"/>
      <c r="J152" s="73"/>
      <c r="K152" s="73"/>
      <c r="L152" s="73"/>
    </row>
    <row r="153" spans="2:12">
      <c r="B153" s="75"/>
      <c r="C153" s="75"/>
      <c r="D153" s="75"/>
      <c r="E153" s="75"/>
      <c r="F153" s="75"/>
      <c r="G153" s="73"/>
      <c r="H153" s="73"/>
      <c r="I153" s="73"/>
      <c r="J153" s="73"/>
      <c r="K153" s="73"/>
      <c r="L153" s="73"/>
    </row>
    <row r="154" spans="2:12">
      <c r="B154" s="75"/>
      <c r="C154" s="75"/>
      <c r="D154" s="75"/>
      <c r="E154" s="75"/>
      <c r="F154" s="75"/>
      <c r="G154" s="73"/>
      <c r="H154" s="73"/>
      <c r="I154" s="73"/>
      <c r="J154" s="73"/>
      <c r="K154" s="73"/>
      <c r="L154" s="73"/>
    </row>
    <row r="155" spans="2:12">
      <c r="B155" s="75"/>
      <c r="C155" s="75"/>
      <c r="D155" s="75"/>
      <c r="E155" s="75"/>
      <c r="F155" s="75"/>
      <c r="G155" s="73"/>
      <c r="H155" s="73"/>
      <c r="I155" s="73"/>
      <c r="J155" s="73"/>
      <c r="K155" s="73"/>
      <c r="L155" s="73"/>
    </row>
    <row r="156" spans="2:12">
      <c r="B156" s="75"/>
      <c r="C156" s="75"/>
      <c r="D156" s="75"/>
      <c r="E156" s="75"/>
      <c r="F156" s="75"/>
      <c r="G156" s="73"/>
      <c r="H156" s="73"/>
      <c r="I156" s="73"/>
      <c r="J156" s="73"/>
      <c r="K156" s="73"/>
      <c r="L156" s="73"/>
    </row>
    <row r="157" spans="2:12">
      <c r="B157" s="75"/>
      <c r="C157" s="75"/>
      <c r="D157" s="75"/>
      <c r="E157" s="75"/>
      <c r="F157" s="75"/>
      <c r="G157" s="73"/>
      <c r="H157" s="73"/>
      <c r="I157" s="73"/>
      <c r="J157" s="73"/>
      <c r="K157" s="73"/>
      <c r="L157" s="73"/>
    </row>
    <row r="158" spans="2:12">
      <c r="B158" s="75"/>
      <c r="C158" s="75"/>
      <c r="D158" s="75"/>
      <c r="E158" s="75"/>
      <c r="F158" s="75"/>
      <c r="G158" s="73"/>
      <c r="H158" s="73"/>
      <c r="I158" s="73"/>
      <c r="J158" s="73"/>
      <c r="K158" s="73"/>
      <c r="L158" s="73"/>
    </row>
    <row r="159" spans="2:12">
      <c r="B159" s="75"/>
      <c r="C159" s="75"/>
      <c r="D159" s="75"/>
      <c r="E159" s="75"/>
      <c r="F159" s="75"/>
      <c r="G159" s="73"/>
      <c r="H159" s="73"/>
      <c r="I159" s="73"/>
      <c r="J159" s="73"/>
      <c r="K159" s="73"/>
      <c r="L159" s="73"/>
    </row>
    <row r="160" spans="2:12">
      <c r="B160" s="75"/>
      <c r="C160" s="75"/>
      <c r="D160" s="75"/>
      <c r="E160" s="75"/>
      <c r="F160" s="75"/>
      <c r="G160" s="73"/>
      <c r="H160" s="73"/>
      <c r="I160" s="73"/>
      <c r="J160" s="73"/>
      <c r="K160" s="73"/>
      <c r="L160" s="73"/>
    </row>
    <row r="161" spans="2:12">
      <c r="B161" s="75"/>
      <c r="C161" s="75"/>
      <c r="D161" s="75"/>
      <c r="E161" s="75"/>
      <c r="F161" s="75"/>
      <c r="G161" s="73"/>
      <c r="H161" s="73"/>
      <c r="I161" s="73"/>
      <c r="J161" s="73"/>
      <c r="K161" s="73"/>
      <c r="L161" s="73"/>
    </row>
    <row r="162" spans="2:12">
      <c r="B162" s="75"/>
      <c r="C162" s="75"/>
      <c r="D162" s="75"/>
      <c r="E162" s="75"/>
      <c r="F162" s="75"/>
      <c r="G162" s="73"/>
      <c r="H162" s="73"/>
      <c r="I162" s="73"/>
      <c r="J162" s="73"/>
      <c r="K162" s="73"/>
      <c r="L162" s="73"/>
    </row>
    <row r="163" spans="2:12">
      <c r="B163" s="75"/>
      <c r="C163" s="75"/>
      <c r="D163" s="75"/>
      <c r="E163" s="75"/>
      <c r="F163" s="75"/>
      <c r="G163" s="73"/>
      <c r="H163" s="73"/>
      <c r="I163" s="73"/>
      <c r="J163" s="73"/>
      <c r="K163" s="73"/>
      <c r="L163" s="73"/>
    </row>
    <row r="164" spans="2:12">
      <c r="B164" s="75"/>
      <c r="C164" s="75"/>
      <c r="D164" s="75"/>
      <c r="E164" s="75"/>
      <c r="F164" s="75"/>
      <c r="G164" s="73"/>
      <c r="H164" s="73"/>
      <c r="I164" s="73"/>
      <c r="J164" s="73"/>
      <c r="K164" s="73"/>
      <c r="L164" s="73"/>
    </row>
    <row r="165" spans="2:12">
      <c r="B165" s="75"/>
      <c r="C165" s="75"/>
      <c r="D165" s="75"/>
      <c r="E165" s="75"/>
      <c r="F165" s="75"/>
      <c r="G165" s="73"/>
      <c r="H165" s="73"/>
      <c r="I165" s="73"/>
      <c r="J165" s="73"/>
      <c r="K165" s="73"/>
      <c r="L165" s="73"/>
    </row>
    <row r="166" spans="2:12">
      <c r="B166" s="75"/>
      <c r="C166" s="75"/>
      <c r="D166" s="75"/>
      <c r="E166" s="75"/>
      <c r="F166" s="75"/>
      <c r="G166" s="73"/>
      <c r="H166" s="73"/>
      <c r="I166" s="73"/>
      <c r="J166" s="73"/>
      <c r="K166" s="73"/>
      <c r="L166" s="73"/>
    </row>
    <row r="167" spans="2:12">
      <c r="B167" s="75"/>
      <c r="C167" s="75"/>
      <c r="D167" s="75"/>
      <c r="E167" s="75"/>
      <c r="F167" s="75"/>
      <c r="G167" s="73"/>
      <c r="H167" s="73"/>
      <c r="I167" s="73"/>
      <c r="J167" s="73"/>
      <c r="K167" s="73"/>
      <c r="L167" s="73"/>
    </row>
    <row r="168" spans="2:12">
      <c r="B168" s="75"/>
      <c r="C168" s="75"/>
      <c r="D168" s="75"/>
      <c r="E168" s="75"/>
      <c r="F168" s="75"/>
      <c r="G168" s="73"/>
      <c r="H168" s="73"/>
      <c r="I168" s="73"/>
      <c r="J168" s="73"/>
      <c r="K168" s="73"/>
      <c r="L168" s="73"/>
    </row>
    <row r="169" spans="2:12">
      <c r="B169" s="75"/>
      <c r="C169" s="75"/>
      <c r="D169" s="75"/>
      <c r="E169" s="75"/>
      <c r="F169" s="75"/>
      <c r="G169" s="73"/>
      <c r="H169" s="73"/>
      <c r="I169" s="73"/>
      <c r="J169" s="73"/>
      <c r="K169" s="73"/>
      <c r="L169" s="73"/>
    </row>
    <row r="170" spans="2:12">
      <c r="B170" s="75"/>
      <c r="C170" s="75"/>
      <c r="D170" s="75"/>
      <c r="E170" s="75"/>
      <c r="F170" s="75"/>
      <c r="G170" s="73"/>
      <c r="H170" s="73"/>
      <c r="I170" s="73"/>
      <c r="J170" s="73"/>
      <c r="K170" s="73"/>
      <c r="L170" s="73"/>
    </row>
    <row r="171" spans="2:12">
      <c r="B171" s="75"/>
      <c r="C171" s="75"/>
      <c r="D171" s="75"/>
      <c r="E171" s="75"/>
      <c r="F171" s="75"/>
      <c r="G171" s="73"/>
      <c r="H171" s="73"/>
      <c r="I171" s="73"/>
      <c r="J171" s="73"/>
      <c r="K171" s="73"/>
      <c r="L171" s="73"/>
    </row>
    <row r="172" spans="2:12">
      <c r="B172" s="75"/>
      <c r="C172" s="75"/>
      <c r="D172" s="75"/>
      <c r="E172" s="75"/>
      <c r="F172" s="75"/>
      <c r="G172" s="73"/>
      <c r="H172" s="73"/>
      <c r="I172" s="73"/>
      <c r="J172" s="73"/>
      <c r="K172" s="73"/>
      <c r="L172" s="73"/>
    </row>
    <row r="173" spans="2:12">
      <c r="B173" s="75"/>
      <c r="C173" s="75"/>
      <c r="D173" s="75"/>
      <c r="E173" s="75"/>
      <c r="F173" s="75"/>
      <c r="G173" s="73"/>
      <c r="H173" s="73"/>
      <c r="I173" s="73"/>
      <c r="J173" s="73"/>
      <c r="K173" s="73"/>
      <c r="L173" s="73"/>
    </row>
    <row r="174" spans="2:12">
      <c r="B174" s="75"/>
      <c r="C174" s="75"/>
      <c r="D174" s="75"/>
      <c r="E174" s="75"/>
      <c r="F174" s="75"/>
      <c r="G174" s="73"/>
      <c r="H174" s="73"/>
      <c r="I174" s="73"/>
      <c r="J174" s="73"/>
      <c r="K174" s="73"/>
      <c r="L174" s="73"/>
    </row>
    <row r="175" spans="2:12">
      <c r="B175" s="75"/>
      <c r="C175" s="75"/>
      <c r="D175" s="75"/>
      <c r="E175" s="75"/>
      <c r="F175" s="75"/>
      <c r="G175" s="73"/>
      <c r="H175" s="73"/>
      <c r="I175" s="73"/>
      <c r="J175" s="73"/>
      <c r="K175" s="73"/>
      <c r="L175" s="73"/>
    </row>
    <row r="176" spans="2:12">
      <c r="B176" s="75"/>
      <c r="C176" s="75"/>
      <c r="D176" s="75"/>
      <c r="E176" s="75"/>
      <c r="F176" s="75"/>
      <c r="G176" s="73"/>
      <c r="H176" s="73"/>
      <c r="I176" s="73"/>
      <c r="J176" s="73"/>
      <c r="K176" s="73"/>
      <c r="L176" s="73"/>
    </row>
    <row r="177" spans="2:12">
      <c r="B177" s="75"/>
      <c r="C177" s="75"/>
      <c r="D177" s="75"/>
      <c r="E177" s="75"/>
      <c r="F177" s="75"/>
      <c r="G177" s="73"/>
      <c r="H177" s="73"/>
      <c r="I177" s="73"/>
      <c r="J177" s="73"/>
      <c r="K177" s="73"/>
      <c r="L177" s="73"/>
    </row>
    <row r="178" spans="2:12">
      <c r="B178" s="75"/>
      <c r="C178" s="75"/>
      <c r="D178" s="75"/>
      <c r="E178" s="75"/>
      <c r="F178" s="75"/>
      <c r="G178" s="73"/>
      <c r="H178" s="73"/>
      <c r="I178" s="73"/>
      <c r="J178" s="73"/>
      <c r="K178" s="73"/>
      <c r="L178" s="73"/>
    </row>
    <row r="179" spans="2:12">
      <c r="B179" s="75"/>
      <c r="C179" s="75"/>
      <c r="D179" s="75"/>
      <c r="E179" s="75"/>
      <c r="F179" s="75"/>
      <c r="G179" s="73"/>
      <c r="H179" s="73"/>
      <c r="I179" s="73"/>
      <c r="J179" s="73"/>
      <c r="K179" s="73"/>
      <c r="L179" s="73"/>
    </row>
    <row r="180" spans="2:12">
      <c r="B180" s="75"/>
      <c r="C180" s="75"/>
      <c r="D180" s="75"/>
      <c r="E180" s="75"/>
      <c r="F180" s="75"/>
      <c r="G180" s="73"/>
      <c r="H180" s="73"/>
      <c r="I180" s="73"/>
      <c r="J180" s="73"/>
      <c r="K180" s="73"/>
      <c r="L180" s="73"/>
    </row>
    <row r="181" spans="2:12">
      <c r="B181" s="75"/>
      <c r="C181" s="75"/>
      <c r="D181" s="75"/>
      <c r="E181" s="75"/>
      <c r="F181" s="75"/>
      <c r="G181" s="73"/>
      <c r="H181" s="73"/>
      <c r="I181" s="73"/>
      <c r="J181" s="73"/>
      <c r="K181" s="73"/>
      <c r="L181" s="73"/>
    </row>
    <row r="182" spans="2:12">
      <c r="B182" s="75"/>
      <c r="C182" s="75"/>
      <c r="D182" s="75"/>
      <c r="E182" s="75"/>
      <c r="F182" s="75"/>
      <c r="G182" s="73"/>
      <c r="H182" s="73"/>
      <c r="I182" s="73"/>
      <c r="J182" s="73"/>
      <c r="K182" s="73"/>
      <c r="L182" s="73"/>
    </row>
    <row r="183" spans="2:12">
      <c r="B183" s="75"/>
      <c r="C183" s="75"/>
      <c r="D183" s="75"/>
      <c r="E183" s="75"/>
      <c r="F183" s="75"/>
      <c r="G183" s="73"/>
      <c r="H183" s="73"/>
      <c r="I183" s="73"/>
      <c r="J183" s="73"/>
      <c r="K183" s="73"/>
      <c r="L183" s="73"/>
    </row>
    <row r="184" spans="2:12">
      <c r="B184" s="75"/>
      <c r="C184" s="75"/>
      <c r="D184" s="75"/>
      <c r="E184" s="75"/>
      <c r="F184" s="75"/>
      <c r="G184" s="73"/>
      <c r="H184" s="73"/>
      <c r="I184" s="73"/>
      <c r="J184" s="73"/>
      <c r="K184" s="73"/>
      <c r="L184" s="73"/>
    </row>
    <row r="185" spans="2:12">
      <c r="B185" s="75"/>
      <c r="C185" s="75"/>
      <c r="D185" s="75"/>
      <c r="E185" s="75"/>
      <c r="F185" s="75"/>
      <c r="G185" s="73"/>
      <c r="H185" s="73"/>
      <c r="I185" s="73"/>
      <c r="J185" s="73"/>
      <c r="K185" s="73"/>
      <c r="L185" s="73"/>
    </row>
    <row r="186" spans="2:12">
      <c r="B186" s="75"/>
      <c r="C186" s="75"/>
      <c r="D186" s="75"/>
      <c r="E186" s="75"/>
      <c r="F186" s="75"/>
      <c r="G186" s="73"/>
      <c r="H186" s="73"/>
      <c r="I186" s="73"/>
      <c r="J186" s="73"/>
      <c r="K186" s="73"/>
      <c r="L186" s="73"/>
    </row>
    <row r="187" spans="2:12">
      <c r="B187" s="75"/>
      <c r="C187" s="75"/>
      <c r="D187" s="75"/>
      <c r="E187" s="75"/>
      <c r="F187" s="75"/>
      <c r="G187" s="73"/>
      <c r="H187" s="73"/>
      <c r="I187" s="73"/>
      <c r="J187" s="73"/>
      <c r="K187" s="73"/>
      <c r="L187" s="73"/>
    </row>
    <row r="188" spans="2:12">
      <c r="B188" s="75"/>
      <c r="C188" s="75"/>
      <c r="D188" s="75"/>
      <c r="E188" s="75"/>
      <c r="F188" s="75"/>
      <c r="G188" s="73"/>
      <c r="H188" s="73"/>
      <c r="I188" s="73"/>
      <c r="J188" s="73"/>
      <c r="K188" s="73"/>
      <c r="L188" s="73"/>
    </row>
    <row r="189" spans="2:12" ht="14.25">
      <c r="B189" s="77"/>
      <c r="C189" s="77"/>
      <c r="D189" s="77"/>
      <c r="E189" s="77"/>
      <c r="F189" s="77"/>
      <c r="G189" s="78"/>
      <c r="H189" s="78"/>
      <c r="I189" s="78"/>
      <c r="J189" s="78"/>
      <c r="K189" s="78"/>
      <c r="L189" s="78"/>
    </row>
    <row r="190" spans="2:12" ht="14.25">
      <c r="B190" s="77"/>
      <c r="C190" s="77"/>
      <c r="D190" s="77"/>
      <c r="E190" s="77"/>
      <c r="F190" s="77"/>
      <c r="G190" s="78"/>
      <c r="H190" s="78"/>
      <c r="I190" s="78"/>
      <c r="J190" s="78"/>
      <c r="K190" s="78"/>
      <c r="L190" s="78"/>
    </row>
    <row r="191" spans="2:12" ht="14.25">
      <c r="B191" s="77"/>
      <c r="C191" s="77"/>
      <c r="D191" s="77"/>
      <c r="E191" s="77"/>
      <c r="F191" s="77"/>
      <c r="G191" s="78"/>
      <c r="H191" s="78"/>
      <c r="I191" s="78"/>
      <c r="J191" s="78"/>
      <c r="K191" s="78"/>
      <c r="L191" s="78"/>
    </row>
    <row r="192" spans="2:12" ht="14.25">
      <c r="B192" s="77"/>
      <c r="C192" s="77"/>
      <c r="D192" s="77"/>
      <c r="E192" s="77"/>
      <c r="F192" s="77"/>
      <c r="G192" s="78"/>
      <c r="H192" s="78"/>
      <c r="I192" s="78"/>
      <c r="J192" s="78"/>
      <c r="K192" s="78"/>
      <c r="L192" s="78"/>
    </row>
    <row r="193" spans="2:12" ht="14.25">
      <c r="B193" s="77"/>
      <c r="C193" s="77"/>
      <c r="D193" s="77"/>
      <c r="E193" s="77"/>
      <c r="F193" s="77"/>
      <c r="G193" s="78"/>
      <c r="H193" s="78"/>
      <c r="I193" s="78"/>
      <c r="J193" s="78"/>
      <c r="K193" s="78"/>
      <c r="L193" s="78"/>
    </row>
    <row r="194" spans="2:12" ht="14.25">
      <c r="B194" s="77"/>
      <c r="C194" s="77"/>
      <c r="D194" s="77"/>
      <c r="E194" s="77"/>
      <c r="F194" s="77"/>
      <c r="G194" s="78"/>
      <c r="H194" s="78"/>
      <c r="I194" s="78"/>
      <c r="J194" s="78"/>
      <c r="K194" s="78"/>
      <c r="L194" s="78"/>
    </row>
    <row r="195" spans="2:12" ht="14.25">
      <c r="B195" s="77"/>
      <c r="C195" s="77"/>
      <c r="D195" s="77"/>
      <c r="E195" s="77"/>
      <c r="F195" s="77"/>
      <c r="G195" s="78"/>
      <c r="H195" s="78"/>
      <c r="I195" s="78"/>
      <c r="J195" s="78"/>
      <c r="K195" s="78"/>
      <c r="L195" s="78"/>
    </row>
    <row r="196" spans="2:12" ht="14.25">
      <c r="B196" s="77"/>
      <c r="C196" s="77"/>
      <c r="D196" s="77"/>
      <c r="E196" s="77"/>
      <c r="F196" s="77"/>
      <c r="G196" s="78"/>
      <c r="H196" s="78"/>
      <c r="I196" s="78"/>
      <c r="J196" s="78"/>
      <c r="K196" s="78"/>
      <c r="L196" s="78"/>
    </row>
    <row r="197" spans="2:12" ht="14.25">
      <c r="B197" s="77"/>
      <c r="C197" s="77"/>
      <c r="D197" s="77"/>
      <c r="E197" s="77"/>
      <c r="F197" s="77"/>
      <c r="G197" s="78"/>
      <c r="H197" s="78"/>
      <c r="I197" s="78"/>
      <c r="J197" s="78"/>
      <c r="K197" s="78"/>
      <c r="L197" s="78"/>
    </row>
    <row r="198" spans="2:12" ht="14.25">
      <c r="B198" s="77"/>
      <c r="C198" s="77"/>
      <c r="D198" s="77"/>
      <c r="E198" s="77"/>
      <c r="F198" s="77"/>
      <c r="G198" s="78"/>
      <c r="H198" s="78"/>
      <c r="I198" s="78"/>
      <c r="J198" s="78"/>
      <c r="K198" s="78"/>
      <c r="L198" s="78"/>
    </row>
    <row r="199" spans="2:12" ht="14.25">
      <c r="B199" s="77"/>
      <c r="C199" s="77"/>
      <c r="D199" s="77"/>
      <c r="E199" s="77"/>
      <c r="F199" s="77"/>
      <c r="G199" s="78"/>
      <c r="H199" s="78"/>
      <c r="I199" s="78"/>
      <c r="J199" s="78"/>
      <c r="K199" s="78"/>
      <c r="L199" s="78"/>
    </row>
    <row r="200" spans="2:12" ht="14.25">
      <c r="B200" s="77"/>
      <c r="C200" s="77"/>
      <c r="D200" s="77"/>
      <c r="E200" s="77"/>
      <c r="F200" s="77"/>
      <c r="G200" s="78"/>
      <c r="H200" s="78"/>
      <c r="I200" s="78"/>
      <c r="J200" s="78"/>
      <c r="K200" s="78"/>
      <c r="L200" s="78"/>
    </row>
    <row r="201" spans="2:12" ht="14.25">
      <c r="B201" s="77"/>
      <c r="C201" s="77"/>
      <c r="D201" s="77"/>
      <c r="E201" s="77"/>
      <c r="F201" s="77"/>
      <c r="G201" s="78"/>
      <c r="H201" s="78"/>
      <c r="I201" s="78"/>
      <c r="J201" s="78"/>
      <c r="K201" s="78"/>
      <c r="L201" s="78"/>
    </row>
    <row r="202" spans="2:12" ht="14.25">
      <c r="B202" s="77"/>
      <c r="C202" s="77"/>
      <c r="D202" s="77"/>
      <c r="E202" s="77"/>
      <c r="F202" s="77"/>
      <c r="G202" s="78"/>
      <c r="H202" s="78"/>
      <c r="I202" s="78"/>
      <c r="J202" s="78"/>
      <c r="K202" s="78"/>
      <c r="L202" s="78"/>
    </row>
    <row r="203" spans="2:12" ht="14.25">
      <c r="B203" s="77"/>
      <c r="C203" s="77"/>
      <c r="D203" s="77"/>
      <c r="E203" s="77"/>
      <c r="F203" s="77"/>
      <c r="G203" s="78"/>
      <c r="H203" s="78"/>
      <c r="I203" s="78"/>
      <c r="J203" s="78"/>
      <c r="K203" s="78"/>
      <c r="L203" s="78"/>
    </row>
    <row r="204" spans="2:12" ht="14.25">
      <c r="B204" s="77"/>
      <c r="C204" s="77"/>
      <c r="D204" s="77"/>
      <c r="E204" s="77"/>
      <c r="F204" s="77"/>
      <c r="G204" s="78"/>
      <c r="H204" s="78"/>
      <c r="I204" s="78"/>
      <c r="J204" s="78"/>
      <c r="K204" s="78"/>
      <c r="L204" s="78"/>
    </row>
    <row r="205" spans="2:12" ht="14.25">
      <c r="B205" s="77"/>
      <c r="C205" s="77"/>
      <c r="D205" s="77"/>
      <c r="E205" s="77"/>
      <c r="F205" s="77"/>
      <c r="G205" s="78"/>
      <c r="H205" s="78"/>
      <c r="I205" s="78"/>
      <c r="J205" s="78"/>
      <c r="K205" s="78"/>
      <c r="L205" s="78"/>
    </row>
    <row r="206" spans="2:12" ht="14.25">
      <c r="B206" s="77"/>
      <c r="C206" s="77"/>
      <c r="D206" s="77"/>
      <c r="E206" s="77"/>
      <c r="F206" s="77"/>
      <c r="G206" s="78"/>
      <c r="H206" s="78"/>
      <c r="I206" s="78"/>
      <c r="J206" s="78"/>
      <c r="K206" s="78"/>
      <c r="L206" s="78"/>
    </row>
    <row r="207" spans="2:12" ht="14.25">
      <c r="B207" s="77"/>
      <c r="C207" s="77"/>
      <c r="D207" s="77"/>
      <c r="E207" s="77"/>
      <c r="F207" s="77"/>
      <c r="G207" s="78"/>
      <c r="H207" s="78"/>
      <c r="I207" s="78"/>
      <c r="J207" s="78"/>
      <c r="K207" s="78"/>
      <c r="L207" s="78"/>
    </row>
    <row r="208" spans="2:12" ht="14.25">
      <c r="B208" s="77"/>
      <c r="C208" s="77"/>
      <c r="D208" s="77"/>
      <c r="E208" s="77"/>
      <c r="F208" s="77"/>
      <c r="G208" s="78"/>
      <c r="H208" s="78"/>
      <c r="I208" s="78"/>
      <c r="J208" s="78"/>
      <c r="K208" s="78"/>
      <c r="L208" s="78"/>
    </row>
    <row r="209" spans="2:12" ht="14.25">
      <c r="B209" s="77"/>
      <c r="C209" s="77"/>
      <c r="D209" s="77"/>
      <c r="E209" s="77"/>
      <c r="F209" s="77"/>
      <c r="G209" s="78"/>
      <c r="H209" s="78"/>
      <c r="I209" s="78"/>
      <c r="J209" s="78"/>
      <c r="K209" s="78"/>
      <c r="L209" s="78"/>
    </row>
    <row r="210" spans="2:12" ht="14.25">
      <c r="B210" s="77"/>
      <c r="C210" s="77"/>
      <c r="D210" s="77"/>
      <c r="E210" s="77"/>
      <c r="F210" s="77"/>
      <c r="G210" s="78"/>
      <c r="H210" s="78"/>
      <c r="I210" s="78"/>
      <c r="J210" s="78"/>
      <c r="K210" s="78"/>
      <c r="L210" s="78"/>
    </row>
    <row r="211" spans="2:12" ht="14.25">
      <c r="B211" s="77"/>
      <c r="C211" s="77"/>
      <c r="D211" s="77"/>
      <c r="E211" s="77"/>
      <c r="F211" s="77"/>
      <c r="G211" s="78"/>
      <c r="H211" s="78"/>
      <c r="I211" s="78"/>
      <c r="J211" s="78"/>
      <c r="K211" s="78"/>
      <c r="L211" s="78"/>
    </row>
    <row r="212" spans="2:12" ht="14.25">
      <c r="B212" s="77"/>
      <c r="C212" s="77"/>
      <c r="D212" s="77"/>
      <c r="E212" s="77"/>
      <c r="F212" s="77"/>
      <c r="G212" s="78"/>
      <c r="H212" s="78"/>
      <c r="I212" s="78"/>
      <c r="J212" s="78"/>
      <c r="K212" s="78"/>
      <c r="L212" s="78"/>
    </row>
    <row r="213" spans="2:12" ht="14.25">
      <c r="B213" s="77"/>
      <c r="C213" s="77"/>
      <c r="D213" s="77"/>
      <c r="E213" s="77"/>
      <c r="F213" s="77"/>
      <c r="G213" s="78"/>
      <c r="H213" s="78"/>
      <c r="I213" s="78"/>
      <c r="J213" s="78"/>
      <c r="K213" s="78"/>
      <c r="L213" s="78"/>
    </row>
    <row r="214" spans="2:12" ht="14.25">
      <c r="B214" s="77"/>
      <c r="C214" s="77"/>
      <c r="D214" s="77"/>
      <c r="E214" s="77"/>
      <c r="F214" s="77"/>
      <c r="G214" s="78"/>
      <c r="H214" s="78"/>
      <c r="I214" s="78"/>
      <c r="J214" s="78"/>
      <c r="K214" s="78"/>
      <c r="L214" s="78"/>
    </row>
    <row r="215" spans="2:12" ht="14.25">
      <c r="B215" s="77"/>
      <c r="C215" s="77"/>
      <c r="D215" s="77"/>
      <c r="E215" s="77"/>
      <c r="F215" s="77"/>
      <c r="G215" s="78"/>
      <c r="H215" s="78"/>
      <c r="I215" s="78"/>
      <c r="J215" s="78"/>
      <c r="K215" s="78"/>
      <c r="L215" s="78"/>
    </row>
    <row r="216" spans="2:12" ht="14.25">
      <c r="B216" s="77"/>
      <c r="C216" s="77"/>
      <c r="D216" s="77"/>
      <c r="E216" s="77"/>
      <c r="F216" s="77"/>
      <c r="G216" s="78"/>
      <c r="H216" s="78"/>
      <c r="I216" s="78"/>
      <c r="J216" s="78"/>
      <c r="K216" s="78"/>
      <c r="L216" s="78"/>
    </row>
    <row r="217" spans="2:12" ht="14.25">
      <c r="B217" s="77"/>
      <c r="C217" s="77"/>
      <c r="D217" s="77"/>
      <c r="E217" s="77"/>
      <c r="F217" s="77"/>
      <c r="G217" s="78"/>
      <c r="H217" s="78"/>
      <c r="I217" s="78"/>
      <c r="J217" s="78"/>
      <c r="K217" s="78"/>
      <c r="L217" s="78"/>
    </row>
    <row r="218" spans="2:12" ht="14.25">
      <c r="B218" s="77"/>
      <c r="C218" s="77"/>
      <c r="D218" s="77"/>
      <c r="E218" s="77"/>
      <c r="F218" s="77"/>
      <c r="G218" s="78"/>
      <c r="H218" s="78"/>
      <c r="I218" s="78"/>
      <c r="J218" s="78"/>
      <c r="K218" s="78"/>
      <c r="L218" s="78"/>
    </row>
    <row r="219" spans="2:12" ht="14.25">
      <c r="B219" s="77"/>
      <c r="C219" s="77"/>
      <c r="D219" s="77"/>
      <c r="E219" s="77"/>
      <c r="F219" s="77"/>
      <c r="G219" s="78"/>
      <c r="H219" s="78"/>
      <c r="I219" s="78"/>
      <c r="J219" s="78"/>
      <c r="K219" s="78"/>
      <c r="L219" s="78"/>
    </row>
    <row r="220" spans="2:12" ht="14.25">
      <c r="B220" s="77"/>
      <c r="C220" s="77"/>
      <c r="D220" s="77"/>
      <c r="E220" s="77"/>
      <c r="F220" s="77"/>
      <c r="G220" s="78"/>
      <c r="H220" s="78"/>
      <c r="I220" s="78"/>
      <c r="J220" s="78"/>
      <c r="K220" s="78"/>
      <c r="L220" s="78"/>
    </row>
    <row r="221" spans="2:12" ht="14.25">
      <c r="B221" s="77"/>
      <c r="C221" s="77"/>
      <c r="D221" s="77"/>
      <c r="E221" s="77"/>
      <c r="F221" s="77"/>
      <c r="G221" s="78"/>
      <c r="H221" s="78"/>
      <c r="I221" s="78"/>
      <c r="J221" s="78"/>
      <c r="K221" s="78"/>
      <c r="L221" s="78"/>
    </row>
    <row r="222" spans="2:12" ht="14.25">
      <c r="B222" s="77"/>
      <c r="C222" s="77"/>
      <c r="D222" s="77"/>
      <c r="E222" s="77"/>
      <c r="F222" s="77"/>
      <c r="G222" s="78"/>
      <c r="H222" s="78"/>
      <c r="I222" s="78"/>
      <c r="J222" s="78"/>
      <c r="K222" s="78"/>
      <c r="L222" s="78"/>
    </row>
    <row r="223" spans="2:12" ht="14.25">
      <c r="B223" s="77"/>
      <c r="C223" s="77"/>
      <c r="D223" s="77"/>
      <c r="E223" s="77"/>
      <c r="F223" s="77"/>
      <c r="G223" s="78"/>
      <c r="H223" s="78"/>
      <c r="I223" s="78"/>
      <c r="J223" s="78"/>
      <c r="K223" s="78"/>
      <c r="L223" s="78"/>
    </row>
    <row r="224" spans="2:12" ht="14.25">
      <c r="B224" s="77"/>
      <c r="C224" s="77"/>
      <c r="D224" s="77"/>
      <c r="E224" s="77"/>
      <c r="F224" s="77"/>
      <c r="G224" s="78"/>
      <c r="H224" s="78"/>
      <c r="I224" s="78"/>
      <c r="J224" s="78"/>
      <c r="K224" s="78"/>
      <c r="L224" s="78"/>
    </row>
    <row r="225" spans="2:12" ht="14.25">
      <c r="B225" s="77"/>
      <c r="C225" s="77"/>
      <c r="D225" s="77"/>
      <c r="E225" s="77"/>
      <c r="F225" s="77"/>
      <c r="G225" s="78"/>
      <c r="H225" s="78"/>
      <c r="I225" s="78"/>
      <c r="J225" s="78"/>
      <c r="K225" s="78"/>
      <c r="L225" s="78"/>
    </row>
    <row r="226" spans="2:12" ht="14.25">
      <c r="B226" s="77"/>
      <c r="C226" s="77"/>
      <c r="D226" s="77"/>
      <c r="E226" s="77"/>
      <c r="F226" s="77"/>
      <c r="G226" s="78"/>
      <c r="H226" s="78"/>
      <c r="I226" s="78"/>
      <c r="J226" s="78"/>
      <c r="K226" s="78"/>
      <c r="L226" s="78"/>
    </row>
    <row r="227" spans="2:12" ht="14.25">
      <c r="B227" s="77"/>
      <c r="C227" s="77"/>
      <c r="D227" s="77"/>
      <c r="E227" s="77"/>
      <c r="F227" s="77"/>
      <c r="G227" s="78"/>
      <c r="H227" s="78"/>
      <c r="I227" s="78"/>
      <c r="J227" s="78"/>
      <c r="K227" s="78"/>
      <c r="L227" s="78"/>
    </row>
    <row r="228" spans="2:12" ht="14.25">
      <c r="B228" s="77"/>
      <c r="C228" s="77"/>
      <c r="D228" s="77"/>
      <c r="E228" s="77"/>
      <c r="F228" s="77"/>
      <c r="G228" s="78"/>
      <c r="H228" s="78"/>
      <c r="I228" s="78"/>
      <c r="J228" s="78"/>
      <c r="K228" s="78"/>
      <c r="L228" s="78"/>
    </row>
    <row r="229" spans="2:12" ht="14.25">
      <c r="B229" s="77"/>
      <c r="C229" s="77"/>
      <c r="D229" s="77"/>
      <c r="E229" s="77"/>
      <c r="F229" s="77"/>
      <c r="G229" s="78"/>
      <c r="H229" s="78"/>
      <c r="I229" s="78"/>
      <c r="J229" s="78"/>
      <c r="K229" s="78"/>
      <c r="L229" s="78"/>
    </row>
    <row r="230" spans="2:12" ht="14.25">
      <c r="B230" s="77"/>
      <c r="C230" s="77"/>
      <c r="D230" s="77"/>
      <c r="E230" s="77"/>
      <c r="F230" s="77"/>
      <c r="G230" s="78"/>
      <c r="H230" s="78"/>
      <c r="I230" s="78"/>
      <c r="J230" s="78"/>
      <c r="K230" s="78"/>
      <c r="L230" s="78"/>
    </row>
    <row r="231" spans="2:12" ht="14.25">
      <c r="B231" s="77"/>
      <c r="C231" s="77"/>
      <c r="D231" s="77"/>
      <c r="E231" s="77"/>
      <c r="F231" s="77"/>
      <c r="G231" s="78"/>
      <c r="H231" s="78"/>
      <c r="I231" s="78"/>
      <c r="J231" s="78"/>
      <c r="K231" s="78"/>
      <c r="L231" s="78"/>
    </row>
    <row r="232" spans="2:12" ht="14.25">
      <c r="B232" s="77"/>
      <c r="C232" s="77"/>
      <c r="D232" s="77"/>
      <c r="E232" s="77"/>
      <c r="F232" s="77"/>
      <c r="G232" s="78"/>
      <c r="H232" s="78"/>
      <c r="I232" s="78"/>
      <c r="J232" s="78"/>
      <c r="K232" s="78"/>
      <c r="L232" s="78"/>
    </row>
    <row r="233" spans="2:12" ht="14.25">
      <c r="B233" s="77"/>
      <c r="C233" s="77"/>
      <c r="D233" s="77"/>
      <c r="E233" s="77"/>
      <c r="F233" s="77"/>
      <c r="G233" s="78"/>
      <c r="H233" s="78"/>
      <c r="I233" s="78"/>
      <c r="J233" s="78"/>
      <c r="K233" s="78"/>
      <c r="L233" s="78"/>
    </row>
    <row r="234" spans="2:12" ht="14.25">
      <c r="B234" s="77"/>
      <c r="C234" s="77"/>
      <c r="D234" s="77"/>
      <c r="E234" s="77"/>
      <c r="F234" s="77"/>
      <c r="G234" s="78"/>
      <c r="H234" s="78"/>
      <c r="I234" s="78"/>
      <c r="J234" s="78"/>
      <c r="K234" s="78"/>
      <c r="L234" s="78"/>
    </row>
    <row r="235" spans="2:12" ht="14.25">
      <c r="B235" s="77"/>
      <c r="C235" s="77"/>
      <c r="D235" s="77"/>
      <c r="E235" s="77"/>
      <c r="F235" s="77"/>
      <c r="G235" s="78"/>
      <c r="H235" s="78"/>
      <c r="I235" s="78"/>
      <c r="J235" s="78"/>
      <c r="K235" s="78"/>
      <c r="L235" s="78"/>
    </row>
    <row r="236" spans="2:12" ht="14.25">
      <c r="B236" s="77"/>
      <c r="C236" s="77"/>
      <c r="D236" s="77"/>
      <c r="E236" s="77"/>
      <c r="F236" s="77"/>
      <c r="G236" s="78"/>
      <c r="H236" s="78"/>
      <c r="I236" s="78"/>
      <c r="J236" s="78"/>
      <c r="K236" s="78"/>
      <c r="L236" s="78"/>
    </row>
    <row r="237" spans="2:12" ht="14.25">
      <c r="B237" s="77"/>
      <c r="C237" s="77"/>
      <c r="D237" s="77"/>
      <c r="E237" s="77"/>
      <c r="F237" s="77"/>
      <c r="G237" s="78"/>
      <c r="H237" s="78"/>
      <c r="I237" s="78"/>
      <c r="J237" s="78"/>
      <c r="K237" s="78"/>
      <c r="L237" s="78"/>
    </row>
    <row r="238" spans="2:12" ht="14.25">
      <c r="B238" s="77"/>
      <c r="C238" s="77"/>
      <c r="D238" s="77"/>
      <c r="E238" s="77"/>
      <c r="F238" s="77"/>
      <c r="G238" s="78"/>
      <c r="H238" s="78"/>
      <c r="I238" s="78"/>
      <c r="J238" s="78"/>
      <c r="K238" s="78"/>
      <c r="L238" s="78"/>
    </row>
    <row r="239" spans="2:12" ht="14.25">
      <c r="B239" s="77"/>
      <c r="C239" s="77"/>
      <c r="D239" s="77"/>
      <c r="E239" s="77"/>
      <c r="F239" s="77"/>
      <c r="G239" s="78"/>
      <c r="H239" s="78"/>
      <c r="I239" s="78"/>
      <c r="J239" s="78"/>
      <c r="K239" s="78"/>
      <c r="L239" s="78"/>
    </row>
    <row r="240" spans="2:12" ht="14.25">
      <c r="B240" s="77"/>
      <c r="C240" s="77"/>
      <c r="D240" s="77"/>
      <c r="E240" s="77"/>
      <c r="F240" s="77"/>
      <c r="G240" s="78"/>
      <c r="H240" s="78"/>
      <c r="I240" s="78"/>
      <c r="J240" s="78"/>
      <c r="K240" s="78"/>
      <c r="L240" s="78"/>
    </row>
    <row r="241" spans="2:12" ht="14.25">
      <c r="B241" s="77"/>
      <c r="C241" s="77"/>
      <c r="D241" s="77"/>
      <c r="E241" s="77"/>
      <c r="F241" s="77"/>
      <c r="G241" s="78"/>
      <c r="H241" s="78"/>
      <c r="I241" s="78"/>
      <c r="J241" s="78"/>
      <c r="K241" s="78"/>
      <c r="L241" s="78"/>
    </row>
    <row r="242" spans="2:12" ht="14.25">
      <c r="B242" s="77"/>
      <c r="C242" s="77"/>
      <c r="D242" s="77"/>
      <c r="E242" s="77"/>
      <c r="F242" s="77"/>
      <c r="G242" s="78"/>
      <c r="H242" s="78"/>
      <c r="I242" s="78"/>
      <c r="J242" s="78"/>
      <c r="K242" s="78"/>
      <c r="L242" s="78"/>
    </row>
    <row r="243" spans="2:12">
      <c r="G243" s="3"/>
      <c r="H243" s="3"/>
      <c r="I243" s="3"/>
      <c r="J243" s="3"/>
      <c r="K243" s="3"/>
      <c r="L243" s="3"/>
    </row>
    <row r="244" spans="2:12">
      <c r="G244" s="3"/>
      <c r="H244" s="3"/>
      <c r="I244" s="3"/>
      <c r="J244" s="3"/>
      <c r="K244" s="3"/>
      <c r="L244" s="3"/>
    </row>
    <row r="245" spans="2:12">
      <c r="G245" s="3"/>
      <c r="H245" s="3"/>
      <c r="I245" s="3"/>
      <c r="J245" s="3"/>
      <c r="K245" s="3"/>
      <c r="L245" s="3"/>
    </row>
    <row r="246" spans="2:12">
      <c r="G246" s="3"/>
      <c r="H246" s="3"/>
      <c r="I246" s="3"/>
      <c r="J246" s="3"/>
      <c r="K246" s="3"/>
      <c r="L246" s="3"/>
    </row>
    <row r="247" spans="2:12">
      <c r="G247" s="3"/>
      <c r="H247" s="3"/>
      <c r="I247" s="3"/>
      <c r="J247" s="3"/>
      <c r="K247" s="3"/>
      <c r="L247" s="3"/>
    </row>
    <row r="248" spans="2:12">
      <c r="G248" s="3"/>
      <c r="H248" s="3"/>
      <c r="I248" s="3"/>
      <c r="J248" s="3"/>
      <c r="K248" s="3"/>
      <c r="L248" s="3"/>
    </row>
    <row r="249" spans="2:12">
      <c r="G249" s="3"/>
      <c r="H249" s="3"/>
      <c r="I249" s="3"/>
      <c r="J249" s="3"/>
      <c r="K249" s="3"/>
      <c r="L249" s="3"/>
    </row>
    <row r="250" spans="2:12">
      <c r="G250" s="3"/>
      <c r="H250" s="3"/>
      <c r="I250" s="3"/>
      <c r="J250" s="3"/>
      <c r="K250" s="3"/>
      <c r="L250" s="3"/>
    </row>
    <row r="251" spans="2:12">
      <c r="G251" s="3"/>
      <c r="H251" s="3"/>
      <c r="I251" s="3"/>
      <c r="J251" s="3"/>
      <c r="K251" s="3"/>
      <c r="L251" s="3"/>
    </row>
    <row r="252" spans="2:12">
      <c r="G252" s="3"/>
      <c r="H252" s="3"/>
      <c r="I252" s="3"/>
      <c r="J252" s="3"/>
      <c r="K252" s="3"/>
      <c r="L252" s="3"/>
    </row>
    <row r="253" spans="2:12">
      <c r="G253" s="3"/>
      <c r="H253" s="3"/>
      <c r="I253" s="3"/>
      <c r="J253" s="3"/>
      <c r="K253" s="3"/>
      <c r="L253" s="3"/>
    </row>
    <row r="254" spans="2:12">
      <c r="G254" s="3"/>
      <c r="H254" s="3"/>
      <c r="I254" s="3"/>
      <c r="J254" s="3"/>
      <c r="K254" s="3"/>
      <c r="L254" s="3"/>
    </row>
    <row r="255" spans="2:12">
      <c r="G255" s="3"/>
      <c r="H255" s="3"/>
      <c r="I255" s="3"/>
      <c r="J255" s="3"/>
      <c r="K255" s="3"/>
      <c r="L255" s="3"/>
    </row>
    <row r="256" spans="2:12">
      <c r="G256" s="3"/>
      <c r="H256" s="3"/>
      <c r="I256" s="3"/>
      <c r="J256" s="3"/>
      <c r="K256" s="3"/>
      <c r="L256" s="3"/>
    </row>
    <row r="257" spans="7:12">
      <c r="G257" s="3"/>
      <c r="H257" s="3"/>
      <c r="I257" s="3"/>
      <c r="J257" s="3"/>
      <c r="K257" s="3"/>
      <c r="L257" s="3"/>
    </row>
    <row r="258" spans="7:12">
      <c r="G258" s="3"/>
      <c r="H258" s="3"/>
      <c r="I258" s="3"/>
      <c r="J258" s="3"/>
      <c r="K258" s="3"/>
      <c r="L258" s="3"/>
    </row>
    <row r="259" spans="7:12">
      <c r="G259" s="3"/>
      <c r="H259" s="3"/>
      <c r="I259" s="3"/>
      <c r="J259" s="3"/>
      <c r="K259" s="3"/>
      <c r="L259" s="3"/>
    </row>
    <row r="260" spans="7:12">
      <c r="G260" s="3"/>
      <c r="H260" s="3"/>
      <c r="I260" s="3"/>
      <c r="J260" s="3"/>
      <c r="K260" s="3"/>
      <c r="L260" s="3"/>
    </row>
    <row r="261" spans="7:12">
      <c r="G261" s="3"/>
      <c r="H261" s="3"/>
      <c r="I261" s="3"/>
      <c r="J261" s="3"/>
      <c r="K261" s="3"/>
      <c r="L261" s="3"/>
    </row>
    <row r="262" spans="7:12">
      <c r="G262" s="3"/>
      <c r="H262" s="3"/>
      <c r="I262" s="3"/>
      <c r="J262" s="3"/>
      <c r="K262" s="3"/>
      <c r="L262" s="3"/>
    </row>
    <row r="263" spans="7:12">
      <c r="G263" s="3"/>
      <c r="H263" s="3"/>
      <c r="I263" s="3"/>
      <c r="J263" s="3"/>
      <c r="K263" s="3"/>
      <c r="L263" s="3"/>
    </row>
    <row r="264" spans="7:12">
      <c r="G264" s="3"/>
      <c r="H264" s="3"/>
      <c r="I264" s="3"/>
      <c r="J264" s="3"/>
      <c r="K264" s="3"/>
      <c r="L264" s="3"/>
    </row>
    <row r="265" spans="7:12">
      <c r="G265" s="3"/>
      <c r="H265" s="3"/>
      <c r="I265" s="3"/>
      <c r="J265" s="3"/>
      <c r="K265" s="3"/>
      <c r="L265" s="3"/>
    </row>
    <row r="266" spans="7:12">
      <c r="G266" s="3"/>
      <c r="H266" s="3"/>
      <c r="I266" s="3"/>
      <c r="J266" s="3"/>
      <c r="K266" s="3"/>
      <c r="L266" s="3"/>
    </row>
    <row r="267" spans="7:12">
      <c r="G267" s="3"/>
      <c r="H267" s="3"/>
      <c r="I267" s="3"/>
      <c r="J267" s="3"/>
      <c r="K267" s="3"/>
      <c r="L267" s="3"/>
    </row>
    <row r="268" spans="7:12">
      <c r="G268" s="3"/>
      <c r="H268" s="3"/>
      <c r="I268" s="3"/>
      <c r="J268" s="3"/>
      <c r="K268" s="3"/>
      <c r="L268" s="3"/>
    </row>
    <row r="269" spans="7:12">
      <c r="G269" s="3"/>
      <c r="H269" s="3"/>
      <c r="I269" s="3"/>
      <c r="J269" s="3"/>
      <c r="K269" s="3"/>
      <c r="L269" s="3"/>
    </row>
    <row r="270" spans="7:12">
      <c r="G270" s="3"/>
      <c r="H270" s="3"/>
      <c r="I270" s="3"/>
      <c r="J270" s="3"/>
      <c r="K270" s="3"/>
      <c r="L270" s="3"/>
    </row>
    <row r="271" spans="7:12">
      <c r="G271" s="3"/>
      <c r="H271" s="3"/>
      <c r="I271" s="3"/>
      <c r="J271" s="3"/>
      <c r="K271" s="3"/>
      <c r="L271" s="3"/>
    </row>
    <row r="272" spans="7:12">
      <c r="G272" s="3"/>
      <c r="H272" s="3"/>
      <c r="I272" s="3"/>
      <c r="J272" s="3"/>
      <c r="K272" s="3"/>
      <c r="L272" s="3"/>
    </row>
    <row r="273" spans="7:12">
      <c r="G273" s="3"/>
      <c r="H273" s="3"/>
      <c r="I273" s="3"/>
      <c r="J273" s="3"/>
      <c r="K273" s="3"/>
      <c r="L273" s="3"/>
    </row>
    <row r="274" spans="7:12">
      <c r="G274" s="3"/>
      <c r="H274" s="3"/>
      <c r="I274" s="3"/>
      <c r="J274" s="3"/>
      <c r="K274" s="3"/>
      <c r="L274" s="3"/>
    </row>
    <row r="275" spans="7:12">
      <c r="G275" s="3"/>
      <c r="H275" s="3"/>
      <c r="I275" s="3"/>
      <c r="J275" s="3"/>
      <c r="K275" s="3"/>
      <c r="L275" s="3"/>
    </row>
    <row r="276" spans="7:12">
      <c r="G276" s="3"/>
      <c r="H276" s="3"/>
      <c r="I276" s="3"/>
      <c r="J276" s="3"/>
      <c r="K276" s="3"/>
      <c r="L276" s="3"/>
    </row>
    <row r="277" spans="7:12">
      <c r="G277" s="3"/>
      <c r="H277" s="3"/>
      <c r="I277" s="3"/>
      <c r="J277" s="3"/>
      <c r="K277" s="3"/>
      <c r="L277" s="3"/>
    </row>
    <row r="278" spans="7:12">
      <c r="G278" s="3"/>
      <c r="H278" s="3"/>
      <c r="I278" s="3"/>
      <c r="J278" s="3"/>
      <c r="K278" s="3"/>
      <c r="L278" s="3"/>
    </row>
    <row r="279" spans="7:12">
      <c r="G279" s="3"/>
      <c r="H279" s="3"/>
      <c r="I279" s="3"/>
      <c r="J279" s="3"/>
      <c r="K279" s="3"/>
      <c r="L279" s="3"/>
    </row>
    <row r="280" spans="7:12">
      <c r="G280" s="3"/>
      <c r="H280" s="3"/>
      <c r="I280" s="3"/>
      <c r="J280" s="3"/>
      <c r="K280" s="3"/>
      <c r="L280" s="3"/>
    </row>
    <row r="281" spans="7:12">
      <c r="G281" s="3"/>
      <c r="H281" s="3"/>
      <c r="I281" s="3"/>
      <c r="J281" s="3"/>
      <c r="K281" s="3"/>
      <c r="L281" s="3"/>
    </row>
    <row r="282" spans="7:12">
      <c r="G282" s="3"/>
      <c r="H282" s="3"/>
      <c r="I282" s="3"/>
      <c r="J282" s="3"/>
      <c r="K282" s="3"/>
      <c r="L282" s="3"/>
    </row>
    <row r="283" spans="7:12">
      <c r="G283" s="3"/>
      <c r="H283" s="3"/>
      <c r="I283" s="3"/>
      <c r="J283" s="3"/>
      <c r="K283" s="3"/>
      <c r="L283" s="3"/>
    </row>
    <row r="284" spans="7:12">
      <c r="G284" s="3"/>
      <c r="H284" s="3"/>
      <c r="I284" s="3"/>
      <c r="J284" s="3"/>
      <c r="K284" s="3"/>
      <c r="L284" s="3"/>
    </row>
    <row r="285" spans="7:12">
      <c r="G285" s="3"/>
      <c r="H285" s="3"/>
      <c r="I285" s="3"/>
      <c r="J285" s="3"/>
      <c r="K285" s="3"/>
      <c r="L285" s="3"/>
    </row>
    <row r="286" spans="7:12">
      <c r="G286" s="3"/>
      <c r="H286" s="3"/>
      <c r="I286" s="3"/>
      <c r="J286" s="3"/>
      <c r="K286" s="3"/>
      <c r="L286" s="3"/>
    </row>
    <row r="287" spans="7:12">
      <c r="G287" s="3"/>
      <c r="H287" s="3"/>
      <c r="I287" s="3"/>
      <c r="J287" s="3"/>
      <c r="K287" s="3"/>
      <c r="L287" s="3"/>
    </row>
    <row r="288" spans="7:12">
      <c r="G288" s="3"/>
      <c r="H288" s="3"/>
      <c r="I288" s="3"/>
      <c r="J288" s="3"/>
      <c r="K288" s="3"/>
      <c r="L288" s="3"/>
    </row>
    <row r="289" spans="7:12">
      <c r="G289" s="3"/>
      <c r="H289" s="3"/>
      <c r="I289" s="3"/>
      <c r="J289" s="3"/>
      <c r="K289" s="3"/>
      <c r="L289" s="3"/>
    </row>
    <row r="290" spans="7:12">
      <c r="G290" s="3"/>
      <c r="H290" s="3"/>
      <c r="I290" s="3"/>
      <c r="J290" s="3"/>
      <c r="K290" s="3"/>
      <c r="L290" s="3"/>
    </row>
    <row r="291" spans="7:12">
      <c r="G291" s="3"/>
      <c r="H291" s="3"/>
      <c r="I291" s="3"/>
      <c r="J291" s="3"/>
      <c r="K291" s="3"/>
      <c r="L291" s="3"/>
    </row>
    <row r="292" spans="7:12">
      <c r="G292" s="3"/>
      <c r="H292" s="3"/>
      <c r="I292" s="3"/>
      <c r="J292" s="3"/>
      <c r="K292" s="3"/>
      <c r="L292" s="3"/>
    </row>
    <row r="293" spans="7:12">
      <c r="G293" s="3"/>
      <c r="H293" s="3"/>
      <c r="I293" s="3"/>
      <c r="J293" s="3"/>
      <c r="K293" s="3"/>
      <c r="L293" s="3"/>
    </row>
    <row r="294" spans="7:12">
      <c r="G294" s="3"/>
      <c r="H294" s="3"/>
      <c r="I294" s="3"/>
      <c r="J294" s="3"/>
      <c r="K294" s="3"/>
      <c r="L294" s="3"/>
    </row>
    <row r="295" spans="7:12">
      <c r="G295" s="3"/>
      <c r="H295" s="3"/>
      <c r="I295" s="3"/>
      <c r="J295" s="3"/>
      <c r="K295" s="3"/>
      <c r="L295" s="3"/>
    </row>
    <row r="296" spans="7:12">
      <c r="G296" s="3"/>
      <c r="H296" s="3"/>
      <c r="I296" s="3"/>
      <c r="J296" s="3"/>
      <c r="K296" s="3"/>
      <c r="L296" s="3"/>
    </row>
    <row r="297" spans="7:12">
      <c r="G297" s="3"/>
      <c r="H297" s="3"/>
      <c r="I297" s="3"/>
      <c r="J297" s="3"/>
      <c r="K297" s="3"/>
      <c r="L297" s="3"/>
    </row>
    <row r="298" spans="7:12">
      <c r="G298" s="3"/>
      <c r="H298" s="3"/>
      <c r="I298" s="3"/>
      <c r="J298" s="3"/>
      <c r="K298" s="3"/>
      <c r="L298" s="3"/>
    </row>
    <row r="299" spans="7:12">
      <c r="G299" s="3"/>
      <c r="H299" s="3"/>
      <c r="I299" s="3"/>
      <c r="J299" s="3"/>
      <c r="K299" s="3"/>
      <c r="L299" s="3"/>
    </row>
    <row r="300" spans="7:12">
      <c r="G300" s="3"/>
      <c r="H300" s="3"/>
      <c r="I300" s="3"/>
      <c r="J300" s="3"/>
      <c r="K300" s="3"/>
      <c r="L300" s="3"/>
    </row>
    <row r="301" spans="7:12">
      <c r="G301" s="3"/>
      <c r="H301" s="3"/>
      <c r="I301" s="3"/>
      <c r="J301" s="3"/>
      <c r="K301" s="3"/>
      <c r="L301" s="3"/>
    </row>
    <row r="302" spans="7:12">
      <c r="G302" s="3"/>
      <c r="H302" s="3"/>
      <c r="I302" s="3"/>
      <c r="J302" s="3"/>
      <c r="K302" s="3"/>
      <c r="L302" s="3"/>
    </row>
    <row r="303" spans="7:12">
      <c r="G303" s="3"/>
      <c r="H303" s="3"/>
      <c r="I303" s="3"/>
      <c r="J303" s="3"/>
      <c r="K303" s="3"/>
      <c r="L303" s="3"/>
    </row>
    <row r="304" spans="7:12">
      <c r="G304" s="3"/>
      <c r="H304" s="3"/>
      <c r="I304" s="3"/>
      <c r="J304" s="3"/>
      <c r="K304" s="3"/>
      <c r="L304" s="3"/>
    </row>
    <row r="305" spans="2:12">
      <c r="G305" s="3"/>
      <c r="H305" s="3"/>
      <c r="I305" s="3"/>
      <c r="J305" s="3"/>
      <c r="K305" s="3"/>
      <c r="L305" s="3"/>
    </row>
    <row r="306" spans="2:12">
      <c r="G306" s="3"/>
      <c r="H306" s="3"/>
      <c r="I306" s="3"/>
      <c r="J306" s="3"/>
      <c r="K306" s="3"/>
      <c r="L306" s="3"/>
    </row>
    <row r="307" spans="2:12">
      <c r="G307" s="3"/>
      <c r="H307" s="3"/>
      <c r="I307" s="3"/>
      <c r="J307" s="3"/>
      <c r="K307" s="3"/>
      <c r="L307" s="3"/>
    </row>
    <row r="308" spans="2:12">
      <c r="G308" s="3"/>
      <c r="H308" s="3"/>
      <c r="I308" s="3"/>
      <c r="J308" s="3"/>
      <c r="K308" s="3"/>
      <c r="L308" s="3"/>
    </row>
    <row r="309" spans="2:12">
      <c r="G309" s="3"/>
      <c r="H309" s="3"/>
      <c r="I309" s="3"/>
      <c r="J309" s="3"/>
      <c r="K309" s="3"/>
      <c r="L309" s="3"/>
    </row>
    <row r="310" spans="2:12">
      <c r="G310" s="3"/>
      <c r="H310" s="3"/>
      <c r="I310" s="3"/>
      <c r="J310" s="3"/>
      <c r="K310" s="3"/>
      <c r="L310" s="3"/>
    </row>
    <row r="311" spans="2:12">
      <c r="G311" s="3"/>
      <c r="H311" s="3"/>
      <c r="I311" s="3"/>
      <c r="J311" s="3"/>
      <c r="K311" s="3"/>
      <c r="L311" s="3"/>
    </row>
    <row r="312" spans="2:12">
      <c r="G312" s="3"/>
      <c r="H312" s="3"/>
      <c r="I312" s="3"/>
      <c r="J312" s="3"/>
      <c r="K312" s="3"/>
      <c r="L312" s="3"/>
    </row>
    <row r="313" spans="2:12">
      <c r="B313" s="79"/>
      <c r="G313" s="80"/>
      <c r="H313" s="80"/>
      <c r="I313" s="80"/>
      <c r="J313" s="80"/>
      <c r="K313" s="80"/>
      <c r="L313" s="80"/>
    </row>
    <row r="314" spans="2:12">
      <c r="B314" s="79"/>
      <c r="G314" s="80"/>
      <c r="H314" s="80"/>
      <c r="I314" s="80"/>
      <c r="J314" s="80"/>
      <c r="K314" s="80"/>
      <c r="L314" s="80"/>
    </row>
    <row r="315" spans="2:12">
      <c r="B315" s="79"/>
      <c r="G315" s="80"/>
      <c r="H315" s="80"/>
      <c r="I315" s="80"/>
      <c r="J315" s="80"/>
      <c r="K315" s="80"/>
      <c r="L315" s="80"/>
    </row>
    <row r="316" spans="2:12">
      <c r="B316" s="79"/>
      <c r="G316" s="80"/>
      <c r="H316" s="80"/>
      <c r="I316" s="80"/>
      <c r="J316" s="80"/>
      <c r="K316" s="80"/>
      <c r="L316" s="80"/>
    </row>
    <row r="317" spans="2:12">
      <c r="B317" s="79"/>
      <c r="G317" s="80"/>
      <c r="H317" s="80"/>
      <c r="I317" s="80"/>
      <c r="J317" s="80"/>
      <c r="K317" s="80"/>
      <c r="L317" s="80"/>
    </row>
    <row r="318" spans="2:12">
      <c r="B318" s="79"/>
      <c r="G318" s="80"/>
      <c r="H318" s="80"/>
      <c r="I318" s="80"/>
      <c r="J318" s="80"/>
      <c r="K318" s="80"/>
      <c r="L318" s="80"/>
    </row>
    <row r="319" spans="2:12">
      <c r="B319" s="79"/>
      <c r="G319" s="80"/>
      <c r="H319" s="80"/>
      <c r="I319" s="80"/>
      <c r="J319" s="80"/>
      <c r="K319" s="80"/>
      <c r="L319" s="80"/>
    </row>
    <row r="320" spans="2:12">
      <c r="B320" s="79"/>
      <c r="G320" s="80"/>
      <c r="H320" s="80"/>
      <c r="I320" s="80"/>
      <c r="J320" s="80"/>
      <c r="K320" s="80"/>
      <c r="L320" s="80"/>
    </row>
    <row r="321" spans="2:12">
      <c r="B321" s="79"/>
      <c r="G321" s="80"/>
      <c r="H321" s="80"/>
      <c r="I321" s="80"/>
      <c r="J321" s="80"/>
      <c r="K321" s="80"/>
      <c r="L321" s="80"/>
    </row>
    <row r="322" spans="2:12">
      <c r="B322" s="79"/>
      <c r="G322" s="80"/>
      <c r="H322" s="80"/>
      <c r="I322" s="80"/>
      <c r="J322" s="80"/>
      <c r="K322" s="80"/>
      <c r="L322" s="80"/>
    </row>
    <row r="323" spans="2:12">
      <c r="B323" s="79"/>
      <c r="G323" s="80"/>
      <c r="H323" s="80"/>
      <c r="I323" s="80"/>
      <c r="J323" s="80"/>
      <c r="K323" s="80"/>
      <c r="L323" s="80"/>
    </row>
    <row r="324" spans="2:12">
      <c r="B324" s="79"/>
      <c r="G324" s="80"/>
      <c r="H324" s="80"/>
      <c r="I324" s="80"/>
      <c r="J324" s="80"/>
      <c r="K324" s="80"/>
      <c r="L324" s="80"/>
    </row>
    <row r="325" spans="2:12">
      <c r="B325" s="79"/>
      <c r="G325" s="80"/>
      <c r="H325" s="80"/>
      <c r="I325" s="80"/>
      <c r="J325" s="80"/>
      <c r="K325" s="80"/>
      <c r="L325" s="80"/>
    </row>
    <row r="326" spans="2:12">
      <c r="B326" s="79"/>
      <c r="G326" s="80"/>
      <c r="H326" s="80"/>
      <c r="I326" s="80"/>
      <c r="J326" s="80"/>
      <c r="K326" s="80"/>
      <c r="L326" s="80"/>
    </row>
    <row r="327" spans="2:12">
      <c r="B327" s="79"/>
      <c r="G327" s="80"/>
      <c r="H327" s="80"/>
      <c r="I327" s="80"/>
      <c r="J327" s="80"/>
      <c r="K327" s="80"/>
      <c r="L327" s="80"/>
    </row>
    <row r="328" spans="2:12">
      <c r="B328" s="79"/>
      <c r="G328" s="80"/>
      <c r="H328" s="80"/>
      <c r="I328" s="80"/>
      <c r="J328" s="80"/>
      <c r="K328" s="80"/>
      <c r="L328" s="80"/>
    </row>
    <row r="329" spans="2:12">
      <c r="B329" s="79"/>
      <c r="G329" s="80"/>
      <c r="H329" s="80"/>
      <c r="I329" s="80"/>
      <c r="J329" s="80"/>
      <c r="K329" s="80"/>
      <c r="L329" s="80"/>
    </row>
    <row r="330" spans="2:12">
      <c r="B330" s="79"/>
      <c r="G330" s="80"/>
      <c r="H330" s="80"/>
      <c r="I330" s="80"/>
      <c r="J330" s="80"/>
      <c r="K330" s="80"/>
      <c r="L330" s="80"/>
    </row>
    <row r="331" spans="2:12">
      <c r="B331" s="79"/>
      <c r="G331" s="80"/>
      <c r="H331" s="80"/>
      <c r="I331" s="80"/>
      <c r="J331" s="80"/>
      <c r="K331" s="80"/>
      <c r="L331" s="80"/>
    </row>
    <row r="332" spans="2:12">
      <c r="B332" s="79"/>
      <c r="G332" s="80"/>
      <c r="H332" s="80"/>
      <c r="I332" s="80"/>
      <c r="J332" s="80"/>
      <c r="K332" s="80"/>
      <c r="L332" s="80"/>
    </row>
    <row r="333" spans="2:12">
      <c r="B333" s="79"/>
      <c r="G333" s="80"/>
      <c r="H333" s="80"/>
      <c r="I333" s="80"/>
      <c r="J333" s="80"/>
      <c r="K333" s="80"/>
      <c r="L333" s="80"/>
    </row>
    <row r="334" spans="2:12">
      <c r="B334" s="79"/>
      <c r="G334" s="80"/>
      <c r="H334" s="80"/>
      <c r="I334" s="80"/>
      <c r="J334" s="80"/>
      <c r="K334" s="80"/>
      <c r="L334" s="80"/>
    </row>
    <row r="335" spans="2:12">
      <c r="B335" s="79"/>
      <c r="G335" s="80"/>
      <c r="H335" s="80"/>
      <c r="I335" s="80"/>
      <c r="J335" s="80"/>
      <c r="K335" s="80"/>
      <c r="L335" s="80"/>
    </row>
    <row r="336" spans="2:12">
      <c r="B336" s="79"/>
      <c r="G336" s="80"/>
      <c r="H336" s="80"/>
      <c r="I336" s="80"/>
      <c r="J336" s="80"/>
      <c r="K336" s="80"/>
      <c r="L336" s="80"/>
    </row>
    <row r="337" spans="2:12">
      <c r="B337" s="79"/>
      <c r="G337" s="80"/>
      <c r="H337" s="80"/>
      <c r="I337" s="80"/>
      <c r="J337" s="80"/>
      <c r="K337" s="80"/>
      <c r="L337" s="80"/>
    </row>
    <row r="338" spans="2:12">
      <c r="B338" s="79"/>
      <c r="G338" s="80"/>
      <c r="H338" s="80"/>
      <c r="I338" s="80"/>
      <c r="J338" s="80"/>
      <c r="K338" s="80"/>
      <c r="L338" s="80"/>
    </row>
    <row r="339" spans="2:12">
      <c r="B339" s="79"/>
      <c r="G339" s="80"/>
      <c r="H339" s="80"/>
      <c r="I339" s="80"/>
      <c r="J339" s="80"/>
      <c r="K339" s="80"/>
      <c r="L339" s="80"/>
    </row>
    <row r="340" spans="2:12">
      <c r="B340" s="79"/>
      <c r="G340" s="80"/>
      <c r="H340" s="80"/>
      <c r="I340" s="80"/>
      <c r="J340" s="80"/>
      <c r="K340" s="80"/>
      <c r="L340" s="80"/>
    </row>
    <row r="341" spans="2:12">
      <c r="B341" s="79"/>
      <c r="G341" s="80"/>
      <c r="H341" s="80"/>
      <c r="I341" s="80"/>
      <c r="J341" s="80"/>
      <c r="K341" s="80"/>
      <c r="L341" s="80"/>
    </row>
    <row r="342" spans="2:12">
      <c r="B342" s="79"/>
      <c r="G342" s="80"/>
      <c r="H342" s="80"/>
      <c r="I342" s="80"/>
      <c r="J342" s="80"/>
      <c r="K342" s="80"/>
      <c r="L342" s="80"/>
    </row>
    <row r="343" spans="2:12">
      <c r="B343" s="79"/>
      <c r="G343" s="80"/>
      <c r="H343" s="80"/>
      <c r="I343" s="80"/>
      <c r="J343" s="80"/>
      <c r="K343" s="80"/>
      <c r="L343" s="80"/>
    </row>
    <row r="344" spans="2:12">
      <c r="B344" s="79"/>
      <c r="G344" s="80"/>
      <c r="H344" s="80"/>
      <c r="I344" s="80"/>
      <c r="J344" s="80"/>
      <c r="K344" s="80"/>
      <c r="L344" s="80"/>
    </row>
    <row r="345" spans="2:12">
      <c r="B345" s="79"/>
      <c r="G345" s="80"/>
      <c r="H345" s="80"/>
      <c r="I345" s="80"/>
      <c r="J345" s="80"/>
      <c r="K345" s="80"/>
      <c r="L345" s="80"/>
    </row>
    <row r="346" spans="2:12">
      <c r="B346" s="79"/>
      <c r="G346" s="80"/>
      <c r="H346" s="80"/>
      <c r="I346" s="80"/>
      <c r="J346" s="80"/>
      <c r="K346" s="80"/>
      <c r="L346" s="80"/>
    </row>
    <row r="347" spans="2:12">
      <c r="B347" s="79"/>
      <c r="G347" s="80"/>
      <c r="H347" s="80"/>
      <c r="I347" s="80"/>
      <c r="J347" s="80"/>
      <c r="K347" s="80"/>
      <c r="L347" s="80"/>
    </row>
    <row r="348" spans="2:12">
      <c r="B348" s="79"/>
      <c r="G348" s="80"/>
      <c r="H348" s="80"/>
      <c r="I348" s="80"/>
      <c r="J348" s="80"/>
      <c r="K348" s="80"/>
      <c r="L348" s="80"/>
    </row>
    <row r="349" spans="2:12">
      <c r="B349" s="79"/>
      <c r="G349" s="80"/>
      <c r="H349" s="80"/>
      <c r="I349" s="80"/>
      <c r="J349" s="80"/>
      <c r="K349" s="80"/>
      <c r="L349" s="80"/>
    </row>
    <row r="350" spans="2:12">
      <c r="B350" s="79"/>
      <c r="G350" s="80"/>
      <c r="H350" s="80"/>
      <c r="I350" s="80"/>
      <c r="J350" s="80"/>
      <c r="K350" s="80"/>
      <c r="L350" s="80"/>
    </row>
    <row r="351" spans="2:12">
      <c r="B351" s="79"/>
      <c r="G351" s="80"/>
      <c r="H351" s="80"/>
      <c r="I351" s="80"/>
      <c r="J351" s="80"/>
      <c r="K351" s="80"/>
      <c r="L351" s="80"/>
    </row>
    <row r="352" spans="2:12">
      <c r="B352" s="79"/>
      <c r="G352" s="80"/>
      <c r="H352" s="80"/>
      <c r="I352" s="80"/>
      <c r="J352" s="80"/>
      <c r="K352" s="80"/>
      <c r="L352" s="80"/>
    </row>
    <row r="353" spans="2:12">
      <c r="B353" s="79"/>
      <c r="G353" s="80"/>
      <c r="H353" s="80"/>
      <c r="I353" s="80"/>
      <c r="J353" s="80"/>
      <c r="K353" s="80"/>
      <c r="L353" s="80"/>
    </row>
    <row r="354" spans="2:12">
      <c r="B354" s="79"/>
      <c r="G354" s="80"/>
      <c r="H354" s="80"/>
      <c r="I354" s="80"/>
      <c r="J354" s="80"/>
      <c r="K354" s="80"/>
      <c r="L354" s="80"/>
    </row>
    <row r="355" spans="2:12">
      <c r="B355" s="79"/>
      <c r="G355" s="80"/>
      <c r="H355" s="80"/>
      <c r="I355" s="80"/>
      <c r="J355" s="80"/>
      <c r="K355" s="80"/>
      <c r="L355" s="80"/>
    </row>
    <row r="356" spans="2:12">
      <c r="B356" s="79"/>
      <c r="G356" s="80"/>
      <c r="H356" s="80"/>
      <c r="I356" s="80"/>
      <c r="J356" s="80"/>
      <c r="K356" s="80"/>
      <c r="L356" s="80"/>
    </row>
    <row r="357" spans="2:12">
      <c r="B357" s="79"/>
      <c r="G357" s="80"/>
      <c r="H357" s="80"/>
      <c r="I357" s="80"/>
      <c r="J357" s="80"/>
      <c r="K357" s="80"/>
      <c r="L357" s="80"/>
    </row>
    <row r="358" spans="2:12">
      <c r="B358" s="79"/>
      <c r="G358" s="80"/>
      <c r="H358" s="80"/>
      <c r="I358" s="80"/>
      <c r="J358" s="80"/>
      <c r="K358" s="80"/>
      <c r="L358" s="80"/>
    </row>
    <row r="359" spans="2:12">
      <c r="B359" s="79"/>
      <c r="G359" s="80"/>
      <c r="H359" s="80"/>
      <c r="I359" s="80"/>
      <c r="J359" s="80"/>
      <c r="K359" s="80"/>
      <c r="L359" s="80"/>
    </row>
    <row r="360" spans="2:12">
      <c r="B360" s="79"/>
      <c r="G360" s="80"/>
      <c r="H360" s="80"/>
      <c r="I360" s="80"/>
      <c r="J360" s="80"/>
      <c r="K360" s="80"/>
      <c r="L360" s="80"/>
    </row>
    <row r="361" spans="2:12">
      <c r="B361" s="79"/>
      <c r="G361" s="80"/>
      <c r="H361" s="80"/>
      <c r="I361" s="80"/>
      <c r="J361" s="80"/>
      <c r="K361" s="80"/>
      <c r="L361" s="80"/>
    </row>
    <row r="362" spans="2:12">
      <c r="B362" s="79"/>
      <c r="G362" s="80"/>
      <c r="H362" s="80"/>
      <c r="I362" s="80"/>
      <c r="J362" s="80"/>
      <c r="K362" s="80"/>
      <c r="L362" s="80"/>
    </row>
    <row r="363" spans="2:12">
      <c r="B363" s="79"/>
      <c r="G363" s="80"/>
      <c r="H363" s="80"/>
      <c r="I363" s="80"/>
      <c r="J363" s="80"/>
      <c r="K363" s="80"/>
      <c r="L363" s="80"/>
    </row>
    <row r="364" spans="2:12">
      <c r="B364" s="79"/>
      <c r="G364" s="80"/>
      <c r="H364" s="80"/>
      <c r="I364" s="80"/>
      <c r="J364" s="80"/>
      <c r="K364" s="80"/>
      <c r="L364" s="80"/>
    </row>
    <row r="365" spans="2:12">
      <c r="B365" s="79"/>
      <c r="G365" s="80"/>
      <c r="H365" s="80"/>
      <c r="I365" s="80"/>
      <c r="J365" s="80"/>
      <c r="K365" s="80"/>
      <c r="L365" s="80"/>
    </row>
    <row r="366" spans="2:12">
      <c r="B366" s="79"/>
      <c r="G366" s="80"/>
      <c r="H366" s="80"/>
      <c r="I366" s="80"/>
      <c r="J366" s="80"/>
      <c r="K366" s="80"/>
      <c r="L366" s="80"/>
    </row>
    <row r="367" spans="2:12">
      <c r="B367" s="79"/>
      <c r="G367" s="80"/>
      <c r="H367" s="80"/>
      <c r="I367" s="80"/>
      <c r="J367" s="80"/>
      <c r="K367" s="80"/>
      <c r="L367" s="80"/>
    </row>
    <row r="368" spans="2:12">
      <c r="B368" s="79"/>
      <c r="G368" s="80"/>
      <c r="H368" s="80"/>
      <c r="I368" s="80"/>
      <c r="J368" s="80"/>
      <c r="K368" s="80"/>
      <c r="L368" s="80"/>
    </row>
    <row r="369" spans="2:12">
      <c r="B369" s="79"/>
      <c r="G369" s="80"/>
      <c r="H369" s="80"/>
      <c r="I369" s="80"/>
      <c r="J369" s="80"/>
      <c r="K369" s="80"/>
      <c r="L369" s="80"/>
    </row>
    <row r="370" spans="2:12">
      <c r="B370" s="79"/>
      <c r="G370" s="80"/>
      <c r="H370" s="80"/>
      <c r="I370" s="80"/>
      <c r="J370" s="80"/>
      <c r="K370" s="80"/>
      <c r="L370" s="80"/>
    </row>
    <row r="371" spans="2:12">
      <c r="B371" s="79"/>
      <c r="G371" s="80"/>
      <c r="H371" s="80"/>
      <c r="I371" s="80"/>
      <c r="J371" s="80"/>
      <c r="K371" s="80"/>
      <c r="L371" s="80"/>
    </row>
    <row r="372" spans="2:12">
      <c r="B372" s="79"/>
      <c r="G372" s="80"/>
      <c r="H372" s="80"/>
      <c r="I372" s="80"/>
      <c r="J372" s="80"/>
      <c r="K372" s="80"/>
      <c r="L372" s="80"/>
    </row>
    <row r="373" spans="2:12">
      <c r="B373" s="79"/>
      <c r="G373" s="80"/>
      <c r="H373" s="80"/>
      <c r="I373" s="80"/>
      <c r="J373" s="80"/>
      <c r="K373" s="80"/>
      <c r="L373" s="80"/>
    </row>
    <row r="374" spans="2:12">
      <c r="B374" s="79"/>
      <c r="G374" s="80"/>
      <c r="H374" s="80"/>
      <c r="I374" s="80"/>
      <c r="J374" s="80"/>
      <c r="K374" s="80"/>
      <c r="L374" s="80"/>
    </row>
    <row r="375" spans="2:12">
      <c r="B375" s="79"/>
      <c r="G375" s="80"/>
      <c r="H375" s="80"/>
      <c r="I375" s="80"/>
      <c r="J375" s="80"/>
      <c r="K375" s="80"/>
      <c r="L375" s="80"/>
    </row>
    <row r="376" spans="2:12">
      <c r="B376" s="79"/>
      <c r="G376" s="80"/>
      <c r="H376" s="80"/>
      <c r="I376" s="80"/>
      <c r="J376" s="80"/>
      <c r="K376" s="80"/>
      <c r="L376" s="80"/>
    </row>
    <row r="377" spans="2:12">
      <c r="B377" s="79"/>
      <c r="G377" s="80"/>
      <c r="H377" s="80"/>
      <c r="I377" s="80"/>
      <c r="J377" s="80"/>
      <c r="K377" s="80"/>
      <c r="L377" s="80"/>
    </row>
    <row r="378" spans="2:12">
      <c r="B378" s="79"/>
      <c r="G378" s="80"/>
      <c r="H378" s="80"/>
      <c r="I378" s="80"/>
      <c r="J378" s="80"/>
      <c r="K378" s="80"/>
      <c r="L378" s="80"/>
    </row>
    <row r="379" spans="2:12">
      <c r="B379" s="79"/>
      <c r="G379" s="80"/>
      <c r="H379" s="80"/>
      <c r="I379" s="80"/>
      <c r="J379" s="80"/>
      <c r="K379" s="80"/>
      <c r="L379" s="80"/>
    </row>
    <row r="380" spans="2:12">
      <c r="B380" s="79"/>
      <c r="G380" s="80"/>
      <c r="H380" s="80"/>
      <c r="I380" s="80"/>
      <c r="J380" s="80"/>
      <c r="K380" s="80"/>
      <c r="L380" s="80"/>
    </row>
    <row r="381" spans="2:12">
      <c r="B381" s="79"/>
      <c r="G381" s="80"/>
      <c r="H381" s="80"/>
      <c r="I381" s="80"/>
      <c r="J381" s="80"/>
      <c r="K381" s="80"/>
      <c r="L381" s="80"/>
    </row>
    <row r="382" spans="2:12">
      <c r="B382" s="79"/>
      <c r="G382" s="80"/>
      <c r="H382" s="80"/>
      <c r="I382" s="80"/>
      <c r="J382" s="80"/>
      <c r="K382" s="80"/>
      <c r="L382" s="80"/>
    </row>
    <row r="383" spans="2:12">
      <c r="B383" s="79"/>
      <c r="G383" s="80"/>
      <c r="H383" s="80"/>
      <c r="I383" s="80"/>
      <c r="J383" s="80"/>
      <c r="K383" s="80"/>
      <c r="L383" s="80"/>
    </row>
    <row r="384" spans="2:12">
      <c r="B384" s="79"/>
      <c r="G384" s="80"/>
      <c r="H384" s="80"/>
      <c r="I384" s="80"/>
      <c r="J384" s="80"/>
      <c r="K384" s="80"/>
      <c r="L384" s="80"/>
    </row>
    <row r="385" spans="2:12">
      <c r="B385" s="79"/>
      <c r="G385" s="80"/>
      <c r="H385" s="80"/>
      <c r="I385" s="80"/>
      <c r="J385" s="80"/>
      <c r="K385" s="80"/>
      <c r="L385" s="80"/>
    </row>
    <row r="386" spans="2:12">
      <c r="B386" s="79"/>
      <c r="G386" s="80"/>
      <c r="H386" s="80"/>
      <c r="I386" s="80"/>
      <c r="J386" s="80"/>
      <c r="K386" s="80"/>
      <c r="L386" s="80"/>
    </row>
    <row r="387" spans="2:12">
      <c r="B387" s="79"/>
      <c r="G387" s="80"/>
      <c r="H387" s="80"/>
      <c r="I387" s="80"/>
      <c r="J387" s="80"/>
      <c r="K387" s="80"/>
      <c r="L387" s="80"/>
    </row>
    <row r="388" spans="2:12">
      <c r="B388" s="79"/>
      <c r="G388" s="80"/>
      <c r="H388" s="80"/>
      <c r="I388" s="80"/>
      <c r="J388" s="80"/>
      <c r="K388" s="80"/>
      <c r="L388" s="80"/>
    </row>
    <row r="389" spans="2:12">
      <c r="B389" s="79"/>
      <c r="G389" s="80"/>
      <c r="H389" s="80"/>
      <c r="I389" s="80"/>
      <c r="J389" s="80"/>
      <c r="K389" s="80"/>
      <c r="L389" s="80"/>
    </row>
    <row r="390" spans="2:12">
      <c r="B390" s="79"/>
      <c r="G390" s="80"/>
      <c r="H390" s="80"/>
      <c r="I390" s="80"/>
      <c r="J390" s="80"/>
      <c r="K390" s="80"/>
      <c r="L390" s="80"/>
    </row>
    <row r="391" spans="2:12">
      <c r="B391" s="79"/>
      <c r="G391" s="80"/>
      <c r="H391" s="80"/>
      <c r="I391" s="80"/>
      <c r="J391" s="80"/>
      <c r="K391" s="80"/>
      <c r="L391" s="80"/>
    </row>
    <row r="392" spans="2:12">
      <c r="B392" s="79"/>
      <c r="G392" s="80"/>
      <c r="H392" s="80"/>
      <c r="I392" s="80"/>
      <c r="J392" s="80"/>
      <c r="K392" s="80"/>
      <c r="L392" s="80"/>
    </row>
    <row r="393" spans="2:12">
      <c r="B393" s="79"/>
      <c r="G393" s="80"/>
      <c r="H393" s="80"/>
      <c r="I393" s="80"/>
      <c r="J393" s="80"/>
      <c r="K393" s="80"/>
      <c r="L393" s="80"/>
    </row>
    <row r="394" spans="2:12">
      <c r="B394" s="79"/>
      <c r="G394" s="80"/>
      <c r="H394" s="80"/>
      <c r="I394" s="80"/>
      <c r="J394" s="80"/>
      <c r="K394" s="80"/>
      <c r="L394" s="80"/>
    </row>
    <row r="395" spans="2:12">
      <c r="B395" s="79"/>
      <c r="G395" s="80"/>
      <c r="H395" s="80"/>
      <c r="I395" s="80"/>
      <c r="J395" s="80"/>
      <c r="K395" s="80"/>
      <c r="L395" s="80"/>
    </row>
    <row r="396" spans="2:12">
      <c r="B396" s="79"/>
      <c r="G396" s="80"/>
      <c r="H396" s="80"/>
      <c r="I396" s="80"/>
      <c r="J396" s="80"/>
      <c r="K396" s="80"/>
      <c r="L396" s="80"/>
    </row>
    <row r="397" spans="2:12">
      <c r="B397" s="79"/>
      <c r="G397" s="80"/>
      <c r="H397" s="80"/>
      <c r="I397" s="80"/>
      <c r="J397" s="80"/>
      <c r="K397" s="80"/>
      <c r="L397" s="80"/>
    </row>
    <row r="398" spans="2:12">
      <c r="B398" s="79"/>
      <c r="G398" s="80"/>
      <c r="H398" s="80"/>
      <c r="I398" s="80"/>
      <c r="J398" s="80"/>
      <c r="K398" s="80"/>
      <c r="L398" s="80"/>
    </row>
    <row r="399" spans="2:12">
      <c r="B399" s="79"/>
      <c r="G399" s="80"/>
      <c r="H399" s="80"/>
      <c r="I399" s="80"/>
      <c r="J399" s="80"/>
      <c r="K399" s="80"/>
      <c r="L399" s="80"/>
    </row>
    <row r="400" spans="2:12">
      <c r="B400" s="79"/>
      <c r="G400" s="80"/>
      <c r="H400" s="80"/>
      <c r="I400" s="80"/>
      <c r="J400" s="80"/>
      <c r="K400" s="80"/>
      <c r="L400" s="80"/>
    </row>
    <row r="401" spans="2:12">
      <c r="B401" s="79"/>
      <c r="G401" s="80"/>
      <c r="H401" s="80"/>
      <c r="I401" s="80"/>
      <c r="J401" s="80"/>
      <c r="K401" s="80"/>
      <c r="L401" s="80"/>
    </row>
    <row r="402" spans="2:12">
      <c r="G402" s="80"/>
      <c r="H402" s="80"/>
      <c r="I402" s="80"/>
      <c r="J402" s="80"/>
      <c r="K402" s="80"/>
      <c r="L402" s="80"/>
    </row>
    <row r="403" spans="2:12">
      <c r="G403" s="80"/>
      <c r="H403" s="80"/>
      <c r="I403" s="80"/>
      <c r="J403" s="80"/>
      <c r="K403" s="80"/>
      <c r="L403" s="80"/>
    </row>
    <row r="404" spans="2:12">
      <c r="G404" s="80"/>
      <c r="H404" s="80"/>
      <c r="I404" s="80"/>
      <c r="J404" s="80"/>
      <c r="K404" s="80"/>
      <c r="L404" s="80"/>
    </row>
    <row r="405" spans="2:12">
      <c r="G405" s="80"/>
      <c r="H405" s="80"/>
      <c r="I405" s="80"/>
      <c r="J405" s="80"/>
      <c r="K405" s="80"/>
      <c r="L405" s="80"/>
    </row>
    <row r="406" spans="2:12">
      <c r="G406" s="80"/>
      <c r="H406" s="80"/>
      <c r="I406" s="80"/>
      <c r="J406" s="80"/>
      <c r="K406" s="80"/>
      <c r="L406" s="80"/>
    </row>
    <row r="407" spans="2:12">
      <c r="G407" s="80"/>
      <c r="H407" s="80"/>
      <c r="I407" s="80"/>
      <c r="J407" s="80"/>
      <c r="K407" s="80"/>
      <c r="L407" s="80"/>
    </row>
    <row r="408" spans="2:12">
      <c r="G408" s="80"/>
      <c r="H408" s="80"/>
      <c r="I408" s="80"/>
      <c r="J408" s="80"/>
      <c r="K408" s="80"/>
      <c r="L408" s="80"/>
    </row>
    <row r="409" spans="2:12">
      <c r="G409" s="80"/>
      <c r="H409" s="80"/>
      <c r="I409" s="80"/>
      <c r="J409" s="80"/>
      <c r="K409" s="80"/>
      <c r="L409" s="80"/>
    </row>
    <row r="410" spans="2:12">
      <c r="G410" s="80"/>
      <c r="H410" s="80"/>
      <c r="I410" s="80"/>
      <c r="J410" s="80"/>
      <c r="K410" s="80"/>
      <c r="L410" s="80"/>
    </row>
    <row r="411" spans="2:12">
      <c r="G411" s="80"/>
      <c r="H411" s="80"/>
      <c r="I411" s="80"/>
      <c r="J411" s="80"/>
      <c r="K411" s="80"/>
      <c r="L411" s="80"/>
    </row>
    <row r="412" spans="2:12">
      <c r="G412" s="80"/>
      <c r="H412" s="80"/>
      <c r="I412" s="80"/>
      <c r="J412" s="80"/>
      <c r="K412" s="80"/>
      <c r="L412" s="80"/>
    </row>
    <row r="413" spans="2:12">
      <c r="G413" s="80"/>
      <c r="H413" s="80"/>
      <c r="I413" s="80"/>
      <c r="J413" s="80"/>
      <c r="K413" s="80"/>
      <c r="L413" s="80"/>
    </row>
    <row r="414" spans="2:12">
      <c r="G414" s="80"/>
      <c r="H414" s="80"/>
      <c r="I414" s="80"/>
      <c r="J414" s="80"/>
      <c r="K414" s="80"/>
      <c r="L414" s="80"/>
    </row>
    <row r="415" spans="2:12">
      <c r="G415" s="80"/>
      <c r="H415" s="80"/>
      <c r="I415" s="80"/>
      <c r="J415" s="80"/>
      <c r="K415" s="80"/>
      <c r="L415" s="80"/>
    </row>
    <row r="416" spans="2:12">
      <c r="G416" s="80"/>
      <c r="H416" s="80"/>
      <c r="I416" s="80"/>
      <c r="J416" s="80"/>
      <c r="K416" s="80"/>
      <c r="L416" s="80"/>
    </row>
    <row r="417" spans="7:12">
      <c r="G417" s="80"/>
      <c r="H417" s="80"/>
      <c r="I417" s="80"/>
      <c r="J417" s="80"/>
      <c r="K417" s="80"/>
      <c r="L417" s="80"/>
    </row>
    <row r="418" spans="7:12">
      <c r="G418" s="80"/>
      <c r="H418" s="80"/>
      <c r="I418" s="80"/>
      <c r="J418" s="80"/>
      <c r="K418" s="80"/>
      <c r="L418" s="80"/>
    </row>
    <row r="419" spans="7:12">
      <c r="G419" s="80"/>
      <c r="H419" s="80"/>
      <c r="I419" s="80"/>
      <c r="J419" s="80"/>
      <c r="K419" s="80"/>
      <c r="L419" s="80"/>
    </row>
    <row r="420" spans="7:12">
      <c r="G420" s="80"/>
      <c r="H420" s="80"/>
      <c r="I420" s="80"/>
      <c r="J420" s="80"/>
      <c r="K420" s="80"/>
      <c r="L420" s="80"/>
    </row>
    <row r="421" spans="7:12">
      <c r="G421" s="80"/>
      <c r="H421" s="80"/>
      <c r="I421" s="80"/>
      <c r="J421" s="80"/>
      <c r="K421" s="80"/>
      <c r="L421" s="80"/>
    </row>
    <row r="422" spans="7:12">
      <c r="G422" s="80"/>
      <c r="H422" s="80"/>
      <c r="I422" s="80"/>
      <c r="J422" s="80"/>
      <c r="K422" s="80"/>
      <c r="L422" s="80"/>
    </row>
    <row r="423" spans="7:12">
      <c r="G423" s="80"/>
      <c r="H423" s="80"/>
      <c r="I423" s="80"/>
      <c r="J423" s="80"/>
      <c r="K423" s="80"/>
      <c r="L423" s="80"/>
    </row>
    <row r="424" spans="7:12">
      <c r="G424" s="80"/>
      <c r="H424" s="80"/>
      <c r="I424" s="80"/>
      <c r="J424" s="80"/>
      <c r="K424" s="80"/>
      <c r="L424" s="80"/>
    </row>
    <row r="425" spans="7:12">
      <c r="G425" s="80"/>
      <c r="H425" s="80"/>
      <c r="I425" s="80"/>
      <c r="J425" s="80"/>
      <c r="K425" s="80"/>
      <c r="L425" s="80"/>
    </row>
    <row r="426" spans="7:12">
      <c r="G426" s="80"/>
      <c r="H426" s="80"/>
      <c r="I426" s="80"/>
      <c r="J426" s="80"/>
      <c r="K426" s="80"/>
      <c r="L426" s="80"/>
    </row>
    <row r="427" spans="7:12">
      <c r="G427" s="80"/>
      <c r="H427" s="80"/>
      <c r="I427" s="80"/>
      <c r="J427" s="80"/>
      <c r="K427" s="80"/>
      <c r="L427" s="80"/>
    </row>
    <row r="428" spans="7:12">
      <c r="G428" s="80"/>
      <c r="H428" s="80"/>
      <c r="I428" s="80"/>
      <c r="J428" s="80"/>
      <c r="K428" s="80"/>
      <c r="L428" s="80"/>
    </row>
    <row r="429" spans="7:12">
      <c r="G429" s="80"/>
      <c r="H429" s="80"/>
      <c r="I429" s="80"/>
      <c r="J429" s="80"/>
      <c r="K429" s="80"/>
      <c r="L429" s="80"/>
    </row>
    <row r="430" spans="7:12">
      <c r="G430" s="80"/>
      <c r="H430" s="80"/>
      <c r="I430" s="80"/>
      <c r="J430" s="80"/>
      <c r="K430" s="80"/>
      <c r="L430" s="80"/>
    </row>
    <row r="431" spans="7:12">
      <c r="G431" s="80"/>
      <c r="H431" s="80"/>
      <c r="I431" s="80"/>
      <c r="J431" s="80"/>
      <c r="K431" s="80"/>
      <c r="L431" s="80"/>
    </row>
    <row r="432" spans="7:12">
      <c r="G432" s="80"/>
      <c r="H432" s="80"/>
      <c r="I432" s="80"/>
      <c r="J432" s="80"/>
      <c r="K432" s="80"/>
      <c r="L432" s="80"/>
    </row>
    <row r="433" spans="7:12">
      <c r="G433" s="80"/>
      <c r="H433" s="80"/>
      <c r="I433" s="80"/>
      <c r="J433" s="80"/>
      <c r="K433" s="80"/>
      <c r="L433" s="80"/>
    </row>
    <row r="434" spans="7:12">
      <c r="G434" s="80"/>
      <c r="H434" s="80"/>
      <c r="I434" s="80"/>
      <c r="J434" s="80"/>
      <c r="K434" s="80"/>
      <c r="L434" s="80"/>
    </row>
    <row r="435" spans="7:12">
      <c r="G435" s="80"/>
      <c r="H435" s="80"/>
      <c r="I435" s="80"/>
      <c r="J435" s="80"/>
      <c r="K435" s="80"/>
      <c r="L435" s="80"/>
    </row>
    <row r="436" spans="7:12">
      <c r="G436" s="80"/>
      <c r="H436" s="80"/>
      <c r="I436" s="80"/>
      <c r="J436" s="80"/>
      <c r="K436" s="80"/>
      <c r="L436" s="80"/>
    </row>
    <row r="437" spans="7:12">
      <c r="G437" s="80"/>
      <c r="H437" s="80"/>
      <c r="I437" s="80"/>
      <c r="J437" s="80"/>
      <c r="K437" s="80"/>
      <c r="L437" s="80"/>
    </row>
    <row r="438" spans="7:12">
      <c r="G438" s="80"/>
      <c r="H438" s="80"/>
      <c r="I438" s="80"/>
      <c r="J438" s="80"/>
      <c r="K438" s="80"/>
      <c r="L438" s="80"/>
    </row>
    <row r="439" spans="7:12">
      <c r="G439" s="80"/>
      <c r="H439" s="80"/>
      <c r="I439" s="80"/>
      <c r="J439" s="80"/>
      <c r="K439" s="80"/>
      <c r="L439" s="80"/>
    </row>
    <row r="440" spans="7:12">
      <c r="G440" s="80"/>
      <c r="H440" s="80"/>
      <c r="I440" s="80"/>
      <c r="J440" s="80"/>
      <c r="K440" s="80"/>
      <c r="L440" s="80"/>
    </row>
    <row r="441" spans="7:12">
      <c r="G441" s="80"/>
      <c r="H441" s="80"/>
      <c r="I441" s="80"/>
      <c r="J441" s="80"/>
      <c r="K441" s="80"/>
      <c r="L441" s="80"/>
    </row>
    <row r="442" spans="7:12">
      <c r="G442" s="80"/>
      <c r="H442" s="80"/>
      <c r="I442" s="80"/>
      <c r="J442" s="80"/>
      <c r="K442" s="80"/>
      <c r="L442" s="80"/>
    </row>
    <row r="443" spans="7:12">
      <c r="G443" s="80"/>
      <c r="H443" s="80"/>
      <c r="I443" s="80"/>
      <c r="J443" s="80"/>
      <c r="K443" s="80"/>
      <c r="L443" s="80"/>
    </row>
    <row r="444" spans="7:12">
      <c r="G444" s="80"/>
      <c r="H444" s="80"/>
      <c r="I444" s="80"/>
      <c r="J444" s="80"/>
      <c r="K444" s="80"/>
      <c r="L444" s="80"/>
    </row>
    <row r="445" spans="7:12">
      <c r="G445" s="80"/>
      <c r="H445" s="80"/>
      <c r="I445" s="80"/>
      <c r="J445" s="80"/>
      <c r="K445" s="80"/>
      <c r="L445" s="80"/>
    </row>
    <row r="446" spans="7:12">
      <c r="G446" s="80"/>
      <c r="H446" s="80"/>
      <c r="I446" s="80"/>
      <c r="J446" s="80"/>
      <c r="K446" s="80"/>
      <c r="L446" s="80"/>
    </row>
    <row r="447" spans="7:12">
      <c r="G447" s="80"/>
      <c r="H447" s="80"/>
      <c r="I447" s="80"/>
      <c r="J447" s="80"/>
      <c r="K447" s="80"/>
      <c r="L447" s="80"/>
    </row>
    <row r="448" spans="7:12">
      <c r="G448" s="80"/>
      <c r="H448" s="80"/>
      <c r="I448" s="80"/>
      <c r="J448" s="80"/>
      <c r="K448" s="80"/>
      <c r="L448" s="80"/>
    </row>
    <row r="449" spans="7:12">
      <c r="G449" s="80"/>
      <c r="H449" s="80"/>
      <c r="I449" s="80"/>
      <c r="J449" s="80"/>
      <c r="K449" s="80"/>
      <c r="L449" s="80"/>
    </row>
    <row r="450" spans="7:12">
      <c r="G450" s="80"/>
      <c r="H450" s="80"/>
      <c r="I450" s="80"/>
      <c r="J450" s="80"/>
      <c r="K450" s="80"/>
      <c r="L450" s="80"/>
    </row>
    <row r="451" spans="7:12">
      <c r="G451" s="80"/>
      <c r="H451" s="80"/>
      <c r="I451" s="80"/>
      <c r="J451" s="80"/>
      <c r="K451" s="80"/>
      <c r="L451" s="80"/>
    </row>
    <row r="452" spans="7:12">
      <c r="G452" s="80"/>
      <c r="H452" s="80"/>
      <c r="I452" s="80"/>
      <c r="J452" s="80"/>
      <c r="K452" s="80"/>
      <c r="L452" s="80"/>
    </row>
    <row r="453" spans="7:12">
      <c r="G453" s="80"/>
      <c r="H453" s="80"/>
      <c r="I453" s="80"/>
      <c r="J453" s="80"/>
      <c r="K453" s="80"/>
      <c r="L453" s="80"/>
    </row>
    <row r="454" spans="7:12">
      <c r="G454" s="80"/>
      <c r="H454" s="80"/>
      <c r="I454" s="80"/>
      <c r="J454" s="80"/>
      <c r="K454" s="80"/>
      <c r="L454" s="80"/>
    </row>
    <row r="455" spans="7:12">
      <c r="G455" s="80"/>
      <c r="H455" s="80"/>
      <c r="I455" s="80"/>
      <c r="J455" s="80"/>
      <c r="K455" s="80"/>
      <c r="L455" s="80"/>
    </row>
    <row r="456" spans="7:12">
      <c r="G456" s="80"/>
      <c r="H456" s="80"/>
      <c r="I456" s="80"/>
      <c r="J456" s="80"/>
      <c r="K456" s="80"/>
      <c r="L456" s="80"/>
    </row>
    <row r="457" spans="7:12">
      <c r="G457" s="80"/>
      <c r="H457" s="80"/>
      <c r="I457" s="80"/>
      <c r="J457" s="80"/>
      <c r="K457" s="80"/>
      <c r="L457" s="80"/>
    </row>
    <row r="458" spans="7:12">
      <c r="G458" s="80"/>
      <c r="H458" s="80"/>
      <c r="I458" s="80"/>
      <c r="J458" s="80"/>
      <c r="K458" s="80"/>
      <c r="L458" s="80"/>
    </row>
    <row r="459" spans="7:12">
      <c r="G459" s="80"/>
      <c r="H459" s="80"/>
      <c r="I459" s="80"/>
      <c r="J459" s="80"/>
      <c r="K459" s="80"/>
      <c r="L459" s="80"/>
    </row>
    <row r="460" spans="7:12">
      <c r="G460" s="80"/>
      <c r="H460" s="80"/>
      <c r="I460" s="80"/>
      <c r="J460" s="80"/>
      <c r="K460" s="80"/>
      <c r="L460" s="80"/>
    </row>
    <row r="461" spans="7:12">
      <c r="G461" s="80"/>
      <c r="H461" s="80"/>
      <c r="I461" s="80"/>
      <c r="J461" s="80"/>
      <c r="K461" s="80"/>
      <c r="L461" s="80"/>
    </row>
    <row r="462" spans="7:12">
      <c r="G462" s="80"/>
      <c r="H462" s="80"/>
      <c r="I462" s="80"/>
      <c r="J462" s="80"/>
      <c r="K462" s="80"/>
      <c r="L462" s="80"/>
    </row>
    <row r="463" spans="7:12">
      <c r="G463" s="80"/>
      <c r="H463" s="80"/>
      <c r="I463" s="80"/>
      <c r="J463" s="80"/>
      <c r="K463" s="80"/>
      <c r="L463" s="80"/>
    </row>
    <row r="464" spans="7:12">
      <c r="G464" s="80"/>
      <c r="H464" s="80"/>
      <c r="I464" s="80"/>
      <c r="J464" s="80"/>
      <c r="K464" s="80"/>
      <c r="L464" s="80"/>
    </row>
    <row r="465" spans="7:12">
      <c r="G465" s="80"/>
      <c r="H465" s="80"/>
      <c r="I465" s="80"/>
      <c r="J465" s="80"/>
      <c r="K465" s="80"/>
      <c r="L465" s="80"/>
    </row>
    <row r="466" spans="7:12">
      <c r="G466" s="80"/>
      <c r="H466" s="80"/>
      <c r="I466" s="80"/>
      <c r="J466" s="80"/>
      <c r="K466" s="80"/>
      <c r="L466" s="80"/>
    </row>
    <row r="467" spans="7:12">
      <c r="G467" s="80"/>
      <c r="H467" s="80"/>
      <c r="I467" s="80"/>
      <c r="J467" s="80"/>
      <c r="K467" s="80"/>
      <c r="L467" s="80"/>
    </row>
    <row r="468" spans="7:12">
      <c r="G468" s="80"/>
      <c r="H468" s="80"/>
      <c r="I468" s="80"/>
      <c r="J468" s="80"/>
      <c r="K468" s="80"/>
      <c r="L468" s="80"/>
    </row>
    <row r="469" spans="7:12">
      <c r="G469" s="80"/>
      <c r="H469" s="80"/>
      <c r="I469" s="80"/>
      <c r="J469" s="80"/>
      <c r="K469" s="80"/>
      <c r="L469" s="80"/>
    </row>
    <row r="470" spans="7:12">
      <c r="G470" s="80"/>
      <c r="H470" s="80"/>
      <c r="I470" s="80"/>
      <c r="J470" s="80"/>
      <c r="K470" s="80"/>
      <c r="L470" s="80"/>
    </row>
    <row r="471" spans="7:12">
      <c r="G471" s="80"/>
      <c r="H471" s="80"/>
      <c r="I471" s="80"/>
      <c r="J471" s="80"/>
      <c r="K471" s="80"/>
      <c r="L471" s="80"/>
    </row>
    <row r="472" spans="7:12">
      <c r="G472" s="80"/>
      <c r="H472" s="80"/>
      <c r="I472" s="80"/>
      <c r="J472" s="80"/>
      <c r="K472" s="80"/>
      <c r="L472" s="80"/>
    </row>
    <row r="473" spans="7:12">
      <c r="G473" s="80"/>
      <c r="H473" s="80"/>
      <c r="I473" s="80"/>
      <c r="J473" s="80"/>
      <c r="K473" s="80"/>
      <c r="L473" s="80"/>
    </row>
    <row r="474" spans="7:12">
      <c r="G474" s="80"/>
      <c r="H474" s="80"/>
      <c r="I474" s="80"/>
      <c r="J474" s="80"/>
      <c r="K474" s="80"/>
      <c r="L474" s="80"/>
    </row>
    <row r="475" spans="7:12">
      <c r="G475" s="80"/>
      <c r="H475" s="80"/>
      <c r="I475" s="80"/>
      <c r="J475" s="80"/>
      <c r="K475" s="80"/>
      <c r="L475" s="80"/>
    </row>
    <row r="476" spans="7:12">
      <c r="G476" s="80"/>
      <c r="H476" s="80"/>
      <c r="I476" s="80"/>
      <c r="J476" s="80"/>
      <c r="K476" s="80"/>
      <c r="L476" s="80"/>
    </row>
    <row r="477" spans="7:12">
      <c r="G477" s="80"/>
      <c r="H477" s="80"/>
      <c r="I477" s="80"/>
      <c r="J477" s="80"/>
      <c r="K477" s="80"/>
      <c r="L477" s="80"/>
    </row>
    <row r="478" spans="7:12">
      <c r="G478" s="80"/>
      <c r="H478" s="80"/>
      <c r="I478" s="80"/>
      <c r="J478" s="80"/>
      <c r="K478" s="80"/>
      <c r="L478" s="80"/>
    </row>
    <row r="479" spans="7:12">
      <c r="G479" s="80"/>
      <c r="H479" s="80"/>
      <c r="I479" s="80"/>
      <c r="J479" s="80"/>
      <c r="K479" s="80"/>
      <c r="L479" s="80"/>
    </row>
    <row r="480" spans="7:12">
      <c r="G480" s="80"/>
      <c r="H480" s="80"/>
      <c r="I480" s="80"/>
      <c r="J480" s="80"/>
      <c r="K480" s="80"/>
      <c r="L480" s="80"/>
    </row>
    <row r="481" spans="7:12">
      <c r="G481" s="80"/>
      <c r="H481" s="80"/>
      <c r="I481" s="80"/>
      <c r="J481" s="80"/>
      <c r="K481" s="80"/>
      <c r="L481" s="80"/>
    </row>
    <row r="482" spans="7:12">
      <c r="G482" s="80"/>
      <c r="H482" s="80"/>
      <c r="I482" s="80"/>
      <c r="J482" s="80"/>
      <c r="K482" s="80"/>
      <c r="L482" s="80"/>
    </row>
    <row r="483" spans="7:12">
      <c r="G483" s="80"/>
      <c r="H483" s="80"/>
      <c r="I483" s="80"/>
      <c r="J483" s="80"/>
      <c r="K483" s="80"/>
      <c r="L483" s="80"/>
    </row>
    <row r="484" spans="7:12">
      <c r="G484" s="80"/>
      <c r="H484" s="80"/>
      <c r="I484" s="80"/>
      <c r="J484" s="80"/>
      <c r="K484" s="80"/>
      <c r="L484" s="80"/>
    </row>
    <row r="485" spans="7:12">
      <c r="G485" s="80"/>
      <c r="H485" s="80"/>
      <c r="I485" s="80"/>
      <c r="J485" s="80"/>
      <c r="K485" s="80"/>
      <c r="L485" s="80"/>
    </row>
    <row r="486" spans="7:12">
      <c r="G486" s="80"/>
      <c r="H486" s="80"/>
      <c r="I486" s="80"/>
      <c r="J486" s="80"/>
      <c r="K486" s="80"/>
      <c r="L486" s="80"/>
    </row>
    <row r="487" spans="7:12">
      <c r="G487" s="80"/>
      <c r="H487" s="80"/>
      <c r="I487" s="80"/>
      <c r="J487" s="80"/>
      <c r="K487" s="80"/>
      <c r="L487" s="80"/>
    </row>
    <row r="488" spans="7:12">
      <c r="G488" s="80"/>
      <c r="H488" s="80"/>
      <c r="I488" s="80"/>
      <c r="J488" s="80"/>
      <c r="K488" s="80"/>
      <c r="L488" s="80"/>
    </row>
    <row r="489" spans="7:12">
      <c r="G489" s="80"/>
      <c r="H489" s="80"/>
      <c r="I489" s="80"/>
      <c r="J489" s="80"/>
      <c r="K489" s="80"/>
      <c r="L489" s="80"/>
    </row>
    <row r="490" spans="7:12">
      <c r="G490" s="80"/>
      <c r="H490" s="80"/>
      <c r="I490" s="80"/>
      <c r="J490" s="80"/>
      <c r="K490" s="80"/>
      <c r="L490" s="80"/>
    </row>
    <row r="491" spans="7:12">
      <c r="G491" s="80"/>
      <c r="H491" s="80"/>
      <c r="I491" s="80"/>
      <c r="J491" s="80"/>
      <c r="K491" s="80"/>
      <c r="L491" s="80"/>
    </row>
    <row r="492" spans="7:12">
      <c r="G492" s="80"/>
      <c r="H492" s="80"/>
      <c r="I492" s="80"/>
      <c r="J492" s="80"/>
      <c r="K492" s="80"/>
      <c r="L492" s="80"/>
    </row>
    <row r="493" spans="7:12">
      <c r="G493" s="80"/>
      <c r="H493" s="80"/>
      <c r="I493" s="80"/>
      <c r="J493" s="80"/>
      <c r="K493" s="80"/>
      <c r="L493" s="80"/>
    </row>
    <row r="494" spans="7:12">
      <c r="G494" s="80"/>
      <c r="H494" s="80"/>
      <c r="I494" s="80"/>
      <c r="J494" s="80"/>
      <c r="K494" s="80"/>
      <c r="L494" s="80"/>
    </row>
    <row r="495" spans="7:12">
      <c r="G495" s="80"/>
      <c r="H495" s="80"/>
      <c r="I495" s="80"/>
      <c r="J495" s="80"/>
      <c r="K495" s="80"/>
      <c r="L495" s="80"/>
    </row>
    <row r="496" spans="7:12">
      <c r="G496" s="80"/>
      <c r="H496" s="80"/>
      <c r="I496" s="80"/>
      <c r="J496" s="80"/>
      <c r="K496" s="80"/>
      <c r="L496" s="80"/>
    </row>
    <row r="497" spans="7:12">
      <c r="G497" s="80"/>
      <c r="H497" s="80"/>
      <c r="I497" s="80"/>
      <c r="J497" s="80"/>
      <c r="K497" s="80"/>
      <c r="L497" s="80"/>
    </row>
    <row r="498" spans="7:12">
      <c r="G498" s="80"/>
      <c r="H498" s="80"/>
      <c r="I498" s="80"/>
      <c r="J498" s="80"/>
      <c r="K498" s="80"/>
      <c r="L498" s="80"/>
    </row>
    <row r="499" spans="7:12">
      <c r="G499" s="80"/>
      <c r="H499" s="80"/>
      <c r="I499" s="80"/>
      <c r="J499" s="80"/>
      <c r="K499" s="80"/>
      <c r="L499" s="80"/>
    </row>
    <row r="500" spans="7:12">
      <c r="G500" s="80"/>
      <c r="H500" s="80"/>
      <c r="I500" s="80"/>
      <c r="J500" s="80"/>
      <c r="K500" s="80"/>
      <c r="L500" s="80"/>
    </row>
    <row r="501" spans="7:12">
      <c r="G501" s="80"/>
      <c r="H501" s="80"/>
      <c r="I501" s="80"/>
      <c r="J501" s="80"/>
      <c r="K501" s="80"/>
      <c r="L501" s="80"/>
    </row>
    <row r="502" spans="7:12">
      <c r="G502" s="80"/>
      <c r="H502" s="80"/>
      <c r="I502" s="80"/>
      <c r="J502" s="80"/>
      <c r="K502" s="80"/>
      <c r="L502" s="80"/>
    </row>
    <row r="503" spans="7:12">
      <c r="G503" s="80"/>
      <c r="H503" s="80"/>
      <c r="I503" s="80"/>
      <c r="J503" s="80"/>
      <c r="K503" s="80"/>
      <c r="L503" s="80"/>
    </row>
    <row r="504" spans="7:12">
      <c r="G504" s="80"/>
      <c r="H504" s="80"/>
      <c r="I504" s="80"/>
      <c r="J504" s="80"/>
      <c r="K504" s="80"/>
      <c r="L504" s="80"/>
    </row>
    <row r="505" spans="7:12">
      <c r="G505" s="80"/>
      <c r="H505" s="80"/>
      <c r="I505" s="80"/>
      <c r="J505" s="80"/>
      <c r="K505" s="80"/>
      <c r="L505" s="80"/>
    </row>
    <row r="506" spans="7:12">
      <c r="G506" s="80"/>
      <c r="H506" s="80"/>
      <c r="I506" s="80"/>
      <c r="J506" s="80"/>
      <c r="K506" s="80"/>
      <c r="L506" s="80"/>
    </row>
    <row r="507" spans="7:12">
      <c r="G507" s="80"/>
      <c r="H507" s="80"/>
      <c r="I507" s="80"/>
      <c r="J507" s="80"/>
      <c r="K507" s="80"/>
      <c r="L507" s="80"/>
    </row>
    <row r="508" spans="7:12">
      <c r="G508" s="80"/>
      <c r="H508" s="80"/>
      <c r="I508" s="80"/>
      <c r="J508" s="80"/>
      <c r="K508" s="80"/>
      <c r="L508" s="80"/>
    </row>
    <row r="509" spans="7:12">
      <c r="G509" s="80"/>
      <c r="H509" s="80"/>
      <c r="I509" s="80"/>
      <c r="J509" s="80"/>
      <c r="K509" s="80"/>
      <c r="L509" s="80"/>
    </row>
    <row r="510" spans="7:12">
      <c r="G510" s="80"/>
      <c r="H510" s="80"/>
      <c r="I510" s="80"/>
      <c r="J510" s="80"/>
      <c r="K510" s="80"/>
      <c r="L510" s="80"/>
    </row>
    <row r="511" spans="7:12">
      <c r="G511" s="80"/>
      <c r="H511" s="80"/>
      <c r="I511" s="80"/>
      <c r="J511" s="80"/>
      <c r="K511" s="80"/>
      <c r="L511" s="80"/>
    </row>
    <row r="512" spans="7:12">
      <c r="G512" s="80"/>
      <c r="H512" s="80"/>
      <c r="I512" s="80"/>
      <c r="J512" s="80"/>
      <c r="K512" s="80"/>
      <c r="L512" s="80"/>
    </row>
    <row r="513" spans="7:12">
      <c r="G513" s="80"/>
      <c r="H513" s="80"/>
      <c r="I513" s="80"/>
      <c r="J513" s="80"/>
      <c r="K513" s="80"/>
      <c r="L513" s="80"/>
    </row>
    <row r="514" spans="7:12">
      <c r="G514" s="80"/>
      <c r="H514" s="80"/>
      <c r="I514" s="80"/>
      <c r="J514" s="80"/>
      <c r="K514" s="80"/>
      <c r="L514" s="80"/>
    </row>
    <row r="515" spans="7:12">
      <c r="G515" s="80"/>
      <c r="H515" s="80"/>
      <c r="I515" s="80"/>
      <c r="J515" s="80"/>
      <c r="K515" s="80"/>
      <c r="L515" s="80"/>
    </row>
    <row r="516" spans="7:12">
      <c r="G516" s="80"/>
      <c r="H516" s="80"/>
      <c r="I516" s="80"/>
      <c r="J516" s="80"/>
      <c r="K516" s="80"/>
      <c r="L516" s="80"/>
    </row>
    <row r="517" spans="7:12">
      <c r="G517" s="80"/>
      <c r="H517" s="80"/>
      <c r="I517" s="80"/>
      <c r="J517" s="80"/>
      <c r="K517" s="80"/>
      <c r="L517" s="80"/>
    </row>
    <row r="518" spans="7:12">
      <c r="G518" s="80"/>
      <c r="H518" s="80"/>
      <c r="I518" s="80"/>
      <c r="J518" s="80"/>
      <c r="K518" s="80"/>
      <c r="L518" s="80"/>
    </row>
    <row r="519" spans="7:12">
      <c r="G519" s="80"/>
      <c r="H519" s="80"/>
      <c r="I519" s="80"/>
      <c r="J519" s="80"/>
      <c r="K519" s="80"/>
      <c r="L519" s="80"/>
    </row>
    <row r="520" spans="7:12">
      <c r="G520" s="80"/>
      <c r="H520" s="80"/>
      <c r="I520" s="80"/>
      <c r="J520" s="80"/>
      <c r="K520" s="80"/>
      <c r="L520" s="80"/>
    </row>
    <row r="521" spans="7:12">
      <c r="G521" s="80"/>
      <c r="H521" s="80"/>
      <c r="I521" s="80"/>
      <c r="J521" s="80"/>
      <c r="K521" s="80"/>
      <c r="L521" s="80"/>
    </row>
    <row r="522" spans="7:12">
      <c r="G522" s="80"/>
      <c r="H522" s="80"/>
      <c r="I522" s="80"/>
      <c r="J522" s="80"/>
      <c r="K522" s="80"/>
      <c r="L522" s="80"/>
    </row>
    <row r="523" spans="7:12">
      <c r="G523" s="80"/>
      <c r="H523" s="80"/>
      <c r="I523" s="80"/>
      <c r="J523" s="80"/>
      <c r="K523" s="80"/>
      <c r="L523" s="80"/>
    </row>
    <row r="524" spans="7:12">
      <c r="G524" s="80"/>
      <c r="H524" s="80"/>
      <c r="I524" s="80"/>
      <c r="J524" s="80"/>
      <c r="K524" s="80"/>
      <c r="L524" s="80"/>
    </row>
    <row r="525" spans="7:12">
      <c r="G525" s="80"/>
      <c r="H525" s="80"/>
      <c r="I525" s="80"/>
      <c r="J525" s="80"/>
      <c r="K525" s="80"/>
      <c r="L525" s="80"/>
    </row>
    <row r="526" spans="7:12">
      <c r="G526" s="80"/>
      <c r="H526" s="80"/>
      <c r="I526" s="80"/>
      <c r="J526" s="80"/>
      <c r="K526" s="80"/>
      <c r="L526" s="80"/>
    </row>
    <row r="527" spans="7:12">
      <c r="G527" s="80"/>
      <c r="H527" s="80"/>
      <c r="I527" s="80"/>
      <c r="J527" s="80"/>
      <c r="K527" s="80"/>
      <c r="L527" s="80"/>
    </row>
    <row r="528" spans="7:12">
      <c r="G528" s="80"/>
      <c r="H528" s="80"/>
      <c r="I528" s="80"/>
      <c r="J528" s="80"/>
      <c r="K528" s="80"/>
      <c r="L528" s="80"/>
    </row>
    <row r="529" spans="7:12">
      <c r="G529" s="80"/>
      <c r="H529" s="80"/>
      <c r="I529" s="80"/>
      <c r="J529" s="80"/>
      <c r="K529" s="80"/>
      <c r="L529" s="80"/>
    </row>
    <row r="530" spans="7:12">
      <c r="G530" s="80"/>
      <c r="H530" s="80"/>
      <c r="I530" s="80"/>
      <c r="J530" s="80"/>
      <c r="K530" s="80"/>
      <c r="L530" s="80"/>
    </row>
    <row r="531" spans="7:12">
      <c r="G531" s="80"/>
      <c r="H531" s="80"/>
      <c r="I531" s="80"/>
      <c r="J531" s="80"/>
      <c r="K531" s="80"/>
      <c r="L531" s="80"/>
    </row>
    <row r="532" spans="7:12">
      <c r="G532" s="80"/>
      <c r="H532" s="80"/>
      <c r="I532" s="80"/>
      <c r="J532" s="80"/>
      <c r="K532" s="80"/>
      <c r="L532" s="80"/>
    </row>
    <row r="533" spans="7:12">
      <c r="G533" s="80"/>
      <c r="H533" s="80"/>
      <c r="I533" s="80"/>
      <c r="J533" s="80"/>
      <c r="K533" s="80"/>
      <c r="L533" s="80"/>
    </row>
    <row r="534" spans="7:12">
      <c r="G534" s="80"/>
      <c r="H534" s="80"/>
      <c r="I534" s="80"/>
      <c r="J534" s="80"/>
      <c r="K534" s="80"/>
      <c r="L534" s="80"/>
    </row>
    <row r="535" spans="7:12">
      <c r="G535" s="80"/>
      <c r="H535" s="80"/>
      <c r="I535" s="80"/>
      <c r="J535" s="80"/>
      <c r="K535" s="80"/>
      <c r="L535" s="80"/>
    </row>
    <row r="536" spans="7:12">
      <c r="G536" s="80"/>
      <c r="H536" s="80"/>
      <c r="I536" s="80"/>
      <c r="J536" s="80"/>
      <c r="K536" s="80"/>
      <c r="L536" s="80"/>
    </row>
    <row r="537" spans="7:12">
      <c r="G537" s="80"/>
      <c r="H537" s="80"/>
      <c r="I537" s="80"/>
      <c r="J537" s="80"/>
      <c r="K537" s="80"/>
      <c r="L537" s="80"/>
    </row>
    <row r="538" spans="7:12">
      <c r="G538" s="80"/>
      <c r="H538" s="80"/>
      <c r="I538" s="80"/>
      <c r="J538" s="80"/>
      <c r="K538" s="80"/>
      <c r="L538" s="80"/>
    </row>
    <row r="539" spans="7:12">
      <c r="G539" s="80"/>
      <c r="H539" s="80"/>
      <c r="I539" s="80"/>
      <c r="J539" s="80"/>
      <c r="K539" s="80"/>
      <c r="L539" s="80"/>
    </row>
    <row r="540" spans="7:12">
      <c r="G540" s="80"/>
      <c r="H540" s="80"/>
      <c r="I540" s="80"/>
      <c r="J540" s="80"/>
      <c r="K540" s="80"/>
      <c r="L540" s="80"/>
    </row>
    <row r="541" spans="7:12">
      <c r="G541" s="80"/>
      <c r="H541" s="80"/>
      <c r="I541" s="80"/>
      <c r="J541" s="80"/>
      <c r="K541" s="80"/>
      <c r="L541" s="80"/>
    </row>
    <row r="542" spans="7:12">
      <c r="G542" s="80"/>
      <c r="H542" s="80"/>
      <c r="I542" s="80"/>
      <c r="J542" s="80"/>
      <c r="K542" s="80"/>
      <c r="L542" s="80"/>
    </row>
    <row r="543" spans="7:12">
      <c r="G543" s="80"/>
      <c r="H543" s="80"/>
      <c r="I543" s="80"/>
      <c r="J543" s="80"/>
      <c r="K543" s="80"/>
      <c r="L543" s="80"/>
    </row>
    <row r="544" spans="7:12">
      <c r="G544" s="80"/>
      <c r="H544" s="80"/>
      <c r="I544" s="80"/>
      <c r="J544" s="80"/>
      <c r="K544" s="80"/>
      <c r="L544" s="80"/>
    </row>
    <row r="545" spans="7:12">
      <c r="G545" s="80"/>
      <c r="H545" s="80"/>
      <c r="I545" s="80"/>
      <c r="J545" s="80"/>
      <c r="K545" s="80"/>
      <c r="L545" s="80"/>
    </row>
    <row r="546" spans="7:12">
      <c r="G546" s="80"/>
      <c r="H546" s="80"/>
      <c r="I546" s="80"/>
      <c r="J546" s="80"/>
      <c r="K546" s="80"/>
      <c r="L546" s="80"/>
    </row>
    <row r="547" spans="7:12">
      <c r="G547" s="80"/>
      <c r="H547" s="80"/>
      <c r="I547" s="80"/>
      <c r="J547" s="80"/>
      <c r="K547" s="80"/>
      <c r="L547" s="80"/>
    </row>
    <row r="548" spans="7:12">
      <c r="G548" s="80"/>
      <c r="H548" s="80"/>
      <c r="I548" s="80"/>
      <c r="J548" s="80"/>
      <c r="K548" s="80"/>
      <c r="L548" s="80"/>
    </row>
    <row r="549" spans="7:12">
      <c r="G549" s="80"/>
      <c r="H549" s="80"/>
      <c r="I549" s="80"/>
      <c r="J549" s="80"/>
      <c r="K549" s="80"/>
      <c r="L549" s="80"/>
    </row>
    <row r="550" spans="7:12">
      <c r="G550" s="80"/>
      <c r="H550" s="80"/>
      <c r="I550" s="80"/>
      <c r="J550" s="80"/>
      <c r="K550" s="80"/>
      <c r="L550" s="80"/>
    </row>
    <row r="551" spans="7:12">
      <c r="G551" s="80"/>
      <c r="H551" s="80"/>
      <c r="I551" s="80"/>
      <c r="J551" s="80"/>
      <c r="K551" s="80"/>
      <c r="L551" s="80"/>
    </row>
    <row r="552" spans="7:12">
      <c r="G552" s="80"/>
      <c r="H552" s="80"/>
      <c r="I552" s="80"/>
      <c r="J552" s="80"/>
      <c r="K552" s="80"/>
      <c r="L552" s="80"/>
    </row>
    <row r="553" spans="7:12">
      <c r="G553" s="80"/>
      <c r="H553" s="80"/>
      <c r="I553" s="80"/>
      <c r="J553" s="80"/>
      <c r="K553" s="80"/>
      <c r="L553" s="80"/>
    </row>
    <row r="554" spans="7:12">
      <c r="G554" s="80"/>
      <c r="H554" s="80"/>
      <c r="I554" s="80"/>
      <c r="J554" s="80"/>
      <c r="K554" s="80"/>
      <c r="L554" s="80"/>
    </row>
    <row r="555" spans="7:12">
      <c r="G555" s="80"/>
      <c r="H555" s="80"/>
      <c r="I555" s="80"/>
      <c r="J555" s="80"/>
      <c r="K555" s="80"/>
      <c r="L555" s="80"/>
    </row>
    <row r="556" spans="7:12">
      <c r="G556" s="80"/>
      <c r="H556" s="80"/>
      <c r="I556" s="80"/>
      <c r="J556" s="80"/>
      <c r="K556" s="80"/>
      <c r="L556" s="80"/>
    </row>
    <row r="557" spans="7:12">
      <c r="G557" s="80"/>
      <c r="H557" s="80"/>
      <c r="I557" s="80"/>
      <c r="J557" s="80"/>
      <c r="K557" s="80"/>
      <c r="L557" s="80"/>
    </row>
    <row r="558" spans="7:12">
      <c r="G558" s="80"/>
      <c r="H558" s="80"/>
      <c r="I558" s="80"/>
      <c r="J558" s="80"/>
      <c r="K558" s="80"/>
      <c r="L558" s="80"/>
    </row>
    <row r="559" spans="7:12">
      <c r="G559" s="80"/>
      <c r="H559" s="80"/>
      <c r="I559" s="80"/>
      <c r="J559" s="80"/>
      <c r="K559" s="80"/>
      <c r="L559" s="80"/>
    </row>
    <row r="560" spans="7:12">
      <c r="G560" s="80"/>
      <c r="H560" s="80"/>
      <c r="I560" s="80"/>
      <c r="J560" s="80"/>
      <c r="K560" s="80"/>
      <c r="L560" s="80"/>
    </row>
    <row r="561" spans="7:12">
      <c r="G561" s="80"/>
      <c r="H561" s="80"/>
      <c r="I561" s="80"/>
      <c r="J561" s="80"/>
      <c r="K561" s="80"/>
      <c r="L561" s="80"/>
    </row>
    <row r="562" spans="7:12">
      <c r="G562" s="80"/>
      <c r="H562" s="80"/>
      <c r="I562" s="80"/>
      <c r="J562" s="80"/>
      <c r="K562" s="80"/>
      <c r="L562" s="80"/>
    </row>
    <row r="563" spans="7:12">
      <c r="G563" s="80"/>
      <c r="H563" s="80"/>
      <c r="I563" s="80"/>
      <c r="J563" s="80"/>
      <c r="K563" s="80"/>
      <c r="L563" s="80"/>
    </row>
    <row r="564" spans="7:12">
      <c r="G564" s="80"/>
      <c r="H564" s="80"/>
      <c r="I564" s="80"/>
      <c r="J564" s="80"/>
      <c r="K564" s="80"/>
      <c r="L564" s="80"/>
    </row>
    <row r="565" spans="7:12">
      <c r="G565" s="80"/>
      <c r="H565" s="80"/>
      <c r="I565" s="80"/>
      <c r="J565" s="80"/>
      <c r="K565" s="80"/>
      <c r="L565" s="80"/>
    </row>
    <row r="566" spans="7:12">
      <c r="G566" s="80"/>
      <c r="H566" s="80"/>
      <c r="I566" s="80"/>
      <c r="J566" s="80"/>
      <c r="K566" s="80"/>
      <c r="L566" s="80"/>
    </row>
    <row r="567" spans="7:12">
      <c r="G567" s="80"/>
      <c r="H567" s="80"/>
      <c r="I567" s="80"/>
      <c r="J567" s="80"/>
      <c r="K567" s="80"/>
      <c r="L567" s="80"/>
    </row>
    <row r="568" spans="7:12">
      <c r="G568" s="80"/>
      <c r="H568" s="80"/>
      <c r="I568" s="80"/>
      <c r="J568" s="80"/>
      <c r="K568" s="80"/>
      <c r="L568" s="80"/>
    </row>
    <row r="569" spans="7:12">
      <c r="G569" s="80"/>
      <c r="H569" s="80"/>
      <c r="I569" s="80"/>
      <c r="J569" s="80"/>
      <c r="K569" s="80"/>
      <c r="L569" s="80"/>
    </row>
    <row r="570" spans="7:12">
      <c r="G570" s="80"/>
      <c r="H570" s="80"/>
      <c r="I570" s="80"/>
      <c r="J570" s="80"/>
      <c r="K570" s="80"/>
      <c r="L570" s="80"/>
    </row>
    <row r="571" spans="7:12">
      <c r="G571" s="80"/>
      <c r="H571" s="80"/>
      <c r="I571" s="80"/>
      <c r="J571" s="80"/>
      <c r="K571" s="80"/>
      <c r="L571" s="80"/>
    </row>
    <row r="572" spans="7:12">
      <c r="G572" s="80"/>
      <c r="H572" s="80"/>
      <c r="I572" s="80"/>
      <c r="J572" s="80"/>
      <c r="K572" s="80"/>
      <c r="L572" s="80"/>
    </row>
    <row r="573" spans="7:12">
      <c r="G573" s="80"/>
      <c r="H573" s="80"/>
      <c r="I573" s="80"/>
      <c r="J573" s="80"/>
      <c r="K573" s="80"/>
      <c r="L573" s="80"/>
    </row>
    <row r="574" spans="7:12">
      <c r="G574" s="80"/>
      <c r="H574" s="80"/>
      <c r="I574" s="80"/>
      <c r="J574" s="80"/>
      <c r="K574" s="80"/>
      <c r="L574" s="80"/>
    </row>
    <row r="575" spans="7:12">
      <c r="G575" s="80"/>
      <c r="H575" s="80"/>
      <c r="I575" s="80"/>
      <c r="J575" s="80"/>
      <c r="K575" s="80"/>
      <c r="L575" s="80"/>
    </row>
    <row r="576" spans="7:12">
      <c r="G576" s="80"/>
      <c r="H576" s="80"/>
      <c r="I576" s="80"/>
      <c r="J576" s="80"/>
      <c r="K576" s="80"/>
      <c r="L576" s="80"/>
    </row>
    <row r="577" spans="7:12">
      <c r="G577" s="80"/>
      <c r="H577" s="80"/>
      <c r="I577" s="80"/>
      <c r="J577" s="80"/>
      <c r="K577" s="80"/>
      <c r="L577" s="80"/>
    </row>
    <row r="578" spans="7:12">
      <c r="G578" s="80"/>
      <c r="H578" s="80"/>
      <c r="I578" s="80"/>
      <c r="J578" s="80"/>
      <c r="K578" s="80"/>
      <c r="L578" s="80"/>
    </row>
    <row r="579" spans="7:12">
      <c r="G579" s="80"/>
      <c r="H579" s="80"/>
      <c r="I579" s="80"/>
      <c r="J579" s="80"/>
      <c r="K579" s="80"/>
      <c r="L579" s="80"/>
    </row>
    <row r="580" spans="7:12">
      <c r="G580" s="80"/>
      <c r="H580" s="80"/>
      <c r="I580" s="80"/>
      <c r="J580" s="80"/>
      <c r="K580" s="80"/>
      <c r="L580" s="80"/>
    </row>
    <row r="581" spans="7:12">
      <c r="G581" s="80"/>
      <c r="H581" s="80"/>
      <c r="I581" s="80"/>
      <c r="J581" s="80"/>
      <c r="K581" s="80"/>
      <c r="L581" s="80"/>
    </row>
    <row r="582" spans="7:12">
      <c r="G582" s="80"/>
      <c r="H582" s="80"/>
      <c r="I582" s="80"/>
      <c r="J582" s="80"/>
      <c r="K582" s="80"/>
      <c r="L582" s="80"/>
    </row>
    <row r="583" spans="7:12">
      <c r="G583" s="80"/>
      <c r="H583" s="80"/>
      <c r="I583" s="80"/>
      <c r="J583" s="80"/>
      <c r="K583" s="80"/>
      <c r="L583" s="80"/>
    </row>
    <row r="584" spans="7:12">
      <c r="G584" s="80"/>
      <c r="H584" s="80"/>
      <c r="I584" s="80"/>
      <c r="J584" s="80"/>
      <c r="K584" s="80"/>
      <c r="L584" s="80"/>
    </row>
    <row r="585" spans="7:12">
      <c r="G585" s="80"/>
      <c r="H585" s="80"/>
      <c r="I585" s="80"/>
      <c r="J585" s="80"/>
      <c r="K585" s="80"/>
      <c r="L585" s="80"/>
    </row>
    <row r="586" spans="7:12">
      <c r="G586" s="80"/>
      <c r="H586" s="80"/>
      <c r="I586" s="80"/>
      <c r="J586" s="80"/>
      <c r="K586" s="80"/>
      <c r="L586" s="80"/>
    </row>
    <row r="587" spans="7:12">
      <c r="G587" s="80"/>
      <c r="H587" s="80"/>
      <c r="I587" s="80"/>
      <c r="J587" s="80"/>
      <c r="K587" s="80"/>
      <c r="L587" s="80"/>
    </row>
    <row r="588" spans="7:12">
      <c r="G588" s="80"/>
      <c r="H588" s="80"/>
      <c r="I588" s="80"/>
      <c r="J588" s="80"/>
      <c r="K588" s="80"/>
      <c r="L588" s="80"/>
    </row>
    <row r="589" spans="7:12">
      <c r="G589" s="80"/>
      <c r="H589" s="80"/>
      <c r="I589" s="80"/>
      <c r="J589" s="80"/>
      <c r="K589" s="80"/>
      <c r="L589" s="80"/>
    </row>
    <row r="590" spans="7:12">
      <c r="G590" s="80"/>
      <c r="H590" s="80"/>
      <c r="I590" s="80"/>
      <c r="J590" s="80"/>
      <c r="K590" s="80"/>
      <c r="L590" s="80"/>
    </row>
    <row r="591" spans="7:12">
      <c r="G591" s="80"/>
      <c r="H591" s="80"/>
      <c r="I591" s="80"/>
      <c r="J591" s="80"/>
      <c r="K591" s="80"/>
      <c r="L591" s="80"/>
    </row>
    <row r="592" spans="7:12">
      <c r="G592" s="80"/>
      <c r="H592" s="80"/>
      <c r="I592" s="80"/>
      <c r="J592" s="80"/>
      <c r="K592" s="80"/>
      <c r="L592" s="80"/>
    </row>
    <row r="593" spans="7:12">
      <c r="G593" s="80"/>
      <c r="H593" s="80"/>
      <c r="I593" s="80"/>
      <c r="J593" s="80"/>
      <c r="K593" s="80"/>
      <c r="L593" s="80"/>
    </row>
    <row r="594" spans="7:12">
      <c r="G594" s="80"/>
      <c r="H594" s="80"/>
      <c r="I594" s="80"/>
      <c r="J594" s="80"/>
      <c r="K594" s="80"/>
      <c r="L594" s="80"/>
    </row>
    <row r="595" spans="7:12">
      <c r="G595" s="80"/>
      <c r="H595" s="80"/>
      <c r="I595" s="80"/>
      <c r="J595" s="80"/>
      <c r="K595" s="80"/>
      <c r="L595" s="80"/>
    </row>
    <row r="596" spans="7:12">
      <c r="G596" s="80"/>
      <c r="H596" s="80"/>
      <c r="I596" s="80"/>
      <c r="J596" s="80"/>
      <c r="K596" s="80"/>
      <c r="L596" s="80"/>
    </row>
    <row r="597" spans="7:12">
      <c r="G597" s="80"/>
      <c r="H597" s="80"/>
      <c r="I597" s="80"/>
      <c r="J597" s="80"/>
      <c r="K597" s="80"/>
      <c r="L597" s="80"/>
    </row>
    <row r="598" spans="7:12">
      <c r="G598" s="80"/>
      <c r="H598" s="80"/>
      <c r="I598" s="80"/>
      <c r="J598" s="80"/>
      <c r="K598" s="80"/>
      <c r="L598" s="80"/>
    </row>
    <row r="599" spans="7:12">
      <c r="G599" s="80"/>
      <c r="H599" s="80"/>
      <c r="I599" s="80"/>
      <c r="J599" s="80"/>
      <c r="K599" s="80"/>
      <c r="L599" s="80"/>
    </row>
    <row r="600" spans="7:12">
      <c r="G600" s="80"/>
      <c r="H600" s="80"/>
      <c r="I600" s="80"/>
      <c r="J600" s="80"/>
      <c r="K600" s="80"/>
      <c r="L600" s="80"/>
    </row>
    <row r="601" spans="7:12">
      <c r="G601" s="80"/>
      <c r="H601" s="80"/>
      <c r="I601" s="80"/>
      <c r="J601" s="80"/>
      <c r="K601" s="80"/>
      <c r="L601" s="80"/>
    </row>
    <row r="602" spans="7:12">
      <c r="G602" s="80"/>
      <c r="H602" s="80"/>
      <c r="I602" s="80"/>
      <c r="J602" s="80"/>
      <c r="K602" s="80"/>
      <c r="L602" s="80"/>
    </row>
    <row r="603" spans="7:12">
      <c r="G603" s="80"/>
      <c r="H603" s="80"/>
      <c r="I603" s="80"/>
      <c r="J603" s="80"/>
      <c r="K603" s="80"/>
      <c r="L603" s="80"/>
    </row>
    <row r="604" spans="7:12">
      <c r="G604" s="80"/>
      <c r="H604" s="80"/>
      <c r="I604" s="80"/>
      <c r="J604" s="80"/>
      <c r="K604" s="80"/>
      <c r="L604" s="80"/>
    </row>
    <row r="605" spans="7:12">
      <c r="G605" s="80"/>
      <c r="H605" s="80"/>
      <c r="I605" s="80"/>
      <c r="J605" s="80"/>
      <c r="K605" s="80"/>
      <c r="L605" s="80"/>
    </row>
    <row r="606" spans="7:12">
      <c r="G606" s="80"/>
      <c r="H606" s="80"/>
      <c r="I606" s="80"/>
      <c r="J606" s="80"/>
      <c r="K606" s="80"/>
      <c r="L606" s="80"/>
    </row>
    <row r="607" spans="7:12">
      <c r="G607" s="80"/>
      <c r="H607" s="80"/>
      <c r="I607" s="80"/>
      <c r="J607" s="80"/>
      <c r="K607" s="80"/>
      <c r="L607" s="80"/>
    </row>
    <row r="608" spans="7:12">
      <c r="G608" s="80"/>
      <c r="H608" s="80"/>
      <c r="I608" s="80"/>
      <c r="J608" s="80"/>
      <c r="K608" s="80"/>
      <c r="L608" s="80"/>
    </row>
    <row r="609" spans="7:12">
      <c r="G609" s="80"/>
      <c r="H609" s="80"/>
      <c r="I609" s="80"/>
      <c r="J609" s="80"/>
      <c r="K609" s="80"/>
      <c r="L609" s="80"/>
    </row>
    <row r="610" spans="7:12">
      <c r="G610" s="80"/>
      <c r="H610" s="80"/>
      <c r="I610" s="80"/>
      <c r="J610" s="80"/>
      <c r="K610" s="80"/>
      <c r="L610" s="80"/>
    </row>
    <row r="611" spans="7:12">
      <c r="G611" s="80"/>
      <c r="H611" s="80"/>
      <c r="I611" s="80"/>
      <c r="J611" s="80"/>
      <c r="K611" s="80"/>
      <c r="L611" s="80"/>
    </row>
    <row r="612" spans="7:12">
      <c r="G612" s="80"/>
      <c r="H612" s="80"/>
      <c r="I612" s="80"/>
      <c r="J612" s="80"/>
      <c r="K612" s="80"/>
      <c r="L612" s="80"/>
    </row>
    <row r="613" spans="7:12">
      <c r="G613" s="80"/>
      <c r="H613" s="80"/>
      <c r="I613" s="80"/>
      <c r="J613" s="80"/>
      <c r="K613" s="80"/>
      <c r="L613" s="80"/>
    </row>
    <row r="614" spans="7:12">
      <c r="G614" s="80"/>
      <c r="H614" s="80"/>
      <c r="I614" s="80"/>
      <c r="J614" s="80"/>
      <c r="K614" s="80"/>
      <c r="L614" s="80"/>
    </row>
    <row r="615" spans="7:12">
      <c r="G615" s="80"/>
      <c r="H615" s="80"/>
      <c r="I615" s="80"/>
      <c r="J615" s="80"/>
      <c r="K615" s="80"/>
      <c r="L615" s="80"/>
    </row>
    <row r="616" spans="7:12">
      <c r="G616" s="80"/>
      <c r="H616" s="80"/>
      <c r="I616" s="80"/>
      <c r="J616" s="80"/>
      <c r="K616" s="80"/>
      <c r="L616" s="80"/>
    </row>
    <row r="617" spans="7:12">
      <c r="G617" s="80"/>
      <c r="H617" s="80"/>
      <c r="I617" s="80"/>
      <c r="J617" s="80"/>
      <c r="K617" s="80"/>
      <c r="L617" s="80"/>
    </row>
    <row r="618" spans="7:12">
      <c r="G618" s="80"/>
      <c r="H618" s="80"/>
      <c r="I618" s="80"/>
      <c r="J618" s="80"/>
      <c r="K618" s="80"/>
      <c r="L618" s="80"/>
    </row>
    <row r="619" spans="7:12">
      <c r="G619" s="80"/>
      <c r="H619" s="80"/>
      <c r="I619" s="80"/>
      <c r="J619" s="80"/>
      <c r="K619" s="80"/>
      <c r="L619" s="80"/>
    </row>
    <row r="620" spans="7:12">
      <c r="G620" s="80"/>
      <c r="H620" s="80"/>
      <c r="I620" s="80"/>
      <c r="J620" s="80"/>
      <c r="K620" s="80"/>
      <c r="L620" s="80"/>
    </row>
    <row r="621" spans="7:12">
      <c r="G621" s="80"/>
      <c r="H621" s="80"/>
      <c r="I621" s="80"/>
      <c r="J621" s="80"/>
      <c r="K621" s="80"/>
      <c r="L621" s="80"/>
    </row>
    <row r="622" spans="7:12">
      <c r="G622" s="80"/>
      <c r="H622" s="80"/>
      <c r="I622" s="80"/>
      <c r="J622" s="80"/>
      <c r="K622" s="80"/>
      <c r="L622" s="80"/>
    </row>
    <row r="623" spans="7:12">
      <c r="G623" s="80"/>
      <c r="H623" s="80"/>
      <c r="I623" s="80"/>
      <c r="J623" s="80"/>
      <c r="K623" s="80"/>
      <c r="L623" s="80"/>
    </row>
    <row r="624" spans="7:12">
      <c r="G624" s="80"/>
      <c r="H624" s="80"/>
      <c r="I624" s="80"/>
      <c r="J624" s="80"/>
      <c r="K624" s="80"/>
      <c r="L624" s="80"/>
    </row>
    <row r="625" spans="7:12">
      <c r="G625" s="80"/>
      <c r="H625" s="80"/>
      <c r="I625" s="80"/>
      <c r="J625" s="80"/>
      <c r="K625" s="80"/>
      <c r="L625" s="80"/>
    </row>
    <row r="626" spans="7:12">
      <c r="G626" s="80"/>
      <c r="H626" s="80"/>
      <c r="I626" s="80"/>
      <c r="J626" s="80"/>
      <c r="K626" s="80"/>
      <c r="L626" s="80"/>
    </row>
    <row r="627" spans="7:12">
      <c r="G627" s="80"/>
      <c r="H627" s="80"/>
      <c r="I627" s="80"/>
      <c r="J627" s="80"/>
      <c r="K627" s="80"/>
      <c r="L627" s="80"/>
    </row>
    <row r="628" spans="7:12">
      <c r="G628" s="80"/>
      <c r="H628" s="80"/>
      <c r="I628" s="80"/>
      <c r="J628" s="80"/>
      <c r="K628" s="80"/>
      <c r="L628" s="80"/>
    </row>
    <row r="629" spans="7:12">
      <c r="G629" s="80"/>
      <c r="H629" s="80"/>
      <c r="I629" s="80"/>
      <c r="J629" s="80"/>
      <c r="K629" s="80"/>
      <c r="L629" s="80"/>
    </row>
    <row r="630" spans="7:12">
      <c r="G630" s="80"/>
      <c r="H630" s="80"/>
      <c r="I630" s="80"/>
      <c r="J630" s="80"/>
      <c r="K630" s="80"/>
      <c r="L630" s="80"/>
    </row>
    <row r="631" spans="7:12">
      <c r="G631" s="80"/>
      <c r="H631" s="80"/>
      <c r="I631" s="80"/>
      <c r="J631" s="80"/>
      <c r="K631" s="80"/>
      <c r="L631" s="80"/>
    </row>
    <row r="632" spans="7:12">
      <c r="G632" s="80"/>
      <c r="H632" s="80"/>
      <c r="I632" s="80"/>
      <c r="J632" s="80"/>
      <c r="K632" s="80"/>
      <c r="L632" s="80"/>
    </row>
    <row r="633" spans="7:12">
      <c r="G633" s="80"/>
      <c r="H633" s="80"/>
      <c r="I633" s="80"/>
      <c r="J633" s="80"/>
      <c r="K633" s="80"/>
      <c r="L633" s="80"/>
    </row>
    <row r="634" spans="7:12">
      <c r="G634" s="80"/>
      <c r="H634" s="80"/>
      <c r="I634" s="80"/>
      <c r="J634" s="80"/>
      <c r="K634" s="80"/>
      <c r="L634" s="80"/>
    </row>
    <row r="635" spans="7:12">
      <c r="G635" s="80"/>
      <c r="H635" s="80"/>
      <c r="I635" s="80"/>
      <c r="J635" s="80"/>
      <c r="K635" s="80"/>
      <c r="L635" s="80"/>
    </row>
    <row r="636" spans="7:12">
      <c r="G636" s="80"/>
      <c r="H636" s="80"/>
      <c r="I636" s="80"/>
      <c r="J636" s="80"/>
      <c r="K636" s="80"/>
      <c r="L636" s="80"/>
    </row>
    <row r="637" spans="7:12">
      <c r="G637" s="80"/>
      <c r="H637" s="80"/>
      <c r="I637" s="80"/>
      <c r="J637" s="80"/>
      <c r="K637" s="80"/>
      <c r="L637" s="80"/>
    </row>
    <row r="638" spans="7:12">
      <c r="G638" s="80"/>
      <c r="H638" s="80"/>
      <c r="I638" s="80"/>
      <c r="J638" s="80"/>
      <c r="K638" s="80"/>
      <c r="L638" s="80"/>
    </row>
    <row r="639" spans="7:12">
      <c r="G639" s="80"/>
      <c r="H639" s="80"/>
      <c r="I639" s="80"/>
      <c r="J639" s="80"/>
      <c r="K639" s="80"/>
      <c r="L639" s="80"/>
    </row>
    <row r="640" spans="7:12">
      <c r="G640" s="80"/>
      <c r="H640" s="80"/>
      <c r="I640" s="80"/>
      <c r="J640" s="80"/>
      <c r="K640" s="80"/>
      <c r="L640" s="80"/>
    </row>
    <row r="641" spans="7:12">
      <c r="G641" s="80"/>
      <c r="H641" s="80"/>
      <c r="I641" s="80"/>
      <c r="J641" s="80"/>
      <c r="K641" s="80"/>
      <c r="L641" s="80"/>
    </row>
    <row r="642" spans="7:12">
      <c r="G642" s="80"/>
      <c r="H642" s="80"/>
      <c r="I642" s="80"/>
      <c r="J642" s="80"/>
      <c r="K642" s="80"/>
      <c r="L642" s="80"/>
    </row>
    <row r="643" spans="7:12">
      <c r="G643" s="80"/>
      <c r="H643" s="80"/>
      <c r="I643" s="80"/>
      <c r="J643" s="80"/>
      <c r="K643" s="80"/>
      <c r="L643" s="80"/>
    </row>
    <row r="644" spans="7:12">
      <c r="G644" s="80"/>
      <c r="H644" s="80"/>
      <c r="I644" s="80"/>
      <c r="J644" s="80"/>
      <c r="K644" s="80"/>
      <c r="L644" s="80"/>
    </row>
    <row r="645" spans="7:12">
      <c r="G645" s="80"/>
      <c r="H645" s="80"/>
      <c r="I645" s="80"/>
      <c r="J645" s="80"/>
      <c r="K645" s="80"/>
      <c r="L645" s="80"/>
    </row>
    <row r="646" spans="7:12">
      <c r="G646" s="80"/>
      <c r="H646" s="80"/>
      <c r="I646" s="80"/>
      <c r="J646" s="80"/>
      <c r="K646" s="80"/>
      <c r="L646" s="80"/>
    </row>
    <row r="647" spans="7:12">
      <c r="G647" s="80"/>
      <c r="H647" s="80"/>
      <c r="I647" s="80"/>
      <c r="J647" s="80"/>
      <c r="K647" s="80"/>
      <c r="L647" s="80"/>
    </row>
    <row r="648" spans="7:12">
      <c r="G648" s="80"/>
      <c r="H648" s="80"/>
      <c r="I648" s="80"/>
      <c r="J648" s="80"/>
      <c r="K648" s="80"/>
      <c r="L648" s="80"/>
    </row>
    <row r="649" spans="7:12">
      <c r="G649" s="80"/>
      <c r="H649" s="80"/>
      <c r="I649" s="80"/>
      <c r="J649" s="80"/>
      <c r="K649" s="80"/>
      <c r="L649" s="80"/>
    </row>
    <row r="650" spans="7:12">
      <c r="G650" s="80"/>
      <c r="H650" s="80"/>
      <c r="I650" s="80"/>
      <c r="J650" s="80"/>
      <c r="K650" s="80"/>
      <c r="L650" s="80"/>
    </row>
    <row r="651" spans="7:12">
      <c r="G651" s="80"/>
      <c r="H651" s="80"/>
      <c r="I651" s="80"/>
      <c r="J651" s="80"/>
      <c r="K651" s="80"/>
      <c r="L651" s="80"/>
    </row>
    <row r="652" spans="7:12">
      <c r="G652" s="80"/>
      <c r="H652" s="80"/>
      <c r="I652" s="80"/>
      <c r="J652" s="80"/>
      <c r="K652" s="80"/>
      <c r="L652" s="80"/>
    </row>
    <row r="653" spans="7:12">
      <c r="G653" s="80"/>
      <c r="H653" s="80"/>
      <c r="I653" s="80"/>
      <c r="J653" s="80"/>
      <c r="K653" s="80"/>
      <c r="L653" s="80"/>
    </row>
    <row r="654" spans="7:12">
      <c r="G654" s="80"/>
      <c r="H654" s="80"/>
      <c r="I654" s="80"/>
      <c r="J654" s="80"/>
      <c r="K654" s="80"/>
      <c r="L654" s="80"/>
    </row>
    <row r="655" spans="7:12">
      <c r="G655" s="80"/>
      <c r="H655" s="80"/>
      <c r="I655" s="80"/>
      <c r="J655" s="80"/>
      <c r="K655" s="80"/>
      <c r="L655" s="80"/>
    </row>
    <row r="656" spans="7:12">
      <c r="G656" s="80"/>
      <c r="H656" s="80"/>
      <c r="I656" s="80"/>
      <c r="J656" s="80"/>
      <c r="K656" s="80"/>
      <c r="L656" s="80"/>
    </row>
    <row r="657" spans="7:12">
      <c r="G657" s="80"/>
      <c r="H657" s="80"/>
      <c r="I657" s="80"/>
      <c r="J657" s="80"/>
      <c r="K657" s="80"/>
      <c r="L657" s="80"/>
    </row>
    <row r="658" spans="7:12">
      <c r="G658" s="80"/>
      <c r="H658" s="80"/>
      <c r="I658" s="80"/>
      <c r="J658" s="80"/>
      <c r="K658" s="80"/>
      <c r="L658" s="80"/>
    </row>
    <row r="659" spans="7:12">
      <c r="G659" s="80"/>
      <c r="H659" s="80"/>
      <c r="I659" s="80"/>
      <c r="J659" s="80"/>
      <c r="K659" s="80"/>
      <c r="L659" s="80"/>
    </row>
    <row r="660" spans="7:12">
      <c r="G660" s="80"/>
      <c r="H660" s="80"/>
      <c r="I660" s="80"/>
      <c r="J660" s="80"/>
      <c r="K660" s="80"/>
      <c r="L660" s="80"/>
    </row>
    <row r="661" spans="7:12">
      <c r="G661" s="80"/>
      <c r="H661" s="80"/>
      <c r="I661" s="80"/>
      <c r="J661" s="80"/>
      <c r="K661" s="80"/>
      <c r="L661" s="80"/>
    </row>
    <row r="662" spans="7:12">
      <c r="G662" s="80"/>
      <c r="H662" s="80"/>
      <c r="I662" s="80"/>
      <c r="J662" s="80"/>
      <c r="K662" s="80"/>
      <c r="L662" s="80"/>
    </row>
    <row r="663" spans="7:12">
      <c r="G663" s="80"/>
      <c r="H663" s="80"/>
      <c r="I663" s="80"/>
      <c r="J663" s="80"/>
      <c r="K663" s="80"/>
      <c r="L663" s="80"/>
    </row>
    <row r="664" spans="7:12">
      <c r="G664" s="80"/>
      <c r="H664" s="80"/>
      <c r="I664" s="80"/>
      <c r="J664" s="80"/>
      <c r="K664" s="80"/>
      <c r="L664" s="80"/>
    </row>
    <row r="665" spans="7:12">
      <c r="G665" s="80"/>
      <c r="H665" s="80"/>
      <c r="I665" s="80"/>
      <c r="J665" s="80"/>
      <c r="K665" s="80"/>
      <c r="L665" s="80"/>
    </row>
    <row r="666" spans="7:12">
      <c r="G666" s="80"/>
      <c r="H666" s="80"/>
      <c r="I666" s="80"/>
      <c r="J666" s="80"/>
      <c r="K666" s="80"/>
      <c r="L666" s="80"/>
    </row>
    <row r="667" spans="7:12">
      <c r="G667" s="80"/>
      <c r="H667" s="80"/>
      <c r="I667" s="80"/>
      <c r="J667" s="80"/>
      <c r="K667" s="80"/>
      <c r="L667" s="80"/>
    </row>
    <row r="668" spans="7:12">
      <c r="G668" s="80"/>
      <c r="H668" s="80"/>
      <c r="I668" s="80"/>
      <c r="J668" s="80"/>
      <c r="K668" s="80"/>
      <c r="L668" s="80"/>
    </row>
    <row r="669" spans="7:12">
      <c r="G669" s="80"/>
      <c r="H669" s="80"/>
      <c r="I669" s="80"/>
      <c r="J669" s="80"/>
      <c r="K669" s="80"/>
      <c r="L669" s="80"/>
    </row>
    <row r="670" spans="7:12">
      <c r="G670" s="80"/>
      <c r="H670" s="80"/>
      <c r="I670" s="80"/>
      <c r="J670" s="80"/>
      <c r="K670" s="80"/>
      <c r="L670" s="80"/>
    </row>
    <row r="671" spans="7:12">
      <c r="G671" s="80"/>
      <c r="H671" s="80"/>
      <c r="I671" s="80"/>
      <c r="J671" s="80"/>
      <c r="K671" s="80"/>
      <c r="L671" s="80"/>
    </row>
    <row r="672" spans="7:12">
      <c r="G672" s="80"/>
      <c r="H672" s="80"/>
      <c r="I672" s="80"/>
      <c r="J672" s="80"/>
      <c r="K672" s="80"/>
      <c r="L672" s="80"/>
    </row>
    <row r="673" spans="7:12">
      <c r="G673" s="80"/>
      <c r="H673" s="80"/>
      <c r="I673" s="80"/>
      <c r="J673" s="80"/>
      <c r="K673" s="80"/>
      <c r="L673" s="80"/>
    </row>
    <row r="674" spans="7:12">
      <c r="G674" s="80"/>
      <c r="H674" s="80"/>
      <c r="I674" s="80"/>
      <c r="J674" s="80"/>
      <c r="K674" s="80"/>
      <c r="L674" s="80"/>
    </row>
    <row r="675" spans="7:12">
      <c r="G675" s="80"/>
      <c r="H675" s="80"/>
      <c r="I675" s="80"/>
      <c r="J675" s="80"/>
      <c r="K675" s="80"/>
      <c r="L675" s="80"/>
    </row>
    <row r="676" spans="7:12">
      <c r="G676" s="80"/>
      <c r="H676" s="80"/>
      <c r="I676" s="80"/>
      <c r="J676" s="80"/>
      <c r="K676" s="80"/>
      <c r="L676" s="80"/>
    </row>
    <row r="677" spans="7:12">
      <c r="G677" s="80"/>
      <c r="H677" s="80"/>
      <c r="I677" s="80"/>
      <c r="J677" s="80"/>
      <c r="K677" s="80"/>
      <c r="L677" s="80"/>
    </row>
    <row r="678" spans="7:12">
      <c r="G678" s="80"/>
      <c r="H678" s="80"/>
      <c r="I678" s="80"/>
      <c r="J678" s="80"/>
      <c r="K678" s="80"/>
      <c r="L678" s="80"/>
    </row>
    <row r="679" spans="7:12">
      <c r="G679" s="80"/>
      <c r="H679" s="80"/>
      <c r="I679" s="80"/>
      <c r="J679" s="80"/>
      <c r="K679" s="80"/>
      <c r="L679" s="80"/>
    </row>
    <row r="680" spans="7:12">
      <c r="G680" s="80"/>
      <c r="H680" s="80"/>
      <c r="I680" s="80"/>
      <c r="J680" s="80"/>
      <c r="K680" s="80"/>
      <c r="L680" s="80"/>
    </row>
    <row r="681" spans="7:12">
      <c r="G681" s="80"/>
      <c r="H681" s="80"/>
      <c r="I681" s="80"/>
      <c r="J681" s="80"/>
      <c r="K681" s="80"/>
      <c r="L681" s="80"/>
    </row>
    <row r="682" spans="7:12">
      <c r="G682" s="80"/>
      <c r="H682" s="80"/>
      <c r="I682" s="80"/>
      <c r="J682" s="80"/>
      <c r="K682" s="80"/>
      <c r="L682" s="80"/>
    </row>
    <row r="683" spans="7:12">
      <c r="G683" s="80"/>
      <c r="H683" s="80"/>
      <c r="I683" s="80"/>
      <c r="J683" s="80"/>
      <c r="K683" s="80"/>
      <c r="L683" s="80"/>
    </row>
    <row r="684" spans="7:12">
      <c r="G684" s="80"/>
      <c r="H684" s="80"/>
      <c r="I684" s="80"/>
      <c r="J684" s="80"/>
      <c r="K684" s="80"/>
      <c r="L684" s="80"/>
    </row>
    <row r="685" spans="7:12">
      <c r="G685" s="80"/>
      <c r="H685" s="80"/>
      <c r="I685" s="80"/>
      <c r="J685" s="80"/>
      <c r="K685" s="80"/>
      <c r="L685" s="80"/>
    </row>
    <row r="686" spans="7:12">
      <c r="G686" s="80"/>
      <c r="H686" s="80"/>
      <c r="I686" s="80"/>
      <c r="J686" s="80"/>
      <c r="K686" s="80"/>
      <c r="L686" s="80"/>
    </row>
    <row r="687" spans="7:12">
      <c r="G687" s="80"/>
      <c r="H687" s="80"/>
      <c r="I687" s="80"/>
      <c r="J687" s="80"/>
      <c r="K687" s="80"/>
      <c r="L687" s="80"/>
    </row>
    <row r="688" spans="7:12">
      <c r="G688" s="80"/>
      <c r="H688" s="80"/>
      <c r="I688" s="80"/>
      <c r="J688" s="80"/>
      <c r="K688" s="80"/>
      <c r="L688" s="80"/>
    </row>
    <row r="689" spans="7:12">
      <c r="G689" s="80"/>
      <c r="H689" s="80"/>
      <c r="I689" s="80"/>
      <c r="J689" s="80"/>
      <c r="K689" s="80"/>
      <c r="L689" s="80"/>
    </row>
    <row r="690" spans="7:12">
      <c r="G690" s="80"/>
      <c r="H690" s="80"/>
      <c r="I690" s="80"/>
      <c r="J690" s="80"/>
      <c r="K690" s="80"/>
      <c r="L690" s="80"/>
    </row>
    <row r="691" spans="7:12">
      <c r="G691" s="80"/>
      <c r="H691" s="80"/>
      <c r="I691" s="80"/>
      <c r="J691" s="80"/>
      <c r="K691" s="80"/>
      <c r="L691" s="80"/>
    </row>
    <row r="692" spans="7:12">
      <c r="G692" s="80"/>
      <c r="H692" s="80"/>
      <c r="I692" s="80"/>
      <c r="J692" s="80"/>
      <c r="K692" s="80"/>
      <c r="L692" s="80"/>
    </row>
    <row r="693" spans="7:12">
      <c r="G693" s="80"/>
      <c r="H693" s="80"/>
      <c r="I693" s="80"/>
      <c r="J693" s="80"/>
      <c r="K693" s="80"/>
      <c r="L693" s="80"/>
    </row>
    <row r="694" spans="7:12">
      <c r="G694" s="80"/>
      <c r="H694" s="80"/>
      <c r="I694" s="80"/>
      <c r="J694" s="80"/>
      <c r="K694" s="80"/>
      <c r="L694" s="80"/>
    </row>
    <row r="695" spans="7:12">
      <c r="G695" s="80"/>
      <c r="H695" s="80"/>
      <c r="I695" s="80"/>
      <c r="J695" s="80"/>
      <c r="K695" s="80"/>
      <c r="L695" s="80"/>
    </row>
    <row r="696" spans="7:12">
      <c r="G696" s="80"/>
      <c r="H696" s="80"/>
      <c r="I696" s="80"/>
      <c r="J696" s="80"/>
      <c r="K696" s="80"/>
      <c r="L696" s="80"/>
    </row>
    <row r="697" spans="7:12">
      <c r="G697" s="80"/>
      <c r="H697" s="80"/>
      <c r="I697" s="80"/>
      <c r="J697" s="80"/>
      <c r="K697" s="80"/>
      <c r="L697" s="80"/>
    </row>
    <row r="698" spans="7:12">
      <c r="G698" s="80"/>
      <c r="H698" s="80"/>
      <c r="I698" s="80"/>
      <c r="J698" s="80"/>
      <c r="K698" s="80"/>
      <c r="L698" s="80"/>
    </row>
    <row r="699" spans="7:12">
      <c r="G699" s="80"/>
      <c r="H699" s="80"/>
      <c r="I699" s="80"/>
      <c r="J699" s="80"/>
      <c r="K699" s="80"/>
      <c r="L699" s="80"/>
    </row>
    <row r="700" spans="7:12">
      <c r="G700" s="80"/>
      <c r="H700" s="80"/>
      <c r="I700" s="80"/>
      <c r="J700" s="80"/>
      <c r="K700" s="80"/>
      <c r="L700" s="80"/>
    </row>
    <row r="701" spans="7:12">
      <c r="G701" s="80"/>
      <c r="H701" s="80"/>
      <c r="I701" s="80"/>
      <c r="J701" s="80"/>
      <c r="K701" s="80"/>
      <c r="L701" s="80"/>
    </row>
    <row r="702" spans="7:12">
      <c r="G702" s="80"/>
      <c r="H702" s="80"/>
      <c r="I702" s="80"/>
      <c r="J702" s="80"/>
      <c r="K702" s="80"/>
      <c r="L702" s="80"/>
    </row>
    <row r="703" spans="7:12">
      <c r="G703" s="80"/>
      <c r="H703" s="80"/>
      <c r="I703" s="80"/>
      <c r="J703" s="80"/>
      <c r="K703" s="80"/>
      <c r="L703" s="80"/>
    </row>
    <row r="704" spans="7:12">
      <c r="G704" s="80"/>
      <c r="H704" s="80"/>
      <c r="I704" s="80"/>
      <c r="J704" s="80"/>
      <c r="K704" s="80"/>
      <c r="L704" s="80"/>
    </row>
    <row r="705" spans="7:12">
      <c r="G705" s="80"/>
      <c r="H705" s="80"/>
      <c r="I705" s="80"/>
      <c r="J705" s="80"/>
      <c r="K705" s="80"/>
      <c r="L705" s="80"/>
    </row>
    <row r="706" spans="7:12">
      <c r="G706" s="80"/>
      <c r="H706" s="80"/>
      <c r="I706" s="80"/>
      <c r="J706" s="80"/>
      <c r="K706" s="80"/>
      <c r="L706" s="80"/>
    </row>
    <row r="707" spans="7:12">
      <c r="G707" s="80"/>
      <c r="H707" s="80"/>
      <c r="I707" s="80"/>
      <c r="J707" s="80"/>
      <c r="K707" s="80"/>
      <c r="L707" s="80"/>
    </row>
    <row r="708" spans="7:12">
      <c r="G708" s="80"/>
      <c r="H708" s="80"/>
      <c r="I708" s="80"/>
      <c r="J708" s="80"/>
      <c r="K708" s="80"/>
      <c r="L708" s="80"/>
    </row>
    <row r="709" spans="7:12">
      <c r="G709" s="80"/>
      <c r="H709" s="80"/>
      <c r="I709" s="80"/>
      <c r="J709" s="80"/>
      <c r="K709" s="80"/>
      <c r="L709" s="80"/>
    </row>
    <row r="710" spans="7:12">
      <c r="G710" s="80"/>
      <c r="H710" s="80"/>
      <c r="I710" s="80"/>
      <c r="J710" s="80"/>
      <c r="K710" s="80"/>
      <c r="L710" s="80"/>
    </row>
    <row r="711" spans="7:12">
      <c r="G711" s="80"/>
      <c r="H711" s="80"/>
      <c r="I711" s="80"/>
      <c r="J711" s="80"/>
      <c r="K711" s="80"/>
      <c r="L711" s="80"/>
    </row>
    <row r="712" spans="7:12">
      <c r="G712" s="80"/>
      <c r="H712" s="80"/>
      <c r="I712" s="80"/>
      <c r="J712" s="80"/>
      <c r="K712" s="80"/>
      <c r="L712" s="80"/>
    </row>
    <row r="713" spans="7:12">
      <c r="G713" s="80"/>
      <c r="H713" s="80"/>
      <c r="I713" s="80"/>
      <c r="J713" s="80"/>
      <c r="K713" s="80"/>
      <c r="L713" s="80"/>
    </row>
    <row r="714" spans="7:12">
      <c r="G714" s="80"/>
      <c r="H714" s="80"/>
      <c r="I714" s="80"/>
      <c r="J714" s="80"/>
      <c r="K714" s="80"/>
      <c r="L714" s="80"/>
    </row>
    <row r="715" spans="7:12">
      <c r="G715" s="80"/>
      <c r="H715" s="80"/>
      <c r="I715" s="80"/>
      <c r="J715" s="80"/>
      <c r="K715" s="80"/>
      <c r="L715" s="80"/>
    </row>
    <row r="716" spans="7:12">
      <c r="G716" s="80"/>
      <c r="H716" s="80"/>
      <c r="I716" s="80"/>
      <c r="J716" s="80"/>
      <c r="K716" s="80"/>
      <c r="L716" s="80"/>
    </row>
    <row r="717" spans="7:12">
      <c r="G717" s="80"/>
      <c r="H717" s="80"/>
      <c r="I717" s="80"/>
      <c r="J717" s="80"/>
      <c r="K717" s="80"/>
      <c r="L717" s="80"/>
    </row>
    <row r="718" spans="7:12">
      <c r="G718" s="80"/>
      <c r="H718" s="80"/>
      <c r="I718" s="80"/>
      <c r="J718" s="80"/>
      <c r="K718" s="80"/>
      <c r="L718" s="80"/>
    </row>
    <row r="719" spans="7:12">
      <c r="G719" s="80"/>
      <c r="H719" s="80"/>
      <c r="I719" s="80"/>
      <c r="J719" s="80"/>
      <c r="K719" s="80"/>
      <c r="L719" s="80"/>
    </row>
    <row r="720" spans="7:12">
      <c r="G720" s="80"/>
      <c r="H720" s="80"/>
      <c r="I720" s="80"/>
      <c r="J720" s="80"/>
      <c r="K720" s="80"/>
      <c r="L720" s="80"/>
    </row>
    <row r="721" spans="7:12">
      <c r="G721" s="80"/>
      <c r="H721" s="80"/>
      <c r="I721" s="80"/>
      <c r="J721" s="80"/>
      <c r="K721" s="80"/>
      <c r="L721" s="80"/>
    </row>
    <row r="722" spans="7:12">
      <c r="G722" s="80"/>
      <c r="H722" s="80"/>
      <c r="I722" s="80"/>
      <c r="J722" s="80"/>
      <c r="K722" s="80"/>
      <c r="L722" s="80"/>
    </row>
    <row r="723" spans="7:12">
      <c r="G723" s="80"/>
      <c r="H723" s="80"/>
      <c r="I723" s="80"/>
      <c r="J723" s="80"/>
      <c r="K723" s="80"/>
      <c r="L723" s="80"/>
    </row>
    <row r="724" spans="7:12">
      <c r="G724" s="80"/>
      <c r="H724" s="80"/>
      <c r="I724" s="80"/>
      <c r="J724" s="80"/>
      <c r="K724" s="80"/>
      <c r="L724" s="80"/>
    </row>
    <row r="725" spans="7:12">
      <c r="G725" s="80"/>
      <c r="H725" s="80"/>
      <c r="I725" s="80"/>
      <c r="J725" s="80"/>
      <c r="K725" s="80"/>
      <c r="L725" s="80"/>
    </row>
    <row r="726" spans="7:12">
      <c r="G726" s="80"/>
      <c r="H726" s="80"/>
      <c r="I726" s="80"/>
      <c r="J726" s="80"/>
      <c r="K726" s="80"/>
      <c r="L726" s="80"/>
    </row>
    <row r="727" spans="7:12">
      <c r="G727" s="80"/>
      <c r="H727" s="80"/>
      <c r="I727" s="80"/>
      <c r="J727" s="80"/>
      <c r="K727" s="80"/>
      <c r="L727" s="80"/>
    </row>
    <row r="728" spans="7:12">
      <c r="G728" s="80"/>
      <c r="H728" s="80"/>
      <c r="I728" s="80"/>
      <c r="J728" s="80"/>
      <c r="K728" s="80"/>
      <c r="L728" s="80"/>
    </row>
    <row r="729" spans="7:12">
      <c r="G729" s="80"/>
      <c r="H729" s="80"/>
      <c r="I729" s="80"/>
      <c r="J729" s="80"/>
      <c r="K729" s="80"/>
      <c r="L729" s="80"/>
    </row>
    <row r="730" spans="7:12">
      <c r="G730" s="80"/>
      <c r="H730" s="80"/>
      <c r="I730" s="80"/>
      <c r="J730" s="80"/>
      <c r="K730" s="80"/>
      <c r="L730" s="80"/>
    </row>
    <row r="731" spans="7:12">
      <c r="G731" s="80"/>
      <c r="H731" s="80"/>
      <c r="I731" s="80"/>
      <c r="J731" s="80"/>
      <c r="K731" s="80"/>
      <c r="L731" s="80"/>
    </row>
    <row r="732" spans="7:12">
      <c r="G732" s="80"/>
      <c r="H732" s="80"/>
      <c r="I732" s="80"/>
      <c r="J732" s="80"/>
      <c r="K732" s="80"/>
      <c r="L732" s="80"/>
    </row>
    <row r="733" spans="7:12">
      <c r="G733" s="80"/>
      <c r="H733" s="80"/>
      <c r="I733" s="80"/>
      <c r="J733" s="80"/>
      <c r="K733" s="80"/>
      <c r="L733" s="80"/>
    </row>
    <row r="734" spans="7:12">
      <c r="G734" s="80"/>
      <c r="H734" s="80"/>
      <c r="I734" s="80"/>
      <c r="J734" s="80"/>
      <c r="K734" s="80"/>
      <c r="L734" s="80"/>
    </row>
    <row r="735" spans="7:12">
      <c r="G735" s="80"/>
      <c r="H735" s="80"/>
      <c r="I735" s="80"/>
      <c r="J735" s="80"/>
      <c r="K735" s="80"/>
      <c r="L735" s="80"/>
    </row>
    <row r="736" spans="7:12">
      <c r="G736" s="80"/>
      <c r="H736" s="80"/>
      <c r="I736" s="80"/>
      <c r="J736" s="80"/>
      <c r="K736" s="80"/>
      <c r="L736" s="80"/>
    </row>
    <row r="737" spans="7:12">
      <c r="G737" s="80"/>
      <c r="H737" s="80"/>
      <c r="I737" s="80"/>
      <c r="J737" s="80"/>
      <c r="K737" s="80"/>
      <c r="L737" s="80"/>
    </row>
    <row r="738" spans="7:12">
      <c r="G738" s="80"/>
      <c r="H738" s="80"/>
      <c r="I738" s="80"/>
      <c r="J738" s="80"/>
      <c r="K738" s="80"/>
      <c r="L738" s="80"/>
    </row>
    <row r="739" spans="7:12">
      <c r="G739" s="80"/>
      <c r="H739" s="80"/>
      <c r="I739" s="80"/>
      <c r="J739" s="80"/>
      <c r="K739" s="80"/>
      <c r="L739" s="80"/>
    </row>
    <row r="740" spans="7:12">
      <c r="G740" s="80"/>
      <c r="H740" s="80"/>
      <c r="I740" s="80"/>
      <c r="J740" s="80"/>
      <c r="K740" s="80"/>
      <c r="L740" s="80"/>
    </row>
    <row r="741" spans="7:12">
      <c r="G741" s="80"/>
      <c r="H741" s="80"/>
      <c r="I741" s="80"/>
      <c r="J741" s="80"/>
      <c r="K741" s="80"/>
      <c r="L741" s="80"/>
    </row>
    <row r="742" spans="7:12">
      <c r="G742" s="80"/>
      <c r="H742" s="80"/>
      <c r="I742" s="80"/>
      <c r="J742" s="80"/>
      <c r="K742" s="80"/>
      <c r="L742" s="80"/>
    </row>
    <row r="743" spans="7:12">
      <c r="G743" s="80"/>
      <c r="H743" s="80"/>
      <c r="I743" s="80"/>
      <c r="J743" s="80"/>
      <c r="K743" s="80"/>
      <c r="L743" s="80"/>
    </row>
    <row r="744" spans="7:12">
      <c r="G744" s="80"/>
      <c r="H744" s="80"/>
      <c r="I744" s="80"/>
      <c r="J744" s="80"/>
      <c r="K744" s="80"/>
      <c r="L744" s="80"/>
    </row>
    <row r="745" spans="7:12">
      <c r="G745" s="80"/>
      <c r="H745" s="80"/>
      <c r="I745" s="80"/>
      <c r="J745" s="80"/>
      <c r="K745" s="80"/>
      <c r="L745" s="80"/>
    </row>
    <row r="746" spans="7:12">
      <c r="G746" s="80"/>
      <c r="H746" s="80"/>
      <c r="I746" s="80"/>
      <c r="J746" s="80"/>
      <c r="K746" s="80"/>
      <c r="L746" s="80"/>
    </row>
    <row r="747" spans="7:12">
      <c r="G747" s="80"/>
      <c r="H747" s="80"/>
      <c r="I747" s="80"/>
      <c r="J747" s="80"/>
      <c r="K747" s="80"/>
      <c r="L747" s="80"/>
    </row>
    <row r="748" spans="7:12">
      <c r="G748" s="80"/>
      <c r="H748" s="80"/>
      <c r="I748" s="80"/>
      <c r="J748" s="80"/>
      <c r="K748" s="80"/>
      <c r="L748" s="80"/>
    </row>
    <row r="749" spans="7:12">
      <c r="G749" s="80"/>
      <c r="H749" s="80"/>
      <c r="I749" s="80"/>
      <c r="J749" s="80"/>
      <c r="K749" s="80"/>
      <c r="L749" s="80"/>
    </row>
    <row r="750" spans="7:12">
      <c r="G750" s="80"/>
      <c r="H750" s="80"/>
      <c r="I750" s="80"/>
      <c r="J750" s="80"/>
      <c r="K750" s="80"/>
      <c r="L750" s="80"/>
    </row>
    <row r="751" spans="7:12">
      <c r="G751" s="80"/>
      <c r="H751" s="80"/>
      <c r="I751" s="80"/>
      <c r="J751" s="80"/>
      <c r="K751" s="80"/>
      <c r="L751" s="80"/>
    </row>
    <row r="752" spans="7:12">
      <c r="G752" s="80"/>
      <c r="H752" s="80"/>
      <c r="I752" s="80"/>
      <c r="J752" s="80"/>
      <c r="K752" s="80"/>
      <c r="L752" s="80"/>
    </row>
    <row r="753" spans="7:12">
      <c r="G753" s="80"/>
      <c r="H753" s="80"/>
      <c r="I753" s="80"/>
      <c r="J753" s="80"/>
      <c r="K753" s="80"/>
      <c r="L753" s="80"/>
    </row>
    <row r="754" spans="7:12">
      <c r="G754" s="80"/>
      <c r="H754" s="80"/>
      <c r="I754" s="80"/>
      <c r="J754" s="80"/>
      <c r="K754" s="80"/>
      <c r="L754" s="80"/>
    </row>
    <row r="755" spans="7:12">
      <c r="G755" s="80"/>
      <c r="H755" s="80"/>
      <c r="I755" s="80"/>
      <c r="J755" s="80"/>
      <c r="K755" s="80"/>
      <c r="L755" s="80"/>
    </row>
    <row r="756" spans="7:12">
      <c r="G756" s="80"/>
      <c r="H756" s="80"/>
      <c r="I756" s="80"/>
      <c r="J756" s="80"/>
      <c r="K756" s="80"/>
      <c r="L756" s="80"/>
    </row>
    <row r="757" spans="7:12">
      <c r="G757" s="80"/>
      <c r="H757" s="80"/>
      <c r="I757" s="80"/>
      <c r="J757" s="80"/>
      <c r="K757" s="80"/>
      <c r="L757" s="80"/>
    </row>
    <row r="758" spans="7:12">
      <c r="G758" s="80"/>
      <c r="H758" s="80"/>
      <c r="I758" s="80"/>
      <c r="J758" s="80"/>
      <c r="K758" s="80"/>
      <c r="L758" s="80"/>
    </row>
    <row r="759" spans="7:12">
      <c r="G759" s="80"/>
      <c r="H759" s="80"/>
      <c r="I759" s="80"/>
      <c r="J759" s="80"/>
      <c r="K759" s="80"/>
      <c r="L759" s="80"/>
    </row>
    <row r="760" spans="7:12">
      <c r="G760" s="80"/>
      <c r="H760" s="80"/>
      <c r="I760" s="80"/>
      <c r="J760" s="80"/>
      <c r="K760" s="80"/>
      <c r="L760" s="80"/>
    </row>
    <row r="761" spans="7:12">
      <c r="G761" s="80"/>
      <c r="H761" s="80"/>
      <c r="I761" s="80"/>
      <c r="J761" s="80"/>
      <c r="K761" s="80"/>
      <c r="L761" s="80"/>
    </row>
    <row r="762" spans="7:12">
      <c r="G762" s="80"/>
      <c r="H762" s="80"/>
      <c r="I762" s="80"/>
      <c r="J762" s="80"/>
      <c r="K762" s="80"/>
      <c r="L762" s="80"/>
    </row>
    <row r="763" spans="7:12">
      <c r="G763" s="80"/>
      <c r="H763" s="80"/>
      <c r="I763" s="80"/>
      <c r="J763" s="80"/>
      <c r="K763" s="80"/>
      <c r="L763" s="80"/>
    </row>
    <row r="764" spans="7:12">
      <c r="G764" s="80"/>
      <c r="H764" s="80"/>
      <c r="I764" s="80"/>
      <c r="J764" s="80"/>
      <c r="K764" s="80"/>
      <c r="L764" s="80"/>
    </row>
    <row r="765" spans="7:12">
      <c r="G765" s="80"/>
      <c r="H765" s="80"/>
      <c r="I765" s="80"/>
      <c r="J765" s="80"/>
      <c r="K765" s="80"/>
      <c r="L765" s="80"/>
    </row>
    <row r="766" spans="7:12">
      <c r="G766" s="80"/>
      <c r="H766" s="80"/>
      <c r="I766" s="80"/>
      <c r="J766" s="80"/>
      <c r="K766" s="80"/>
      <c r="L766" s="80"/>
    </row>
    <row r="767" spans="7:12">
      <c r="G767" s="80"/>
      <c r="H767" s="80"/>
      <c r="I767" s="80"/>
      <c r="J767" s="80"/>
      <c r="K767" s="80"/>
      <c r="L767" s="80"/>
    </row>
    <row r="768" spans="7:12">
      <c r="G768" s="80"/>
      <c r="H768" s="80"/>
      <c r="I768" s="80"/>
      <c r="J768" s="80"/>
      <c r="K768" s="80"/>
      <c r="L768" s="80"/>
    </row>
    <row r="769" spans="7:12">
      <c r="G769" s="80"/>
      <c r="H769" s="80"/>
      <c r="I769" s="80"/>
      <c r="J769" s="80"/>
      <c r="K769" s="80"/>
      <c r="L769" s="80"/>
    </row>
    <row r="770" spans="7:12">
      <c r="G770" s="80"/>
      <c r="H770" s="80"/>
      <c r="I770" s="80"/>
      <c r="J770" s="80"/>
      <c r="K770" s="80"/>
      <c r="L770" s="80"/>
    </row>
    <row r="771" spans="7:12">
      <c r="G771" s="80"/>
      <c r="H771" s="80"/>
      <c r="I771" s="80"/>
      <c r="J771" s="80"/>
      <c r="K771" s="80"/>
      <c r="L771" s="80"/>
    </row>
    <row r="772" spans="7:12">
      <c r="G772" s="80"/>
      <c r="H772" s="80"/>
      <c r="I772" s="80"/>
      <c r="J772" s="80"/>
      <c r="K772" s="80"/>
      <c r="L772" s="80"/>
    </row>
    <row r="773" spans="7:12">
      <c r="G773" s="80"/>
      <c r="H773" s="80"/>
      <c r="I773" s="80"/>
      <c r="J773" s="80"/>
      <c r="K773" s="80"/>
      <c r="L773" s="80"/>
    </row>
    <row r="774" spans="7:12">
      <c r="G774" s="80"/>
      <c r="H774" s="80"/>
      <c r="I774" s="80"/>
      <c r="J774" s="80"/>
      <c r="K774" s="80"/>
      <c r="L774" s="80"/>
    </row>
    <row r="775" spans="7:12">
      <c r="G775" s="80"/>
      <c r="H775" s="80"/>
      <c r="I775" s="80"/>
      <c r="J775" s="80"/>
      <c r="K775" s="80"/>
      <c r="L775" s="80"/>
    </row>
    <row r="776" spans="7:12">
      <c r="G776" s="80"/>
      <c r="H776" s="80"/>
      <c r="I776" s="80"/>
      <c r="J776" s="80"/>
      <c r="K776" s="80"/>
      <c r="L776" s="80"/>
    </row>
    <row r="777" spans="7:12">
      <c r="G777" s="80"/>
      <c r="H777" s="80"/>
      <c r="I777" s="80"/>
      <c r="J777" s="80"/>
      <c r="K777" s="80"/>
      <c r="L777" s="80"/>
    </row>
    <row r="778" spans="7:12">
      <c r="G778" s="80"/>
      <c r="H778" s="80"/>
      <c r="I778" s="80"/>
      <c r="J778" s="80"/>
      <c r="K778" s="80"/>
      <c r="L778" s="80"/>
    </row>
    <row r="779" spans="7:12">
      <c r="G779" s="80"/>
      <c r="H779" s="80"/>
      <c r="I779" s="80"/>
      <c r="J779" s="80"/>
      <c r="K779" s="80"/>
      <c r="L779" s="80"/>
    </row>
    <row r="780" spans="7:12">
      <c r="G780" s="80"/>
      <c r="H780" s="80"/>
      <c r="I780" s="80"/>
      <c r="J780" s="80"/>
      <c r="K780" s="80"/>
      <c r="L780" s="80"/>
    </row>
    <row r="781" spans="7:12">
      <c r="G781" s="80"/>
      <c r="H781" s="80"/>
      <c r="I781" s="80"/>
      <c r="J781" s="80"/>
      <c r="K781" s="80"/>
      <c r="L781" s="80"/>
    </row>
    <row r="782" spans="7:12">
      <c r="G782" s="80"/>
      <c r="H782" s="80"/>
      <c r="I782" s="80"/>
      <c r="J782" s="80"/>
      <c r="K782" s="80"/>
      <c r="L782" s="80"/>
    </row>
    <row r="783" spans="7:12">
      <c r="G783" s="80"/>
      <c r="H783" s="80"/>
      <c r="I783" s="80"/>
      <c r="J783" s="80"/>
      <c r="K783" s="80"/>
      <c r="L783" s="80"/>
    </row>
    <row r="784" spans="7:12">
      <c r="G784" s="80"/>
      <c r="H784" s="80"/>
      <c r="I784" s="80"/>
      <c r="J784" s="80"/>
      <c r="K784" s="80"/>
      <c r="L784" s="80"/>
    </row>
    <row r="785" spans="7:12">
      <c r="G785" s="80"/>
      <c r="H785" s="80"/>
      <c r="I785" s="80"/>
      <c r="J785" s="80"/>
      <c r="K785" s="80"/>
      <c r="L785" s="80"/>
    </row>
    <row r="786" spans="7:12">
      <c r="G786" s="80"/>
      <c r="H786" s="80"/>
      <c r="I786" s="80"/>
      <c r="J786" s="80"/>
      <c r="K786" s="80"/>
      <c r="L786" s="80"/>
    </row>
    <row r="787" spans="7:12">
      <c r="G787" s="80"/>
      <c r="H787" s="80"/>
      <c r="I787" s="80"/>
      <c r="J787" s="80"/>
      <c r="K787" s="80"/>
      <c r="L787" s="80"/>
    </row>
    <row r="788" spans="7:12">
      <c r="G788" s="80"/>
      <c r="H788" s="80"/>
      <c r="I788" s="80"/>
      <c r="J788" s="80"/>
      <c r="K788" s="80"/>
      <c r="L788" s="80"/>
    </row>
    <row r="789" spans="7:12">
      <c r="G789" s="80"/>
      <c r="H789" s="80"/>
      <c r="I789" s="80"/>
      <c r="J789" s="80"/>
      <c r="K789" s="80"/>
      <c r="L789" s="80"/>
    </row>
    <row r="790" spans="7:12">
      <c r="G790" s="80"/>
      <c r="H790" s="80"/>
      <c r="I790" s="80"/>
      <c r="J790" s="80"/>
      <c r="K790" s="80"/>
      <c r="L790" s="80"/>
    </row>
    <row r="791" spans="7:12">
      <c r="G791" s="80"/>
      <c r="H791" s="80"/>
      <c r="I791" s="80"/>
      <c r="J791" s="80"/>
      <c r="K791" s="80"/>
      <c r="L791" s="80"/>
    </row>
    <row r="792" spans="7:12">
      <c r="G792" s="80"/>
      <c r="H792" s="80"/>
      <c r="I792" s="80"/>
      <c r="J792" s="80"/>
      <c r="K792" s="80"/>
      <c r="L792" s="80"/>
    </row>
    <row r="793" spans="7:12">
      <c r="G793" s="80"/>
      <c r="H793" s="80"/>
      <c r="I793" s="80"/>
      <c r="J793" s="80"/>
      <c r="K793" s="80"/>
      <c r="L793" s="80"/>
    </row>
    <row r="794" spans="7:12">
      <c r="G794" s="80"/>
      <c r="H794" s="80"/>
      <c r="I794" s="80"/>
      <c r="J794" s="80"/>
      <c r="K794" s="80"/>
      <c r="L794" s="80"/>
    </row>
    <row r="795" spans="7:12">
      <c r="G795" s="80"/>
      <c r="H795" s="80"/>
      <c r="I795" s="80"/>
      <c r="J795" s="80"/>
      <c r="K795" s="80"/>
      <c r="L795" s="80"/>
    </row>
    <row r="796" spans="7:12">
      <c r="G796" s="80"/>
      <c r="H796" s="80"/>
      <c r="I796" s="80"/>
      <c r="J796" s="80"/>
      <c r="K796" s="80"/>
      <c r="L796" s="80"/>
    </row>
    <row r="797" spans="7:12">
      <c r="G797" s="80"/>
      <c r="H797" s="80"/>
      <c r="I797" s="80"/>
      <c r="J797" s="80"/>
      <c r="K797" s="80"/>
      <c r="L797" s="80"/>
    </row>
    <row r="798" spans="7:12">
      <c r="G798" s="80"/>
      <c r="H798" s="80"/>
      <c r="I798" s="80"/>
      <c r="J798" s="80"/>
      <c r="K798" s="80"/>
      <c r="L798" s="80"/>
    </row>
    <row r="799" spans="7:12">
      <c r="G799" s="80"/>
      <c r="H799" s="80"/>
      <c r="I799" s="80"/>
      <c r="J799" s="80"/>
      <c r="K799" s="80"/>
      <c r="L799" s="80"/>
    </row>
    <row r="800" spans="7:12">
      <c r="G800" s="80"/>
      <c r="H800" s="80"/>
      <c r="I800" s="80"/>
      <c r="J800" s="80"/>
      <c r="K800" s="80"/>
      <c r="L800" s="80"/>
    </row>
    <row r="801" spans="7:12">
      <c r="G801" s="80"/>
      <c r="H801" s="80"/>
      <c r="I801" s="80"/>
      <c r="J801" s="80"/>
      <c r="K801" s="80"/>
      <c r="L801" s="80"/>
    </row>
    <row r="802" spans="7:12">
      <c r="G802" s="80"/>
      <c r="H802" s="80"/>
      <c r="I802" s="80"/>
      <c r="J802" s="80"/>
      <c r="K802" s="80"/>
      <c r="L802" s="80"/>
    </row>
    <row r="803" spans="7:12">
      <c r="G803" s="80"/>
      <c r="H803" s="80"/>
      <c r="I803" s="80"/>
      <c r="J803" s="80"/>
      <c r="K803" s="80"/>
      <c r="L803" s="80"/>
    </row>
    <row r="804" spans="7:12">
      <c r="G804" s="80"/>
      <c r="H804" s="80"/>
      <c r="I804" s="80"/>
      <c r="J804" s="80"/>
      <c r="K804" s="80"/>
      <c r="L804" s="80"/>
    </row>
    <row r="805" spans="7:12">
      <c r="G805" s="80"/>
      <c r="H805" s="80"/>
      <c r="I805" s="80"/>
      <c r="J805" s="80"/>
      <c r="K805" s="80"/>
      <c r="L805" s="80"/>
    </row>
    <row r="806" spans="7:12">
      <c r="G806" s="80"/>
      <c r="H806" s="80"/>
      <c r="I806" s="80"/>
      <c r="J806" s="80"/>
      <c r="K806" s="80"/>
      <c r="L806" s="80"/>
    </row>
    <row r="807" spans="7:12">
      <c r="G807" s="80"/>
      <c r="H807" s="80"/>
      <c r="I807" s="80"/>
      <c r="J807" s="80"/>
      <c r="K807" s="80"/>
      <c r="L807" s="80"/>
    </row>
    <row r="808" spans="7:12">
      <c r="G808" s="80"/>
      <c r="H808" s="80"/>
      <c r="I808" s="80"/>
      <c r="J808" s="80"/>
      <c r="K808" s="80"/>
      <c r="L808" s="80"/>
    </row>
    <row r="809" spans="7:12">
      <c r="G809" s="80"/>
      <c r="H809" s="80"/>
      <c r="I809" s="80"/>
      <c r="J809" s="80"/>
      <c r="K809" s="80"/>
      <c r="L809" s="80"/>
    </row>
    <row r="810" spans="7:12">
      <c r="G810" s="80"/>
      <c r="H810" s="80"/>
      <c r="I810" s="80"/>
      <c r="J810" s="80"/>
      <c r="K810" s="80"/>
      <c r="L810" s="80"/>
    </row>
    <row r="811" spans="7:12">
      <c r="G811" s="80"/>
      <c r="H811" s="80"/>
      <c r="I811" s="80"/>
      <c r="J811" s="80"/>
      <c r="K811" s="80"/>
      <c r="L811" s="80"/>
    </row>
    <row r="812" spans="7:12">
      <c r="G812" s="80"/>
      <c r="H812" s="80"/>
      <c r="I812" s="80"/>
      <c r="J812" s="80"/>
      <c r="K812" s="80"/>
      <c r="L812" s="80"/>
    </row>
    <row r="813" spans="7:12">
      <c r="G813" s="80"/>
      <c r="H813" s="80"/>
      <c r="I813" s="80"/>
      <c r="J813" s="80"/>
      <c r="K813" s="80"/>
      <c r="L813" s="80"/>
    </row>
    <row r="814" spans="7:12">
      <c r="G814" s="80"/>
      <c r="H814" s="80"/>
      <c r="I814" s="80"/>
      <c r="J814" s="80"/>
      <c r="K814" s="80"/>
      <c r="L814" s="80"/>
    </row>
    <row r="815" spans="7:12">
      <c r="G815" s="80"/>
      <c r="H815" s="80"/>
      <c r="I815" s="80"/>
      <c r="J815" s="80"/>
      <c r="K815" s="80"/>
      <c r="L815" s="80"/>
    </row>
    <row r="816" spans="7:12">
      <c r="G816" s="80"/>
      <c r="H816" s="80"/>
      <c r="I816" s="80"/>
      <c r="J816" s="80"/>
      <c r="K816" s="80"/>
      <c r="L816" s="80"/>
    </row>
    <row r="817" spans="7:12">
      <c r="G817" s="80"/>
      <c r="H817" s="80"/>
      <c r="I817" s="80"/>
      <c r="J817" s="80"/>
      <c r="K817" s="80"/>
      <c r="L817" s="80"/>
    </row>
    <row r="818" spans="7:12">
      <c r="G818" s="80"/>
      <c r="H818" s="80"/>
      <c r="I818" s="80"/>
      <c r="J818" s="80"/>
      <c r="K818" s="80"/>
      <c r="L818" s="80"/>
    </row>
    <row r="819" spans="7:12">
      <c r="G819" s="80"/>
      <c r="H819" s="80"/>
      <c r="I819" s="80"/>
      <c r="J819" s="80"/>
      <c r="K819" s="80"/>
      <c r="L819" s="80"/>
    </row>
    <row r="820" spans="7:12">
      <c r="G820" s="80"/>
      <c r="H820" s="80"/>
      <c r="I820" s="80"/>
      <c r="J820" s="80"/>
      <c r="K820" s="80"/>
      <c r="L820" s="80"/>
    </row>
    <row r="821" spans="7:12">
      <c r="G821" s="80"/>
      <c r="H821" s="80"/>
      <c r="I821" s="80"/>
      <c r="J821" s="80"/>
      <c r="K821" s="80"/>
      <c r="L821" s="80"/>
    </row>
    <row r="822" spans="7:12">
      <c r="G822" s="80"/>
      <c r="H822" s="80"/>
      <c r="I822" s="80"/>
      <c r="J822" s="80"/>
      <c r="K822" s="80"/>
      <c r="L822" s="80"/>
    </row>
    <row r="823" spans="7:12">
      <c r="G823" s="80"/>
      <c r="H823" s="80"/>
      <c r="I823" s="80"/>
      <c r="J823" s="80"/>
      <c r="K823" s="80"/>
      <c r="L823" s="80"/>
    </row>
    <row r="824" spans="7:12">
      <c r="G824" s="80"/>
      <c r="H824" s="80"/>
      <c r="I824" s="80"/>
      <c r="J824" s="80"/>
      <c r="K824" s="80"/>
      <c r="L824" s="80"/>
    </row>
    <row r="825" spans="7:12">
      <c r="G825" s="80"/>
      <c r="H825" s="80"/>
      <c r="I825" s="80"/>
      <c r="J825" s="80"/>
      <c r="K825" s="80"/>
      <c r="L825" s="80"/>
    </row>
    <row r="826" spans="7:12">
      <c r="G826" s="80"/>
      <c r="H826" s="80"/>
      <c r="I826" s="80"/>
      <c r="J826" s="80"/>
      <c r="K826" s="80"/>
      <c r="L826" s="80"/>
    </row>
    <row r="827" spans="7:12">
      <c r="G827" s="80"/>
      <c r="H827" s="80"/>
      <c r="I827" s="80"/>
      <c r="J827" s="80"/>
      <c r="K827" s="80"/>
      <c r="L827" s="80"/>
    </row>
    <row r="828" spans="7:12">
      <c r="G828" s="80"/>
      <c r="H828" s="80"/>
      <c r="I828" s="80"/>
      <c r="J828" s="80"/>
      <c r="K828" s="80"/>
      <c r="L828" s="80"/>
    </row>
    <row r="829" spans="7:12">
      <c r="G829" s="80"/>
      <c r="H829" s="80"/>
      <c r="I829" s="80"/>
      <c r="J829" s="80"/>
      <c r="K829" s="80"/>
      <c r="L829" s="80"/>
    </row>
    <row r="830" spans="7:12">
      <c r="G830" s="80"/>
      <c r="H830" s="80"/>
      <c r="I830" s="80"/>
      <c r="J830" s="80"/>
      <c r="K830" s="80"/>
      <c r="L830" s="80"/>
    </row>
    <row r="831" spans="7:12">
      <c r="G831" s="80"/>
      <c r="H831" s="80"/>
      <c r="I831" s="80"/>
      <c r="J831" s="80"/>
      <c r="K831" s="80"/>
      <c r="L831" s="80"/>
    </row>
    <row r="832" spans="7:12">
      <c r="G832" s="80"/>
      <c r="H832" s="80"/>
      <c r="I832" s="80"/>
      <c r="J832" s="80"/>
      <c r="K832" s="80"/>
      <c r="L832" s="80"/>
    </row>
    <row r="833" spans="7:12">
      <c r="G833" s="80"/>
      <c r="H833" s="80"/>
      <c r="I833" s="80"/>
      <c r="J833" s="80"/>
      <c r="K833" s="80"/>
      <c r="L833" s="80"/>
    </row>
    <row r="834" spans="7:12">
      <c r="G834" s="80"/>
      <c r="H834" s="80"/>
      <c r="I834" s="80"/>
      <c r="J834" s="80"/>
      <c r="K834" s="80"/>
      <c r="L834" s="80"/>
    </row>
    <row r="835" spans="7:12">
      <c r="G835" s="80"/>
      <c r="H835" s="80"/>
      <c r="I835" s="80"/>
      <c r="J835" s="80"/>
      <c r="K835" s="80"/>
      <c r="L835" s="80"/>
    </row>
    <row r="836" spans="7:12">
      <c r="G836" s="80"/>
      <c r="H836" s="80"/>
      <c r="I836" s="80"/>
      <c r="J836" s="80"/>
      <c r="K836" s="80"/>
      <c r="L836" s="80"/>
    </row>
    <row r="837" spans="7:12">
      <c r="G837" s="80"/>
      <c r="H837" s="80"/>
      <c r="I837" s="80"/>
      <c r="J837" s="80"/>
      <c r="K837" s="80"/>
      <c r="L837" s="80"/>
    </row>
    <row r="838" spans="7:12">
      <c r="G838" s="80"/>
      <c r="H838" s="80"/>
      <c r="I838" s="80"/>
      <c r="J838" s="80"/>
      <c r="K838" s="80"/>
      <c r="L838" s="80"/>
    </row>
    <row r="839" spans="7:12">
      <c r="G839" s="80"/>
      <c r="H839" s="80"/>
      <c r="I839" s="80"/>
      <c r="J839" s="80"/>
      <c r="K839" s="80"/>
      <c r="L839" s="80"/>
    </row>
    <row r="840" spans="7:12">
      <c r="G840" s="80"/>
      <c r="H840" s="80"/>
      <c r="I840" s="80"/>
      <c r="J840" s="80"/>
      <c r="K840" s="80"/>
      <c r="L840" s="80"/>
    </row>
    <row r="841" spans="7:12">
      <c r="G841" s="80"/>
      <c r="H841" s="80"/>
      <c r="I841" s="80"/>
      <c r="J841" s="80"/>
      <c r="K841" s="80"/>
      <c r="L841" s="80"/>
    </row>
    <row r="842" spans="7:12">
      <c r="G842" s="80"/>
      <c r="H842" s="80"/>
      <c r="I842" s="80"/>
      <c r="J842" s="80"/>
      <c r="K842" s="80"/>
      <c r="L842" s="80"/>
    </row>
    <row r="843" spans="7:12">
      <c r="G843" s="80"/>
      <c r="H843" s="80"/>
      <c r="I843" s="80"/>
      <c r="J843" s="80"/>
      <c r="K843" s="80"/>
      <c r="L843" s="80"/>
    </row>
    <row r="844" spans="7:12">
      <c r="G844" s="80"/>
      <c r="H844" s="80"/>
      <c r="I844" s="80"/>
      <c r="J844" s="80"/>
      <c r="K844" s="80"/>
      <c r="L844" s="80"/>
    </row>
    <row r="845" spans="7:12">
      <c r="G845" s="80"/>
      <c r="H845" s="80"/>
      <c r="I845" s="80"/>
      <c r="J845" s="80"/>
      <c r="K845" s="80"/>
      <c r="L845" s="80"/>
    </row>
    <row r="846" spans="7:12">
      <c r="G846" s="80"/>
      <c r="H846" s="80"/>
      <c r="I846" s="80"/>
      <c r="J846" s="80"/>
      <c r="K846" s="80"/>
      <c r="L846" s="80"/>
    </row>
    <row r="847" spans="7:12">
      <c r="G847" s="80"/>
      <c r="H847" s="80"/>
      <c r="I847" s="80"/>
      <c r="J847" s="80"/>
      <c r="K847" s="80"/>
      <c r="L847" s="80"/>
    </row>
    <row r="848" spans="7:12">
      <c r="G848" s="80"/>
      <c r="H848" s="80"/>
      <c r="I848" s="80"/>
      <c r="J848" s="80"/>
      <c r="K848" s="80"/>
      <c r="L848" s="80"/>
    </row>
    <row r="849" spans="7:12">
      <c r="G849" s="80"/>
      <c r="H849" s="80"/>
      <c r="I849" s="80"/>
      <c r="J849" s="80"/>
      <c r="K849" s="80"/>
      <c r="L849" s="80"/>
    </row>
    <row r="850" spans="7:12">
      <c r="G850" s="80"/>
      <c r="H850" s="80"/>
      <c r="I850" s="80"/>
      <c r="J850" s="80"/>
      <c r="K850" s="80"/>
      <c r="L850" s="80"/>
    </row>
    <row r="851" spans="7:12">
      <c r="G851" s="80"/>
      <c r="H851" s="80"/>
      <c r="I851" s="80"/>
      <c r="J851" s="80"/>
      <c r="K851" s="80"/>
      <c r="L851" s="80"/>
    </row>
    <row r="852" spans="7:12">
      <c r="G852" s="80"/>
      <c r="H852" s="80"/>
      <c r="I852" s="80"/>
      <c r="J852" s="80"/>
      <c r="K852" s="80"/>
      <c r="L852" s="80"/>
    </row>
    <row r="853" spans="7:12">
      <c r="G853" s="80"/>
      <c r="H853" s="80"/>
      <c r="I853" s="80"/>
      <c r="J853" s="80"/>
      <c r="K853" s="80"/>
      <c r="L853" s="80"/>
    </row>
    <row r="854" spans="7:12">
      <c r="G854" s="80"/>
      <c r="H854" s="80"/>
      <c r="I854" s="80"/>
      <c r="J854" s="80"/>
      <c r="K854" s="80"/>
      <c r="L854" s="80"/>
    </row>
    <row r="855" spans="7:12">
      <c r="G855" s="80"/>
      <c r="H855" s="80"/>
      <c r="I855" s="80"/>
      <c r="J855" s="80"/>
      <c r="K855" s="80"/>
      <c r="L855" s="80"/>
    </row>
    <row r="856" spans="7:12">
      <c r="G856" s="80"/>
      <c r="H856" s="80"/>
      <c r="I856" s="80"/>
      <c r="J856" s="80"/>
      <c r="K856" s="80"/>
      <c r="L856" s="80"/>
    </row>
    <row r="857" spans="7:12">
      <c r="G857" s="80"/>
      <c r="H857" s="80"/>
      <c r="I857" s="80"/>
      <c r="J857" s="80"/>
      <c r="K857" s="80"/>
      <c r="L857" s="80"/>
    </row>
    <row r="858" spans="7:12">
      <c r="G858" s="80"/>
      <c r="H858" s="80"/>
      <c r="I858" s="80"/>
      <c r="J858" s="80"/>
      <c r="K858" s="80"/>
      <c r="L858" s="80"/>
    </row>
    <row r="859" spans="7:12">
      <c r="G859" s="80"/>
      <c r="H859" s="80"/>
      <c r="I859" s="80"/>
      <c r="J859" s="80"/>
      <c r="K859" s="80"/>
      <c r="L859" s="80"/>
    </row>
    <row r="860" spans="7:12">
      <c r="G860" s="80"/>
      <c r="H860" s="80"/>
      <c r="I860" s="80"/>
      <c r="J860" s="80"/>
      <c r="K860" s="80"/>
      <c r="L860" s="80"/>
    </row>
    <row r="861" spans="7:12">
      <c r="G861" s="80"/>
      <c r="H861" s="80"/>
      <c r="I861" s="80"/>
      <c r="J861" s="80"/>
      <c r="K861" s="80"/>
      <c r="L861" s="80"/>
    </row>
    <row r="862" spans="7:12">
      <c r="G862" s="80"/>
      <c r="H862" s="80"/>
      <c r="I862" s="80"/>
      <c r="J862" s="80"/>
      <c r="K862" s="80"/>
      <c r="L862" s="80"/>
    </row>
    <row r="863" spans="7:12">
      <c r="G863" s="80"/>
      <c r="H863" s="80"/>
      <c r="I863" s="80"/>
      <c r="J863" s="80"/>
      <c r="K863" s="80"/>
      <c r="L863" s="80"/>
    </row>
    <row r="864" spans="7:12">
      <c r="G864" s="80"/>
      <c r="H864" s="80"/>
      <c r="I864" s="80"/>
      <c r="J864" s="80"/>
      <c r="K864" s="80"/>
      <c r="L864" s="80"/>
    </row>
    <row r="865" spans="7:12">
      <c r="G865" s="80"/>
      <c r="H865" s="80"/>
      <c r="I865" s="80"/>
      <c r="J865" s="80"/>
      <c r="K865" s="80"/>
      <c r="L865" s="80"/>
    </row>
    <row r="866" spans="7:12">
      <c r="G866" s="80"/>
      <c r="H866" s="80"/>
      <c r="I866" s="80"/>
      <c r="J866" s="80"/>
      <c r="K866" s="80"/>
      <c r="L866" s="80"/>
    </row>
    <row r="867" spans="7:12">
      <c r="G867" s="80"/>
      <c r="H867" s="80"/>
      <c r="I867" s="80"/>
      <c r="J867" s="80"/>
      <c r="K867" s="80"/>
      <c r="L867" s="80"/>
    </row>
    <row r="868" spans="7:12">
      <c r="G868" s="80"/>
      <c r="H868" s="80"/>
      <c r="I868" s="80"/>
      <c r="J868" s="80"/>
      <c r="K868" s="80"/>
      <c r="L868" s="80"/>
    </row>
    <row r="869" spans="7:12">
      <c r="G869" s="80"/>
      <c r="H869" s="80"/>
      <c r="I869" s="80"/>
      <c r="J869" s="80"/>
      <c r="K869" s="80"/>
      <c r="L869" s="80"/>
    </row>
    <row r="870" spans="7:12">
      <c r="G870" s="80"/>
      <c r="H870" s="80"/>
      <c r="I870" s="80"/>
      <c r="J870" s="80"/>
      <c r="K870" s="80"/>
      <c r="L870" s="80"/>
    </row>
    <row r="871" spans="7:12">
      <c r="G871" s="80"/>
      <c r="H871" s="80"/>
      <c r="I871" s="80"/>
      <c r="J871" s="80"/>
      <c r="K871" s="80"/>
      <c r="L871" s="80"/>
    </row>
    <row r="872" spans="7:12">
      <c r="G872" s="80"/>
      <c r="H872" s="80"/>
      <c r="I872" s="80"/>
      <c r="J872" s="80"/>
      <c r="K872" s="80"/>
      <c r="L872" s="80"/>
    </row>
    <row r="873" spans="7:12">
      <c r="G873" s="80"/>
      <c r="H873" s="80"/>
      <c r="I873" s="80"/>
      <c r="J873" s="80"/>
      <c r="K873" s="80"/>
      <c r="L873" s="80"/>
    </row>
    <row r="874" spans="7:12">
      <c r="G874" s="80"/>
      <c r="H874" s="80"/>
      <c r="I874" s="80"/>
      <c r="J874" s="80"/>
      <c r="K874" s="80"/>
      <c r="L874" s="80"/>
    </row>
    <row r="875" spans="7:12">
      <c r="G875" s="80"/>
      <c r="H875" s="80"/>
      <c r="I875" s="80"/>
      <c r="J875" s="80"/>
      <c r="K875" s="80"/>
      <c r="L875" s="80"/>
    </row>
    <row r="876" spans="7:12">
      <c r="G876" s="80"/>
      <c r="H876" s="80"/>
      <c r="I876" s="80"/>
      <c r="J876" s="80"/>
      <c r="K876" s="80"/>
      <c r="L876" s="80"/>
    </row>
    <row r="877" spans="7:12">
      <c r="G877" s="80"/>
      <c r="H877" s="80"/>
      <c r="I877" s="80"/>
      <c r="J877" s="80"/>
      <c r="K877" s="80"/>
      <c r="L877" s="80"/>
    </row>
    <row r="878" spans="7:12">
      <c r="G878" s="80"/>
      <c r="H878" s="80"/>
      <c r="I878" s="80"/>
      <c r="J878" s="80"/>
      <c r="K878" s="80"/>
      <c r="L878" s="80"/>
    </row>
    <row r="879" spans="7:12">
      <c r="G879" s="80"/>
      <c r="H879" s="80"/>
      <c r="I879" s="80"/>
      <c r="J879" s="80"/>
      <c r="K879" s="80"/>
      <c r="L879" s="80"/>
    </row>
    <row r="880" spans="7:12">
      <c r="G880" s="80"/>
      <c r="H880" s="80"/>
      <c r="I880" s="80"/>
      <c r="J880" s="80"/>
      <c r="K880" s="80"/>
      <c r="L880" s="80"/>
    </row>
    <row r="881" spans="7:12">
      <c r="G881" s="80"/>
      <c r="H881" s="80"/>
      <c r="I881" s="80"/>
      <c r="J881" s="80"/>
      <c r="K881" s="80"/>
      <c r="L881" s="80"/>
    </row>
    <row r="882" spans="7:12">
      <c r="G882" s="80"/>
      <c r="H882" s="80"/>
      <c r="I882" s="80"/>
      <c r="J882" s="80"/>
      <c r="K882" s="80"/>
      <c r="L882" s="80"/>
    </row>
    <row r="883" spans="7:12">
      <c r="G883" s="80"/>
      <c r="H883" s="80"/>
      <c r="I883" s="80"/>
      <c r="J883" s="80"/>
      <c r="K883" s="80"/>
      <c r="L883" s="80"/>
    </row>
    <row r="884" spans="7:12">
      <c r="G884" s="80"/>
      <c r="H884" s="80"/>
      <c r="I884" s="80"/>
      <c r="J884" s="80"/>
      <c r="K884" s="80"/>
      <c r="L884" s="80"/>
    </row>
    <row r="885" spans="7:12">
      <c r="G885" s="80"/>
      <c r="H885" s="80"/>
      <c r="I885" s="80"/>
      <c r="J885" s="80"/>
      <c r="K885" s="80"/>
      <c r="L885" s="80"/>
    </row>
    <row r="886" spans="7:12">
      <c r="G886" s="80"/>
      <c r="H886" s="80"/>
      <c r="I886" s="80"/>
      <c r="J886" s="80"/>
      <c r="K886" s="80"/>
      <c r="L886" s="80"/>
    </row>
    <row r="887" spans="7:12">
      <c r="G887" s="80"/>
      <c r="H887" s="80"/>
      <c r="I887" s="80"/>
      <c r="J887" s="80"/>
      <c r="K887" s="80"/>
      <c r="L887" s="80"/>
    </row>
    <row r="888" spans="7:12">
      <c r="G888" s="80"/>
      <c r="H888" s="80"/>
      <c r="I888" s="80"/>
      <c r="J888" s="80"/>
      <c r="K888" s="80"/>
      <c r="L888" s="80"/>
    </row>
    <row r="889" spans="7:12">
      <c r="G889" s="80"/>
      <c r="H889" s="80"/>
      <c r="I889" s="80"/>
      <c r="J889" s="80"/>
      <c r="K889" s="80"/>
      <c r="L889" s="80"/>
    </row>
    <row r="890" spans="7:12">
      <c r="G890" s="80"/>
      <c r="H890" s="80"/>
      <c r="I890" s="80"/>
      <c r="J890" s="80"/>
      <c r="K890" s="80"/>
      <c r="L890" s="80"/>
    </row>
    <row r="891" spans="7:12">
      <c r="G891" s="80"/>
      <c r="H891" s="80"/>
      <c r="I891" s="80"/>
      <c r="J891" s="80"/>
      <c r="K891" s="80"/>
      <c r="L891" s="80"/>
    </row>
    <row r="892" spans="7:12">
      <c r="G892" s="80"/>
      <c r="H892" s="80"/>
      <c r="I892" s="80"/>
      <c r="J892" s="80"/>
      <c r="K892" s="80"/>
      <c r="L892" s="80"/>
    </row>
    <row r="893" spans="7:12">
      <c r="G893" s="80"/>
      <c r="H893" s="80"/>
      <c r="I893" s="80"/>
      <c r="J893" s="80"/>
      <c r="K893" s="80"/>
      <c r="L893" s="80"/>
    </row>
  </sheetData>
  <mergeCells count="11">
    <mergeCell ref="L7:L8"/>
    <mergeCell ref="B2:L2"/>
    <mergeCell ref="B4:L4"/>
    <mergeCell ref="B5:L5"/>
    <mergeCell ref="B6:L6"/>
    <mergeCell ref="B7:B8"/>
    <mergeCell ref="C7:E7"/>
    <mergeCell ref="F7:F8"/>
    <mergeCell ref="G7:I7"/>
    <mergeCell ref="J7:J8"/>
    <mergeCell ref="K7:K8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3ACB9-6922-4699-BA5F-3CE76FB1C740}">
  <sheetPr>
    <pageSetUpPr fitToPage="1"/>
  </sheetPr>
  <dimension ref="A1:M181"/>
  <sheetViews>
    <sheetView showGridLines="0" zoomScaleNormal="100" workbookViewId="0">
      <pane xSplit="2" ySplit="7" topLeftCell="C20" activePane="bottomRight" state="frozen"/>
      <selection pane="topRight" activeCell="C1" sqref="C1"/>
      <selection pane="bottomLeft" activeCell="A8" sqref="A8"/>
      <selection pane="bottomRight" activeCell="F6" sqref="F6:F7"/>
    </sheetView>
  </sheetViews>
  <sheetFormatPr baseColWidth="10" defaultColWidth="11.42578125" defaultRowHeight="12.75"/>
  <cols>
    <col min="1" max="1" width="1.28515625" style="1" customWidth="1"/>
    <col min="2" max="2" width="76.28515625" style="1" customWidth="1"/>
    <col min="3" max="5" width="10.7109375" style="1" customWidth="1"/>
    <col min="6" max="6" width="14.5703125" style="1" customWidth="1"/>
    <col min="7" max="9" width="10.7109375" style="1" customWidth="1"/>
    <col min="10" max="10" width="16.85546875" style="1" customWidth="1"/>
    <col min="11" max="11" width="14.5703125" style="1" customWidth="1"/>
    <col min="12" max="12" width="15" style="1" customWidth="1"/>
    <col min="13" max="13" width="4.5703125" style="1" customWidth="1"/>
    <col min="14" max="16384" width="11.42578125" style="1"/>
  </cols>
  <sheetData>
    <row r="1" spans="1:13" ht="15.75">
      <c r="A1" s="1" t="s">
        <v>0</v>
      </c>
      <c r="B1" s="6" t="s">
        <v>73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5.7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3" ht="18.75" customHeight="1">
      <c r="B3" s="10" t="s">
        <v>74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83"/>
    </row>
    <row r="4" spans="1:13" ht="18.75" customHeight="1">
      <c r="B4" s="11" t="s">
        <v>75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82"/>
    </row>
    <row r="5" spans="1:13" ht="14.25" customHeight="1"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8"/>
    </row>
    <row r="6" spans="1:13" ht="18" customHeight="1">
      <c r="B6" s="12" t="s">
        <v>5</v>
      </c>
      <c r="C6" s="13">
        <v>2025</v>
      </c>
      <c r="D6" s="14"/>
      <c r="E6" s="14"/>
      <c r="F6" s="15" t="s">
        <v>6</v>
      </c>
      <c r="G6" s="13">
        <v>2025</v>
      </c>
      <c r="H6" s="14"/>
      <c r="I6" s="14"/>
      <c r="J6" s="15" t="s">
        <v>7</v>
      </c>
      <c r="K6" s="84" t="s">
        <v>8</v>
      </c>
      <c r="L6" s="15" t="s">
        <v>9</v>
      </c>
      <c r="M6" s="85"/>
    </row>
    <row r="7" spans="1:13" ht="31.5" customHeight="1" thickBot="1">
      <c r="B7" s="16"/>
      <c r="C7" s="17" t="s">
        <v>10</v>
      </c>
      <c r="D7" s="17" t="s">
        <v>11</v>
      </c>
      <c r="E7" s="17" t="s">
        <v>12</v>
      </c>
      <c r="F7" s="18"/>
      <c r="G7" s="17" t="s">
        <v>10</v>
      </c>
      <c r="H7" s="17" t="s">
        <v>11</v>
      </c>
      <c r="I7" s="17" t="s">
        <v>12</v>
      </c>
      <c r="J7" s="18"/>
      <c r="K7" s="86"/>
      <c r="L7" s="18"/>
      <c r="M7" s="85"/>
    </row>
    <row r="8" spans="1:13" ht="18" customHeight="1" thickTop="1">
      <c r="B8" s="87" t="s">
        <v>14</v>
      </c>
      <c r="C8" s="88">
        <f>+C9+C19</f>
        <v>19532</v>
      </c>
      <c r="D8" s="88">
        <f t="shared" ref="D8:E8" si="0">+D9+D19</f>
        <v>19543.099999999999</v>
      </c>
      <c r="E8" s="88">
        <f t="shared" si="0"/>
        <v>21792.5</v>
      </c>
      <c r="F8" s="88">
        <f>+F9+F19</f>
        <v>60867.599999999991</v>
      </c>
      <c r="G8" s="88">
        <f t="shared" ref="G8:I8" si="1">+G9+G19</f>
        <v>18749.891146821912</v>
      </c>
      <c r="H8" s="88">
        <f t="shared" si="1"/>
        <v>18969.653582100371</v>
      </c>
      <c r="I8" s="88">
        <f t="shared" si="1"/>
        <v>21016.16243208808</v>
      </c>
      <c r="J8" s="89">
        <f>+J9+J19</f>
        <v>58735.707161010352</v>
      </c>
      <c r="K8" s="89">
        <f t="shared" ref="K8:K30" si="2">+F8-J8</f>
        <v>2131.8928389896391</v>
      </c>
      <c r="L8" s="90">
        <f t="shared" ref="L8:L16" si="3">+F8/J8*100</f>
        <v>103.62963679511945</v>
      </c>
      <c r="M8" s="91"/>
    </row>
    <row r="9" spans="1:13" ht="18" customHeight="1">
      <c r="B9" s="92" t="s">
        <v>76</v>
      </c>
      <c r="C9" s="24">
        <f>+C11+C12+C18</f>
        <v>15012.4</v>
      </c>
      <c r="D9" s="24">
        <f t="shared" ref="D9:E9" si="4">+D11+D12+D18</f>
        <v>15008.5</v>
      </c>
      <c r="E9" s="24">
        <f t="shared" si="4"/>
        <v>16813.599999999999</v>
      </c>
      <c r="F9" s="24">
        <f>+F10+F12+F18</f>
        <v>46834.499999999993</v>
      </c>
      <c r="G9" s="24">
        <f>+G11+G12+G18</f>
        <v>14327.101869614218</v>
      </c>
      <c r="H9" s="24">
        <f t="shared" ref="H9:I9" si="5">+H11+H12+H18</f>
        <v>14678.449688732951</v>
      </c>
      <c r="I9" s="24">
        <f t="shared" si="5"/>
        <v>16191.569594501754</v>
      </c>
      <c r="J9" s="93">
        <f>+J11+J12+J18</f>
        <v>45197.121152848915</v>
      </c>
      <c r="K9" s="93">
        <f t="shared" si="2"/>
        <v>1637.3788471510779</v>
      </c>
      <c r="L9" s="90">
        <f t="shared" si="3"/>
        <v>103.62275031105132</v>
      </c>
      <c r="M9" s="91"/>
    </row>
    <row r="10" spans="1:13" ht="18" customHeight="1">
      <c r="B10" s="94" t="s">
        <v>31</v>
      </c>
      <c r="C10" s="24">
        <f t="shared" ref="C10:I10" si="6">+C11</f>
        <v>13284.3</v>
      </c>
      <c r="D10" s="24">
        <f t="shared" si="6"/>
        <v>13018.4</v>
      </c>
      <c r="E10" s="24">
        <f t="shared" si="6"/>
        <v>14741.7</v>
      </c>
      <c r="F10" s="28">
        <f>+F11</f>
        <v>41044.399999999994</v>
      </c>
      <c r="G10" s="24">
        <f t="shared" si="6"/>
        <v>12692.375852759849</v>
      </c>
      <c r="H10" s="24">
        <f t="shared" si="6"/>
        <v>12737.530788177006</v>
      </c>
      <c r="I10" s="24">
        <f t="shared" si="6"/>
        <v>14136.814811173757</v>
      </c>
      <c r="J10" s="90">
        <f>+J11</f>
        <v>39566.721452110607</v>
      </c>
      <c r="K10" s="90">
        <f t="shared" si="2"/>
        <v>1477.6785478893871</v>
      </c>
      <c r="L10" s="90">
        <f t="shared" si="3"/>
        <v>103.73464996253958</v>
      </c>
      <c r="M10" s="91"/>
    </row>
    <row r="11" spans="1:13" ht="18" customHeight="1">
      <c r="B11" s="95" t="s">
        <v>32</v>
      </c>
      <c r="C11" s="96">
        <f>+[1]DGA!G11</f>
        <v>13284.3</v>
      </c>
      <c r="D11" s="96">
        <f>+[1]DGA!H11</f>
        <v>13018.4</v>
      </c>
      <c r="E11" s="96">
        <f>+[1]DGA!I11</f>
        <v>14741.7</v>
      </c>
      <c r="F11" s="97">
        <f>SUM(C11:E11)</f>
        <v>41044.399999999994</v>
      </c>
      <c r="G11" s="96">
        <v>12692.375852759849</v>
      </c>
      <c r="H11" s="96">
        <v>12737.530788177006</v>
      </c>
      <c r="I11" s="96">
        <v>14136.814811173757</v>
      </c>
      <c r="J11" s="98">
        <f>SUM(G11:I11)</f>
        <v>39566.721452110607</v>
      </c>
      <c r="K11" s="98">
        <f t="shared" si="2"/>
        <v>1477.6785478893871</v>
      </c>
      <c r="L11" s="98">
        <f t="shared" si="3"/>
        <v>103.73464996253958</v>
      </c>
      <c r="M11" s="91"/>
    </row>
    <row r="12" spans="1:13" ht="18" customHeight="1">
      <c r="B12" s="36" t="s">
        <v>33</v>
      </c>
      <c r="C12" s="99">
        <f>SUM(C13:C17)</f>
        <v>1667.1999999999998</v>
      </c>
      <c r="D12" s="99">
        <f t="shared" ref="D12:E12" si="7">SUM(D13:D17)</f>
        <v>1936.8000000000002</v>
      </c>
      <c r="E12" s="99">
        <f t="shared" si="7"/>
        <v>2033.1</v>
      </c>
      <c r="F12" s="99">
        <f>SUM(F13:F17)</f>
        <v>5637.1</v>
      </c>
      <c r="G12" s="99">
        <f t="shared" ref="G12:I12" si="8">SUM(G13:G17)</f>
        <v>1593.410433464263</v>
      </c>
      <c r="H12" s="99">
        <f t="shared" si="8"/>
        <v>1899.2023045399319</v>
      </c>
      <c r="I12" s="99">
        <f t="shared" si="8"/>
        <v>2005.3261355713169</v>
      </c>
      <c r="J12" s="100">
        <f>SUM(J13:J17)</f>
        <v>5497.9388735755119</v>
      </c>
      <c r="K12" s="100">
        <f t="shared" si="2"/>
        <v>139.16112642448843</v>
      </c>
      <c r="L12" s="101">
        <f t="shared" si="3"/>
        <v>102.53115084806295</v>
      </c>
      <c r="M12" s="91"/>
    </row>
    <row r="13" spans="1:13" ht="18" customHeight="1">
      <c r="B13" s="102" t="s">
        <v>36</v>
      </c>
      <c r="C13" s="96">
        <f>+[1]DGA!G13</f>
        <v>1092.8</v>
      </c>
      <c r="D13" s="96">
        <f>+[1]DGA!H13</f>
        <v>1335.7</v>
      </c>
      <c r="E13" s="96">
        <f>+[1]DGA!I13</f>
        <v>1431.6</v>
      </c>
      <c r="F13" s="97">
        <f t="shared" ref="F13:F18" si="9">SUM(C13:E13)</f>
        <v>3860.1</v>
      </c>
      <c r="G13" s="96">
        <v>1038.4578805826498</v>
      </c>
      <c r="H13" s="96">
        <v>1296.2999754783052</v>
      </c>
      <c r="I13" s="96">
        <v>1424.8980828631102</v>
      </c>
      <c r="J13" s="98">
        <f t="shared" ref="J13:J18" si="10">SUM(G13:I13)</f>
        <v>3759.6559389240651</v>
      </c>
      <c r="K13" s="98">
        <f t="shared" si="2"/>
        <v>100.44406107593477</v>
      </c>
      <c r="L13" s="98">
        <f t="shared" si="3"/>
        <v>102.67162907211875</v>
      </c>
      <c r="M13" s="91"/>
    </row>
    <row r="14" spans="1:13" ht="18" customHeight="1">
      <c r="B14" s="102" t="s">
        <v>38</v>
      </c>
      <c r="C14" s="96">
        <f>+[1]DGA!G14</f>
        <v>123.3</v>
      </c>
      <c r="D14" s="96">
        <f>+[1]DGA!H14</f>
        <v>224</v>
      </c>
      <c r="E14" s="96">
        <f>+[1]DGA!I14</f>
        <v>163.19999999999999</v>
      </c>
      <c r="F14" s="97">
        <f t="shared" si="9"/>
        <v>510.5</v>
      </c>
      <c r="G14" s="96">
        <v>108.49761534222291</v>
      </c>
      <c r="H14" s="96">
        <v>196.03041472688366</v>
      </c>
      <c r="I14" s="96">
        <v>191.38138624075032</v>
      </c>
      <c r="J14" s="98">
        <f t="shared" si="10"/>
        <v>495.90941630985691</v>
      </c>
      <c r="K14" s="98">
        <f t="shared" si="2"/>
        <v>14.590583690143092</v>
      </c>
      <c r="L14" s="98">
        <f t="shared" si="3"/>
        <v>102.94218726450366</v>
      </c>
      <c r="M14" s="91"/>
    </row>
    <row r="15" spans="1:13" ht="18" customHeight="1">
      <c r="B15" s="102" t="s">
        <v>77</v>
      </c>
      <c r="C15" s="96">
        <f>+[1]DGA!G15</f>
        <v>279.10000000000002</v>
      </c>
      <c r="D15" s="96">
        <f>+[1]DGA!H15</f>
        <v>237.2</v>
      </c>
      <c r="E15" s="96">
        <f>+[1]DGA!I15</f>
        <v>259.39999999999998</v>
      </c>
      <c r="F15" s="97">
        <f t="shared" si="9"/>
        <v>775.69999999999993</v>
      </c>
      <c r="G15" s="96">
        <v>244.09557564090841</v>
      </c>
      <c r="H15" s="96">
        <v>225.39212215788487</v>
      </c>
      <c r="I15" s="96">
        <v>218.23441260807135</v>
      </c>
      <c r="J15" s="98">
        <f t="shared" si="10"/>
        <v>687.72211040686466</v>
      </c>
      <c r="K15" s="98">
        <f t="shared" si="2"/>
        <v>87.977889593135274</v>
      </c>
      <c r="L15" s="98">
        <f t="shared" si="3"/>
        <v>112.7926510231126</v>
      </c>
      <c r="M15" s="91"/>
    </row>
    <row r="16" spans="1:13" ht="22.5" customHeight="1">
      <c r="B16" s="102" t="s">
        <v>78</v>
      </c>
      <c r="C16" s="96">
        <f>+[1]DGA!G16</f>
        <v>172</v>
      </c>
      <c r="D16" s="96">
        <f>+[1]DGA!H16</f>
        <v>139.9</v>
      </c>
      <c r="E16" s="96">
        <f>+[1]DGA!I16</f>
        <v>178.9</v>
      </c>
      <c r="F16" s="97">
        <f t="shared" si="9"/>
        <v>490.79999999999995</v>
      </c>
      <c r="G16" s="96">
        <v>202.35936189848201</v>
      </c>
      <c r="H16" s="96">
        <v>181.47979217685813</v>
      </c>
      <c r="I16" s="96">
        <v>170.81225385938501</v>
      </c>
      <c r="J16" s="98">
        <f t="shared" si="10"/>
        <v>554.65140793472517</v>
      </c>
      <c r="K16" s="98">
        <f t="shared" si="2"/>
        <v>-63.851407934725216</v>
      </c>
      <c r="L16" s="98">
        <f t="shared" si="3"/>
        <v>88.488011204644835</v>
      </c>
      <c r="M16" s="91"/>
    </row>
    <row r="17" spans="1:13" ht="17.25" customHeight="1">
      <c r="B17" s="102" t="s">
        <v>28</v>
      </c>
      <c r="C17" s="96">
        <f>+[1]DGA!G17</f>
        <v>0</v>
      </c>
      <c r="D17" s="96">
        <f>+[1]DGA!H17</f>
        <v>0</v>
      </c>
      <c r="E17" s="96">
        <f>+[1]DGA!I17</f>
        <v>0</v>
      </c>
      <c r="F17" s="97">
        <f t="shared" si="9"/>
        <v>0</v>
      </c>
      <c r="G17" s="96">
        <v>0</v>
      </c>
      <c r="H17" s="96">
        <v>0</v>
      </c>
      <c r="I17" s="96">
        <v>0</v>
      </c>
      <c r="J17" s="98">
        <f t="shared" si="10"/>
        <v>0</v>
      </c>
      <c r="K17" s="98">
        <f t="shared" si="2"/>
        <v>0</v>
      </c>
      <c r="L17" s="103">
        <v>0</v>
      </c>
      <c r="M17" s="91"/>
    </row>
    <row r="18" spans="1:13" ht="17.25" customHeight="1">
      <c r="B18" s="104" t="s">
        <v>46</v>
      </c>
      <c r="C18" s="99">
        <f>+[1]DGA!G18</f>
        <v>60.9</v>
      </c>
      <c r="D18" s="99">
        <f>+[1]DGA!H18</f>
        <v>53.3</v>
      </c>
      <c r="E18" s="99">
        <f>+[1]DGA!I18</f>
        <v>38.799999999999997</v>
      </c>
      <c r="F18" s="105">
        <f t="shared" si="9"/>
        <v>153</v>
      </c>
      <c r="G18" s="99">
        <v>41.315583390105061</v>
      </c>
      <c r="H18" s="99">
        <v>41.716596016012701</v>
      </c>
      <c r="I18" s="99">
        <v>49.428647756679432</v>
      </c>
      <c r="J18" s="101">
        <f t="shared" si="10"/>
        <v>132.46082716279719</v>
      </c>
      <c r="K18" s="101">
        <f t="shared" si="2"/>
        <v>20.539172837202813</v>
      </c>
      <c r="L18" s="101">
        <f t="shared" ref="L18:L24" si="11">+F18/J18*100</f>
        <v>115.50584673003721</v>
      </c>
      <c r="M18" s="91"/>
    </row>
    <row r="19" spans="1:13" ht="18" customHeight="1">
      <c r="B19" s="45" t="s">
        <v>79</v>
      </c>
      <c r="C19" s="99">
        <f>+C20+C22</f>
        <v>4519.6000000000004</v>
      </c>
      <c r="D19" s="99">
        <f t="shared" ref="D19:E19" si="12">+D20+D22</f>
        <v>4534.6000000000004</v>
      </c>
      <c r="E19" s="99">
        <f t="shared" si="12"/>
        <v>4978.9000000000005</v>
      </c>
      <c r="F19" s="99">
        <f>+F20+F22</f>
        <v>14033.1</v>
      </c>
      <c r="G19" s="99">
        <f t="shared" ref="G19:I19" si="13">+G20+G22</f>
        <v>4422.7892772076939</v>
      </c>
      <c r="H19" s="99">
        <f t="shared" si="13"/>
        <v>4291.2038933674185</v>
      </c>
      <c r="I19" s="99">
        <f t="shared" si="13"/>
        <v>4824.5928375863268</v>
      </c>
      <c r="J19" s="100">
        <f>+J20+J22</f>
        <v>13538.586008161439</v>
      </c>
      <c r="K19" s="100">
        <f t="shared" si="2"/>
        <v>494.5139918385612</v>
      </c>
      <c r="L19" s="101">
        <f t="shared" si="11"/>
        <v>103.65262658552714</v>
      </c>
      <c r="M19" s="91"/>
    </row>
    <row r="20" spans="1:13" ht="18" customHeight="1">
      <c r="B20" s="94" t="s">
        <v>80</v>
      </c>
      <c r="C20" s="99">
        <f>+C21</f>
        <v>4516.1000000000004</v>
      </c>
      <c r="D20" s="99">
        <f t="shared" ref="D20:I20" si="14">+D21</f>
        <v>4532.1000000000004</v>
      </c>
      <c r="E20" s="99">
        <f t="shared" si="14"/>
        <v>4975.8</v>
      </c>
      <c r="F20" s="99">
        <f>+F21</f>
        <v>14024</v>
      </c>
      <c r="G20" s="99">
        <f t="shared" si="14"/>
        <v>4421.3839258782364</v>
      </c>
      <c r="H20" s="99">
        <f t="shared" si="14"/>
        <v>4289.4851096091052</v>
      </c>
      <c r="I20" s="99">
        <f t="shared" si="14"/>
        <v>4823.4171020630029</v>
      </c>
      <c r="J20" s="100">
        <f>+J21</f>
        <v>13534.286137550345</v>
      </c>
      <c r="K20" s="100">
        <f t="shared" si="2"/>
        <v>489.7138624496547</v>
      </c>
      <c r="L20" s="101">
        <f t="shared" si="11"/>
        <v>103.61832059314131</v>
      </c>
      <c r="M20" s="91"/>
    </row>
    <row r="21" spans="1:13" ht="18" customHeight="1">
      <c r="B21" s="42" t="s">
        <v>81</v>
      </c>
      <c r="C21" s="96">
        <f>+[1]DGA!G21</f>
        <v>4516.1000000000004</v>
      </c>
      <c r="D21" s="96">
        <f>+[1]DGA!H21</f>
        <v>4532.1000000000004</v>
      </c>
      <c r="E21" s="96">
        <f>+[1]DGA!I21</f>
        <v>4975.8</v>
      </c>
      <c r="F21" s="97">
        <f>SUM(C21:E21)</f>
        <v>14024</v>
      </c>
      <c r="G21" s="96">
        <v>4421.3839258782364</v>
      </c>
      <c r="H21" s="96">
        <v>4289.4851096091052</v>
      </c>
      <c r="I21" s="96">
        <v>4823.4171020630029</v>
      </c>
      <c r="J21" s="98">
        <f>SUM(G21:I21)</f>
        <v>13534.286137550345</v>
      </c>
      <c r="K21" s="98">
        <f t="shared" si="2"/>
        <v>489.7138624496547</v>
      </c>
      <c r="L21" s="98">
        <f t="shared" si="11"/>
        <v>103.61832059314131</v>
      </c>
      <c r="M21" s="91"/>
    </row>
    <row r="22" spans="1:13" ht="18" customHeight="1">
      <c r="B22" s="94" t="s">
        <v>82</v>
      </c>
      <c r="C22" s="24">
        <f>+C23+C24</f>
        <v>3.5</v>
      </c>
      <c r="D22" s="24">
        <f t="shared" ref="D22:E22" si="15">+D23+D24</f>
        <v>2.5</v>
      </c>
      <c r="E22" s="24">
        <f t="shared" si="15"/>
        <v>3.0999999999999996</v>
      </c>
      <c r="F22" s="28">
        <f>+F23+F24</f>
        <v>9.1000000000000014</v>
      </c>
      <c r="G22" s="24">
        <f t="shared" ref="G22:I22" si="16">+G23+G24</f>
        <v>1.4053513294571842</v>
      </c>
      <c r="H22" s="24">
        <f t="shared" si="16"/>
        <v>1.7187837583131103</v>
      </c>
      <c r="I22" s="24">
        <f t="shared" si="16"/>
        <v>1.1757355233239286</v>
      </c>
      <c r="J22" s="90">
        <f>+J23+J24</f>
        <v>4.2998706110942235</v>
      </c>
      <c r="K22" s="90">
        <f t="shared" si="2"/>
        <v>4.8001293889057779</v>
      </c>
      <c r="L22" s="101">
        <f t="shared" si="11"/>
        <v>211.63427514588048</v>
      </c>
      <c r="M22" s="91"/>
    </row>
    <row r="23" spans="1:13" ht="18" customHeight="1">
      <c r="B23" s="42" t="s">
        <v>83</v>
      </c>
      <c r="C23" s="31">
        <f>+[1]DGA!G23</f>
        <v>2.7</v>
      </c>
      <c r="D23" s="31">
        <f>+[1]DGA!H23</f>
        <v>1.5</v>
      </c>
      <c r="E23" s="31">
        <f>+[1]DGA!I23</f>
        <v>1.7</v>
      </c>
      <c r="F23" s="97">
        <f>SUM(C23:E23)</f>
        <v>5.9</v>
      </c>
      <c r="G23" s="31">
        <v>0.5351556897483799</v>
      </c>
      <c r="H23" s="31">
        <v>0.54923943553125143</v>
      </c>
      <c r="I23" s="31">
        <v>0.47139063565074824</v>
      </c>
      <c r="J23" s="98">
        <f>SUM(G23:I23)</f>
        <v>1.5557857609303796</v>
      </c>
      <c r="K23" s="98">
        <f t="shared" si="2"/>
        <v>4.344214239069621</v>
      </c>
      <c r="L23" s="98">
        <f t="shared" si="11"/>
        <v>379.22959241327197</v>
      </c>
      <c r="M23" s="91"/>
    </row>
    <row r="24" spans="1:13" ht="18" customHeight="1">
      <c r="B24" s="106" t="s">
        <v>28</v>
      </c>
      <c r="C24" s="31">
        <f>+[1]DGA!G24</f>
        <v>0.8</v>
      </c>
      <c r="D24" s="31">
        <f>+[1]DGA!H24</f>
        <v>1</v>
      </c>
      <c r="E24" s="31">
        <f>+[1]DGA!I24</f>
        <v>1.4</v>
      </c>
      <c r="F24" s="97">
        <f>SUM(C24:E24)</f>
        <v>3.2</v>
      </c>
      <c r="G24" s="31">
        <v>0.8701956397088042</v>
      </c>
      <c r="H24" s="31">
        <v>1.1695443227818589</v>
      </c>
      <c r="I24" s="31">
        <v>0.70434488767318049</v>
      </c>
      <c r="J24" s="98">
        <f>SUM(G24:I24)</f>
        <v>2.7440848501638437</v>
      </c>
      <c r="K24" s="98">
        <f t="shared" si="2"/>
        <v>0.45591514983615644</v>
      </c>
      <c r="L24" s="98">
        <f t="shared" si="11"/>
        <v>116.61446984078989</v>
      </c>
      <c r="M24" s="91"/>
    </row>
    <row r="25" spans="1:13" ht="18" customHeight="1">
      <c r="B25" s="87" t="s">
        <v>84</v>
      </c>
      <c r="C25" s="24">
        <f>+[1]DGA!G25</f>
        <v>0</v>
      </c>
      <c r="D25" s="24">
        <f>+[1]DGA!H25</f>
        <v>0</v>
      </c>
      <c r="E25" s="24">
        <f>+[1]DGA!I25</f>
        <v>0</v>
      </c>
      <c r="F25" s="105">
        <f>SUM(C25:E25)</f>
        <v>0</v>
      </c>
      <c r="G25" s="24">
        <v>0</v>
      </c>
      <c r="H25" s="24">
        <v>0</v>
      </c>
      <c r="I25" s="24">
        <v>0</v>
      </c>
      <c r="J25" s="101">
        <f>SUM(G25:I25)</f>
        <v>0</v>
      </c>
      <c r="K25" s="101">
        <f t="shared" si="2"/>
        <v>0</v>
      </c>
      <c r="L25" s="101">
        <v>0</v>
      </c>
      <c r="M25" s="91"/>
    </row>
    <row r="26" spans="1:13" ht="18" customHeight="1">
      <c r="B26" s="107" t="s">
        <v>85</v>
      </c>
      <c r="C26" s="24">
        <f t="shared" ref="C26:I27" si="17">+C27</f>
        <v>202.3</v>
      </c>
      <c r="D26" s="24">
        <f t="shared" si="17"/>
        <v>103.2</v>
      </c>
      <c r="E26" s="24">
        <f t="shared" si="17"/>
        <v>114.5</v>
      </c>
      <c r="F26" s="24">
        <f>+F27</f>
        <v>420</v>
      </c>
      <c r="G26" s="24">
        <f t="shared" si="17"/>
        <v>161.21606595175001</v>
      </c>
      <c r="H26" s="24">
        <f t="shared" si="17"/>
        <v>231.23067581410319</v>
      </c>
      <c r="I26" s="24">
        <f t="shared" si="17"/>
        <v>75.275800645899849</v>
      </c>
      <c r="J26" s="93">
        <f>+J27</f>
        <v>467.72254241175301</v>
      </c>
      <c r="K26" s="93">
        <f t="shared" si="2"/>
        <v>-47.722542411753011</v>
      </c>
      <c r="L26" s="101">
        <f>+F26/J26*100</f>
        <v>89.796826519056012</v>
      </c>
      <c r="M26" s="108"/>
    </row>
    <row r="27" spans="1:13" ht="18" customHeight="1">
      <c r="B27" s="109" t="s">
        <v>52</v>
      </c>
      <c r="C27" s="24">
        <f t="shared" si="17"/>
        <v>202.3</v>
      </c>
      <c r="D27" s="24">
        <f t="shared" si="17"/>
        <v>103.2</v>
      </c>
      <c r="E27" s="24">
        <f t="shared" si="17"/>
        <v>114.5</v>
      </c>
      <c r="F27" s="28">
        <f>+F28</f>
        <v>420</v>
      </c>
      <c r="G27" s="24">
        <f t="shared" si="17"/>
        <v>161.21606595175001</v>
      </c>
      <c r="H27" s="24">
        <f t="shared" si="17"/>
        <v>231.23067581410319</v>
      </c>
      <c r="I27" s="24">
        <f t="shared" si="17"/>
        <v>75.275800645899849</v>
      </c>
      <c r="J27" s="90">
        <f>+J28</f>
        <v>467.72254241175301</v>
      </c>
      <c r="K27" s="90">
        <f t="shared" si="2"/>
        <v>-47.722542411753011</v>
      </c>
      <c r="L27" s="101">
        <f>+F27/J27*100</f>
        <v>89.796826519056012</v>
      </c>
      <c r="M27" s="91"/>
    </row>
    <row r="28" spans="1:13" ht="18" customHeight="1">
      <c r="B28" s="110" t="s">
        <v>54</v>
      </c>
      <c r="C28" s="31">
        <f>+[1]DGA!G28</f>
        <v>202.3</v>
      </c>
      <c r="D28" s="31">
        <f>+[1]DGA!H28</f>
        <v>103.2</v>
      </c>
      <c r="E28" s="31">
        <f>+[1]DGA!I28</f>
        <v>114.5</v>
      </c>
      <c r="F28" s="97">
        <f>SUM(C28:E28)</f>
        <v>420</v>
      </c>
      <c r="G28" s="31">
        <v>161.21606595175001</v>
      </c>
      <c r="H28" s="31">
        <v>231.23067581410319</v>
      </c>
      <c r="I28" s="31">
        <v>75.275800645899849</v>
      </c>
      <c r="J28" s="98">
        <f>SUM(G28:I28)</f>
        <v>467.72254241175301</v>
      </c>
      <c r="K28" s="98">
        <f t="shared" si="2"/>
        <v>-47.722542411753011</v>
      </c>
      <c r="L28" s="98">
        <f>+F28/J28*100</f>
        <v>89.796826519056012</v>
      </c>
      <c r="M28" s="67"/>
    </row>
    <row r="29" spans="1:13" ht="18" customHeight="1">
      <c r="B29" s="45" t="s">
        <v>86</v>
      </c>
      <c r="C29" s="24">
        <f>+[1]DGA!G29</f>
        <v>259</v>
      </c>
      <c r="D29" s="24">
        <f>+[1]DGA!H29</f>
        <v>0</v>
      </c>
      <c r="E29" s="24">
        <f>+[1]DGA!I29</f>
        <v>0.1</v>
      </c>
      <c r="F29" s="24">
        <f>+[1]DGA!J29</f>
        <v>259.10000000000002</v>
      </c>
      <c r="G29" s="24">
        <v>80.877546315334712</v>
      </c>
      <c r="H29" s="24">
        <v>0</v>
      </c>
      <c r="I29" s="24">
        <v>0</v>
      </c>
      <c r="J29" s="101">
        <f>SUM(G29:I29)</f>
        <v>80.877546315334712</v>
      </c>
      <c r="K29" s="101">
        <f t="shared" si="2"/>
        <v>178.22245368466531</v>
      </c>
      <c r="L29" s="101">
        <f>+F29/J29*100</f>
        <v>320.36085638625957</v>
      </c>
      <c r="M29" s="67"/>
    </row>
    <row r="30" spans="1:13" ht="20.25" customHeight="1" thickBot="1">
      <c r="B30" s="59" t="s">
        <v>87</v>
      </c>
      <c r="C30" s="60">
        <f>+C8+C25+C26+C29</f>
        <v>19993.3</v>
      </c>
      <c r="D30" s="60">
        <f t="shared" ref="D30:E30" si="18">+D8+D25+D26+D29</f>
        <v>19646.3</v>
      </c>
      <c r="E30" s="60">
        <f t="shared" si="18"/>
        <v>21907.1</v>
      </c>
      <c r="F30" s="60">
        <f>+F8+F25+F26+F29</f>
        <v>61546.69999999999</v>
      </c>
      <c r="G30" s="60">
        <f t="shared" ref="G30:I30" si="19">+G8+G25+G26+G29</f>
        <v>18991.984759088999</v>
      </c>
      <c r="H30" s="60">
        <f t="shared" si="19"/>
        <v>19200.884257914473</v>
      </c>
      <c r="I30" s="60">
        <f t="shared" si="19"/>
        <v>21091.438232733981</v>
      </c>
      <c r="J30" s="111">
        <f>+J8+J25+J26+J29</f>
        <v>59284.307249737438</v>
      </c>
      <c r="K30" s="111">
        <f t="shared" si="2"/>
        <v>2262.392750262552</v>
      </c>
      <c r="L30" s="112">
        <f>+F30/J30*100</f>
        <v>103.81617472686682</v>
      </c>
      <c r="M30" s="113"/>
    </row>
    <row r="31" spans="1:13" ht="18" customHeight="1" thickTop="1">
      <c r="A31" s="114"/>
      <c r="B31" s="62" t="s">
        <v>68</v>
      </c>
      <c r="C31" s="63"/>
      <c r="D31" s="63"/>
      <c r="E31" s="63"/>
      <c r="F31" s="63"/>
      <c r="G31" s="63"/>
      <c r="H31" s="63"/>
      <c r="I31" s="63"/>
      <c r="J31" s="115"/>
      <c r="K31" s="63"/>
      <c r="L31" s="63"/>
      <c r="M31" s="75"/>
    </row>
    <row r="32" spans="1:13">
      <c r="B32" s="66" t="s">
        <v>69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75"/>
    </row>
    <row r="33" spans="2:13" ht="18" customHeight="1">
      <c r="B33" s="71" t="s">
        <v>88</v>
      </c>
      <c r="C33" s="67"/>
      <c r="D33" s="67"/>
      <c r="E33" s="67"/>
      <c r="F33" s="67"/>
      <c r="G33" s="67"/>
      <c r="H33" s="67"/>
      <c r="I33" s="67"/>
      <c r="J33" s="67"/>
      <c r="K33" s="116"/>
      <c r="L33" s="67"/>
      <c r="M33" s="75"/>
    </row>
    <row r="34" spans="2:13" ht="12" customHeight="1">
      <c r="B34" s="71" t="s">
        <v>89</v>
      </c>
      <c r="C34" s="75"/>
      <c r="D34" s="75"/>
      <c r="E34" s="75"/>
      <c r="F34" s="75"/>
      <c r="G34" s="67"/>
      <c r="H34" s="67"/>
      <c r="I34" s="67"/>
      <c r="J34" s="75"/>
      <c r="K34" s="75"/>
      <c r="L34" s="75"/>
      <c r="M34" s="75"/>
    </row>
    <row r="35" spans="2:13" ht="15.75" customHeight="1">
      <c r="B35" s="74" t="s">
        <v>72</v>
      </c>
      <c r="C35" s="75"/>
      <c r="D35" s="75"/>
      <c r="E35" s="75"/>
      <c r="F35" s="75"/>
      <c r="G35" s="73"/>
      <c r="H35" s="73"/>
      <c r="I35" s="73"/>
      <c r="J35" s="67"/>
      <c r="K35" s="67"/>
      <c r="L35" s="75"/>
      <c r="M35" s="75"/>
    </row>
    <row r="36" spans="2:13">
      <c r="B36" s="75"/>
      <c r="C36" s="75"/>
      <c r="D36" s="75"/>
      <c r="E36" s="75"/>
      <c r="F36" s="75"/>
      <c r="G36" s="73"/>
      <c r="H36" s="73"/>
      <c r="I36" s="73"/>
      <c r="J36" s="75"/>
      <c r="K36" s="75"/>
      <c r="L36" s="75"/>
      <c r="M36" s="75"/>
    </row>
    <row r="37" spans="2:13">
      <c r="B37" s="75"/>
      <c r="C37" s="117"/>
      <c r="D37" s="117"/>
      <c r="E37" s="117"/>
      <c r="F37" s="117"/>
      <c r="G37" s="75"/>
      <c r="H37" s="75"/>
      <c r="I37" s="75"/>
      <c r="J37" s="75"/>
      <c r="K37" s="75"/>
      <c r="L37" s="75"/>
      <c r="M37" s="75"/>
    </row>
    <row r="38" spans="2:13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</row>
    <row r="39" spans="2:13">
      <c r="B39" s="8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</row>
    <row r="40" spans="2:13">
      <c r="B40" s="8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</row>
    <row r="41" spans="2:13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</row>
    <row r="42" spans="2:13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spans="2:13"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  <row r="44" spans="2:13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</row>
    <row r="45" spans="2:13"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</row>
    <row r="46" spans="2:13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2:13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2:13"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2:13"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</row>
    <row r="50" spans="2:13"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</row>
    <row r="51" spans="2:13"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</row>
    <row r="52" spans="2:13"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</row>
    <row r="53" spans="2:13"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</row>
    <row r="54" spans="2:13"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</row>
    <row r="55" spans="2:13"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</row>
    <row r="56" spans="2:13"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</row>
    <row r="57" spans="2:13"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</row>
    <row r="58" spans="2:13"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</row>
    <row r="59" spans="2:13"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</row>
    <row r="60" spans="2:13"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</row>
    <row r="61" spans="2:13"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</row>
    <row r="62" spans="2:13"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</row>
    <row r="63" spans="2:13"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</row>
    <row r="64" spans="2:13"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</row>
    <row r="65" spans="2:13"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2:13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  <row r="67" spans="2:13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</row>
    <row r="68" spans="2:13"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</row>
    <row r="69" spans="2:13"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</row>
    <row r="70" spans="2:13"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</row>
    <row r="71" spans="2:13"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</row>
    <row r="72" spans="2:13"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</row>
    <row r="73" spans="2:13"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</row>
    <row r="74" spans="2:13"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</row>
    <row r="75" spans="2:13"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</row>
    <row r="76" spans="2:13"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</row>
    <row r="77" spans="2:13"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</row>
    <row r="78" spans="2:13"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</row>
    <row r="79" spans="2:13"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</row>
    <row r="80" spans="2:13"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</row>
    <row r="81" spans="2:13"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</row>
    <row r="82" spans="2:13"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</row>
    <row r="83" spans="2:13"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</row>
    <row r="84" spans="2:13"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</row>
    <row r="85" spans="2:13"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</row>
    <row r="86" spans="2:13"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</row>
    <row r="87" spans="2:13"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</row>
    <row r="88" spans="2:13"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</row>
    <row r="89" spans="2:13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</row>
    <row r="90" spans="2:13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</row>
    <row r="91" spans="2:13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</row>
    <row r="92" spans="2:13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</row>
    <row r="93" spans="2:13"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</row>
    <row r="94" spans="2:13"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</row>
    <row r="95" spans="2:13"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</row>
    <row r="96" spans="2:13">
      <c r="B96" s="75"/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75"/>
    </row>
    <row r="97" spans="2:13">
      <c r="B97" s="75"/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75"/>
    </row>
    <row r="98" spans="2:13"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</row>
    <row r="99" spans="2:13"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</row>
    <row r="100" spans="2:13"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</row>
    <row r="101" spans="2:13"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</row>
    <row r="102" spans="2:13"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</row>
    <row r="103" spans="2:13"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</row>
    <row r="104" spans="2:13"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</row>
    <row r="105" spans="2:13"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</row>
    <row r="106" spans="2:13"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</row>
    <row r="107" spans="2:13"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</row>
    <row r="108" spans="2:13"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</row>
    <row r="109" spans="2:13">
      <c r="B109" s="75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</row>
    <row r="110" spans="2:13">
      <c r="B110" s="75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</row>
    <row r="111" spans="2:13"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</row>
    <row r="112" spans="2:13"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</row>
    <row r="113" spans="2:13"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</row>
    <row r="114" spans="2:13"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</row>
    <row r="115" spans="2:13"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</row>
    <row r="116" spans="2:13"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</row>
    <row r="117" spans="2:13"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</row>
    <row r="118" spans="2:13"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</row>
    <row r="119" spans="2:13"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</row>
    <row r="120" spans="2:13"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</row>
    <row r="121" spans="2:13"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</row>
    <row r="122" spans="2:13"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</row>
    <row r="123" spans="2:13"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</row>
    <row r="124" spans="2:13"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</row>
    <row r="125" spans="2:13"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</row>
    <row r="126" spans="2:13"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</row>
    <row r="127" spans="2:13"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</row>
    <row r="128" spans="2:13"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</row>
    <row r="129" spans="2:13"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</row>
    <row r="130" spans="2:13"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</row>
    <row r="131" spans="2:13"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</row>
    <row r="132" spans="2:13"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</row>
    <row r="133" spans="2:13"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</row>
    <row r="134" spans="2:13"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</row>
    <row r="135" spans="2:13"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</row>
    <row r="136" spans="2:13"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</row>
    <row r="137" spans="2:13"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</row>
    <row r="138" spans="2:13"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</row>
    <row r="139" spans="2:13"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</row>
    <row r="140" spans="2:13"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</row>
    <row r="141" spans="2:13"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</row>
    <row r="142" spans="2:13"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</row>
    <row r="143" spans="2:13"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</row>
    <row r="144" spans="2:13"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</row>
    <row r="145" spans="2:13"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</row>
    <row r="146" spans="2:13"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</row>
    <row r="147" spans="2:13"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</row>
    <row r="148" spans="2:13"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</row>
    <row r="149" spans="2:13"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</row>
    <row r="150" spans="2:13"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</row>
    <row r="151" spans="2:13"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</row>
    <row r="152" spans="2:13"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</row>
    <row r="153" spans="2:13"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</row>
    <row r="154" spans="2:13"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</row>
    <row r="155" spans="2:13"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</row>
    <row r="156" spans="2:13"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</row>
    <row r="157" spans="2:13"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</row>
    <row r="158" spans="2:13"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</row>
    <row r="159" spans="2:13"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</row>
    <row r="160" spans="2:13"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</row>
    <row r="161" spans="2:13"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</row>
    <row r="162" spans="2:13"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</row>
    <row r="163" spans="2:13"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</row>
    <row r="164" spans="2:13"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</row>
    <row r="165" spans="2:13"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</row>
    <row r="166" spans="2:13"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</row>
    <row r="167" spans="2:13"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</row>
    <row r="168" spans="2:13"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</row>
    <row r="169" spans="2:13"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</row>
    <row r="170" spans="2:13"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</row>
    <row r="171" spans="2:13"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</row>
    <row r="172" spans="2:13"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</row>
    <row r="173" spans="2:13"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</row>
    <row r="174" spans="2:13"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</row>
    <row r="175" spans="2:13"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</row>
    <row r="176" spans="2:13"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</row>
    <row r="177" spans="2:13"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</row>
    <row r="178" spans="2:13"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</row>
    <row r="179" spans="2:13"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</row>
    <row r="180" spans="2:13"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</row>
    <row r="181" spans="2:13"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</row>
  </sheetData>
  <mergeCells count="11">
    <mergeCell ref="L6:L7"/>
    <mergeCell ref="B1:M1"/>
    <mergeCell ref="B3:L3"/>
    <mergeCell ref="B4:L4"/>
    <mergeCell ref="B5:L5"/>
    <mergeCell ref="B6:B7"/>
    <mergeCell ref="C6:E6"/>
    <mergeCell ref="F6:F7"/>
    <mergeCell ref="G6:I6"/>
    <mergeCell ref="J6:J7"/>
    <mergeCell ref="K6:K7"/>
  </mergeCells>
  <printOptions horizontalCentered="1"/>
  <pageMargins left="0" right="0" top="0.19685039370078741" bottom="0.19685039370078741" header="0" footer="0.19685039370078741"/>
  <pageSetup scale="2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73691-C4AE-4501-BA15-1D8594D2434A}">
  <dimension ref="B1:AM263"/>
  <sheetViews>
    <sheetView showGridLines="0" topLeftCell="B1" zoomScaleNormal="100" workbookViewId="0">
      <pane xSplit="1" ySplit="8" topLeftCell="C36" activePane="bottomRight" state="frozen"/>
      <selection activeCell="B1" sqref="B1"/>
      <selection pane="topRight" activeCell="C1" sqref="C1"/>
      <selection pane="bottomLeft" activeCell="B8" sqref="B8"/>
      <selection pane="bottomRight" activeCell="F57" sqref="F57:F58"/>
    </sheetView>
  </sheetViews>
  <sheetFormatPr baseColWidth="10" defaultColWidth="11.42578125" defaultRowHeight="12.75"/>
  <cols>
    <col min="1" max="1" width="3.42578125" style="1" customWidth="1"/>
    <col min="2" max="2" width="68.5703125" style="1" customWidth="1"/>
    <col min="3" max="5" width="10.140625" style="1" customWidth="1"/>
    <col min="6" max="6" width="14" style="118" customWidth="1"/>
    <col min="7" max="9" width="11.7109375" style="1" customWidth="1"/>
    <col min="10" max="10" width="15.28515625" style="1" customWidth="1"/>
    <col min="11" max="11" width="13.28515625" style="1" customWidth="1"/>
    <col min="12" max="12" width="10.140625" style="1" customWidth="1"/>
    <col min="13" max="13" width="19.85546875" style="118" bestFit="1" customWidth="1"/>
    <col min="14" max="39" width="11.42578125" style="118"/>
    <col min="40" max="16384" width="11.42578125" style="1"/>
  </cols>
  <sheetData>
    <row r="1" spans="2:39">
      <c r="B1" s="1" t="s">
        <v>0</v>
      </c>
    </row>
    <row r="2" spans="2:39" ht="14.25">
      <c r="B2" s="119" t="s">
        <v>90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39" ht="14.25" customHeight="1">
      <c r="B3" s="120"/>
      <c r="C3" s="120"/>
      <c r="D3" s="120"/>
      <c r="E3" s="120"/>
      <c r="F3" s="121"/>
      <c r="G3" s="120"/>
      <c r="H3" s="120"/>
      <c r="I3" s="120"/>
      <c r="J3" s="120"/>
      <c r="K3" s="120"/>
      <c r="L3" s="120"/>
    </row>
    <row r="4" spans="2:39" s="114" customFormat="1" ht="15">
      <c r="B4" s="122" t="s">
        <v>91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2:39" s="114" customFormat="1" ht="15">
      <c r="B5" s="11" t="s">
        <v>92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2:39" s="114" customFormat="1" ht="18" customHeight="1">
      <c r="B6" s="11" t="s">
        <v>93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</row>
    <row r="7" spans="2:39" s="114" customFormat="1" ht="18" customHeight="1">
      <c r="B7" s="12" t="s">
        <v>5</v>
      </c>
      <c r="C7" s="13">
        <v>2025</v>
      </c>
      <c r="D7" s="14"/>
      <c r="E7" s="14"/>
      <c r="F7" s="15" t="s">
        <v>6</v>
      </c>
      <c r="G7" s="13">
        <v>2025</v>
      </c>
      <c r="H7" s="14"/>
      <c r="I7" s="14"/>
      <c r="J7" s="15" t="s">
        <v>7</v>
      </c>
      <c r="K7" s="84" t="s">
        <v>8</v>
      </c>
      <c r="L7" s="12" t="s">
        <v>94</v>
      </c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</row>
    <row r="8" spans="2:39" ht="44.25" customHeight="1">
      <c r="B8" s="124"/>
      <c r="C8" s="125" t="s">
        <v>10</v>
      </c>
      <c r="D8" s="125" t="s">
        <v>11</v>
      </c>
      <c r="E8" s="125" t="s">
        <v>12</v>
      </c>
      <c r="F8" s="126"/>
      <c r="G8" s="125" t="s">
        <v>10</v>
      </c>
      <c r="H8" s="125" t="s">
        <v>11</v>
      </c>
      <c r="I8" s="125" t="s">
        <v>12</v>
      </c>
      <c r="J8" s="126"/>
      <c r="K8" s="127"/>
      <c r="L8" s="124"/>
    </row>
    <row r="9" spans="2:39" ht="18" customHeight="1">
      <c r="B9" s="128" t="s">
        <v>13</v>
      </c>
      <c r="C9" s="24">
        <f t="shared" ref="C9:J9" si="0">+C10+C21+C25+C22+C37</f>
        <v>765.1</v>
      </c>
      <c r="D9" s="24">
        <f t="shared" si="0"/>
        <v>584.70000000000005</v>
      </c>
      <c r="E9" s="24">
        <f t="shared" si="0"/>
        <v>1323.8</v>
      </c>
      <c r="F9" s="129">
        <f t="shared" si="0"/>
        <v>2673.6000000000004</v>
      </c>
      <c r="G9" s="24">
        <f t="shared" si="0"/>
        <v>851.00519162638511</v>
      </c>
      <c r="H9" s="24">
        <f t="shared" si="0"/>
        <v>871.4203552229792</v>
      </c>
      <c r="I9" s="24">
        <f t="shared" si="0"/>
        <v>842.00600679037677</v>
      </c>
      <c r="J9" s="24">
        <f t="shared" si="0"/>
        <v>2564.4315536397407</v>
      </c>
      <c r="K9" s="24">
        <f t="shared" ref="K9:K51" si="1">+F9-J9</f>
        <v>109.16844636025962</v>
      </c>
      <c r="L9" s="24">
        <f t="shared" ref="L9:L17" si="2">+F9/J9*100</f>
        <v>104.25702320677325</v>
      </c>
      <c r="N9" s="130"/>
      <c r="O9" s="130"/>
    </row>
    <row r="10" spans="2:39" ht="18" customHeight="1">
      <c r="B10" s="131" t="s">
        <v>14</v>
      </c>
      <c r="C10" s="24">
        <f t="shared" ref="C10:I10" si="3">+C11+C19</f>
        <v>28.1</v>
      </c>
      <c r="D10" s="24">
        <f t="shared" si="3"/>
        <v>24.1</v>
      </c>
      <c r="E10" s="24">
        <f t="shared" si="3"/>
        <v>99.500000000000014</v>
      </c>
      <c r="F10" s="132">
        <f>+F11+F19</f>
        <v>151.69999999999999</v>
      </c>
      <c r="G10" s="24">
        <f t="shared" si="3"/>
        <v>219.63563588977266</v>
      </c>
      <c r="H10" s="24">
        <f t="shared" si="3"/>
        <v>270.71822212715239</v>
      </c>
      <c r="I10" s="24">
        <f t="shared" si="3"/>
        <v>262.6158105754879</v>
      </c>
      <c r="J10" s="28">
        <f>+J11+J19</f>
        <v>752.96966859241297</v>
      </c>
      <c r="K10" s="28">
        <f t="shared" si="1"/>
        <v>-601.26966859241293</v>
      </c>
      <c r="L10" s="28">
        <f t="shared" si="2"/>
        <v>20.146893869388531</v>
      </c>
      <c r="N10" s="130"/>
      <c r="O10" s="130"/>
    </row>
    <row r="11" spans="2:39" ht="18" customHeight="1">
      <c r="B11" s="131" t="s">
        <v>76</v>
      </c>
      <c r="C11" s="24">
        <f t="shared" ref="C11:E11" si="4">+C12+C15</f>
        <v>12.6</v>
      </c>
      <c r="D11" s="24">
        <f t="shared" si="4"/>
        <v>9.6</v>
      </c>
      <c r="E11" s="24">
        <f t="shared" si="4"/>
        <v>82.300000000000011</v>
      </c>
      <c r="F11" s="132">
        <f>+F12+F15</f>
        <v>104.5</v>
      </c>
      <c r="G11" s="24">
        <f>+G12+G15</f>
        <v>203.41902817372323</v>
      </c>
      <c r="H11" s="24">
        <f t="shared" ref="H11:I11" si="5">+H12+H15</f>
        <v>255.86858544569162</v>
      </c>
      <c r="I11" s="24">
        <f t="shared" si="5"/>
        <v>247.95388171989651</v>
      </c>
      <c r="J11" s="28">
        <f>+J12+J15</f>
        <v>707.24149533931143</v>
      </c>
      <c r="K11" s="28">
        <f t="shared" si="1"/>
        <v>-602.74149533931143</v>
      </c>
      <c r="L11" s="28">
        <f t="shared" si="2"/>
        <v>14.775716737302623</v>
      </c>
      <c r="M11" s="130"/>
      <c r="N11" s="130"/>
      <c r="O11" s="130"/>
    </row>
    <row r="12" spans="2:39" ht="18" customHeight="1">
      <c r="B12" s="133" t="s">
        <v>33</v>
      </c>
      <c r="C12" s="24">
        <f t="shared" ref="C12:E12" si="6">+C13+C14</f>
        <v>0</v>
      </c>
      <c r="D12" s="24">
        <f t="shared" si="6"/>
        <v>0</v>
      </c>
      <c r="E12" s="24">
        <f t="shared" si="6"/>
        <v>66.400000000000006</v>
      </c>
      <c r="F12" s="129">
        <f>+F13+F14</f>
        <v>66.400000000000006</v>
      </c>
      <c r="G12" s="24">
        <f>+G13+G14</f>
        <v>166.55176569943899</v>
      </c>
      <c r="H12" s="24">
        <f t="shared" ref="H12:I12" si="7">+H13+H14</f>
        <v>226.26313263114605</v>
      </c>
      <c r="I12" s="24">
        <f t="shared" si="7"/>
        <v>223.98458789564978</v>
      </c>
      <c r="J12" s="24">
        <f>+J13+J14</f>
        <v>616.79948622623488</v>
      </c>
      <c r="K12" s="24">
        <f t="shared" si="1"/>
        <v>-550.3994862262349</v>
      </c>
      <c r="L12" s="28">
        <f t="shared" si="2"/>
        <v>10.765248915211524</v>
      </c>
      <c r="N12" s="130"/>
      <c r="O12" s="130"/>
    </row>
    <row r="13" spans="2:39" ht="18" customHeight="1">
      <c r="B13" s="134" t="s">
        <v>95</v>
      </c>
      <c r="C13" s="31">
        <f>+'[1]TESORERIA '!G12</f>
        <v>0</v>
      </c>
      <c r="D13" s="31">
        <f>+'[1]TESORERIA '!H12</f>
        <v>0</v>
      </c>
      <c r="E13" s="31">
        <f>+'[1]TESORERIA '!I12</f>
        <v>0</v>
      </c>
      <c r="F13" s="135">
        <f>SUM(C13:E13)</f>
        <v>0</v>
      </c>
      <c r="G13" s="31">
        <v>166.55176569943899</v>
      </c>
      <c r="H13" s="31">
        <v>167.59299112616861</v>
      </c>
      <c r="I13" s="31">
        <v>170.59390845016421</v>
      </c>
      <c r="J13" s="32">
        <f>SUM(G13:I13)</f>
        <v>504.73866527577184</v>
      </c>
      <c r="K13" s="32">
        <f t="shared" si="1"/>
        <v>-504.73866527577184</v>
      </c>
      <c r="L13" s="32">
        <f t="shared" si="2"/>
        <v>0</v>
      </c>
      <c r="N13" s="130"/>
      <c r="O13" s="130"/>
    </row>
    <row r="14" spans="2:39" ht="18" customHeight="1">
      <c r="B14" s="136" t="s">
        <v>96</v>
      </c>
      <c r="C14" s="31">
        <f>+'[1]TESORERIA '!G14</f>
        <v>0</v>
      </c>
      <c r="D14" s="31">
        <f>+'[1]TESORERIA '!H14</f>
        <v>0</v>
      </c>
      <c r="E14" s="31">
        <f>+'[1]TESORERIA '!I14</f>
        <v>66.400000000000006</v>
      </c>
      <c r="F14" s="135">
        <f>SUM(C14:E14)</f>
        <v>66.400000000000006</v>
      </c>
      <c r="G14" s="31">
        <v>0</v>
      </c>
      <c r="H14" s="31">
        <v>58.670141504977423</v>
      </c>
      <c r="I14" s="31">
        <v>53.390679445485588</v>
      </c>
      <c r="J14" s="32">
        <f>SUM(G14:I14)</f>
        <v>112.06082095046301</v>
      </c>
      <c r="K14" s="32">
        <f t="shared" si="1"/>
        <v>-45.660820950463005</v>
      </c>
      <c r="L14" s="32">
        <f t="shared" si="2"/>
        <v>59.253536996085742</v>
      </c>
      <c r="N14" s="130"/>
      <c r="O14" s="130"/>
    </row>
    <row r="15" spans="2:39" ht="18" customHeight="1">
      <c r="B15" s="133" t="s">
        <v>97</v>
      </c>
      <c r="C15" s="24">
        <f t="shared" ref="C15:G16" si="8">+C16</f>
        <v>12.6</v>
      </c>
      <c r="D15" s="24">
        <f t="shared" si="8"/>
        <v>9.6</v>
      </c>
      <c r="E15" s="24">
        <f t="shared" si="8"/>
        <v>15.9</v>
      </c>
      <c r="F15" s="129">
        <f>+F16+F18</f>
        <v>38.1</v>
      </c>
      <c r="G15" s="24">
        <f t="shared" ref="G15:I16" si="9">+G16</f>
        <v>36.867262474284246</v>
      </c>
      <c r="H15" s="24">
        <f t="shared" si="9"/>
        <v>29.605452814545576</v>
      </c>
      <c r="I15" s="24">
        <f t="shared" si="9"/>
        <v>23.96929382424673</v>
      </c>
      <c r="J15" s="24">
        <f>SUM(G15:I15)</f>
        <v>90.442009113076551</v>
      </c>
      <c r="K15" s="24">
        <f t="shared" si="1"/>
        <v>-52.34200911307655</v>
      </c>
      <c r="L15" s="28">
        <f t="shared" si="2"/>
        <v>42.126441433167273</v>
      </c>
      <c r="N15" s="130"/>
      <c r="O15" s="130"/>
    </row>
    <row r="16" spans="2:39" ht="18" customHeight="1">
      <c r="B16" s="137" t="s">
        <v>98</v>
      </c>
      <c r="C16" s="24">
        <f>+C17</f>
        <v>12.6</v>
      </c>
      <c r="D16" s="24">
        <f t="shared" si="8"/>
        <v>9.6</v>
      </c>
      <c r="E16" s="24">
        <f t="shared" si="8"/>
        <v>15.9</v>
      </c>
      <c r="F16" s="24">
        <f>+F17</f>
        <v>38.1</v>
      </c>
      <c r="G16" s="24">
        <f t="shared" si="8"/>
        <v>36.867262474284246</v>
      </c>
      <c r="H16" s="24">
        <f t="shared" si="9"/>
        <v>29.605452814545576</v>
      </c>
      <c r="I16" s="24">
        <f t="shared" si="9"/>
        <v>23.96929382424673</v>
      </c>
      <c r="J16" s="24">
        <f>+J17</f>
        <v>90.442009113076551</v>
      </c>
      <c r="K16" s="24">
        <f t="shared" si="1"/>
        <v>-52.34200911307655</v>
      </c>
      <c r="L16" s="28">
        <f t="shared" si="2"/>
        <v>42.126441433167273</v>
      </c>
      <c r="N16" s="130"/>
      <c r="O16" s="130"/>
    </row>
    <row r="17" spans="2:15" ht="18" customHeight="1">
      <c r="B17" s="138" t="s">
        <v>99</v>
      </c>
      <c r="C17" s="31">
        <f>+'[1]TESORERIA '!G17</f>
        <v>12.6</v>
      </c>
      <c r="D17" s="31">
        <f>+'[1]TESORERIA '!H17</f>
        <v>9.6</v>
      </c>
      <c r="E17" s="31">
        <f>+'[1]TESORERIA '!I17</f>
        <v>15.9</v>
      </c>
      <c r="F17" s="135">
        <f>SUM(C17:E17)</f>
        <v>38.1</v>
      </c>
      <c r="G17" s="31">
        <v>36.867262474284246</v>
      </c>
      <c r="H17" s="31">
        <v>29.605452814545576</v>
      </c>
      <c r="I17" s="31">
        <v>23.96929382424673</v>
      </c>
      <c r="J17" s="32">
        <f>SUM(G17:I17)</f>
        <v>90.442009113076551</v>
      </c>
      <c r="K17" s="32">
        <f t="shared" si="1"/>
        <v>-52.34200911307655</v>
      </c>
      <c r="L17" s="32">
        <f t="shared" si="2"/>
        <v>42.126441433167273</v>
      </c>
      <c r="N17" s="130"/>
      <c r="O17" s="130"/>
    </row>
    <row r="18" spans="2:15" ht="18" customHeight="1">
      <c r="B18" s="41" t="s">
        <v>28</v>
      </c>
      <c r="C18" s="31">
        <f>+'[1]TESORERIA '!G18</f>
        <v>0</v>
      </c>
      <c r="D18" s="31">
        <f>+'[1]TESORERIA '!G18</f>
        <v>0</v>
      </c>
      <c r="E18" s="31">
        <f>+'[1]TESORERIA '!I18</f>
        <v>0</v>
      </c>
      <c r="F18" s="135">
        <f>SUM(C18:E18)</f>
        <v>0</v>
      </c>
      <c r="G18" s="31">
        <v>0</v>
      </c>
      <c r="H18" s="31">
        <v>0</v>
      </c>
      <c r="I18" s="31">
        <v>0</v>
      </c>
      <c r="J18" s="32">
        <f>SUM(G18:I18)</f>
        <v>0</v>
      </c>
      <c r="K18" s="32">
        <f t="shared" si="1"/>
        <v>0</v>
      </c>
      <c r="L18" s="139">
        <v>0</v>
      </c>
      <c r="N18" s="130"/>
      <c r="O18" s="130"/>
    </row>
    <row r="19" spans="2:15" ht="18" customHeight="1">
      <c r="B19" s="133" t="s">
        <v>79</v>
      </c>
      <c r="C19" s="24">
        <f t="shared" ref="C19:E19" si="10">+C20</f>
        <v>15.5</v>
      </c>
      <c r="D19" s="24">
        <f t="shared" si="10"/>
        <v>14.5</v>
      </c>
      <c r="E19" s="24">
        <f t="shared" si="10"/>
        <v>17.2</v>
      </c>
      <c r="F19" s="132">
        <f>+F20</f>
        <v>47.2</v>
      </c>
      <c r="G19" s="24">
        <f t="shared" ref="G19:I19" si="11">+G20</f>
        <v>16.216607716049435</v>
      </c>
      <c r="H19" s="24">
        <f t="shared" si="11"/>
        <v>14.849636681460749</v>
      </c>
      <c r="I19" s="24">
        <f t="shared" si="11"/>
        <v>14.661928855591412</v>
      </c>
      <c r="J19" s="28">
        <f>+J20</f>
        <v>45.728173253101595</v>
      </c>
      <c r="K19" s="28">
        <f t="shared" si="1"/>
        <v>1.4718267468984081</v>
      </c>
      <c r="L19" s="28">
        <f t="shared" ref="L19:L29" si="12">+F19/J19*100</f>
        <v>103.21864321750176</v>
      </c>
      <c r="N19" s="130"/>
      <c r="O19" s="130"/>
    </row>
    <row r="20" spans="2:15" ht="18" customHeight="1">
      <c r="B20" s="41" t="s">
        <v>100</v>
      </c>
      <c r="C20" s="31">
        <f>+'[1]TESORERIA '!G20</f>
        <v>15.5</v>
      </c>
      <c r="D20" s="31">
        <f>+'[1]TESORERIA '!H20</f>
        <v>14.5</v>
      </c>
      <c r="E20" s="31">
        <f>+'[1]TESORERIA '!I20</f>
        <v>17.2</v>
      </c>
      <c r="F20" s="135">
        <f>SUM(C20:E20)</f>
        <v>47.2</v>
      </c>
      <c r="G20" s="31">
        <v>16.216607716049435</v>
      </c>
      <c r="H20" s="31">
        <v>14.849636681460749</v>
      </c>
      <c r="I20" s="31">
        <v>14.661928855591412</v>
      </c>
      <c r="J20" s="32">
        <f>SUM(G20:I20)</f>
        <v>45.728173253101595</v>
      </c>
      <c r="K20" s="32">
        <f t="shared" si="1"/>
        <v>1.4718267468984081</v>
      </c>
      <c r="L20" s="32">
        <f t="shared" si="12"/>
        <v>103.21864321750176</v>
      </c>
      <c r="N20" s="130"/>
      <c r="O20" s="130"/>
    </row>
    <row r="21" spans="2:15" ht="18" customHeight="1">
      <c r="B21" s="140" t="s">
        <v>101</v>
      </c>
      <c r="C21" s="24">
        <f>+'[1]TESORERIA '!G21</f>
        <v>313.60000000000002</v>
      </c>
      <c r="D21" s="24">
        <f>+'[1]TESORERIA '!H21</f>
        <v>352.4</v>
      </c>
      <c r="E21" s="24">
        <f>+'[1]TESORERIA '!I21</f>
        <v>988.2</v>
      </c>
      <c r="F21" s="132">
        <f>SUM(C21:E21)</f>
        <v>1654.2</v>
      </c>
      <c r="G21" s="24">
        <v>382.75511883120225</v>
      </c>
      <c r="H21" s="24">
        <v>355.03744461052372</v>
      </c>
      <c r="I21" s="24">
        <v>352.9064213823188</v>
      </c>
      <c r="J21" s="28">
        <f>SUM(G21:I21)</f>
        <v>1090.6989848240448</v>
      </c>
      <c r="K21" s="28">
        <f t="shared" si="1"/>
        <v>563.50101517595522</v>
      </c>
      <c r="L21" s="28">
        <f t="shared" si="12"/>
        <v>151.66421010897531</v>
      </c>
      <c r="N21" s="130"/>
      <c r="O21" s="130"/>
    </row>
    <row r="22" spans="2:15" ht="18" customHeight="1">
      <c r="B22" s="141" t="s">
        <v>102</v>
      </c>
      <c r="C22" s="24">
        <f>+C23</f>
        <v>0</v>
      </c>
      <c r="D22" s="24">
        <f t="shared" ref="D22:J23" si="13">+D23</f>
        <v>0</v>
      </c>
      <c r="E22" s="24">
        <f t="shared" si="13"/>
        <v>0</v>
      </c>
      <c r="F22" s="129">
        <f>+F23</f>
        <v>0</v>
      </c>
      <c r="G22" s="24">
        <f t="shared" si="13"/>
        <v>0</v>
      </c>
      <c r="H22" s="24">
        <f t="shared" si="13"/>
        <v>0</v>
      </c>
      <c r="I22" s="24">
        <f t="shared" si="13"/>
        <v>0</v>
      </c>
      <c r="J22" s="24">
        <f>SUM(G22:I22)</f>
        <v>0</v>
      </c>
      <c r="K22" s="24">
        <f t="shared" si="1"/>
        <v>0</v>
      </c>
      <c r="L22" s="28">
        <v>0</v>
      </c>
      <c r="N22" s="130"/>
      <c r="O22" s="130"/>
    </row>
    <row r="23" spans="2:15" ht="18" customHeight="1">
      <c r="B23" s="142" t="s">
        <v>103</v>
      </c>
      <c r="C23" s="24">
        <f>+C24</f>
        <v>0</v>
      </c>
      <c r="D23" s="24">
        <f t="shared" si="13"/>
        <v>0</v>
      </c>
      <c r="E23" s="24">
        <f t="shared" si="13"/>
        <v>0</v>
      </c>
      <c r="F23" s="24">
        <f t="shared" si="13"/>
        <v>0</v>
      </c>
      <c r="G23" s="24">
        <f t="shared" si="13"/>
        <v>0</v>
      </c>
      <c r="H23" s="24">
        <f t="shared" si="13"/>
        <v>0</v>
      </c>
      <c r="I23" s="24">
        <f t="shared" si="13"/>
        <v>0</v>
      </c>
      <c r="J23" s="24">
        <f t="shared" si="13"/>
        <v>0</v>
      </c>
      <c r="K23" s="24">
        <f t="shared" si="1"/>
        <v>0</v>
      </c>
      <c r="L23" s="28">
        <v>0</v>
      </c>
      <c r="N23" s="130"/>
      <c r="O23" s="130"/>
    </row>
    <row r="24" spans="2:15" ht="18" customHeight="1">
      <c r="B24" s="143" t="s">
        <v>104</v>
      </c>
      <c r="C24" s="31">
        <f>+'[1]TESORERIA '!G24</f>
        <v>0</v>
      </c>
      <c r="D24" s="31">
        <f>+'[1]TESORERIA '!G24</f>
        <v>0</v>
      </c>
      <c r="E24" s="31">
        <f>+'[1]TESORERIA '!I24</f>
        <v>0</v>
      </c>
      <c r="F24" s="135">
        <f>SUM(C24:E24)</f>
        <v>0</v>
      </c>
      <c r="G24" s="31">
        <v>0</v>
      </c>
      <c r="H24" s="31">
        <v>0</v>
      </c>
      <c r="I24" s="31">
        <v>0</v>
      </c>
      <c r="J24" s="32">
        <f>SUM(G24:I24)</f>
        <v>0</v>
      </c>
      <c r="K24" s="31">
        <f t="shared" si="1"/>
        <v>0</v>
      </c>
      <c r="L24" s="32">
        <v>0</v>
      </c>
      <c r="N24" s="130"/>
      <c r="O24" s="130"/>
    </row>
    <row r="25" spans="2:15" ht="18" customHeight="1">
      <c r="B25" s="141" t="s">
        <v>105</v>
      </c>
      <c r="C25" s="24">
        <f>+C26+C34</f>
        <v>240</v>
      </c>
      <c r="D25" s="24">
        <f t="shared" ref="D25:J25" si="14">+D26+D34</f>
        <v>183.1</v>
      </c>
      <c r="E25" s="24">
        <f t="shared" si="14"/>
        <v>206.1</v>
      </c>
      <c r="F25" s="24">
        <f t="shared" si="14"/>
        <v>629.20000000000005</v>
      </c>
      <c r="G25" s="24">
        <f t="shared" si="14"/>
        <v>248.60397647439908</v>
      </c>
      <c r="H25" s="24">
        <f t="shared" si="14"/>
        <v>245.65935058882283</v>
      </c>
      <c r="I25" s="24">
        <f t="shared" si="14"/>
        <v>226.48377483257002</v>
      </c>
      <c r="J25" s="24">
        <f t="shared" si="14"/>
        <v>720.74710189579184</v>
      </c>
      <c r="K25" s="24">
        <f t="shared" si="1"/>
        <v>-91.547101895791798</v>
      </c>
      <c r="L25" s="28">
        <f t="shared" si="12"/>
        <v>87.298304543300404</v>
      </c>
      <c r="N25" s="130"/>
      <c r="O25" s="130"/>
    </row>
    <row r="26" spans="2:15" ht="18" customHeight="1">
      <c r="B26" s="137" t="s">
        <v>52</v>
      </c>
      <c r="C26" s="24">
        <f t="shared" ref="C26:I26" si="15">+C27+C31</f>
        <v>107.9</v>
      </c>
      <c r="D26" s="24">
        <f t="shared" si="15"/>
        <v>89</v>
      </c>
      <c r="E26" s="24">
        <f t="shared" si="15"/>
        <v>91.699999999999989</v>
      </c>
      <c r="F26" s="132">
        <f>+F27+F31</f>
        <v>288.60000000000002</v>
      </c>
      <c r="G26" s="24">
        <f t="shared" si="15"/>
        <v>109.53775855388766</v>
      </c>
      <c r="H26" s="24">
        <f t="shared" si="15"/>
        <v>105.11042282655654</v>
      </c>
      <c r="I26" s="24">
        <f t="shared" si="15"/>
        <v>102.19672198894158</v>
      </c>
      <c r="J26" s="28">
        <f>+J27+J31</f>
        <v>316.84490336938575</v>
      </c>
      <c r="K26" s="28">
        <f t="shared" si="1"/>
        <v>-28.244903369385725</v>
      </c>
      <c r="L26" s="28">
        <f t="shared" si="12"/>
        <v>91.085574339677137</v>
      </c>
      <c r="N26" s="130"/>
      <c r="O26" s="130"/>
    </row>
    <row r="27" spans="2:15" ht="18" customHeight="1">
      <c r="B27" s="144" t="s">
        <v>53</v>
      </c>
      <c r="C27" s="24">
        <f t="shared" ref="C27:I27" si="16">+C28+C30</f>
        <v>98.2</v>
      </c>
      <c r="D27" s="24">
        <f t="shared" si="16"/>
        <v>81.400000000000006</v>
      </c>
      <c r="E27" s="24">
        <f t="shared" si="16"/>
        <v>83.6</v>
      </c>
      <c r="F27" s="24">
        <f>+F28+F30</f>
        <v>263.20000000000005</v>
      </c>
      <c r="G27" s="24">
        <f t="shared" si="16"/>
        <v>89.673360571989804</v>
      </c>
      <c r="H27" s="24">
        <f t="shared" si="16"/>
        <v>94.530853848093628</v>
      </c>
      <c r="I27" s="24">
        <f t="shared" si="16"/>
        <v>94.922885308768045</v>
      </c>
      <c r="J27" s="24">
        <f>+J28+J30</f>
        <v>279.12709972885148</v>
      </c>
      <c r="K27" s="24">
        <f t="shared" si="1"/>
        <v>-15.927099728851431</v>
      </c>
      <c r="L27" s="28">
        <f t="shared" si="12"/>
        <v>94.293961516340303</v>
      </c>
      <c r="N27" s="130"/>
      <c r="O27" s="130"/>
    </row>
    <row r="28" spans="2:15" ht="18" customHeight="1">
      <c r="B28" s="145" t="s">
        <v>106</v>
      </c>
      <c r="C28" s="31">
        <f>+C29</f>
        <v>98.2</v>
      </c>
      <c r="D28" s="31">
        <f t="shared" ref="D28:E28" si="17">+D29</f>
        <v>81.400000000000006</v>
      </c>
      <c r="E28" s="31">
        <f t="shared" si="17"/>
        <v>83.6</v>
      </c>
      <c r="F28" s="31">
        <f>+F29</f>
        <v>263.20000000000005</v>
      </c>
      <c r="G28" s="31">
        <f t="shared" ref="G28:J28" si="18">+G29</f>
        <v>89.673360571989804</v>
      </c>
      <c r="H28" s="31">
        <f t="shared" si="18"/>
        <v>94.530853848093628</v>
      </c>
      <c r="I28" s="31">
        <f t="shared" si="18"/>
        <v>94.922885308768045</v>
      </c>
      <c r="J28" s="31">
        <f t="shared" si="18"/>
        <v>279.12709972885148</v>
      </c>
      <c r="K28" s="32">
        <f t="shared" si="1"/>
        <v>-15.927099728851431</v>
      </c>
      <c r="L28" s="32">
        <f t="shared" si="12"/>
        <v>94.293961516340303</v>
      </c>
      <c r="N28" s="130"/>
      <c r="O28" s="130"/>
    </row>
    <row r="29" spans="2:15" ht="18" customHeight="1">
      <c r="B29" s="146" t="s">
        <v>107</v>
      </c>
      <c r="C29" s="31">
        <f>+'[1]TESORERIA '!G29</f>
        <v>98.2</v>
      </c>
      <c r="D29" s="31">
        <f>+'[1]TESORERIA '!H29</f>
        <v>81.400000000000006</v>
      </c>
      <c r="E29" s="31">
        <f>+'[1]TESORERIA '!I29</f>
        <v>83.6</v>
      </c>
      <c r="F29" s="135">
        <f>SUM(C29:E29)</f>
        <v>263.20000000000005</v>
      </c>
      <c r="G29" s="31">
        <v>89.673360571989804</v>
      </c>
      <c r="H29" s="31">
        <v>94.530853848093628</v>
      </c>
      <c r="I29" s="31">
        <v>94.922885308768045</v>
      </c>
      <c r="J29" s="32">
        <f>SUM(G29:I29)</f>
        <v>279.12709972885148</v>
      </c>
      <c r="K29" s="32">
        <f t="shared" si="1"/>
        <v>-15.927099728851431</v>
      </c>
      <c r="L29" s="32">
        <f t="shared" si="12"/>
        <v>94.293961516340303</v>
      </c>
      <c r="N29" s="130"/>
      <c r="O29" s="130"/>
    </row>
    <row r="30" spans="2:15" ht="18" customHeight="1">
      <c r="B30" s="145" t="s">
        <v>108</v>
      </c>
      <c r="C30" s="31">
        <f>+'[1]TESORERIA '!G30</f>
        <v>0</v>
      </c>
      <c r="D30" s="31">
        <f>+'[1]TESORERIA '!G30</f>
        <v>0</v>
      </c>
      <c r="E30" s="31">
        <f>+'[1]TESORERIA '!I30</f>
        <v>0</v>
      </c>
      <c r="F30" s="135">
        <f>SUM(C30:E30)</f>
        <v>0</v>
      </c>
      <c r="G30" s="31">
        <v>0</v>
      </c>
      <c r="H30" s="31">
        <v>0</v>
      </c>
      <c r="I30" s="31">
        <v>0</v>
      </c>
      <c r="J30" s="32">
        <f>SUM(G30:I30)</f>
        <v>0</v>
      </c>
      <c r="K30" s="32">
        <f t="shared" si="1"/>
        <v>0</v>
      </c>
      <c r="L30" s="139">
        <v>0</v>
      </c>
      <c r="N30" s="130"/>
      <c r="O30" s="130"/>
    </row>
    <row r="31" spans="2:15" ht="18" customHeight="1">
      <c r="B31" s="147" t="s">
        <v>54</v>
      </c>
      <c r="C31" s="24">
        <f t="shared" ref="C31:I31" si="19">SUM(C32:C33)</f>
        <v>9.6999999999999993</v>
      </c>
      <c r="D31" s="24">
        <f t="shared" si="19"/>
        <v>7.6</v>
      </c>
      <c r="E31" s="24">
        <f t="shared" si="19"/>
        <v>8.1</v>
      </c>
      <c r="F31" s="132">
        <f>SUM(F32:F33)</f>
        <v>25.4</v>
      </c>
      <c r="G31" s="24">
        <f t="shared" si="19"/>
        <v>19.864397981897852</v>
      </c>
      <c r="H31" s="24">
        <f t="shared" si="19"/>
        <v>10.579568978462911</v>
      </c>
      <c r="I31" s="24">
        <f t="shared" si="19"/>
        <v>7.2738366801735257</v>
      </c>
      <c r="J31" s="28">
        <f>SUM(J32:J33)</f>
        <v>37.717803640534285</v>
      </c>
      <c r="K31" s="28">
        <f t="shared" si="1"/>
        <v>-12.317803640534287</v>
      </c>
      <c r="L31" s="28">
        <f>+F31/J31*100</f>
        <v>67.342203279045961</v>
      </c>
      <c r="N31" s="130"/>
      <c r="O31" s="130"/>
    </row>
    <row r="32" spans="2:15" ht="18" customHeight="1">
      <c r="B32" s="145" t="s">
        <v>109</v>
      </c>
      <c r="C32" s="31">
        <f>+'[1]TESORERIA '!G32</f>
        <v>9.6999999999999993</v>
      </c>
      <c r="D32" s="31">
        <f>+'[1]TESORERIA '!H32</f>
        <v>7.6</v>
      </c>
      <c r="E32" s="31">
        <f>+'[1]TESORERIA '!I32</f>
        <v>8.1</v>
      </c>
      <c r="F32" s="135">
        <f>SUM(C32:E32)</f>
        <v>25.4</v>
      </c>
      <c r="G32" s="31">
        <v>19.864397981897852</v>
      </c>
      <c r="H32" s="31">
        <v>10.579568978462911</v>
      </c>
      <c r="I32" s="31">
        <v>7.2738366801735257</v>
      </c>
      <c r="J32" s="32">
        <f>SUM(G32:I32)</f>
        <v>37.717803640534285</v>
      </c>
      <c r="K32" s="32">
        <f t="shared" si="1"/>
        <v>-12.317803640534287</v>
      </c>
      <c r="L32" s="32">
        <f>+F32/J32*100</f>
        <v>67.342203279045961</v>
      </c>
      <c r="N32" s="130"/>
      <c r="O32" s="130"/>
    </row>
    <row r="33" spans="2:15" ht="18" customHeight="1">
      <c r="B33" s="145" t="s">
        <v>28</v>
      </c>
      <c r="C33" s="31">
        <f>+'[1]TESORERIA '!G33</f>
        <v>0</v>
      </c>
      <c r="D33" s="31">
        <f>+'[1]TESORERIA '!G33</f>
        <v>0</v>
      </c>
      <c r="E33" s="31">
        <f>+'[1]TESORERIA '!I33</f>
        <v>0</v>
      </c>
      <c r="F33" s="135">
        <f>SUM(C33:E33)</f>
        <v>0</v>
      </c>
      <c r="G33" s="31">
        <v>0</v>
      </c>
      <c r="H33" s="31">
        <v>0</v>
      </c>
      <c r="I33" s="31">
        <v>0</v>
      </c>
      <c r="J33" s="32">
        <f>SUM(G33:I33)</f>
        <v>0</v>
      </c>
      <c r="K33" s="32">
        <f t="shared" si="1"/>
        <v>0</v>
      </c>
      <c r="L33" s="32">
        <v>0</v>
      </c>
      <c r="N33" s="130"/>
      <c r="O33" s="130"/>
    </row>
    <row r="34" spans="2:15" ht="18" customHeight="1">
      <c r="B34" s="147" t="s">
        <v>56</v>
      </c>
      <c r="C34" s="24">
        <f t="shared" ref="C34:E34" si="20">+C35+C36</f>
        <v>132.1</v>
      </c>
      <c r="D34" s="24">
        <f t="shared" si="20"/>
        <v>94.1</v>
      </c>
      <c r="E34" s="24">
        <f t="shared" si="20"/>
        <v>114.4</v>
      </c>
      <c r="F34" s="132">
        <f>+F35+F36</f>
        <v>340.6</v>
      </c>
      <c r="G34" s="24">
        <f>+G35+G36</f>
        <v>139.06621792051141</v>
      </c>
      <c r="H34" s="24">
        <f t="shared" ref="H34:I34" si="21">+H35+H36</f>
        <v>140.54892776226629</v>
      </c>
      <c r="I34" s="24">
        <f t="shared" si="21"/>
        <v>124.28705284362843</v>
      </c>
      <c r="J34" s="28">
        <f>+J35+J36</f>
        <v>403.9021985264061</v>
      </c>
      <c r="K34" s="28">
        <f t="shared" si="1"/>
        <v>-63.302198526406073</v>
      </c>
      <c r="L34" s="28">
        <f t="shared" ref="L34:L51" si="22">+F34/J34*100</f>
        <v>84.327344897512972</v>
      </c>
      <c r="N34" s="130"/>
      <c r="O34" s="130"/>
    </row>
    <row r="35" spans="2:15" ht="16.5" customHeight="1">
      <c r="B35" s="145" t="s">
        <v>110</v>
      </c>
      <c r="C35" s="31">
        <f>+'[1]TESORERIA '!G35</f>
        <v>132.1</v>
      </c>
      <c r="D35" s="31">
        <f>+'[1]TESORERIA '!H35</f>
        <v>94.1</v>
      </c>
      <c r="E35" s="31">
        <f>+'[1]TESORERIA '!I35</f>
        <v>114.4</v>
      </c>
      <c r="F35" s="135">
        <f>SUM(C35:E35)</f>
        <v>340.6</v>
      </c>
      <c r="G35" s="31">
        <v>139.06621792051141</v>
      </c>
      <c r="H35" s="31">
        <v>140.54892776226629</v>
      </c>
      <c r="I35" s="31">
        <v>124.28705284362843</v>
      </c>
      <c r="J35" s="32">
        <f>SUM(G35:I35)</f>
        <v>403.9021985264061</v>
      </c>
      <c r="K35" s="32">
        <f t="shared" si="1"/>
        <v>-63.302198526406073</v>
      </c>
      <c r="L35" s="32">
        <f t="shared" si="22"/>
        <v>84.327344897512972</v>
      </c>
      <c r="N35" s="130"/>
      <c r="O35" s="130"/>
    </row>
    <row r="36" spans="2:15" ht="18" customHeight="1">
      <c r="B36" s="145" t="s">
        <v>28</v>
      </c>
      <c r="C36" s="31">
        <f>+'[1]TESORERIA '!G36</f>
        <v>0</v>
      </c>
      <c r="D36" s="31">
        <f>+'[1]TESORERIA '!G36</f>
        <v>0</v>
      </c>
      <c r="E36" s="31">
        <f>+'[1]TESORERIA '!I36</f>
        <v>0</v>
      </c>
      <c r="F36" s="135">
        <f>SUM(C36:E36)</f>
        <v>0</v>
      </c>
      <c r="G36" s="31">
        <v>0</v>
      </c>
      <c r="H36" s="31">
        <v>0</v>
      </c>
      <c r="I36" s="31">
        <v>0</v>
      </c>
      <c r="J36" s="32">
        <f>SUM(G36:I36)</f>
        <v>0</v>
      </c>
      <c r="K36" s="32">
        <f t="shared" si="1"/>
        <v>0</v>
      </c>
      <c r="L36" s="32">
        <v>0</v>
      </c>
      <c r="N36" s="130"/>
      <c r="O36" s="130"/>
    </row>
    <row r="37" spans="2:15" ht="18" customHeight="1">
      <c r="B37" s="140" t="s">
        <v>111</v>
      </c>
      <c r="C37" s="24">
        <f t="shared" ref="C37:J37" si="23">+C38+C44+C45</f>
        <v>183.4</v>
      </c>
      <c r="D37" s="24">
        <f t="shared" si="23"/>
        <v>25.1</v>
      </c>
      <c r="E37" s="24">
        <f t="shared" si="23"/>
        <v>30</v>
      </c>
      <c r="F37" s="132">
        <f t="shared" si="23"/>
        <v>238.5</v>
      </c>
      <c r="G37" s="24">
        <f t="shared" si="23"/>
        <v>1.0460431011107532E-2</v>
      </c>
      <c r="H37" s="24">
        <f t="shared" si="23"/>
        <v>5.3378964802611234E-3</v>
      </c>
      <c r="I37" s="24">
        <f t="shared" si="23"/>
        <v>0</v>
      </c>
      <c r="J37" s="28">
        <f t="shared" si="23"/>
        <v>1.5798327491368655E-2</v>
      </c>
      <c r="K37" s="28">
        <f t="shared" si="1"/>
        <v>238.48420167250862</v>
      </c>
      <c r="L37" s="28">
        <v>0</v>
      </c>
      <c r="N37" s="130"/>
      <c r="O37" s="130"/>
    </row>
    <row r="38" spans="2:15" ht="18" customHeight="1">
      <c r="B38" s="148" t="s">
        <v>112</v>
      </c>
      <c r="C38" s="24">
        <f>+C39+C42</f>
        <v>183.3</v>
      </c>
      <c r="D38" s="24">
        <f t="shared" ref="D38:J38" si="24">+D39+D42</f>
        <v>25.1</v>
      </c>
      <c r="E38" s="24">
        <f t="shared" si="24"/>
        <v>30</v>
      </c>
      <c r="F38" s="24">
        <f t="shared" si="24"/>
        <v>238.4</v>
      </c>
      <c r="G38" s="24">
        <f t="shared" si="24"/>
        <v>0</v>
      </c>
      <c r="H38" s="24">
        <f t="shared" si="24"/>
        <v>0</v>
      </c>
      <c r="I38" s="24">
        <f t="shared" si="24"/>
        <v>0</v>
      </c>
      <c r="J38" s="24">
        <f t="shared" si="24"/>
        <v>0</v>
      </c>
      <c r="K38" s="24">
        <f t="shared" si="1"/>
        <v>238.4</v>
      </c>
      <c r="L38" s="24">
        <v>0</v>
      </c>
      <c r="N38" s="130"/>
      <c r="O38" s="130"/>
    </row>
    <row r="39" spans="2:15" ht="18" customHeight="1">
      <c r="B39" s="149" t="s">
        <v>113</v>
      </c>
      <c r="C39" s="24">
        <f t="shared" ref="C39:G39" si="25">SUM(C40:C41)</f>
        <v>0</v>
      </c>
      <c r="D39" s="24">
        <f t="shared" ref="D39:E39" si="26">SUM(D40:D41)</f>
        <v>0</v>
      </c>
      <c r="E39" s="24">
        <f t="shared" si="26"/>
        <v>0</v>
      </c>
      <c r="F39" s="129">
        <f>SUM(F40:F41)</f>
        <v>0</v>
      </c>
      <c r="G39" s="24">
        <f t="shared" si="25"/>
        <v>0</v>
      </c>
      <c r="H39" s="24">
        <f t="shared" ref="H39:I39" si="27">SUM(H40:H41)</f>
        <v>0</v>
      </c>
      <c r="I39" s="24">
        <f t="shared" si="27"/>
        <v>0</v>
      </c>
      <c r="J39" s="28">
        <f>SUM(J40:J41)</f>
        <v>0</v>
      </c>
      <c r="K39" s="28">
        <f t="shared" si="1"/>
        <v>0</v>
      </c>
      <c r="L39" s="28">
        <v>0</v>
      </c>
      <c r="N39" s="130"/>
      <c r="O39" s="130"/>
    </row>
    <row r="40" spans="2:15" ht="18" customHeight="1">
      <c r="B40" s="150" t="s">
        <v>114</v>
      </c>
      <c r="C40" s="31">
        <f>+'[1]TESORERIA '!G40</f>
        <v>0</v>
      </c>
      <c r="D40" s="31">
        <f>+'[1]TESORERIA '!G40</f>
        <v>0</v>
      </c>
      <c r="E40" s="31">
        <f>+'[1]TESORERIA '!I40</f>
        <v>0</v>
      </c>
      <c r="F40" s="135">
        <f>SUM(C40:E40)</f>
        <v>0</v>
      </c>
      <c r="G40" s="31">
        <v>0</v>
      </c>
      <c r="H40" s="31">
        <v>0</v>
      </c>
      <c r="I40" s="31">
        <v>0</v>
      </c>
      <c r="J40" s="32">
        <f>SUM(G40:I40)</f>
        <v>0</v>
      </c>
      <c r="K40" s="32">
        <f t="shared" si="1"/>
        <v>0</v>
      </c>
      <c r="L40" s="32">
        <v>0</v>
      </c>
      <c r="N40" s="130"/>
      <c r="O40" s="130"/>
    </row>
    <row r="41" spans="2:15" ht="18" customHeight="1">
      <c r="B41" s="150" t="s">
        <v>115</v>
      </c>
      <c r="C41" s="31">
        <f>+'[1]TESORERIA '!G41</f>
        <v>0</v>
      </c>
      <c r="D41" s="31">
        <f>+'[1]TESORERIA '!G41</f>
        <v>0</v>
      </c>
      <c r="E41" s="31">
        <f>+'[1]TESORERIA '!I41</f>
        <v>0</v>
      </c>
      <c r="F41" s="135">
        <f>SUM(C41:E41)</f>
        <v>0</v>
      </c>
      <c r="G41" s="31">
        <v>0</v>
      </c>
      <c r="H41" s="31">
        <v>0</v>
      </c>
      <c r="I41" s="31">
        <v>0</v>
      </c>
      <c r="J41" s="32">
        <f>SUM(G41:I41)</f>
        <v>0</v>
      </c>
      <c r="K41" s="32">
        <f t="shared" si="1"/>
        <v>0</v>
      </c>
      <c r="L41" s="32">
        <v>0</v>
      </c>
      <c r="N41" s="130"/>
      <c r="O41" s="130"/>
    </row>
    <row r="42" spans="2:15" ht="18" customHeight="1">
      <c r="B42" s="151" t="s">
        <v>116</v>
      </c>
      <c r="C42" s="24">
        <f t="shared" ref="C42:E42" si="28">SUM(C43:C43)</f>
        <v>183.3</v>
      </c>
      <c r="D42" s="24">
        <f t="shared" si="28"/>
        <v>25.1</v>
      </c>
      <c r="E42" s="24">
        <f t="shared" si="28"/>
        <v>30</v>
      </c>
      <c r="F42" s="129">
        <f>SUM(F43:F43)</f>
        <v>238.4</v>
      </c>
      <c r="G42" s="24">
        <f>+G43</f>
        <v>0</v>
      </c>
      <c r="H42" s="24">
        <f t="shared" ref="H42:I42" si="29">+H43</f>
        <v>0</v>
      </c>
      <c r="I42" s="24">
        <f t="shared" si="29"/>
        <v>0</v>
      </c>
      <c r="J42" s="24">
        <f>SUM(J43:J43)</f>
        <v>0</v>
      </c>
      <c r="K42" s="24">
        <f t="shared" si="1"/>
        <v>238.4</v>
      </c>
      <c r="L42" s="24">
        <v>0</v>
      </c>
      <c r="N42" s="130"/>
      <c r="O42" s="130"/>
    </row>
    <row r="43" spans="2:15" ht="18" customHeight="1">
      <c r="B43" s="150" t="s">
        <v>117</v>
      </c>
      <c r="C43" s="31">
        <f>+'[1]TESORERIA '!G43</f>
        <v>183.3</v>
      </c>
      <c r="D43" s="31">
        <f>+'[1]TESORERIA '!H43</f>
        <v>25.1</v>
      </c>
      <c r="E43" s="31">
        <f>+'[1]TESORERIA '!I43</f>
        <v>30</v>
      </c>
      <c r="F43" s="135">
        <f>SUM(C43:E43)</f>
        <v>238.4</v>
      </c>
      <c r="G43" s="152">
        <v>0</v>
      </c>
      <c r="H43" s="152">
        <v>0</v>
      </c>
      <c r="I43" s="152">
        <v>0</v>
      </c>
      <c r="J43" s="32">
        <f t="shared" ref="J43:J50" si="30">SUM(G43:I43)</f>
        <v>0</v>
      </c>
      <c r="K43" s="32">
        <f t="shared" si="1"/>
        <v>238.4</v>
      </c>
      <c r="L43" s="32">
        <v>0</v>
      </c>
      <c r="N43" s="130"/>
      <c r="O43" s="130"/>
    </row>
    <row r="44" spans="2:15" ht="18" customHeight="1">
      <c r="B44" s="151" t="s">
        <v>64</v>
      </c>
      <c r="C44" s="153">
        <f>+'[1]TESORERIA '!G44</f>
        <v>0.1</v>
      </c>
      <c r="D44" s="153">
        <f>+'[1]TESORERIA '!H44</f>
        <v>0</v>
      </c>
      <c r="E44" s="153">
        <f>+'[1]TESORERIA '!I44</f>
        <v>0</v>
      </c>
      <c r="F44" s="132">
        <f t="shared" ref="F44:F46" si="31">SUM(C44:E44)</f>
        <v>0.1</v>
      </c>
      <c r="G44" s="154">
        <v>1.0460431011107532E-2</v>
      </c>
      <c r="H44" s="154">
        <v>5.3378964802611234E-3</v>
      </c>
      <c r="I44" s="154">
        <v>0</v>
      </c>
      <c r="J44" s="28">
        <f t="shared" si="30"/>
        <v>1.5798327491368655E-2</v>
      </c>
      <c r="K44" s="28">
        <f t="shared" si="1"/>
        <v>8.4201672508631351E-2</v>
      </c>
      <c r="L44" s="28">
        <f t="shared" si="22"/>
        <v>632.97839631843658</v>
      </c>
      <c r="N44" s="130"/>
      <c r="O44" s="130"/>
    </row>
    <row r="45" spans="2:15" ht="18" customHeight="1">
      <c r="B45" s="151" t="s">
        <v>65</v>
      </c>
      <c r="C45" s="153">
        <f>+'[1]TESORERIA '!G45</f>
        <v>0</v>
      </c>
      <c r="D45" s="153">
        <f>+'[1]TESORERIA '!G45</f>
        <v>0</v>
      </c>
      <c r="E45" s="153">
        <f>+'[1]TESORERIA '!I45</f>
        <v>0</v>
      </c>
      <c r="F45" s="132">
        <f t="shared" si="31"/>
        <v>0</v>
      </c>
      <c r="G45" s="129">
        <v>0</v>
      </c>
      <c r="H45" s="129">
        <v>0</v>
      </c>
      <c r="I45" s="129">
        <v>0</v>
      </c>
      <c r="J45" s="132">
        <f t="shared" si="30"/>
        <v>0</v>
      </c>
      <c r="K45" s="132">
        <f t="shared" si="1"/>
        <v>0</v>
      </c>
      <c r="L45" s="132">
        <v>0</v>
      </c>
      <c r="N45" s="130"/>
      <c r="O45" s="130"/>
    </row>
    <row r="46" spans="2:15" ht="18" customHeight="1">
      <c r="B46" s="140" t="s">
        <v>118</v>
      </c>
      <c r="C46" s="24">
        <f t="shared" ref="C46:E46" si="32">+C47+C50</f>
        <v>0</v>
      </c>
      <c r="D46" s="24">
        <f t="shared" si="32"/>
        <v>31.4</v>
      </c>
      <c r="E46" s="24">
        <f t="shared" si="32"/>
        <v>3.8</v>
      </c>
      <c r="F46" s="132">
        <f t="shared" si="31"/>
        <v>35.199999999999996</v>
      </c>
      <c r="G46" s="28">
        <f t="shared" ref="G46:I46" si="33">+G47+G50</f>
        <v>0</v>
      </c>
      <c r="H46" s="28">
        <f t="shared" si="33"/>
        <v>0</v>
      </c>
      <c r="I46" s="28">
        <f t="shared" si="33"/>
        <v>0</v>
      </c>
      <c r="J46" s="28">
        <f t="shared" si="30"/>
        <v>0</v>
      </c>
      <c r="K46" s="28">
        <f t="shared" si="1"/>
        <v>35.199999999999996</v>
      </c>
      <c r="L46" s="28">
        <v>0</v>
      </c>
      <c r="N46" s="130"/>
      <c r="O46" s="130"/>
    </row>
    <row r="47" spans="2:15" ht="18" customHeight="1">
      <c r="B47" s="155" t="s">
        <v>119</v>
      </c>
      <c r="C47" s="156">
        <f>+C48+C49</f>
        <v>0</v>
      </c>
      <c r="D47" s="156">
        <f t="shared" ref="D47:E47" si="34">+D48+D49</f>
        <v>31.4</v>
      </c>
      <c r="E47" s="156">
        <f t="shared" si="34"/>
        <v>3.8</v>
      </c>
      <c r="F47" s="157">
        <f>+F48+F49</f>
        <v>35.199999999999996</v>
      </c>
      <c r="G47" s="156">
        <v>0</v>
      </c>
      <c r="H47" s="156">
        <v>0</v>
      </c>
      <c r="I47" s="156">
        <v>0</v>
      </c>
      <c r="J47" s="156">
        <f t="shared" si="30"/>
        <v>0</v>
      </c>
      <c r="K47" s="156">
        <f t="shared" si="1"/>
        <v>35.199999999999996</v>
      </c>
      <c r="L47" s="156">
        <v>0</v>
      </c>
      <c r="N47" s="130"/>
      <c r="O47" s="130"/>
    </row>
    <row r="48" spans="2:15" ht="18" customHeight="1">
      <c r="B48" s="158" t="s">
        <v>120</v>
      </c>
      <c r="C48" s="31">
        <f>+'[1]TESORERIA '!G50</f>
        <v>0</v>
      </c>
      <c r="D48" s="31">
        <f>+'[1]TESORERIA '!H50</f>
        <v>31.4</v>
      </c>
      <c r="E48" s="31">
        <f>+'[1]TESORERIA '!I50</f>
        <v>3.8</v>
      </c>
      <c r="F48" s="135">
        <f>SUM(C48:E48)</f>
        <v>35.199999999999996</v>
      </c>
      <c r="G48" s="31">
        <v>0</v>
      </c>
      <c r="H48" s="31">
        <v>0</v>
      </c>
      <c r="I48" s="31">
        <v>0</v>
      </c>
      <c r="J48" s="32">
        <f t="shared" si="30"/>
        <v>0</v>
      </c>
      <c r="K48" s="32">
        <f t="shared" si="1"/>
        <v>35.199999999999996</v>
      </c>
      <c r="L48" s="32">
        <v>0</v>
      </c>
      <c r="N48" s="130"/>
      <c r="O48" s="130"/>
    </row>
    <row r="49" spans="2:15" ht="18" customHeight="1">
      <c r="B49" s="158" t="s">
        <v>121</v>
      </c>
      <c r="C49" s="31">
        <f>+'[1]TESORERIA '!G51</f>
        <v>0</v>
      </c>
      <c r="D49" s="31">
        <f>+'[1]TESORERIA '!G51</f>
        <v>0</v>
      </c>
      <c r="E49" s="31">
        <f>+'[1]TESORERIA '!I51</f>
        <v>0</v>
      </c>
      <c r="F49" s="135">
        <f>SUM(C49:E49)</f>
        <v>0</v>
      </c>
      <c r="G49" s="31">
        <v>0</v>
      </c>
      <c r="H49" s="31">
        <v>0</v>
      </c>
      <c r="I49" s="31">
        <v>0</v>
      </c>
      <c r="J49" s="32">
        <f t="shared" si="30"/>
        <v>0</v>
      </c>
      <c r="K49" s="32">
        <f t="shared" si="1"/>
        <v>0</v>
      </c>
      <c r="L49" s="32">
        <v>0</v>
      </c>
      <c r="N49" s="130"/>
      <c r="O49" s="130"/>
    </row>
    <row r="50" spans="2:15" ht="18" customHeight="1">
      <c r="B50" s="159" t="s">
        <v>122</v>
      </c>
      <c r="C50" s="31">
        <f>+'[1]TESORERIA '!G52</f>
        <v>0</v>
      </c>
      <c r="D50" s="31">
        <f>+'[1]TESORERIA '!G52</f>
        <v>0</v>
      </c>
      <c r="E50" s="31">
        <f>+'[1]TESORERIA '!I52</f>
        <v>0</v>
      </c>
      <c r="F50" s="135">
        <f>SUM(C50:E50)</f>
        <v>0</v>
      </c>
      <c r="G50" s="31">
        <v>0</v>
      </c>
      <c r="H50" s="31">
        <v>0</v>
      </c>
      <c r="I50" s="31">
        <v>0</v>
      </c>
      <c r="J50" s="32">
        <f t="shared" si="30"/>
        <v>0</v>
      </c>
      <c r="K50" s="32">
        <f t="shared" si="1"/>
        <v>0</v>
      </c>
      <c r="L50" s="32">
        <v>0</v>
      </c>
      <c r="N50" s="130"/>
      <c r="O50" s="130"/>
    </row>
    <row r="51" spans="2:15" ht="27.75" customHeight="1" thickBot="1">
      <c r="B51" s="160" t="s">
        <v>123</v>
      </c>
      <c r="C51" s="60">
        <f t="shared" ref="C51:J51" si="35">+C46+C9</f>
        <v>765.1</v>
      </c>
      <c r="D51" s="60">
        <f t="shared" si="35"/>
        <v>616.1</v>
      </c>
      <c r="E51" s="60">
        <f t="shared" si="35"/>
        <v>1327.6</v>
      </c>
      <c r="F51" s="161">
        <f t="shared" si="35"/>
        <v>2708.8</v>
      </c>
      <c r="G51" s="161">
        <f t="shared" si="35"/>
        <v>851.00519162638511</v>
      </c>
      <c r="H51" s="161">
        <f t="shared" si="35"/>
        <v>871.4203552229792</v>
      </c>
      <c r="I51" s="161">
        <f t="shared" si="35"/>
        <v>842.00600679037677</v>
      </c>
      <c r="J51" s="161">
        <f t="shared" si="35"/>
        <v>2564.4315536397407</v>
      </c>
      <c r="K51" s="161">
        <f t="shared" si="1"/>
        <v>144.36844636025944</v>
      </c>
      <c r="L51" s="161">
        <f t="shared" si="22"/>
        <v>105.62964709100365</v>
      </c>
      <c r="M51" s="162"/>
      <c r="N51" s="162"/>
      <c r="O51" s="162"/>
    </row>
    <row r="52" spans="2:15" ht="18" customHeight="1" thickTop="1">
      <c r="B52" s="62" t="s">
        <v>68</v>
      </c>
      <c r="C52" s="163"/>
      <c r="D52" s="163"/>
      <c r="E52" s="163"/>
      <c r="F52" s="164"/>
      <c r="G52" s="163"/>
      <c r="H52" s="163"/>
      <c r="I52" s="163"/>
      <c r="J52" s="163"/>
      <c r="K52" s="163"/>
      <c r="L52" s="163"/>
    </row>
    <row r="53" spans="2:15" ht="15" customHeight="1">
      <c r="B53" s="66" t="s">
        <v>69</v>
      </c>
      <c r="C53" s="91"/>
      <c r="D53" s="91"/>
      <c r="E53" s="91"/>
      <c r="G53" s="91"/>
      <c r="H53" s="91"/>
      <c r="I53" s="91"/>
      <c r="J53" s="91"/>
      <c r="K53" s="165"/>
      <c r="L53" s="166"/>
      <c r="M53" s="167"/>
      <c r="N53" s="167"/>
      <c r="O53" s="167"/>
    </row>
    <row r="54" spans="2:15" ht="12" customHeight="1">
      <c r="B54" s="71" t="s">
        <v>124</v>
      </c>
      <c r="C54" s="91"/>
      <c r="D54" s="91"/>
      <c r="E54" s="91"/>
      <c r="G54" s="91"/>
      <c r="H54" s="91"/>
      <c r="I54" s="91"/>
      <c r="J54" s="91"/>
      <c r="K54" s="166"/>
      <c r="L54" s="166"/>
    </row>
    <row r="55" spans="2:15">
      <c r="B55" s="71" t="s">
        <v>125</v>
      </c>
      <c r="C55" s="168"/>
      <c r="D55" s="168"/>
      <c r="E55" s="168"/>
      <c r="F55" s="166"/>
      <c r="G55" s="73"/>
      <c r="H55" s="73"/>
      <c r="I55" s="73"/>
      <c r="J55" s="73"/>
      <c r="K55" s="73"/>
      <c r="L55" s="73"/>
    </row>
    <row r="56" spans="2:15">
      <c r="B56" s="74" t="s">
        <v>126</v>
      </c>
      <c r="C56" s="169"/>
      <c r="D56" s="169"/>
      <c r="E56" s="169"/>
      <c r="F56" s="166"/>
      <c r="G56" s="170"/>
      <c r="H56" s="170"/>
      <c r="I56" s="170"/>
      <c r="J56" s="170"/>
      <c r="K56" s="73"/>
      <c r="L56" s="73"/>
    </row>
    <row r="57" spans="2:15" ht="14.25">
      <c r="B57" s="75"/>
      <c r="C57" s="171"/>
      <c r="D57" s="171"/>
      <c r="E57" s="171"/>
      <c r="F57" s="172"/>
      <c r="G57" s="169"/>
      <c r="H57" s="169"/>
      <c r="I57" s="169"/>
      <c r="J57" s="169"/>
      <c r="K57" s="169"/>
      <c r="L57" s="169"/>
    </row>
    <row r="58" spans="2:15">
      <c r="B58" s="75"/>
      <c r="C58" s="173"/>
      <c r="D58" s="173"/>
      <c r="E58" s="173"/>
      <c r="F58" s="174"/>
      <c r="G58" s="169"/>
      <c r="H58" s="169"/>
      <c r="I58" s="169"/>
      <c r="J58" s="175"/>
      <c r="K58" s="175"/>
      <c r="L58" s="75"/>
    </row>
    <row r="59" spans="2:15">
      <c r="B59" s="85"/>
      <c r="C59" s="75"/>
      <c r="D59" s="75"/>
      <c r="E59" s="75"/>
      <c r="F59" s="176"/>
      <c r="G59" s="169"/>
      <c r="H59" s="169"/>
      <c r="I59" s="169"/>
      <c r="J59" s="75"/>
      <c r="K59" s="75"/>
      <c r="L59" s="75"/>
    </row>
    <row r="60" spans="2:15">
      <c r="B60" s="85"/>
      <c r="C60" s="75"/>
      <c r="D60" s="75"/>
      <c r="E60" s="75"/>
      <c r="F60" s="176"/>
      <c r="G60" s="75"/>
      <c r="H60" s="75"/>
      <c r="I60" s="75"/>
      <c r="J60" s="75"/>
      <c r="K60" s="75"/>
      <c r="L60" s="75"/>
    </row>
    <row r="61" spans="2:15">
      <c r="B61" s="85"/>
      <c r="C61" s="75"/>
      <c r="D61" s="75"/>
      <c r="E61" s="75"/>
      <c r="F61" s="176"/>
      <c r="G61" s="177"/>
      <c r="H61" s="177"/>
      <c r="I61" s="177"/>
      <c r="J61" s="75"/>
      <c r="K61" s="75"/>
      <c r="L61" s="75"/>
    </row>
    <row r="62" spans="2:15">
      <c r="B62" s="85"/>
      <c r="C62" s="75"/>
      <c r="D62" s="75"/>
      <c r="E62" s="75"/>
      <c r="F62" s="176"/>
      <c r="G62" s="177"/>
      <c r="H62" s="177"/>
      <c r="I62" s="177"/>
      <c r="J62" s="75"/>
      <c r="K62" s="75"/>
      <c r="L62" s="75"/>
    </row>
    <row r="63" spans="2:15">
      <c r="B63" s="85"/>
      <c r="C63" s="75"/>
      <c r="D63" s="75"/>
      <c r="E63" s="75"/>
      <c r="F63" s="174"/>
      <c r="G63" s="75"/>
      <c r="H63" s="75"/>
      <c r="I63" s="75"/>
      <c r="J63" s="75"/>
      <c r="K63" s="75"/>
      <c r="L63" s="75"/>
    </row>
    <row r="64" spans="2:15">
      <c r="B64" s="75"/>
      <c r="C64" s="75"/>
      <c r="D64" s="75"/>
      <c r="E64" s="75"/>
      <c r="F64" s="176"/>
      <c r="G64" s="75"/>
      <c r="H64" s="75"/>
      <c r="I64" s="75"/>
      <c r="J64" s="75"/>
      <c r="K64" s="75"/>
      <c r="L64" s="75"/>
    </row>
    <row r="65" spans="2:12">
      <c r="B65" s="75"/>
      <c r="C65" s="75"/>
      <c r="D65" s="75"/>
      <c r="E65" s="75"/>
      <c r="F65" s="176"/>
      <c r="G65" s="177"/>
      <c r="H65" s="177"/>
      <c r="I65" s="177"/>
      <c r="J65" s="75"/>
      <c r="K65" s="75"/>
      <c r="L65" s="75"/>
    </row>
    <row r="66" spans="2:12">
      <c r="B66" s="75"/>
      <c r="C66" s="75"/>
      <c r="D66" s="75"/>
      <c r="E66" s="75"/>
      <c r="F66" s="176"/>
      <c r="G66" s="67"/>
      <c r="H66" s="67"/>
      <c r="I66" s="67"/>
      <c r="J66" s="75"/>
      <c r="K66" s="75"/>
      <c r="L66" s="75"/>
    </row>
    <row r="67" spans="2:12">
      <c r="B67" s="75"/>
      <c r="C67" s="75"/>
      <c r="D67" s="75"/>
      <c r="E67" s="75"/>
      <c r="F67" s="176"/>
      <c r="G67" s="75"/>
      <c r="H67" s="75"/>
      <c r="I67" s="75"/>
      <c r="J67" s="75"/>
      <c r="K67" s="75"/>
      <c r="L67" s="75"/>
    </row>
    <row r="68" spans="2:12">
      <c r="B68" s="75"/>
      <c r="C68" s="75"/>
      <c r="D68" s="75"/>
      <c r="E68" s="75"/>
      <c r="F68" s="176"/>
      <c r="G68" s="75"/>
      <c r="H68" s="75"/>
      <c r="I68" s="75"/>
      <c r="J68" s="75"/>
      <c r="K68" s="75"/>
      <c r="L68" s="75"/>
    </row>
    <row r="69" spans="2:12">
      <c r="B69" s="85"/>
      <c r="C69" s="75"/>
      <c r="D69" s="75"/>
      <c r="E69" s="75"/>
      <c r="F69" s="176"/>
      <c r="G69" s="178"/>
      <c r="H69" s="178"/>
      <c r="I69" s="178"/>
      <c r="J69" s="75"/>
      <c r="K69" s="75"/>
      <c r="L69" s="75"/>
    </row>
    <row r="70" spans="2:12">
      <c r="B70" s="85"/>
      <c r="C70" s="75"/>
      <c r="D70" s="75"/>
      <c r="E70" s="75"/>
      <c r="F70" s="176"/>
      <c r="G70" s="177"/>
      <c r="H70" s="177"/>
      <c r="I70" s="177"/>
      <c r="J70" s="75"/>
      <c r="K70" s="75"/>
      <c r="L70" s="75"/>
    </row>
    <row r="71" spans="2:12">
      <c r="B71" s="75"/>
      <c r="C71" s="75"/>
      <c r="D71" s="75"/>
      <c r="E71" s="75"/>
      <c r="F71" s="176"/>
      <c r="G71" s="175"/>
      <c r="H71" s="175"/>
      <c r="I71" s="175"/>
      <c r="J71" s="75"/>
      <c r="K71" s="75"/>
      <c r="L71" s="75"/>
    </row>
    <row r="72" spans="2:12">
      <c r="B72" s="85"/>
      <c r="C72" s="75"/>
      <c r="D72" s="75"/>
      <c r="E72" s="75"/>
      <c r="F72" s="176"/>
      <c r="G72" s="75"/>
      <c r="H72" s="75"/>
      <c r="I72" s="75"/>
      <c r="J72" s="75"/>
      <c r="K72" s="75"/>
      <c r="L72" s="75"/>
    </row>
    <row r="73" spans="2:12">
      <c r="B73" s="85"/>
      <c r="C73" s="75"/>
      <c r="D73" s="75"/>
      <c r="E73" s="75"/>
      <c r="F73" s="176"/>
      <c r="G73" s="177"/>
      <c r="H73" s="177"/>
      <c r="I73" s="177"/>
      <c r="J73" s="75"/>
      <c r="K73" s="75"/>
      <c r="L73" s="75"/>
    </row>
    <row r="74" spans="2:12">
      <c r="B74" s="85"/>
      <c r="C74" s="75"/>
      <c r="D74" s="75"/>
      <c r="E74" s="75"/>
      <c r="F74" s="176"/>
      <c r="G74" s="67"/>
      <c r="H74" s="67"/>
      <c r="I74" s="67"/>
      <c r="J74" s="75"/>
      <c r="K74" s="75"/>
      <c r="L74" s="75"/>
    </row>
    <row r="75" spans="2:12">
      <c r="B75" s="75"/>
      <c r="C75" s="75"/>
      <c r="D75" s="75"/>
      <c r="E75" s="75"/>
      <c r="F75" s="176"/>
      <c r="G75" s="177"/>
      <c r="H75" s="177"/>
      <c r="I75" s="177"/>
      <c r="J75" s="75"/>
      <c r="K75" s="75"/>
      <c r="L75" s="75"/>
    </row>
    <row r="76" spans="2:12">
      <c r="B76" s="85"/>
      <c r="C76" s="75"/>
      <c r="D76" s="75"/>
      <c r="E76" s="75"/>
      <c r="F76" s="176"/>
      <c r="G76" s="67"/>
      <c r="H76" s="67"/>
      <c r="I76" s="67"/>
      <c r="J76" s="75"/>
      <c r="K76" s="75"/>
      <c r="L76" s="75"/>
    </row>
    <row r="77" spans="2:12">
      <c r="B77" s="85"/>
      <c r="C77" s="75"/>
      <c r="D77" s="75"/>
      <c r="E77" s="75"/>
      <c r="F77" s="176"/>
      <c r="G77" s="177"/>
      <c r="H77" s="177"/>
      <c r="I77" s="177"/>
      <c r="J77" s="75"/>
      <c r="K77" s="75"/>
      <c r="L77" s="75"/>
    </row>
    <row r="78" spans="2:12">
      <c r="B78" s="85"/>
      <c r="C78" s="75"/>
      <c r="D78" s="75"/>
      <c r="E78" s="75"/>
      <c r="F78" s="176"/>
      <c r="G78" s="67"/>
      <c r="H78" s="67"/>
      <c r="I78" s="67"/>
      <c r="J78" s="75"/>
      <c r="K78" s="75"/>
      <c r="L78" s="75"/>
    </row>
    <row r="79" spans="2:12">
      <c r="B79" s="75"/>
      <c r="C79" s="75"/>
      <c r="D79" s="75"/>
      <c r="E79" s="75"/>
      <c r="F79" s="176"/>
      <c r="G79" s="177"/>
      <c r="H79" s="177"/>
      <c r="I79" s="177"/>
      <c r="J79" s="75"/>
      <c r="K79" s="75"/>
      <c r="L79" s="75"/>
    </row>
    <row r="80" spans="2:12">
      <c r="B80" s="85"/>
      <c r="C80" s="75"/>
      <c r="D80" s="75"/>
      <c r="E80" s="75"/>
      <c r="F80" s="176"/>
      <c r="G80" s="67"/>
      <c r="H80" s="67"/>
      <c r="I80" s="67"/>
      <c r="J80" s="75"/>
      <c r="K80" s="75"/>
      <c r="L80" s="75"/>
    </row>
    <row r="81" spans="2:12">
      <c r="B81" s="85"/>
      <c r="C81" s="75"/>
      <c r="D81" s="75"/>
      <c r="E81" s="75"/>
      <c r="F81" s="176"/>
      <c r="G81" s="177"/>
      <c r="H81" s="177"/>
      <c r="I81" s="177"/>
      <c r="J81" s="75"/>
      <c r="K81" s="75"/>
      <c r="L81" s="75"/>
    </row>
    <row r="82" spans="2:12">
      <c r="B82" s="85"/>
      <c r="C82" s="75"/>
      <c r="D82" s="75"/>
      <c r="E82" s="75"/>
      <c r="F82" s="176"/>
      <c r="G82" s="67"/>
      <c r="H82" s="67"/>
      <c r="I82" s="67"/>
      <c r="J82" s="75"/>
      <c r="K82" s="75"/>
      <c r="L82" s="75"/>
    </row>
    <row r="83" spans="2:12">
      <c r="B83" s="85"/>
      <c r="C83" s="75"/>
      <c r="D83" s="75"/>
      <c r="E83" s="75"/>
      <c r="F83" s="176"/>
      <c r="G83" s="177"/>
      <c r="H83" s="177"/>
      <c r="I83" s="177"/>
      <c r="J83" s="75"/>
      <c r="K83" s="75"/>
      <c r="L83" s="75"/>
    </row>
    <row r="84" spans="2:12">
      <c r="B84" s="75"/>
      <c r="C84" s="75"/>
      <c r="D84" s="75"/>
      <c r="E84" s="75"/>
      <c r="F84" s="176"/>
      <c r="G84" s="67"/>
      <c r="H84" s="67"/>
      <c r="I84" s="67"/>
      <c r="J84" s="75"/>
      <c r="K84" s="75"/>
      <c r="L84" s="75"/>
    </row>
    <row r="85" spans="2:12">
      <c r="B85" s="75"/>
      <c r="C85" s="75"/>
      <c r="D85" s="75"/>
      <c r="E85" s="75"/>
      <c r="F85" s="176"/>
      <c r="G85" s="177"/>
      <c r="H85" s="177"/>
      <c r="I85" s="177"/>
      <c r="J85" s="75"/>
      <c r="K85" s="75"/>
      <c r="L85" s="75"/>
    </row>
    <row r="86" spans="2:12">
      <c r="B86" s="75"/>
      <c r="C86" s="75"/>
      <c r="D86" s="75"/>
      <c r="E86" s="75"/>
      <c r="F86" s="176"/>
      <c r="G86" s="177"/>
      <c r="H86" s="177"/>
      <c r="I86" s="177"/>
      <c r="J86" s="75"/>
      <c r="K86" s="75"/>
      <c r="L86" s="75"/>
    </row>
    <row r="87" spans="2:12">
      <c r="B87" s="75"/>
      <c r="C87" s="75"/>
      <c r="D87" s="75"/>
      <c r="E87" s="75"/>
      <c r="F87" s="176"/>
      <c r="G87" s="75"/>
      <c r="H87" s="75"/>
      <c r="I87" s="75"/>
      <c r="J87" s="75"/>
      <c r="K87" s="75"/>
      <c r="L87" s="75"/>
    </row>
    <row r="88" spans="2:12">
      <c r="B88" s="75"/>
      <c r="C88" s="75"/>
      <c r="D88" s="75"/>
      <c r="E88" s="75"/>
      <c r="F88" s="176"/>
      <c r="G88" s="67"/>
      <c r="H88" s="67"/>
      <c r="I88" s="67"/>
      <c r="J88" s="75"/>
      <c r="K88" s="75"/>
      <c r="L88" s="75"/>
    </row>
    <row r="89" spans="2:12">
      <c r="B89" s="75"/>
      <c r="C89" s="75"/>
      <c r="D89" s="75"/>
      <c r="E89" s="75"/>
      <c r="F89" s="176"/>
      <c r="G89" s="67"/>
      <c r="H89" s="67"/>
      <c r="I89" s="67"/>
      <c r="J89" s="75"/>
      <c r="K89" s="75"/>
      <c r="L89" s="75"/>
    </row>
    <row r="90" spans="2:12">
      <c r="B90" s="75"/>
      <c r="C90" s="75"/>
      <c r="D90" s="75"/>
      <c r="E90" s="75"/>
      <c r="F90" s="176"/>
      <c r="G90" s="177"/>
      <c r="H90" s="177"/>
      <c r="I90" s="177"/>
      <c r="J90" s="75"/>
      <c r="K90" s="75"/>
      <c r="L90" s="75"/>
    </row>
    <row r="91" spans="2:12">
      <c r="B91" s="75"/>
      <c r="C91" s="75"/>
      <c r="D91" s="75"/>
      <c r="E91" s="75"/>
      <c r="F91" s="176"/>
      <c r="G91" s="67"/>
      <c r="H91" s="67"/>
      <c r="I91" s="67"/>
      <c r="J91" s="75"/>
      <c r="K91" s="75"/>
      <c r="L91" s="75"/>
    </row>
    <row r="92" spans="2:12">
      <c r="B92" s="75"/>
      <c r="C92" s="75"/>
      <c r="D92" s="75"/>
      <c r="E92" s="75"/>
      <c r="F92" s="176"/>
      <c r="G92" s="177"/>
      <c r="H92" s="177"/>
      <c r="I92" s="177"/>
      <c r="J92" s="75"/>
      <c r="K92" s="75"/>
      <c r="L92" s="75"/>
    </row>
    <row r="93" spans="2:12">
      <c r="B93" s="75"/>
      <c r="C93" s="75"/>
      <c r="D93" s="75"/>
      <c r="E93" s="75"/>
      <c r="F93" s="176"/>
      <c r="G93" s="67"/>
      <c r="H93" s="67"/>
      <c r="I93" s="67"/>
      <c r="J93" s="75"/>
      <c r="K93" s="75"/>
      <c r="L93" s="75"/>
    </row>
    <row r="94" spans="2:12">
      <c r="B94" s="75"/>
      <c r="C94" s="75"/>
      <c r="D94" s="75"/>
      <c r="E94" s="75"/>
      <c r="F94" s="176"/>
      <c r="G94" s="75"/>
      <c r="H94" s="75"/>
      <c r="I94" s="75"/>
      <c r="J94" s="75"/>
      <c r="K94" s="75"/>
      <c r="L94" s="75"/>
    </row>
    <row r="95" spans="2:12">
      <c r="B95" s="75"/>
      <c r="C95" s="75"/>
      <c r="D95" s="75"/>
      <c r="E95" s="75"/>
      <c r="F95" s="176"/>
      <c r="G95" s="177"/>
      <c r="H95" s="177"/>
      <c r="I95" s="177"/>
      <c r="J95" s="75"/>
      <c r="K95" s="75"/>
      <c r="L95" s="75"/>
    </row>
    <row r="96" spans="2:12">
      <c r="B96" s="75"/>
      <c r="C96" s="75"/>
      <c r="D96" s="75"/>
      <c r="E96" s="75"/>
      <c r="F96" s="176"/>
      <c r="G96" s="67"/>
      <c r="H96" s="67"/>
      <c r="I96" s="67"/>
      <c r="J96" s="75"/>
      <c r="K96" s="75"/>
      <c r="L96" s="75"/>
    </row>
    <row r="97" spans="2:12">
      <c r="B97" s="75"/>
      <c r="C97" s="75"/>
      <c r="D97" s="75"/>
      <c r="E97" s="75"/>
      <c r="F97" s="176"/>
      <c r="G97" s="75"/>
      <c r="H97" s="75"/>
      <c r="I97" s="75"/>
      <c r="J97" s="75"/>
      <c r="K97" s="75"/>
      <c r="L97" s="75"/>
    </row>
    <row r="98" spans="2:12">
      <c r="B98" s="75"/>
      <c r="C98" s="75"/>
      <c r="D98" s="75"/>
      <c r="E98" s="75"/>
      <c r="F98" s="176"/>
      <c r="G98" s="75"/>
      <c r="H98" s="75"/>
      <c r="I98" s="75"/>
      <c r="J98" s="75"/>
      <c r="K98" s="75"/>
      <c r="L98" s="75"/>
    </row>
    <row r="99" spans="2:12">
      <c r="B99" s="75"/>
      <c r="C99" s="75"/>
      <c r="D99" s="75"/>
      <c r="E99" s="75"/>
      <c r="F99" s="176"/>
      <c r="G99" s="75"/>
      <c r="H99" s="75"/>
      <c r="I99" s="75"/>
      <c r="J99" s="75"/>
      <c r="K99" s="75"/>
      <c r="L99" s="75"/>
    </row>
    <row r="100" spans="2:12">
      <c r="B100" s="75"/>
      <c r="C100" s="75"/>
      <c r="D100" s="75"/>
      <c r="E100" s="75"/>
      <c r="F100" s="176"/>
      <c r="G100" s="75"/>
      <c r="H100" s="75"/>
      <c r="I100" s="75"/>
      <c r="J100" s="75"/>
      <c r="K100" s="75"/>
      <c r="L100" s="75"/>
    </row>
    <row r="101" spans="2:12">
      <c r="B101" s="75"/>
      <c r="C101" s="75"/>
      <c r="D101" s="75"/>
      <c r="E101" s="75"/>
      <c r="F101" s="176"/>
      <c r="G101" s="75"/>
      <c r="H101" s="75"/>
      <c r="I101" s="75"/>
      <c r="J101" s="75"/>
      <c r="K101" s="75"/>
      <c r="L101" s="75"/>
    </row>
    <row r="102" spans="2:12">
      <c r="B102" s="75"/>
      <c r="C102" s="75"/>
      <c r="D102" s="75"/>
      <c r="E102" s="75"/>
      <c r="F102" s="176"/>
      <c r="G102" s="75"/>
      <c r="H102" s="75"/>
      <c r="I102" s="75"/>
      <c r="J102" s="75"/>
      <c r="K102" s="75"/>
      <c r="L102" s="75"/>
    </row>
    <row r="103" spans="2:12">
      <c r="B103" s="75"/>
      <c r="C103" s="75"/>
      <c r="D103" s="75"/>
      <c r="E103" s="75"/>
      <c r="F103" s="176"/>
      <c r="G103" s="75"/>
      <c r="H103" s="75"/>
      <c r="I103" s="75"/>
      <c r="J103" s="75"/>
      <c r="K103" s="75"/>
      <c r="L103" s="75"/>
    </row>
    <row r="104" spans="2:12">
      <c r="B104" s="75"/>
      <c r="C104" s="75"/>
      <c r="D104" s="75"/>
      <c r="E104" s="75"/>
      <c r="F104" s="176"/>
      <c r="G104" s="75"/>
      <c r="H104" s="75"/>
      <c r="I104" s="75"/>
      <c r="J104" s="75"/>
      <c r="K104" s="75"/>
      <c r="L104" s="75"/>
    </row>
    <row r="105" spans="2:12">
      <c r="B105" s="75"/>
      <c r="C105" s="75"/>
      <c r="D105" s="75"/>
      <c r="E105" s="75"/>
      <c r="F105" s="176"/>
      <c r="G105" s="75"/>
      <c r="H105" s="75"/>
      <c r="I105" s="75"/>
      <c r="J105" s="75"/>
      <c r="K105" s="75"/>
      <c r="L105" s="75"/>
    </row>
    <row r="106" spans="2:12">
      <c r="B106" s="75"/>
      <c r="C106" s="75"/>
      <c r="D106" s="75"/>
      <c r="E106" s="75"/>
      <c r="F106" s="176"/>
      <c r="G106" s="75"/>
      <c r="H106" s="75"/>
      <c r="I106" s="75"/>
      <c r="J106" s="75"/>
      <c r="K106" s="75"/>
      <c r="L106" s="75"/>
    </row>
    <row r="107" spans="2:12">
      <c r="B107" s="75"/>
      <c r="C107" s="75"/>
      <c r="D107" s="75"/>
      <c r="E107" s="75"/>
      <c r="F107" s="176"/>
      <c r="G107" s="75"/>
      <c r="H107" s="75"/>
      <c r="I107" s="75"/>
      <c r="J107" s="75"/>
      <c r="K107" s="75"/>
      <c r="L107" s="75"/>
    </row>
    <row r="108" spans="2:12">
      <c r="B108" s="75"/>
      <c r="C108" s="75"/>
      <c r="D108" s="75"/>
      <c r="E108" s="75"/>
      <c r="F108" s="176"/>
      <c r="G108" s="75"/>
      <c r="H108" s="75"/>
      <c r="I108" s="75"/>
      <c r="J108" s="75"/>
      <c r="K108" s="75"/>
      <c r="L108" s="75"/>
    </row>
    <row r="109" spans="2:12">
      <c r="B109" s="75"/>
      <c r="C109" s="75"/>
      <c r="D109" s="75"/>
      <c r="E109" s="75"/>
      <c r="F109" s="176"/>
      <c r="G109" s="75"/>
      <c r="H109" s="75"/>
      <c r="I109" s="75"/>
      <c r="J109" s="75"/>
      <c r="K109" s="75"/>
      <c r="L109" s="75"/>
    </row>
    <row r="110" spans="2:12">
      <c r="B110" s="75"/>
      <c r="C110" s="75"/>
      <c r="D110" s="75"/>
      <c r="E110" s="75"/>
      <c r="F110" s="176"/>
      <c r="G110" s="75"/>
      <c r="H110" s="75"/>
      <c r="I110" s="75"/>
      <c r="J110" s="75"/>
      <c r="K110" s="75"/>
      <c r="L110" s="75"/>
    </row>
    <row r="111" spans="2:12">
      <c r="B111" s="75"/>
      <c r="C111" s="75"/>
      <c r="D111" s="75"/>
      <c r="E111" s="75"/>
      <c r="F111" s="176"/>
      <c r="G111" s="75"/>
      <c r="H111" s="75"/>
      <c r="I111" s="75"/>
      <c r="J111" s="75"/>
      <c r="K111" s="75"/>
      <c r="L111" s="75"/>
    </row>
    <row r="112" spans="2:12">
      <c r="B112" s="75"/>
      <c r="C112" s="75"/>
      <c r="D112" s="75"/>
      <c r="E112" s="75"/>
      <c r="F112" s="176"/>
      <c r="G112" s="75"/>
      <c r="H112" s="75"/>
      <c r="I112" s="75"/>
      <c r="J112" s="75"/>
      <c r="K112" s="75"/>
      <c r="L112" s="75"/>
    </row>
    <row r="113" spans="2:12">
      <c r="B113" s="75"/>
      <c r="C113" s="75"/>
      <c r="D113" s="75"/>
      <c r="E113" s="75"/>
      <c r="F113" s="176"/>
      <c r="G113" s="75"/>
      <c r="H113" s="75"/>
      <c r="I113" s="75"/>
      <c r="J113" s="75"/>
      <c r="K113" s="75"/>
      <c r="L113" s="75"/>
    </row>
    <row r="114" spans="2:12">
      <c r="B114" s="75"/>
      <c r="C114" s="75"/>
      <c r="D114" s="75"/>
      <c r="E114" s="75"/>
      <c r="F114" s="176"/>
      <c r="G114" s="75"/>
      <c r="H114" s="75"/>
      <c r="I114" s="75"/>
      <c r="J114" s="75"/>
      <c r="K114" s="75"/>
      <c r="L114" s="75"/>
    </row>
    <row r="115" spans="2:12">
      <c r="B115" s="75"/>
      <c r="C115" s="75"/>
      <c r="D115" s="75"/>
      <c r="E115" s="75"/>
      <c r="F115" s="176"/>
      <c r="G115" s="75"/>
      <c r="H115" s="75"/>
      <c r="I115" s="75"/>
      <c r="J115" s="75"/>
      <c r="K115" s="75"/>
      <c r="L115" s="75"/>
    </row>
    <row r="116" spans="2:12">
      <c r="B116" s="75"/>
      <c r="C116" s="75"/>
      <c r="D116" s="75"/>
      <c r="E116" s="75"/>
      <c r="F116" s="176"/>
      <c r="G116" s="75"/>
      <c r="H116" s="75"/>
      <c r="I116" s="75"/>
      <c r="J116" s="75"/>
      <c r="K116" s="75"/>
      <c r="L116" s="75"/>
    </row>
    <row r="117" spans="2:12">
      <c r="B117" s="75"/>
      <c r="C117" s="75"/>
      <c r="D117" s="75"/>
      <c r="E117" s="75"/>
      <c r="F117" s="176"/>
      <c r="G117" s="75"/>
      <c r="H117" s="75"/>
      <c r="I117" s="75"/>
      <c r="J117" s="75"/>
      <c r="K117" s="75"/>
      <c r="L117" s="75"/>
    </row>
    <row r="118" spans="2:12">
      <c r="B118" s="75"/>
      <c r="C118" s="75"/>
      <c r="D118" s="75"/>
      <c r="E118" s="75"/>
      <c r="F118" s="176"/>
      <c r="G118" s="75"/>
      <c r="H118" s="75"/>
      <c r="I118" s="75"/>
      <c r="J118" s="75"/>
      <c r="K118" s="75"/>
      <c r="L118" s="75"/>
    </row>
    <row r="119" spans="2:12">
      <c r="B119" s="75"/>
      <c r="C119" s="75"/>
      <c r="D119" s="75"/>
      <c r="E119" s="75"/>
      <c r="F119" s="176"/>
      <c r="G119" s="75"/>
      <c r="H119" s="75"/>
      <c r="I119" s="75"/>
      <c r="J119" s="75"/>
      <c r="K119" s="75"/>
      <c r="L119" s="75"/>
    </row>
    <row r="120" spans="2:12">
      <c r="B120" s="75"/>
      <c r="C120" s="75"/>
      <c r="D120" s="75"/>
      <c r="E120" s="75"/>
      <c r="F120" s="176"/>
      <c r="G120" s="75"/>
      <c r="H120" s="75"/>
      <c r="I120" s="75"/>
      <c r="J120" s="75"/>
      <c r="K120" s="75"/>
      <c r="L120" s="75"/>
    </row>
    <row r="121" spans="2:12">
      <c r="B121" s="75"/>
      <c r="C121" s="75"/>
      <c r="D121" s="75"/>
      <c r="E121" s="75"/>
      <c r="F121" s="176"/>
      <c r="G121" s="75"/>
      <c r="H121" s="75"/>
      <c r="I121" s="75"/>
      <c r="J121" s="75"/>
      <c r="K121" s="75"/>
      <c r="L121" s="75"/>
    </row>
    <row r="122" spans="2:12">
      <c r="B122" s="75"/>
      <c r="C122" s="75"/>
      <c r="D122" s="75"/>
      <c r="E122" s="75"/>
      <c r="F122" s="176"/>
      <c r="G122" s="75"/>
      <c r="H122" s="75"/>
      <c r="I122" s="75"/>
      <c r="J122" s="75"/>
      <c r="K122" s="75"/>
      <c r="L122" s="75"/>
    </row>
    <row r="123" spans="2:12">
      <c r="B123" s="75"/>
      <c r="C123" s="75"/>
      <c r="D123" s="75"/>
      <c r="E123" s="75"/>
      <c r="F123" s="176"/>
      <c r="G123" s="75"/>
      <c r="H123" s="75"/>
      <c r="I123" s="75"/>
      <c r="J123" s="75"/>
      <c r="K123" s="75"/>
      <c r="L123" s="75"/>
    </row>
    <row r="124" spans="2:12">
      <c r="B124" s="75"/>
      <c r="C124" s="75"/>
      <c r="D124" s="75"/>
      <c r="E124" s="75"/>
      <c r="F124" s="176"/>
      <c r="G124" s="75"/>
      <c r="H124" s="75"/>
      <c r="I124" s="75"/>
      <c r="J124" s="75"/>
      <c r="K124" s="75"/>
      <c r="L124" s="75"/>
    </row>
    <row r="125" spans="2:12">
      <c r="B125" s="75"/>
      <c r="C125" s="75"/>
      <c r="D125" s="75"/>
      <c r="E125" s="75"/>
      <c r="F125" s="176"/>
      <c r="G125" s="75"/>
      <c r="H125" s="75"/>
      <c r="I125" s="75"/>
      <c r="J125" s="75"/>
      <c r="K125" s="75"/>
      <c r="L125" s="75"/>
    </row>
    <row r="126" spans="2:12">
      <c r="B126" s="75"/>
      <c r="C126" s="75"/>
      <c r="D126" s="75"/>
      <c r="E126" s="75"/>
      <c r="F126" s="176"/>
      <c r="G126" s="75"/>
      <c r="H126" s="75"/>
      <c r="I126" s="75"/>
      <c r="J126" s="75"/>
      <c r="K126" s="75"/>
      <c r="L126" s="75"/>
    </row>
    <row r="127" spans="2:12">
      <c r="B127" s="75"/>
      <c r="C127" s="75"/>
      <c r="D127" s="75"/>
      <c r="E127" s="75"/>
      <c r="F127" s="176"/>
      <c r="G127" s="75"/>
      <c r="H127" s="75"/>
      <c r="I127" s="75"/>
      <c r="J127" s="75"/>
      <c r="K127" s="75"/>
      <c r="L127" s="75"/>
    </row>
    <row r="128" spans="2:12">
      <c r="B128" s="75"/>
      <c r="C128" s="75"/>
      <c r="D128" s="75"/>
      <c r="E128" s="75"/>
      <c r="F128" s="176"/>
      <c r="G128" s="75"/>
      <c r="H128" s="75"/>
      <c r="I128" s="75"/>
      <c r="J128" s="75"/>
      <c r="K128" s="75"/>
      <c r="L128" s="75"/>
    </row>
    <row r="129" spans="2:12">
      <c r="B129" s="75"/>
      <c r="C129" s="75"/>
      <c r="D129" s="75"/>
      <c r="E129" s="75"/>
      <c r="F129" s="176"/>
      <c r="G129" s="75"/>
      <c r="H129" s="75"/>
      <c r="I129" s="75"/>
      <c r="J129" s="75"/>
      <c r="K129" s="75"/>
      <c r="L129" s="75"/>
    </row>
    <row r="130" spans="2:12">
      <c r="B130" s="75"/>
      <c r="C130" s="75"/>
      <c r="D130" s="75"/>
      <c r="E130" s="75"/>
      <c r="F130" s="176"/>
      <c r="G130" s="75"/>
      <c r="H130" s="75"/>
      <c r="I130" s="75"/>
      <c r="J130" s="75"/>
      <c r="K130" s="75"/>
      <c r="L130" s="75"/>
    </row>
    <row r="131" spans="2:12">
      <c r="B131" s="75"/>
      <c r="C131" s="75"/>
      <c r="D131" s="75"/>
      <c r="E131" s="75"/>
      <c r="F131" s="176"/>
      <c r="G131" s="75"/>
      <c r="H131" s="75"/>
      <c r="I131" s="75"/>
      <c r="J131" s="75"/>
      <c r="K131" s="75"/>
      <c r="L131" s="75"/>
    </row>
    <row r="132" spans="2:12">
      <c r="B132" s="75"/>
      <c r="C132" s="75"/>
      <c r="D132" s="75"/>
      <c r="E132" s="75"/>
      <c r="F132" s="176"/>
      <c r="G132" s="75"/>
      <c r="H132" s="75"/>
      <c r="I132" s="75"/>
      <c r="J132" s="75"/>
      <c r="K132" s="75"/>
      <c r="L132" s="75"/>
    </row>
    <row r="133" spans="2:12">
      <c r="B133" s="75"/>
      <c r="C133" s="75"/>
      <c r="D133" s="75"/>
      <c r="E133" s="75"/>
      <c r="F133" s="176"/>
      <c r="G133" s="75"/>
      <c r="H133" s="75"/>
      <c r="I133" s="75"/>
      <c r="J133" s="75"/>
      <c r="K133" s="75"/>
      <c r="L133" s="75"/>
    </row>
    <row r="134" spans="2:12">
      <c r="B134" s="75"/>
      <c r="C134" s="75"/>
      <c r="D134" s="75"/>
      <c r="E134" s="75"/>
      <c r="F134" s="176"/>
      <c r="G134" s="75"/>
      <c r="H134" s="75"/>
      <c r="I134" s="75"/>
      <c r="J134" s="75"/>
      <c r="K134" s="75"/>
      <c r="L134" s="75"/>
    </row>
    <row r="135" spans="2:12">
      <c r="B135" s="75"/>
      <c r="C135" s="75"/>
      <c r="D135" s="75"/>
      <c r="E135" s="75"/>
      <c r="F135" s="176"/>
      <c r="G135" s="75"/>
      <c r="H135" s="75"/>
      <c r="I135" s="75"/>
      <c r="J135" s="75"/>
      <c r="K135" s="75"/>
      <c r="L135" s="75"/>
    </row>
    <row r="136" spans="2:12">
      <c r="B136" s="75"/>
      <c r="C136" s="75"/>
      <c r="D136" s="75"/>
      <c r="E136" s="75"/>
      <c r="F136" s="176"/>
      <c r="G136" s="75"/>
      <c r="H136" s="75"/>
      <c r="I136" s="75"/>
      <c r="J136" s="75"/>
      <c r="K136" s="75"/>
      <c r="L136" s="75"/>
    </row>
    <row r="137" spans="2:12">
      <c r="B137" s="75"/>
      <c r="C137" s="75"/>
      <c r="D137" s="75"/>
      <c r="E137" s="75"/>
      <c r="F137" s="176"/>
      <c r="G137" s="75"/>
      <c r="H137" s="75"/>
      <c r="I137" s="75"/>
      <c r="J137" s="75"/>
      <c r="K137" s="75"/>
      <c r="L137" s="75"/>
    </row>
    <row r="138" spans="2:12">
      <c r="B138" s="75"/>
      <c r="C138" s="75"/>
      <c r="D138" s="75"/>
      <c r="E138" s="75"/>
      <c r="F138" s="176"/>
      <c r="G138" s="75"/>
      <c r="H138" s="75"/>
      <c r="I138" s="75"/>
      <c r="J138" s="75"/>
      <c r="K138" s="75"/>
      <c r="L138" s="75"/>
    </row>
    <row r="139" spans="2:12">
      <c r="B139" s="75"/>
      <c r="C139" s="75"/>
      <c r="D139" s="75"/>
      <c r="E139" s="75"/>
      <c r="F139" s="176"/>
      <c r="G139" s="75"/>
      <c r="H139" s="75"/>
      <c r="I139" s="75"/>
      <c r="J139" s="75"/>
      <c r="K139" s="75"/>
      <c r="L139" s="75"/>
    </row>
    <row r="140" spans="2:12">
      <c r="B140" s="75"/>
      <c r="C140" s="75"/>
      <c r="D140" s="75"/>
      <c r="E140" s="75"/>
      <c r="F140" s="176"/>
      <c r="G140" s="75"/>
      <c r="H140" s="75"/>
      <c r="I140" s="75"/>
      <c r="J140" s="75"/>
      <c r="K140" s="75"/>
      <c r="L140" s="75"/>
    </row>
    <row r="141" spans="2:12">
      <c r="B141" s="75"/>
      <c r="C141" s="75"/>
      <c r="D141" s="75"/>
      <c r="E141" s="75"/>
      <c r="F141" s="176"/>
      <c r="G141" s="75"/>
      <c r="H141" s="75"/>
      <c r="I141" s="75"/>
      <c r="J141" s="75"/>
      <c r="K141" s="75"/>
      <c r="L141" s="75"/>
    </row>
    <row r="142" spans="2:12">
      <c r="B142" s="75"/>
      <c r="C142" s="75"/>
      <c r="D142" s="75"/>
      <c r="E142" s="75"/>
      <c r="F142" s="176"/>
      <c r="G142" s="75"/>
      <c r="H142" s="75"/>
      <c r="I142" s="75"/>
      <c r="J142" s="75"/>
      <c r="K142" s="75"/>
      <c r="L142" s="75"/>
    </row>
    <row r="143" spans="2:12">
      <c r="B143" s="75"/>
      <c r="C143" s="75"/>
      <c r="D143" s="75"/>
      <c r="E143" s="75"/>
      <c r="F143" s="176"/>
      <c r="G143" s="75"/>
      <c r="H143" s="75"/>
      <c r="I143" s="75"/>
      <c r="J143" s="75"/>
      <c r="K143" s="75"/>
      <c r="L143" s="75"/>
    </row>
    <row r="144" spans="2:12">
      <c r="B144" s="75"/>
      <c r="C144" s="75"/>
      <c r="D144" s="75"/>
      <c r="E144" s="75"/>
      <c r="F144" s="176"/>
      <c r="G144" s="75"/>
      <c r="H144" s="75"/>
      <c r="I144" s="75"/>
      <c r="J144" s="75"/>
      <c r="K144" s="75"/>
      <c r="L144" s="75"/>
    </row>
    <row r="145" spans="2:12">
      <c r="B145" s="75"/>
      <c r="C145" s="75"/>
      <c r="D145" s="75"/>
      <c r="E145" s="75"/>
      <c r="F145" s="176"/>
      <c r="G145" s="75"/>
      <c r="H145" s="75"/>
      <c r="I145" s="75"/>
      <c r="J145" s="75"/>
      <c r="K145" s="75"/>
      <c r="L145" s="75"/>
    </row>
    <row r="146" spans="2:12">
      <c r="B146" s="75"/>
      <c r="C146" s="75"/>
      <c r="D146" s="75"/>
      <c r="E146" s="75"/>
      <c r="F146" s="176"/>
      <c r="G146" s="75"/>
      <c r="H146" s="75"/>
      <c r="I146" s="75"/>
      <c r="J146" s="75"/>
      <c r="K146" s="75"/>
      <c r="L146" s="75"/>
    </row>
    <row r="147" spans="2:12">
      <c r="B147" s="75"/>
      <c r="C147" s="75"/>
      <c r="D147" s="75"/>
      <c r="E147" s="75"/>
      <c r="F147" s="176"/>
      <c r="G147" s="75"/>
      <c r="H147" s="75"/>
      <c r="I147" s="75"/>
      <c r="J147" s="75"/>
      <c r="K147" s="75"/>
      <c r="L147" s="75"/>
    </row>
    <row r="148" spans="2:12">
      <c r="B148" s="75"/>
      <c r="C148" s="75"/>
      <c r="D148" s="75"/>
      <c r="E148" s="75"/>
      <c r="F148" s="176"/>
      <c r="G148" s="75"/>
      <c r="H148" s="75"/>
      <c r="I148" s="75"/>
      <c r="J148" s="75"/>
      <c r="K148" s="75"/>
      <c r="L148" s="75"/>
    </row>
    <row r="149" spans="2:12">
      <c r="B149" s="75"/>
      <c r="C149" s="75"/>
      <c r="D149" s="75"/>
      <c r="E149" s="75"/>
      <c r="F149" s="176"/>
      <c r="G149" s="75"/>
      <c r="H149" s="75"/>
      <c r="I149" s="75"/>
      <c r="J149" s="75"/>
      <c r="K149" s="75"/>
      <c r="L149" s="75"/>
    </row>
    <row r="150" spans="2:12">
      <c r="B150" s="75"/>
      <c r="C150" s="75"/>
      <c r="D150" s="75"/>
      <c r="E150" s="75"/>
      <c r="F150" s="176"/>
      <c r="G150" s="75"/>
      <c r="H150" s="75"/>
      <c r="I150" s="75"/>
      <c r="J150" s="75"/>
      <c r="K150" s="75"/>
      <c r="L150" s="75"/>
    </row>
    <row r="151" spans="2:12">
      <c r="B151" s="75"/>
      <c r="C151" s="75"/>
      <c r="D151" s="75"/>
      <c r="E151" s="75"/>
      <c r="F151" s="176"/>
      <c r="G151" s="75"/>
      <c r="H151" s="75"/>
      <c r="I151" s="75"/>
      <c r="J151" s="75"/>
      <c r="K151" s="75"/>
      <c r="L151" s="75"/>
    </row>
    <row r="152" spans="2:12">
      <c r="B152" s="75"/>
      <c r="C152" s="75"/>
      <c r="D152" s="75"/>
      <c r="E152" s="75"/>
      <c r="F152" s="176"/>
      <c r="G152" s="75"/>
      <c r="H152" s="75"/>
      <c r="I152" s="75"/>
      <c r="J152" s="75"/>
      <c r="K152" s="75"/>
      <c r="L152" s="75"/>
    </row>
    <row r="153" spans="2:12">
      <c r="B153" s="75"/>
      <c r="C153" s="75"/>
      <c r="D153" s="75"/>
      <c r="E153" s="75"/>
      <c r="F153" s="176"/>
      <c r="G153" s="75"/>
      <c r="H153" s="75"/>
      <c r="I153" s="75"/>
      <c r="J153" s="75"/>
      <c r="K153" s="75"/>
      <c r="L153" s="75"/>
    </row>
    <row r="154" spans="2:12">
      <c r="B154" s="75"/>
      <c r="C154" s="75"/>
      <c r="D154" s="75"/>
      <c r="E154" s="75"/>
      <c r="F154" s="176"/>
      <c r="G154" s="75"/>
      <c r="H154" s="75"/>
      <c r="I154" s="75"/>
      <c r="J154" s="75"/>
      <c r="K154" s="75"/>
      <c r="L154" s="75"/>
    </row>
    <row r="155" spans="2:12">
      <c r="B155" s="75"/>
      <c r="C155" s="75"/>
      <c r="D155" s="75"/>
      <c r="E155" s="75"/>
      <c r="F155" s="176"/>
      <c r="G155" s="75"/>
      <c r="H155" s="75"/>
      <c r="I155" s="75"/>
      <c r="J155" s="75"/>
      <c r="K155" s="75"/>
      <c r="L155" s="75"/>
    </row>
    <row r="156" spans="2:12">
      <c r="B156" s="75"/>
      <c r="C156" s="75"/>
      <c r="D156" s="75"/>
      <c r="E156" s="75"/>
      <c r="F156" s="176"/>
      <c r="G156" s="75"/>
      <c r="H156" s="75"/>
      <c r="I156" s="75"/>
      <c r="J156" s="75"/>
      <c r="K156" s="75"/>
      <c r="L156" s="75"/>
    </row>
    <row r="157" spans="2:12">
      <c r="B157" s="75"/>
      <c r="C157" s="75"/>
      <c r="D157" s="75"/>
      <c r="E157" s="75"/>
      <c r="F157" s="176"/>
      <c r="G157" s="75"/>
      <c r="H157" s="75"/>
      <c r="I157" s="75"/>
      <c r="J157" s="75"/>
      <c r="K157" s="75"/>
      <c r="L157" s="75"/>
    </row>
    <row r="158" spans="2:12">
      <c r="B158" s="75"/>
      <c r="C158" s="75"/>
      <c r="D158" s="75"/>
      <c r="E158" s="75"/>
      <c r="F158" s="176"/>
      <c r="G158" s="75"/>
      <c r="H158" s="75"/>
      <c r="I158" s="75"/>
      <c r="J158" s="75"/>
      <c r="K158" s="75"/>
      <c r="L158" s="75"/>
    </row>
    <row r="159" spans="2:12">
      <c r="B159" s="75"/>
      <c r="C159" s="75"/>
      <c r="D159" s="75"/>
      <c r="E159" s="75"/>
      <c r="F159" s="176"/>
      <c r="G159" s="75"/>
      <c r="H159" s="75"/>
      <c r="I159" s="75"/>
      <c r="J159" s="75"/>
      <c r="K159" s="75"/>
      <c r="L159" s="75"/>
    </row>
    <row r="160" spans="2:12">
      <c r="B160" s="75"/>
      <c r="C160" s="75"/>
      <c r="D160" s="75"/>
      <c r="E160" s="75"/>
      <c r="F160" s="176"/>
      <c r="G160" s="75"/>
      <c r="H160" s="75"/>
      <c r="I160" s="75"/>
      <c r="J160" s="75"/>
      <c r="K160" s="75"/>
      <c r="L160" s="75"/>
    </row>
    <row r="161" spans="2:12">
      <c r="B161" s="75"/>
      <c r="C161" s="75"/>
      <c r="D161" s="75"/>
      <c r="E161" s="75"/>
      <c r="F161" s="176"/>
      <c r="G161" s="75"/>
      <c r="H161" s="75"/>
      <c r="I161" s="75"/>
      <c r="J161" s="75"/>
      <c r="K161" s="75"/>
      <c r="L161" s="75"/>
    </row>
    <row r="162" spans="2:12">
      <c r="B162" s="75"/>
      <c r="C162" s="75"/>
      <c r="D162" s="75"/>
      <c r="E162" s="75"/>
      <c r="F162" s="176"/>
      <c r="G162" s="75"/>
      <c r="H162" s="75"/>
      <c r="I162" s="75"/>
      <c r="J162" s="75"/>
      <c r="K162" s="75"/>
      <c r="L162" s="75"/>
    </row>
    <row r="163" spans="2:12">
      <c r="B163" s="75"/>
      <c r="C163" s="75"/>
      <c r="D163" s="75"/>
      <c r="E163" s="75"/>
      <c r="F163" s="176"/>
      <c r="G163" s="75"/>
      <c r="H163" s="75"/>
      <c r="I163" s="75"/>
      <c r="J163" s="75"/>
      <c r="K163" s="75"/>
      <c r="L163" s="75"/>
    </row>
    <row r="164" spans="2:12">
      <c r="B164" s="75"/>
      <c r="C164" s="75"/>
      <c r="D164" s="75"/>
      <c r="E164" s="75"/>
      <c r="F164" s="176"/>
      <c r="G164" s="75"/>
      <c r="H164" s="75"/>
      <c r="I164" s="75"/>
      <c r="J164" s="75"/>
      <c r="K164" s="75"/>
      <c r="L164" s="75"/>
    </row>
    <row r="165" spans="2:12">
      <c r="B165" s="75"/>
      <c r="C165" s="75"/>
      <c r="D165" s="75"/>
      <c r="E165" s="75"/>
      <c r="F165" s="176"/>
      <c r="G165" s="75"/>
      <c r="H165" s="75"/>
      <c r="I165" s="75"/>
      <c r="J165" s="75"/>
      <c r="K165" s="75"/>
      <c r="L165" s="75"/>
    </row>
    <row r="166" spans="2:12">
      <c r="B166" s="75"/>
      <c r="C166" s="75"/>
      <c r="D166" s="75"/>
      <c r="E166" s="75"/>
      <c r="F166" s="176"/>
      <c r="G166" s="75"/>
      <c r="H166" s="75"/>
      <c r="I166" s="75"/>
      <c r="J166" s="75"/>
      <c r="K166" s="75"/>
      <c r="L166" s="75"/>
    </row>
    <row r="167" spans="2:12">
      <c r="B167" s="75"/>
      <c r="C167" s="75"/>
      <c r="D167" s="75"/>
      <c r="E167" s="75"/>
      <c r="F167" s="176"/>
      <c r="G167" s="75"/>
      <c r="H167" s="75"/>
      <c r="I167" s="75"/>
      <c r="J167" s="75"/>
      <c r="K167" s="75"/>
      <c r="L167" s="75"/>
    </row>
    <row r="168" spans="2:12">
      <c r="B168" s="75"/>
      <c r="C168" s="75"/>
      <c r="D168" s="75"/>
      <c r="E168" s="75"/>
      <c r="F168" s="176"/>
      <c r="G168" s="75"/>
      <c r="H168" s="75"/>
      <c r="I168" s="75"/>
      <c r="J168" s="75"/>
      <c r="K168" s="75"/>
      <c r="L168" s="75"/>
    </row>
    <row r="169" spans="2:12">
      <c r="B169" s="75"/>
      <c r="C169" s="75"/>
      <c r="D169" s="75"/>
      <c r="E169" s="75"/>
      <c r="F169" s="176"/>
      <c r="G169" s="75"/>
      <c r="H169" s="75"/>
      <c r="I169" s="75"/>
      <c r="J169" s="75"/>
      <c r="K169" s="75"/>
      <c r="L169" s="75"/>
    </row>
    <row r="170" spans="2:12">
      <c r="B170" s="75"/>
      <c r="C170" s="75"/>
      <c r="D170" s="75"/>
      <c r="E170" s="75"/>
      <c r="F170" s="176"/>
      <c r="G170" s="75"/>
      <c r="H170" s="75"/>
      <c r="I170" s="75"/>
      <c r="J170" s="75"/>
      <c r="K170" s="75"/>
      <c r="L170" s="75"/>
    </row>
    <row r="171" spans="2:12">
      <c r="B171" s="75"/>
      <c r="C171" s="75"/>
      <c r="D171" s="75"/>
      <c r="E171" s="75"/>
      <c r="F171" s="176"/>
      <c r="G171" s="75"/>
      <c r="H171" s="75"/>
      <c r="I171" s="75"/>
      <c r="J171" s="75"/>
      <c r="K171" s="75"/>
      <c r="L171" s="75"/>
    </row>
    <row r="172" spans="2:12">
      <c r="B172" s="75"/>
      <c r="C172" s="75"/>
      <c r="D172" s="75"/>
      <c r="E172" s="75"/>
      <c r="F172" s="176"/>
      <c r="G172" s="75"/>
      <c r="H172" s="75"/>
      <c r="I172" s="75"/>
      <c r="J172" s="75"/>
      <c r="K172" s="75"/>
      <c r="L172" s="75"/>
    </row>
    <row r="173" spans="2:12">
      <c r="B173" s="75"/>
      <c r="C173" s="75"/>
      <c r="D173" s="75"/>
      <c r="E173" s="75"/>
      <c r="F173" s="176"/>
      <c r="G173" s="75"/>
      <c r="H173" s="75"/>
      <c r="I173" s="75"/>
      <c r="J173" s="75"/>
      <c r="K173" s="75"/>
      <c r="L173" s="75"/>
    </row>
    <row r="174" spans="2:12">
      <c r="B174" s="75"/>
      <c r="C174" s="75"/>
      <c r="D174" s="75"/>
      <c r="E174" s="75"/>
      <c r="F174" s="176"/>
      <c r="G174" s="75"/>
      <c r="H174" s="75"/>
      <c r="I174" s="75"/>
      <c r="J174" s="75"/>
      <c r="K174" s="75"/>
      <c r="L174" s="75"/>
    </row>
    <row r="175" spans="2:12">
      <c r="B175" s="75"/>
      <c r="C175" s="75"/>
      <c r="D175" s="75"/>
      <c r="E175" s="75"/>
      <c r="F175" s="176"/>
      <c r="G175" s="75"/>
      <c r="H175" s="75"/>
      <c r="I175" s="75"/>
      <c r="J175" s="75"/>
      <c r="K175" s="75"/>
      <c r="L175" s="75"/>
    </row>
    <row r="176" spans="2:12">
      <c r="B176" s="75"/>
      <c r="C176" s="75"/>
      <c r="D176" s="75"/>
      <c r="E176" s="75"/>
      <c r="F176" s="176"/>
      <c r="G176" s="75"/>
      <c r="H176" s="75"/>
      <c r="I176" s="75"/>
      <c r="J176" s="75"/>
      <c r="K176" s="75"/>
      <c r="L176" s="75"/>
    </row>
    <row r="177" spans="2:12">
      <c r="B177" s="75"/>
      <c r="C177" s="75"/>
      <c r="D177" s="75"/>
      <c r="E177" s="75"/>
      <c r="F177" s="176"/>
      <c r="G177" s="75"/>
      <c r="H177" s="75"/>
      <c r="I177" s="75"/>
      <c r="J177" s="75"/>
      <c r="K177" s="75"/>
      <c r="L177" s="75"/>
    </row>
    <row r="178" spans="2:12">
      <c r="B178" s="75"/>
      <c r="C178" s="75"/>
      <c r="D178" s="75"/>
      <c r="E178" s="75"/>
      <c r="F178" s="176"/>
      <c r="G178" s="75"/>
      <c r="H178" s="75"/>
      <c r="I178" s="75"/>
      <c r="J178" s="75"/>
      <c r="K178" s="75"/>
      <c r="L178" s="75"/>
    </row>
    <row r="179" spans="2:12">
      <c r="B179" s="75"/>
      <c r="C179" s="75"/>
      <c r="D179" s="75"/>
      <c r="E179" s="75"/>
      <c r="F179" s="176"/>
      <c r="G179" s="75"/>
      <c r="H179" s="75"/>
      <c r="I179" s="75"/>
      <c r="J179" s="75"/>
      <c r="K179" s="75"/>
      <c r="L179" s="75"/>
    </row>
    <row r="180" spans="2:12">
      <c r="B180" s="75"/>
      <c r="C180" s="75"/>
      <c r="D180" s="75"/>
      <c r="E180" s="75"/>
      <c r="F180" s="176"/>
      <c r="G180" s="75"/>
      <c r="H180" s="75"/>
      <c r="I180" s="75"/>
      <c r="J180" s="75"/>
      <c r="K180" s="75"/>
      <c r="L180" s="75"/>
    </row>
    <row r="181" spans="2:12">
      <c r="B181" s="75"/>
      <c r="C181" s="75"/>
      <c r="D181" s="75"/>
      <c r="E181" s="75"/>
      <c r="F181" s="176"/>
      <c r="G181" s="75"/>
      <c r="H181" s="75"/>
      <c r="I181" s="75"/>
      <c r="J181" s="75"/>
      <c r="K181" s="75"/>
      <c r="L181" s="75"/>
    </row>
    <row r="182" spans="2:12">
      <c r="B182" s="75"/>
      <c r="C182" s="75"/>
      <c r="D182" s="75"/>
      <c r="E182" s="75"/>
      <c r="F182" s="176"/>
      <c r="G182" s="75"/>
      <c r="H182" s="75"/>
      <c r="I182" s="75"/>
      <c r="J182" s="75"/>
      <c r="K182" s="75"/>
      <c r="L182" s="75"/>
    </row>
    <row r="183" spans="2:12">
      <c r="B183" s="75"/>
      <c r="C183" s="75"/>
      <c r="D183" s="75"/>
      <c r="E183" s="75"/>
      <c r="F183" s="176"/>
      <c r="G183" s="75"/>
      <c r="H183" s="75"/>
      <c r="I183" s="75"/>
      <c r="J183" s="75"/>
      <c r="K183" s="75"/>
      <c r="L183" s="75"/>
    </row>
    <row r="184" spans="2:12">
      <c r="B184" s="75"/>
      <c r="C184" s="75"/>
      <c r="D184" s="75"/>
      <c r="E184" s="75"/>
      <c r="F184" s="176"/>
      <c r="G184" s="75"/>
      <c r="H184" s="75"/>
      <c r="I184" s="75"/>
      <c r="J184" s="75"/>
      <c r="K184" s="75"/>
      <c r="L184" s="75"/>
    </row>
    <row r="185" spans="2:12">
      <c r="B185" s="75"/>
      <c r="C185" s="75"/>
      <c r="D185" s="75"/>
      <c r="E185" s="75"/>
      <c r="F185" s="176"/>
      <c r="G185" s="75"/>
      <c r="H185" s="75"/>
      <c r="I185" s="75"/>
      <c r="J185" s="75"/>
      <c r="K185" s="75"/>
      <c r="L185" s="75"/>
    </row>
    <row r="186" spans="2:12">
      <c r="B186" s="75"/>
      <c r="C186" s="75"/>
      <c r="D186" s="75"/>
      <c r="E186" s="75"/>
      <c r="F186" s="176"/>
      <c r="G186" s="75"/>
      <c r="H186" s="75"/>
      <c r="I186" s="75"/>
      <c r="J186" s="75"/>
      <c r="K186" s="75"/>
      <c r="L186" s="75"/>
    </row>
    <row r="187" spans="2:12">
      <c r="B187" s="75"/>
      <c r="C187" s="75"/>
      <c r="D187" s="75"/>
      <c r="E187" s="75"/>
      <c r="F187" s="176"/>
      <c r="G187" s="75"/>
      <c r="H187" s="75"/>
      <c r="I187" s="75"/>
      <c r="J187" s="75"/>
      <c r="K187" s="75"/>
      <c r="L187" s="75"/>
    </row>
    <row r="188" spans="2:12">
      <c r="B188" s="75"/>
      <c r="C188" s="75"/>
      <c r="D188" s="75"/>
      <c r="E188" s="75"/>
      <c r="F188" s="176"/>
      <c r="G188" s="75"/>
      <c r="H188" s="75"/>
      <c r="I188" s="75"/>
      <c r="J188" s="75"/>
      <c r="K188" s="75"/>
      <c r="L188" s="75"/>
    </row>
    <row r="189" spans="2:12">
      <c r="B189" s="75"/>
      <c r="C189" s="75"/>
      <c r="D189" s="75"/>
      <c r="E189" s="75"/>
      <c r="F189" s="176"/>
      <c r="G189" s="75"/>
      <c r="H189" s="75"/>
      <c r="I189" s="75"/>
      <c r="J189" s="75"/>
      <c r="K189" s="75"/>
      <c r="L189" s="75"/>
    </row>
    <row r="190" spans="2:12">
      <c r="B190" s="75"/>
      <c r="C190" s="75"/>
      <c r="D190" s="75"/>
      <c r="E190" s="75"/>
      <c r="F190" s="176"/>
      <c r="G190" s="75"/>
      <c r="H190" s="75"/>
      <c r="I190" s="75"/>
      <c r="J190" s="75"/>
      <c r="K190" s="75"/>
      <c r="L190" s="75"/>
    </row>
    <row r="191" spans="2:12">
      <c r="B191" s="75"/>
      <c r="C191" s="75"/>
      <c r="D191" s="75"/>
      <c r="E191" s="75"/>
      <c r="F191" s="176"/>
      <c r="G191" s="75"/>
      <c r="H191" s="75"/>
      <c r="I191" s="75"/>
      <c r="J191" s="75"/>
      <c r="K191" s="75"/>
      <c r="L191" s="75"/>
    </row>
    <row r="192" spans="2:12">
      <c r="B192" s="75"/>
      <c r="C192" s="75"/>
      <c r="D192" s="75"/>
      <c r="E192" s="75"/>
      <c r="F192" s="176"/>
      <c r="G192" s="75"/>
      <c r="H192" s="75"/>
      <c r="I192" s="75"/>
      <c r="J192" s="75"/>
      <c r="K192" s="75"/>
      <c r="L192" s="75"/>
    </row>
    <row r="193" spans="2:12">
      <c r="B193" s="75"/>
      <c r="C193" s="75"/>
      <c r="D193" s="75"/>
      <c r="E193" s="75"/>
      <c r="F193" s="176"/>
      <c r="G193" s="75"/>
      <c r="H193" s="75"/>
      <c r="I193" s="75"/>
      <c r="J193" s="75"/>
      <c r="K193" s="75"/>
      <c r="L193" s="75"/>
    </row>
    <row r="194" spans="2:12">
      <c r="B194" s="75"/>
      <c r="C194" s="75"/>
      <c r="D194" s="75"/>
      <c r="E194" s="75"/>
      <c r="F194" s="176"/>
      <c r="G194" s="75"/>
      <c r="H194" s="75"/>
      <c r="I194" s="75"/>
      <c r="J194" s="75"/>
      <c r="K194" s="75"/>
      <c r="L194" s="75"/>
    </row>
    <row r="195" spans="2:12">
      <c r="B195" s="75"/>
      <c r="C195" s="75"/>
      <c r="D195" s="75"/>
      <c r="E195" s="75"/>
      <c r="F195" s="176"/>
      <c r="G195" s="75"/>
      <c r="H195" s="75"/>
      <c r="I195" s="75"/>
      <c r="J195" s="75"/>
      <c r="K195" s="75"/>
      <c r="L195" s="75"/>
    </row>
    <row r="196" spans="2:12">
      <c r="B196" s="75"/>
      <c r="C196" s="75"/>
      <c r="D196" s="75"/>
      <c r="E196" s="75"/>
      <c r="F196" s="176"/>
      <c r="G196" s="75"/>
      <c r="H196" s="75"/>
      <c r="I196" s="75"/>
      <c r="J196" s="75"/>
      <c r="K196" s="75"/>
      <c r="L196" s="75"/>
    </row>
    <row r="197" spans="2:12">
      <c r="B197" s="75"/>
      <c r="C197" s="75"/>
      <c r="D197" s="75"/>
      <c r="E197" s="75"/>
      <c r="F197" s="176"/>
      <c r="G197" s="75"/>
      <c r="H197" s="75"/>
      <c r="I197" s="75"/>
      <c r="J197" s="75"/>
      <c r="K197" s="75"/>
      <c r="L197" s="75"/>
    </row>
    <row r="198" spans="2:12">
      <c r="B198" s="75"/>
      <c r="C198" s="75"/>
      <c r="D198" s="75"/>
      <c r="E198" s="75"/>
      <c r="F198" s="176"/>
      <c r="G198" s="75"/>
      <c r="H198" s="75"/>
      <c r="I198" s="75"/>
      <c r="J198" s="75"/>
      <c r="K198" s="75"/>
      <c r="L198" s="75"/>
    </row>
    <row r="199" spans="2:12">
      <c r="B199" s="75"/>
      <c r="C199" s="75"/>
      <c r="D199" s="75"/>
      <c r="E199" s="75"/>
      <c r="F199" s="176"/>
      <c r="G199" s="75"/>
      <c r="H199" s="75"/>
      <c r="I199" s="75"/>
      <c r="J199" s="75"/>
      <c r="K199" s="75"/>
      <c r="L199" s="75"/>
    </row>
    <row r="200" spans="2:12">
      <c r="B200" s="75"/>
      <c r="C200" s="75"/>
      <c r="D200" s="75"/>
      <c r="E200" s="75"/>
      <c r="F200" s="176"/>
      <c r="G200" s="75"/>
      <c r="H200" s="75"/>
      <c r="I200" s="75"/>
      <c r="J200" s="75"/>
      <c r="K200" s="75"/>
      <c r="L200" s="75"/>
    </row>
    <row r="201" spans="2:12">
      <c r="B201" s="75"/>
      <c r="C201" s="75"/>
      <c r="D201" s="75"/>
      <c r="E201" s="75"/>
      <c r="F201" s="176"/>
      <c r="G201" s="75"/>
      <c r="H201" s="75"/>
      <c r="I201" s="75"/>
      <c r="J201" s="75"/>
      <c r="K201" s="75"/>
      <c r="L201" s="75"/>
    </row>
    <row r="202" spans="2:12">
      <c r="B202" s="75"/>
      <c r="C202" s="75"/>
      <c r="D202" s="75"/>
      <c r="E202" s="75"/>
      <c r="F202" s="176"/>
      <c r="G202" s="75"/>
      <c r="H202" s="75"/>
      <c r="I202" s="75"/>
      <c r="J202" s="75"/>
      <c r="K202" s="75"/>
      <c r="L202" s="75"/>
    </row>
    <row r="203" spans="2:12">
      <c r="B203" s="75"/>
      <c r="C203" s="75"/>
      <c r="D203" s="75"/>
      <c r="E203" s="75"/>
      <c r="F203" s="176"/>
      <c r="G203" s="75"/>
      <c r="H203" s="75"/>
      <c r="I203" s="75"/>
      <c r="J203" s="75"/>
      <c r="K203" s="75"/>
      <c r="L203" s="75"/>
    </row>
    <row r="204" spans="2:12">
      <c r="B204" s="75"/>
      <c r="C204" s="75"/>
      <c r="D204" s="75"/>
      <c r="E204" s="75"/>
      <c r="F204" s="176"/>
      <c r="G204" s="75"/>
      <c r="H204" s="75"/>
      <c r="I204" s="75"/>
      <c r="J204" s="75"/>
      <c r="K204" s="75"/>
      <c r="L204" s="75"/>
    </row>
    <row r="205" spans="2:12">
      <c r="B205" s="75"/>
      <c r="C205" s="75"/>
      <c r="D205" s="75"/>
      <c r="E205" s="75"/>
      <c r="F205" s="176"/>
      <c r="G205" s="75"/>
      <c r="H205" s="75"/>
      <c r="I205" s="75"/>
      <c r="J205" s="75"/>
      <c r="K205" s="75"/>
      <c r="L205" s="75"/>
    </row>
    <row r="206" spans="2:12">
      <c r="B206" s="75"/>
      <c r="C206" s="75"/>
      <c r="D206" s="75"/>
      <c r="E206" s="75"/>
      <c r="F206" s="176"/>
      <c r="G206" s="75"/>
      <c r="H206" s="75"/>
      <c r="I206" s="75"/>
      <c r="J206" s="75"/>
      <c r="K206" s="75"/>
      <c r="L206" s="75"/>
    </row>
    <row r="207" spans="2:12">
      <c r="B207" s="75"/>
      <c r="C207" s="75"/>
      <c r="D207" s="75"/>
      <c r="E207" s="75"/>
      <c r="F207" s="176"/>
      <c r="G207" s="75"/>
      <c r="H207" s="75"/>
      <c r="I207" s="75"/>
      <c r="J207" s="75"/>
      <c r="K207" s="75"/>
      <c r="L207" s="75"/>
    </row>
    <row r="208" spans="2:12">
      <c r="B208" s="75"/>
      <c r="C208" s="75"/>
      <c r="D208" s="75"/>
      <c r="E208" s="75"/>
      <c r="F208" s="176"/>
      <c r="G208" s="75"/>
      <c r="H208" s="75"/>
      <c r="I208" s="75"/>
      <c r="J208" s="75"/>
      <c r="K208" s="75"/>
      <c r="L208" s="75"/>
    </row>
    <row r="209" spans="2:12">
      <c r="B209" s="75"/>
      <c r="C209" s="75"/>
      <c r="D209" s="75"/>
      <c r="E209" s="75"/>
      <c r="F209" s="176"/>
      <c r="G209" s="75"/>
      <c r="H209" s="75"/>
      <c r="I209" s="75"/>
      <c r="J209" s="75"/>
      <c r="K209" s="75"/>
      <c r="L209" s="75"/>
    </row>
    <row r="210" spans="2:12">
      <c r="B210" s="75"/>
      <c r="C210" s="75"/>
      <c r="D210" s="75"/>
      <c r="E210" s="75"/>
      <c r="F210" s="176"/>
      <c r="G210" s="75"/>
      <c r="H210" s="75"/>
      <c r="I210" s="75"/>
      <c r="J210" s="75"/>
      <c r="K210" s="75"/>
      <c r="L210" s="75"/>
    </row>
    <row r="211" spans="2:12">
      <c r="B211" s="75"/>
      <c r="C211" s="75"/>
      <c r="D211" s="75"/>
      <c r="E211" s="75"/>
      <c r="F211" s="176"/>
      <c r="G211" s="75"/>
      <c r="H211" s="75"/>
      <c r="I211" s="75"/>
      <c r="J211" s="75"/>
      <c r="K211" s="75"/>
      <c r="L211" s="75"/>
    </row>
    <row r="212" spans="2:12">
      <c r="B212" s="75"/>
      <c r="C212" s="75"/>
      <c r="D212" s="75"/>
      <c r="E212" s="75"/>
      <c r="F212" s="176"/>
      <c r="G212" s="75"/>
      <c r="H212" s="75"/>
      <c r="I212" s="75"/>
      <c r="J212" s="75"/>
      <c r="K212" s="75"/>
      <c r="L212" s="75"/>
    </row>
    <row r="213" spans="2:12">
      <c r="B213" s="75"/>
      <c r="C213" s="75"/>
      <c r="D213" s="75"/>
      <c r="E213" s="75"/>
      <c r="F213" s="176"/>
      <c r="G213" s="75"/>
      <c r="H213" s="75"/>
      <c r="I213" s="75"/>
      <c r="J213" s="75"/>
      <c r="K213" s="75"/>
      <c r="L213" s="75"/>
    </row>
    <row r="214" spans="2:12">
      <c r="B214" s="75"/>
      <c r="C214" s="75"/>
      <c r="D214" s="75"/>
      <c r="E214" s="75"/>
      <c r="F214" s="176"/>
      <c r="G214" s="75"/>
      <c r="H214" s="75"/>
      <c r="I214" s="75"/>
      <c r="J214" s="75"/>
      <c r="K214" s="75"/>
      <c r="L214" s="75"/>
    </row>
    <row r="215" spans="2:12">
      <c r="B215" s="75"/>
      <c r="C215" s="75"/>
      <c r="D215" s="75"/>
      <c r="E215" s="75"/>
      <c r="F215" s="176"/>
      <c r="G215" s="75"/>
      <c r="H215" s="75"/>
      <c r="I215" s="75"/>
      <c r="J215" s="75"/>
      <c r="K215" s="75"/>
      <c r="L215" s="75"/>
    </row>
    <row r="216" spans="2:12">
      <c r="B216" s="75"/>
      <c r="C216" s="75"/>
      <c r="D216" s="75"/>
      <c r="E216" s="75"/>
      <c r="F216" s="176"/>
      <c r="G216" s="75"/>
      <c r="H216" s="75"/>
      <c r="I216" s="75"/>
      <c r="J216" s="75"/>
      <c r="K216" s="75"/>
      <c r="L216" s="75"/>
    </row>
    <row r="217" spans="2:12">
      <c r="B217" s="75"/>
      <c r="C217" s="75"/>
      <c r="D217" s="75"/>
      <c r="E217" s="75"/>
      <c r="F217" s="176"/>
      <c r="G217" s="75"/>
      <c r="H217" s="75"/>
      <c r="I217" s="75"/>
      <c r="J217" s="75"/>
      <c r="K217" s="75"/>
      <c r="L217" s="75"/>
    </row>
    <row r="218" spans="2:12">
      <c r="B218" s="75"/>
      <c r="C218" s="75"/>
      <c r="D218" s="75"/>
      <c r="E218" s="75"/>
      <c r="F218" s="176"/>
      <c r="G218" s="75"/>
      <c r="H218" s="75"/>
      <c r="I218" s="75"/>
      <c r="J218" s="75"/>
      <c r="K218" s="75"/>
      <c r="L218" s="75"/>
    </row>
    <row r="219" spans="2:12">
      <c r="B219" s="75"/>
      <c r="C219" s="75"/>
      <c r="D219" s="75"/>
      <c r="E219" s="75"/>
      <c r="F219" s="176"/>
      <c r="G219" s="75"/>
      <c r="H219" s="75"/>
      <c r="I219" s="75"/>
      <c r="J219" s="75"/>
      <c r="K219" s="75"/>
      <c r="L219" s="75"/>
    </row>
    <row r="220" spans="2:12">
      <c r="B220" s="75"/>
      <c r="C220" s="75"/>
      <c r="D220" s="75"/>
      <c r="E220" s="75"/>
      <c r="F220" s="176"/>
      <c r="G220" s="75"/>
      <c r="H220" s="75"/>
      <c r="I220" s="75"/>
      <c r="J220" s="75"/>
      <c r="K220" s="75"/>
      <c r="L220" s="75"/>
    </row>
    <row r="221" spans="2:12">
      <c r="B221" s="75"/>
      <c r="C221" s="75"/>
      <c r="D221" s="75"/>
      <c r="E221" s="75"/>
      <c r="F221" s="176"/>
      <c r="G221" s="75"/>
      <c r="H221" s="75"/>
      <c r="I221" s="75"/>
      <c r="J221" s="75"/>
      <c r="K221" s="75"/>
      <c r="L221" s="75"/>
    </row>
    <row r="222" spans="2:12">
      <c r="B222" s="75"/>
      <c r="C222" s="75"/>
      <c r="D222" s="75"/>
      <c r="E222" s="75"/>
      <c r="F222" s="176"/>
      <c r="G222" s="75"/>
      <c r="H222" s="75"/>
      <c r="I222" s="75"/>
      <c r="J222" s="75"/>
      <c r="K222" s="75"/>
      <c r="L222" s="75"/>
    </row>
    <row r="223" spans="2:12">
      <c r="B223" s="75"/>
      <c r="C223" s="75"/>
      <c r="D223" s="75"/>
      <c r="E223" s="75"/>
      <c r="F223" s="176"/>
      <c r="G223" s="75"/>
      <c r="H223" s="75"/>
      <c r="I223" s="75"/>
      <c r="J223" s="75"/>
      <c r="K223" s="75"/>
      <c r="L223" s="75"/>
    </row>
    <row r="224" spans="2:12">
      <c r="B224" s="75"/>
      <c r="C224" s="75"/>
      <c r="D224" s="75"/>
      <c r="E224" s="75"/>
      <c r="F224" s="176"/>
      <c r="G224" s="75"/>
      <c r="H224" s="75"/>
      <c r="I224" s="75"/>
      <c r="J224" s="75"/>
      <c r="K224" s="75"/>
      <c r="L224" s="75"/>
    </row>
    <row r="225" spans="2:12">
      <c r="B225" s="75"/>
      <c r="C225" s="75"/>
      <c r="D225" s="75"/>
      <c r="E225" s="75"/>
      <c r="F225" s="176"/>
      <c r="G225" s="75"/>
      <c r="H225" s="75"/>
      <c r="I225" s="75"/>
      <c r="J225" s="75"/>
      <c r="K225" s="75"/>
      <c r="L225" s="75"/>
    </row>
    <row r="226" spans="2:12">
      <c r="B226" s="75"/>
      <c r="C226" s="75"/>
      <c r="D226" s="75"/>
      <c r="E226" s="75"/>
      <c r="F226" s="176"/>
      <c r="G226" s="75"/>
      <c r="H226" s="75"/>
      <c r="I226" s="75"/>
      <c r="J226" s="75"/>
      <c r="K226" s="75"/>
      <c r="L226" s="75"/>
    </row>
    <row r="227" spans="2:12">
      <c r="B227" s="75"/>
      <c r="C227" s="75"/>
      <c r="D227" s="75"/>
      <c r="E227" s="75"/>
      <c r="F227" s="176"/>
      <c r="G227" s="75"/>
      <c r="H227" s="75"/>
      <c r="I227" s="75"/>
      <c r="J227" s="75"/>
      <c r="K227" s="75"/>
      <c r="L227" s="75"/>
    </row>
    <row r="228" spans="2:12">
      <c r="B228" s="75"/>
      <c r="C228" s="75"/>
      <c r="D228" s="75"/>
      <c r="E228" s="75"/>
      <c r="F228" s="176"/>
      <c r="G228" s="75"/>
      <c r="H228" s="75"/>
      <c r="I228" s="75"/>
      <c r="J228" s="75"/>
      <c r="K228" s="75"/>
      <c r="L228" s="75"/>
    </row>
    <row r="229" spans="2:12">
      <c r="B229" s="75"/>
      <c r="C229" s="75"/>
      <c r="D229" s="75"/>
      <c r="E229" s="75"/>
      <c r="F229" s="176"/>
      <c r="G229" s="75"/>
      <c r="H229" s="75"/>
      <c r="I229" s="75"/>
      <c r="J229" s="75"/>
      <c r="K229" s="75"/>
      <c r="L229" s="75"/>
    </row>
    <row r="230" spans="2:12">
      <c r="B230" s="75"/>
      <c r="C230" s="75"/>
      <c r="D230" s="75"/>
      <c r="E230" s="75"/>
      <c r="F230" s="176"/>
      <c r="G230" s="75"/>
      <c r="H230" s="75"/>
      <c r="I230" s="75"/>
      <c r="J230" s="75"/>
      <c r="K230" s="75"/>
      <c r="L230" s="75"/>
    </row>
    <row r="231" spans="2:12">
      <c r="B231" s="75"/>
      <c r="C231" s="75"/>
      <c r="D231" s="75"/>
      <c r="E231" s="75"/>
      <c r="F231" s="176"/>
      <c r="G231" s="75"/>
      <c r="H231" s="75"/>
      <c r="I231" s="75"/>
      <c r="J231" s="75"/>
      <c r="K231" s="75"/>
      <c r="L231" s="75"/>
    </row>
    <row r="232" spans="2:12">
      <c r="B232" s="75"/>
      <c r="C232" s="75"/>
      <c r="D232" s="75"/>
      <c r="E232" s="75"/>
      <c r="F232" s="176"/>
      <c r="G232" s="75"/>
      <c r="H232" s="75"/>
      <c r="I232" s="75"/>
      <c r="J232" s="75"/>
      <c r="K232" s="75"/>
      <c r="L232" s="75"/>
    </row>
    <row r="233" spans="2:12">
      <c r="B233" s="75"/>
      <c r="C233" s="75"/>
      <c r="D233" s="75"/>
      <c r="E233" s="75"/>
      <c r="F233" s="176"/>
      <c r="G233" s="75"/>
      <c r="H233" s="75"/>
      <c r="I233" s="75"/>
      <c r="J233" s="75"/>
      <c r="K233" s="75"/>
      <c r="L233" s="75"/>
    </row>
    <row r="234" spans="2:12">
      <c r="B234" s="75"/>
      <c r="C234" s="75"/>
      <c r="D234" s="75"/>
      <c r="E234" s="75"/>
      <c r="F234" s="176"/>
      <c r="G234" s="75"/>
      <c r="H234" s="75"/>
      <c r="I234" s="75"/>
      <c r="J234" s="75"/>
      <c r="K234" s="75"/>
      <c r="L234" s="75"/>
    </row>
    <row r="235" spans="2:12">
      <c r="B235" s="75"/>
      <c r="C235" s="75"/>
      <c r="D235" s="75"/>
      <c r="E235" s="75"/>
      <c r="F235" s="176"/>
      <c r="G235" s="75"/>
      <c r="H235" s="75"/>
      <c r="I235" s="75"/>
      <c r="J235" s="75"/>
      <c r="K235" s="75"/>
      <c r="L235" s="75"/>
    </row>
    <row r="236" spans="2:12">
      <c r="B236" s="75"/>
      <c r="C236" s="75"/>
      <c r="D236" s="75"/>
      <c r="E236" s="75"/>
      <c r="F236" s="176"/>
      <c r="G236" s="75"/>
      <c r="H236" s="75"/>
      <c r="I236" s="75"/>
      <c r="J236" s="75"/>
      <c r="K236" s="75"/>
      <c r="L236" s="75"/>
    </row>
    <row r="237" spans="2:12">
      <c r="B237" s="75"/>
      <c r="C237" s="75"/>
      <c r="D237" s="75"/>
      <c r="E237" s="75"/>
      <c r="F237" s="176"/>
      <c r="G237" s="75"/>
      <c r="H237" s="75"/>
      <c r="I237" s="75"/>
      <c r="J237" s="75"/>
      <c r="K237" s="75"/>
      <c r="L237" s="75"/>
    </row>
    <row r="238" spans="2:12">
      <c r="B238" s="75"/>
      <c r="C238" s="75"/>
      <c r="D238" s="75"/>
      <c r="E238" s="75"/>
      <c r="F238" s="176"/>
      <c r="G238" s="75"/>
      <c r="H238" s="75"/>
      <c r="I238" s="75"/>
      <c r="J238" s="75"/>
      <c r="K238" s="75"/>
      <c r="L238" s="75"/>
    </row>
    <row r="239" spans="2:12">
      <c r="B239" s="75"/>
      <c r="C239" s="75"/>
      <c r="D239" s="75"/>
      <c r="E239" s="75"/>
      <c r="F239" s="176"/>
      <c r="G239" s="75"/>
      <c r="H239" s="75"/>
      <c r="I239" s="75"/>
      <c r="J239" s="75"/>
      <c r="K239" s="75"/>
      <c r="L239" s="75"/>
    </row>
    <row r="240" spans="2:12">
      <c r="B240" s="75"/>
      <c r="C240" s="75"/>
      <c r="D240" s="75"/>
      <c r="E240" s="75"/>
      <c r="F240" s="176"/>
      <c r="G240" s="75"/>
      <c r="H240" s="75"/>
      <c r="I240" s="75"/>
      <c r="J240" s="75"/>
      <c r="K240" s="75"/>
      <c r="L240" s="75"/>
    </row>
    <row r="241" spans="2:12">
      <c r="B241" s="75"/>
      <c r="C241" s="75"/>
      <c r="D241" s="75"/>
      <c r="E241" s="75"/>
      <c r="F241" s="176"/>
      <c r="G241" s="75"/>
      <c r="H241" s="75"/>
      <c r="I241" s="75"/>
      <c r="J241" s="75"/>
      <c r="K241" s="75"/>
      <c r="L241" s="75"/>
    </row>
    <row r="242" spans="2:12">
      <c r="B242" s="75"/>
      <c r="C242" s="75"/>
      <c r="D242" s="75"/>
      <c r="E242" s="75"/>
      <c r="F242" s="176"/>
      <c r="G242" s="75"/>
      <c r="H242" s="75"/>
      <c r="I242" s="75"/>
      <c r="J242" s="75"/>
      <c r="K242" s="75"/>
      <c r="L242" s="75"/>
    </row>
    <row r="243" spans="2:12">
      <c r="B243" s="75"/>
      <c r="C243" s="75"/>
      <c r="D243" s="75"/>
      <c r="E243" s="75"/>
      <c r="F243" s="176"/>
      <c r="G243" s="75"/>
      <c r="H243" s="75"/>
      <c r="I243" s="75"/>
      <c r="J243" s="75"/>
      <c r="K243" s="75"/>
      <c r="L243" s="75"/>
    </row>
    <row r="244" spans="2:12">
      <c r="B244" s="75"/>
      <c r="C244" s="75"/>
      <c r="D244" s="75"/>
      <c r="E244" s="75"/>
      <c r="F244" s="176"/>
      <c r="G244" s="75"/>
      <c r="H244" s="75"/>
      <c r="I244" s="75"/>
      <c r="J244" s="75"/>
      <c r="K244" s="75"/>
      <c r="L244" s="75"/>
    </row>
    <row r="245" spans="2:12">
      <c r="B245" s="75"/>
      <c r="C245" s="75"/>
      <c r="D245" s="75"/>
      <c r="E245" s="75"/>
      <c r="F245" s="176"/>
      <c r="G245" s="75"/>
      <c r="H245" s="75"/>
      <c r="I245" s="75"/>
      <c r="J245" s="75"/>
      <c r="K245" s="75"/>
      <c r="L245" s="75"/>
    </row>
    <row r="246" spans="2:12">
      <c r="B246" s="75"/>
      <c r="C246" s="75"/>
      <c r="D246" s="75"/>
      <c r="E246" s="75"/>
      <c r="F246" s="176"/>
      <c r="G246" s="75"/>
      <c r="H246" s="75"/>
      <c r="I246" s="75"/>
      <c r="J246" s="75"/>
      <c r="K246" s="75"/>
      <c r="L246" s="75"/>
    </row>
    <row r="247" spans="2:12">
      <c r="B247" s="75"/>
      <c r="C247" s="75"/>
      <c r="D247" s="75"/>
      <c r="E247" s="75"/>
      <c r="F247" s="176"/>
      <c r="G247" s="75"/>
      <c r="H247" s="75"/>
      <c r="I247" s="75"/>
      <c r="J247" s="75"/>
      <c r="K247" s="75"/>
      <c r="L247" s="75"/>
    </row>
    <row r="248" spans="2:12">
      <c r="B248" s="75"/>
      <c r="C248" s="75"/>
      <c r="D248" s="75"/>
      <c r="E248" s="75"/>
      <c r="F248" s="176"/>
      <c r="G248" s="75"/>
      <c r="H248" s="75"/>
      <c r="I248" s="75"/>
      <c r="J248" s="75"/>
      <c r="K248" s="75"/>
      <c r="L248" s="75"/>
    </row>
    <row r="249" spans="2:12">
      <c r="B249" s="75"/>
      <c r="C249" s="75"/>
      <c r="D249" s="75"/>
      <c r="E249" s="75"/>
      <c r="F249" s="176"/>
      <c r="G249" s="75"/>
      <c r="H249" s="75"/>
      <c r="I249" s="75"/>
      <c r="J249" s="75"/>
      <c r="K249" s="75"/>
      <c r="L249" s="75"/>
    </row>
    <row r="250" spans="2:12">
      <c r="B250" s="75"/>
      <c r="C250" s="75"/>
      <c r="D250" s="75"/>
      <c r="E250" s="75"/>
      <c r="F250" s="176"/>
      <c r="G250" s="75"/>
      <c r="H250" s="75"/>
      <c r="I250" s="75"/>
      <c r="J250" s="75"/>
      <c r="K250" s="75"/>
      <c r="L250" s="75"/>
    </row>
    <row r="251" spans="2:12">
      <c r="B251" s="75"/>
      <c r="C251" s="75"/>
      <c r="D251" s="75"/>
      <c r="E251" s="75"/>
      <c r="F251" s="176"/>
      <c r="G251" s="75"/>
      <c r="H251" s="75"/>
      <c r="I251" s="75"/>
      <c r="J251" s="75"/>
      <c r="K251" s="75"/>
      <c r="L251" s="75"/>
    </row>
    <row r="252" spans="2:12">
      <c r="B252" s="75"/>
      <c r="C252" s="75"/>
      <c r="D252" s="75"/>
      <c r="E252" s="75"/>
      <c r="F252" s="176"/>
      <c r="G252" s="75"/>
      <c r="H252" s="75"/>
      <c r="I252" s="75"/>
      <c r="J252" s="75"/>
      <c r="K252" s="75"/>
      <c r="L252" s="75"/>
    </row>
    <row r="253" spans="2:12">
      <c r="B253" s="75"/>
      <c r="C253" s="75"/>
      <c r="D253" s="75"/>
      <c r="E253" s="75"/>
      <c r="F253" s="176"/>
      <c r="G253" s="75"/>
      <c r="H253" s="75"/>
      <c r="I253" s="75"/>
      <c r="J253" s="75"/>
      <c r="K253" s="75"/>
      <c r="L253" s="75"/>
    </row>
    <row r="254" spans="2:12">
      <c r="B254" s="75"/>
      <c r="C254" s="75"/>
      <c r="D254" s="75"/>
      <c r="E254" s="75"/>
      <c r="F254" s="176"/>
      <c r="G254" s="75"/>
      <c r="H254" s="75"/>
      <c r="I254" s="75"/>
      <c r="J254" s="75"/>
      <c r="K254" s="75"/>
      <c r="L254" s="75"/>
    </row>
    <row r="255" spans="2:12">
      <c r="B255" s="75"/>
      <c r="C255" s="75"/>
      <c r="D255" s="75"/>
      <c r="E255" s="75"/>
      <c r="F255" s="176"/>
      <c r="G255" s="75"/>
      <c r="H255" s="75"/>
      <c r="I255" s="75"/>
      <c r="J255" s="75"/>
      <c r="K255" s="75"/>
      <c r="L255" s="75"/>
    </row>
    <row r="256" spans="2:12">
      <c r="B256" s="75"/>
      <c r="C256" s="75"/>
      <c r="D256" s="75"/>
      <c r="E256" s="75"/>
      <c r="F256" s="176"/>
      <c r="G256" s="75"/>
      <c r="H256" s="75"/>
      <c r="I256" s="75"/>
      <c r="J256" s="75"/>
      <c r="K256" s="75"/>
      <c r="L256" s="75"/>
    </row>
    <row r="257" spans="2:12">
      <c r="B257" s="75"/>
      <c r="C257" s="75"/>
      <c r="D257" s="75"/>
      <c r="E257" s="75"/>
      <c r="F257" s="176"/>
      <c r="G257" s="75"/>
      <c r="H257" s="75"/>
      <c r="I257" s="75"/>
      <c r="J257" s="75"/>
      <c r="K257" s="75"/>
      <c r="L257" s="75"/>
    </row>
    <row r="258" spans="2:12">
      <c r="B258" s="75"/>
      <c r="C258" s="75"/>
      <c r="D258" s="75"/>
      <c r="E258" s="75"/>
      <c r="F258" s="176"/>
      <c r="G258" s="75"/>
      <c r="H258" s="75"/>
      <c r="I258" s="75"/>
      <c r="J258" s="75"/>
      <c r="K258" s="75"/>
      <c r="L258" s="75"/>
    </row>
    <row r="259" spans="2:12">
      <c r="B259" s="75"/>
      <c r="C259" s="75"/>
      <c r="D259" s="75"/>
      <c r="E259" s="75"/>
      <c r="F259" s="176"/>
      <c r="G259" s="75"/>
      <c r="H259" s="75"/>
      <c r="I259" s="75"/>
      <c r="J259" s="75"/>
      <c r="K259" s="75"/>
      <c r="L259" s="75"/>
    </row>
    <row r="260" spans="2:12">
      <c r="B260" s="75"/>
      <c r="C260" s="75"/>
      <c r="D260" s="75"/>
      <c r="E260" s="75"/>
      <c r="F260" s="176"/>
      <c r="G260" s="75"/>
      <c r="H260" s="75"/>
      <c r="I260" s="75"/>
      <c r="J260" s="75"/>
      <c r="K260" s="75"/>
      <c r="L260" s="75"/>
    </row>
    <row r="261" spans="2:12">
      <c r="B261" s="75"/>
      <c r="C261" s="75"/>
      <c r="D261" s="75"/>
      <c r="E261" s="75"/>
      <c r="F261" s="176"/>
      <c r="G261" s="75"/>
      <c r="H261" s="75"/>
      <c r="I261" s="75"/>
      <c r="J261" s="75"/>
      <c r="K261" s="75"/>
      <c r="L261" s="75"/>
    </row>
    <row r="262" spans="2:12">
      <c r="B262" s="75"/>
      <c r="C262" s="75"/>
      <c r="D262" s="75"/>
      <c r="E262" s="75"/>
      <c r="F262" s="176"/>
      <c r="G262" s="75"/>
      <c r="H262" s="75"/>
      <c r="I262" s="75"/>
      <c r="J262" s="75"/>
      <c r="K262" s="75"/>
      <c r="L262" s="75"/>
    </row>
    <row r="263" spans="2:12">
      <c r="B263" s="75"/>
      <c r="C263" s="75"/>
      <c r="D263" s="75"/>
      <c r="E263" s="75"/>
      <c r="F263" s="176"/>
      <c r="G263" s="75"/>
      <c r="H263" s="75"/>
      <c r="I263" s="75"/>
      <c r="J263" s="75"/>
      <c r="K263" s="75"/>
      <c r="L263" s="75"/>
    </row>
  </sheetData>
  <mergeCells count="11">
    <mergeCell ref="L7:L8"/>
    <mergeCell ref="B2:L2"/>
    <mergeCell ref="B4:L4"/>
    <mergeCell ref="B5:L5"/>
    <mergeCell ref="B6:L6"/>
    <mergeCell ref="B7:B8"/>
    <mergeCell ref="C7:E7"/>
    <mergeCell ref="F7:F8"/>
    <mergeCell ref="G7:I7"/>
    <mergeCell ref="J7:J8"/>
    <mergeCell ref="K7:K8"/>
  </mergeCells>
  <printOptions horizontalCentered="1"/>
  <pageMargins left="0" right="0" top="0" bottom="0" header="0" footer="0"/>
  <pageSetup scale="6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A6A5-60E9-467B-A18C-97D164E63019}">
  <dimension ref="A1:P269"/>
  <sheetViews>
    <sheetView showGridLines="0" topLeftCell="B1" zoomScaleNormal="100" workbookViewId="0">
      <pane xSplit="1" ySplit="7" topLeftCell="C65" activePane="bottomRight" state="frozen"/>
      <selection activeCell="B1" sqref="B1"/>
      <selection pane="topRight" activeCell="C1" sqref="C1"/>
      <selection pane="bottomLeft" activeCell="B8" sqref="B8"/>
      <selection pane="bottomRight" activeCell="C66" sqref="C66"/>
    </sheetView>
  </sheetViews>
  <sheetFormatPr baseColWidth="10" defaultColWidth="11.42578125" defaultRowHeight="12.75"/>
  <cols>
    <col min="1" max="1" width="3.42578125" style="1" customWidth="1"/>
    <col min="2" max="2" width="92.5703125" style="1" customWidth="1"/>
    <col min="3" max="4" width="15.28515625" style="1" customWidth="1"/>
    <col min="5" max="5" width="15" style="1" customWidth="1"/>
    <col min="6" max="6" width="15.140625" style="1" customWidth="1"/>
    <col min="7" max="9" width="10.5703125" style="118" customWidth="1"/>
    <col min="10" max="10" width="12" style="1" customWidth="1"/>
    <col min="11" max="11" width="12" style="1" bestFit="1" customWidth="1"/>
    <col min="12" max="12" width="12.42578125" style="1" bestFit="1" customWidth="1"/>
    <col min="13" max="13" width="13.85546875" style="1" bestFit="1" customWidth="1"/>
    <col min="14" max="16384" width="11.42578125" style="1"/>
  </cols>
  <sheetData>
    <row r="1" spans="2:16" ht="15.75">
      <c r="B1" s="6" t="s">
        <v>90</v>
      </c>
      <c r="C1" s="6"/>
      <c r="D1" s="6"/>
      <c r="E1" s="6"/>
      <c r="F1" s="6"/>
      <c r="G1" s="6"/>
      <c r="H1" s="6"/>
      <c r="I1" s="6"/>
      <c r="J1" s="6"/>
      <c r="K1" s="6"/>
      <c r="L1" s="6"/>
    </row>
    <row r="2" spans="2:16" ht="14.25" customHeight="1">
      <c r="B2" s="7"/>
      <c r="C2" s="7"/>
      <c r="D2" s="7"/>
      <c r="E2" s="7"/>
      <c r="F2" s="7"/>
      <c r="G2" s="179"/>
      <c r="H2" s="179"/>
      <c r="I2" s="179"/>
      <c r="J2" s="7"/>
      <c r="K2" s="7"/>
      <c r="L2" s="7"/>
    </row>
    <row r="3" spans="2:16" s="114" customFormat="1" ht="15">
      <c r="B3" s="10" t="s">
        <v>127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2:16" s="114" customFormat="1" ht="17.25" customHeight="1">
      <c r="B4" s="11" t="s">
        <v>128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6" s="114" customFormat="1" ht="14.25" customHeight="1">
      <c r="B5" s="11" t="s">
        <v>129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6" s="114" customFormat="1" ht="22.5" customHeight="1">
      <c r="B6" s="12" t="s">
        <v>5</v>
      </c>
      <c r="C6" s="13">
        <v>2024</v>
      </c>
      <c r="D6" s="14"/>
      <c r="E6" s="14"/>
      <c r="F6" s="12">
        <v>2024</v>
      </c>
      <c r="G6" s="13">
        <v>2025</v>
      </c>
      <c r="H6" s="14"/>
      <c r="I6" s="14"/>
      <c r="J6" s="12">
        <v>2025</v>
      </c>
      <c r="K6" s="13" t="s">
        <v>130</v>
      </c>
      <c r="L6" s="180"/>
    </row>
    <row r="7" spans="2:16" ht="24" customHeight="1">
      <c r="B7" s="124"/>
      <c r="C7" s="125" t="s">
        <v>10</v>
      </c>
      <c r="D7" s="125" t="s">
        <v>11</v>
      </c>
      <c r="E7" s="125" t="s">
        <v>12</v>
      </c>
      <c r="F7" s="124"/>
      <c r="G7" s="125" t="s">
        <v>10</v>
      </c>
      <c r="H7" s="125" t="s">
        <v>11</v>
      </c>
      <c r="I7" s="125" t="s">
        <v>12</v>
      </c>
      <c r="J7" s="124"/>
      <c r="K7" s="181" t="s">
        <v>131</v>
      </c>
      <c r="L7" s="182" t="s">
        <v>94</v>
      </c>
    </row>
    <row r="8" spans="2:16" ht="18" customHeight="1">
      <c r="B8" s="19" t="s">
        <v>13</v>
      </c>
      <c r="C8" s="183">
        <f>+C9+C17+C29+C15</f>
        <v>3412.1</v>
      </c>
      <c r="D8" s="183">
        <f t="shared" ref="D8:J8" si="0">+D9+D17+D29+D15</f>
        <v>2945</v>
      </c>
      <c r="E8" s="183">
        <f t="shared" si="0"/>
        <v>2090.6999999999998</v>
      </c>
      <c r="F8" s="183">
        <f t="shared" si="0"/>
        <v>8447.7999999999993</v>
      </c>
      <c r="G8" s="183">
        <f t="shared" si="0"/>
        <v>2405.3000000000002</v>
      </c>
      <c r="H8" s="183">
        <f t="shared" si="0"/>
        <v>2340.6000000000004</v>
      </c>
      <c r="I8" s="183">
        <f t="shared" si="0"/>
        <v>2490.2000000000003</v>
      </c>
      <c r="J8" s="183">
        <f t="shared" si="0"/>
        <v>7236.1000000000013</v>
      </c>
      <c r="K8" s="184">
        <f t="shared" ref="K8:K35" si="1">+J8-F8</f>
        <v>-1211.699999999998</v>
      </c>
      <c r="L8" s="184">
        <f t="shared" ref="L8:L13" si="2">+K8/F8*100</f>
        <v>-14.34337934136696</v>
      </c>
      <c r="N8" s="70"/>
      <c r="O8" s="70"/>
      <c r="P8" s="70"/>
    </row>
    <row r="9" spans="2:16" ht="18" customHeight="1">
      <c r="B9" s="131" t="s">
        <v>14</v>
      </c>
      <c r="C9" s="129">
        <f>+C10</f>
        <v>25.2</v>
      </c>
      <c r="D9" s="129">
        <f t="shared" ref="D9:I10" si="3">+D10</f>
        <v>21.1</v>
      </c>
      <c r="E9" s="129">
        <f t="shared" si="3"/>
        <v>19.899999999999999</v>
      </c>
      <c r="F9" s="129">
        <f t="shared" si="3"/>
        <v>66.199999999999989</v>
      </c>
      <c r="G9" s="129">
        <f t="shared" si="3"/>
        <v>10.5</v>
      </c>
      <c r="H9" s="129">
        <f t="shared" si="3"/>
        <v>12.3</v>
      </c>
      <c r="I9" s="129">
        <f t="shared" si="3"/>
        <v>8.3000000000000007</v>
      </c>
      <c r="J9" s="129">
        <f>+J10</f>
        <v>31.1</v>
      </c>
      <c r="K9" s="24">
        <f t="shared" si="1"/>
        <v>-35.099999999999987</v>
      </c>
      <c r="L9" s="24">
        <f t="shared" si="2"/>
        <v>-53.021148036253763</v>
      </c>
      <c r="N9" s="70"/>
      <c r="O9" s="70"/>
      <c r="P9" s="70"/>
    </row>
    <row r="10" spans="2:16" ht="18" customHeight="1">
      <c r="B10" s="131" t="s">
        <v>76</v>
      </c>
      <c r="C10" s="129">
        <f>+C11</f>
        <v>25.2</v>
      </c>
      <c r="D10" s="129">
        <f t="shared" si="3"/>
        <v>21.1</v>
      </c>
      <c r="E10" s="129">
        <f t="shared" si="3"/>
        <v>19.899999999999999</v>
      </c>
      <c r="F10" s="129">
        <f t="shared" si="3"/>
        <v>66.199999999999989</v>
      </c>
      <c r="G10" s="129">
        <f t="shared" si="3"/>
        <v>10.5</v>
      </c>
      <c r="H10" s="129">
        <f t="shared" si="3"/>
        <v>12.3</v>
      </c>
      <c r="I10" s="129">
        <f t="shared" si="3"/>
        <v>8.3000000000000007</v>
      </c>
      <c r="J10" s="129">
        <f>+J11</f>
        <v>31.1</v>
      </c>
      <c r="K10" s="24">
        <f t="shared" si="1"/>
        <v>-35.099999999999987</v>
      </c>
      <c r="L10" s="24">
        <f t="shared" si="2"/>
        <v>-53.021148036253763</v>
      </c>
      <c r="N10" s="70"/>
      <c r="O10" s="70"/>
      <c r="P10" s="70"/>
    </row>
    <row r="11" spans="2:16" ht="18" customHeight="1">
      <c r="B11" s="133" t="s">
        <v>97</v>
      </c>
      <c r="C11" s="129">
        <f>+C12+C14</f>
        <v>25.2</v>
      </c>
      <c r="D11" s="129">
        <f t="shared" ref="D11:I11" si="4">+D12+D14</f>
        <v>21.1</v>
      </c>
      <c r="E11" s="129">
        <f t="shared" si="4"/>
        <v>19.899999999999999</v>
      </c>
      <c r="F11" s="129">
        <f t="shared" si="4"/>
        <v>66.199999999999989</v>
      </c>
      <c r="G11" s="129">
        <f t="shared" si="4"/>
        <v>10.5</v>
      </c>
      <c r="H11" s="129">
        <f t="shared" si="4"/>
        <v>12.3</v>
      </c>
      <c r="I11" s="129">
        <f t="shared" si="4"/>
        <v>8.3000000000000007</v>
      </c>
      <c r="J11" s="129">
        <f>+J12+J14</f>
        <v>31.1</v>
      </c>
      <c r="K11" s="24">
        <f t="shared" si="1"/>
        <v>-35.099999999999987</v>
      </c>
      <c r="L11" s="24">
        <f t="shared" si="2"/>
        <v>-53.021148036253763</v>
      </c>
      <c r="N11" s="70"/>
      <c r="O11" s="70"/>
      <c r="P11" s="70"/>
    </row>
    <row r="12" spans="2:16" ht="18" customHeight="1">
      <c r="B12" s="133" t="s">
        <v>98</v>
      </c>
      <c r="C12" s="129">
        <f t="shared" ref="C12:I12" si="5">+C13</f>
        <v>25.2</v>
      </c>
      <c r="D12" s="129">
        <f t="shared" si="5"/>
        <v>21.1</v>
      </c>
      <c r="E12" s="129">
        <f t="shared" si="5"/>
        <v>19.899999999999999</v>
      </c>
      <c r="F12" s="129">
        <f t="shared" si="5"/>
        <v>66.199999999999989</v>
      </c>
      <c r="G12" s="129">
        <f t="shared" si="5"/>
        <v>10.5</v>
      </c>
      <c r="H12" s="129">
        <f t="shared" si="5"/>
        <v>12.3</v>
      </c>
      <c r="I12" s="129">
        <f t="shared" si="5"/>
        <v>8.3000000000000007</v>
      </c>
      <c r="J12" s="129">
        <f>+J13</f>
        <v>31.1</v>
      </c>
      <c r="K12" s="24">
        <f t="shared" si="1"/>
        <v>-35.099999999999987</v>
      </c>
      <c r="L12" s="24">
        <f t="shared" si="2"/>
        <v>-53.021148036253763</v>
      </c>
      <c r="N12" s="70"/>
      <c r="O12" s="70"/>
      <c r="P12" s="70"/>
    </row>
    <row r="13" spans="2:16" ht="18" customHeight="1">
      <c r="B13" s="41" t="s">
        <v>132</v>
      </c>
      <c r="C13" s="32">
        <f>+[1]PP!C41</f>
        <v>25.2</v>
      </c>
      <c r="D13" s="32">
        <f>+[1]PP!D41</f>
        <v>21.1</v>
      </c>
      <c r="E13" s="32">
        <f>+[1]PP!E41</f>
        <v>19.899999999999999</v>
      </c>
      <c r="F13" s="32">
        <f>SUM(C13:E13)</f>
        <v>66.199999999999989</v>
      </c>
      <c r="G13" s="32">
        <f>+[1]PP!G41</f>
        <v>10.5</v>
      </c>
      <c r="H13" s="32">
        <f>+[1]PP!H41</f>
        <v>12.3</v>
      </c>
      <c r="I13" s="32">
        <f>+[1]PP!I41</f>
        <v>8.3000000000000007</v>
      </c>
      <c r="J13" s="32">
        <f>SUM(G13:I13)</f>
        <v>31.1</v>
      </c>
      <c r="K13" s="31">
        <f t="shared" si="1"/>
        <v>-35.099999999999987</v>
      </c>
      <c r="L13" s="31">
        <f t="shared" si="2"/>
        <v>-53.021148036253763</v>
      </c>
      <c r="N13" s="70"/>
      <c r="O13" s="70"/>
      <c r="P13" s="70"/>
    </row>
    <row r="14" spans="2:16" ht="18" customHeight="1">
      <c r="B14" s="41" t="s">
        <v>133</v>
      </c>
      <c r="C14" s="32">
        <v>0</v>
      </c>
      <c r="D14" s="32">
        <v>0</v>
      </c>
      <c r="E14" s="32">
        <v>0</v>
      </c>
      <c r="F14" s="32">
        <f>SUM(C14:E14)</f>
        <v>0</v>
      </c>
      <c r="G14" s="32">
        <v>0</v>
      </c>
      <c r="H14" s="32">
        <v>0</v>
      </c>
      <c r="I14" s="32">
        <v>0</v>
      </c>
      <c r="J14" s="32">
        <f>SUM(G14:I14)</f>
        <v>0</v>
      </c>
      <c r="K14" s="31">
        <f t="shared" si="1"/>
        <v>0</v>
      </c>
      <c r="L14" s="185">
        <v>0</v>
      </c>
      <c r="N14" s="70"/>
      <c r="O14" s="70"/>
      <c r="P14" s="70"/>
    </row>
    <row r="15" spans="2:16" ht="18" customHeight="1">
      <c r="B15" s="142" t="s">
        <v>103</v>
      </c>
      <c r="C15" s="28">
        <f>+C16</f>
        <v>0</v>
      </c>
      <c r="D15" s="28">
        <f>+D16</f>
        <v>0</v>
      </c>
      <c r="E15" s="28">
        <f>+E16</f>
        <v>0</v>
      </c>
      <c r="F15" s="28">
        <f>+F16</f>
        <v>0</v>
      </c>
      <c r="G15" s="28">
        <f t="shared" ref="G15:K15" si="6">+G16</f>
        <v>0.9</v>
      </c>
      <c r="H15" s="28">
        <f t="shared" si="6"/>
        <v>0</v>
      </c>
      <c r="I15" s="28">
        <f t="shared" si="6"/>
        <v>0</v>
      </c>
      <c r="J15" s="28">
        <f t="shared" si="6"/>
        <v>0.9</v>
      </c>
      <c r="K15" s="28">
        <f t="shared" si="6"/>
        <v>0.9</v>
      </c>
      <c r="L15" s="186">
        <v>0</v>
      </c>
      <c r="N15" s="70"/>
      <c r="O15" s="70"/>
      <c r="P15" s="70"/>
    </row>
    <row r="16" spans="2:16" ht="18" customHeight="1">
      <c r="B16" s="187" t="s">
        <v>134</v>
      </c>
      <c r="C16" s="32">
        <v>0</v>
      </c>
      <c r="D16" s="32">
        <v>0</v>
      </c>
      <c r="E16" s="32">
        <v>0</v>
      </c>
      <c r="F16" s="32">
        <f>SUM(C16:E16)</f>
        <v>0</v>
      </c>
      <c r="G16" s="32">
        <v>0.9</v>
      </c>
      <c r="H16" s="32">
        <v>0</v>
      </c>
      <c r="I16" s="32">
        <v>0</v>
      </c>
      <c r="J16" s="32">
        <f>SUM(G16:I16)</f>
        <v>0.9</v>
      </c>
      <c r="K16" s="31">
        <f t="shared" ref="K16" si="7">+J16-F16</f>
        <v>0.9</v>
      </c>
      <c r="L16" s="185">
        <v>0</v>
      </c>
      <c r="N16" s="70"/>
      <c r="O16" s="70"/>
      <c r="P16" s="70"/>
    </row>
    <row r="17" spans="1:16" ht="18" customHeight="1">
      <c r="B17" s="141" t="s">
        <v>105</v>
      </c>
      <c r="C17" s="129">
        <f t="shared" ref="C17:I17" si="8">+C18+C25</f>
        <v>3285.9</v>
      </c>
      <c r="D17" s="129">
        <f t="shared" si="8"/>
        <v>2853.5</v>
      </c>
      <c r="E17" s="129">
        <f t="shared" si="8"/>
        <v>1999.8</v>
      </c>
      <c r="F17" s="129">
        <f t="shared" si="8"/>
        <v>8139.2</v>
      </c>
      <c r="G17" s="129">
        <f t="shared" si="8"/>
        <v>2305.2000000000003</v>
      </c>
      <c r="H17" s="129">
        <f t="shared" si="8"/>
        <v>2259.4</v>
      </c>
      <c r="I17" s="129">
        <f t="shared" si="8"/>
        <v>2396.5</v>
      </c>
      <c r="J17" s="129">
        <f>+J18+J25</f>
        <v>6961.1000000000013</v>
      </c>
      <c r="K17" s="24">
        <f t="shared" si="1"/>
        <v>-1178.0999999999985</v>
      </c>
      <c r="L17" s="24">
        <f>+K17/F17*100</f>
        <v>-14.474395517987007</v>
      </c>
      <c r="N17" s="70"/>
      <c r="O17" s="70"/>
      <c r="P17" s="70"/>
    </row>
    <row r="18" spans="1:16" ht="18" customHeight="1">
      <c r="B18" s="133" t="s">
        <v>52</v>
      </c>
      <c r="C18" s="129">
        <f t="shared" ref="C18:I18" si="9">+C19+C23</f>
        <v>3086.1</v>
      </c>
      <c r="D18" s="24">
        <f t="shared" si="9"/>
        <v>2777</v>
      </c>
      <c r="E18" s="24">
        <f t="shared" si="9"/>
        <v>1921</v>
      </c>
      <c r="F18" s="28">
        <f t="shared" si="9"/>
        <v>7784.0999999999995</v>
      </c>
      <c r="G18" s="129">
        <f t="shared" si="9"/>
        <v>2198.1000000000004</v>
      </c>
      <c r="H18" s="129">
        <f t="shared" si="9"/>
        <v>2178.5</v>
      </c>
      <c r="I18" s="24">
        <f t="shared" si="9"/>
        <v>2243.9</v>
      </c>
      <c r="J18" s="24">
        <f>+J19+J23</f>
        <v>6620.5000000000009</v>
      </c>
      <c r="K18" s="24">
        <f t="shared" si="1"/>
        <v>-1163.5999999999985</v>
      </c>
      <c r="L18" s="24">
        <f>+K18/F18*100</f>
        <v>-14.94842049819502</v>
      </c>
      <c r="N18" s="70"/>
      <c r="O18" s="70"/>
      <c r="P18" s="70"/>
    </row>
    <row r="19" spans="1:16" ht="18" customHeight="1">
      <c r="B19" s="137" t="s">
        <v>53</v>
      </c>
      <c r="C19" s="24">
        <f t="shared" ref="C19:I19" si="10">+C20+C22</f>
        <v>204.2</v>
      </c>
      <c r="D19" s="24">
        <f t="shared" si="10"/>
        <v>167</v>
      </c>
      <c r="E19" s="24">
        <f t="shared" si="10"/>
        <v>8.5</v>
      </c>
      <c r="F19" s="24">
        <f t="shared" si="10"/>
        <v>379.7</v>
      </c>
      <c r="G19" s="24">
        <f t="shared" si="10"/>
        <v>32.299999999999997</v>
      </c>
      <c r="H19" s="24">
        <f t="shared" si="10"/>
        <v>180.2</v>
      </c>
      <c r="I19" s="24">
        <f t="shared" si="10"/>
        <v>88.8</v>
      </c>
      <c r="J19" s="24">
        <f>+J20+J22</f>
        <v>301.3</v>
      </c>
      <c r="K19" s="24">
        <f t="shared" si="1"/>
        <v>-78.399999999999977</v>
      </c>
      <c r="L19" s="24">
        <f>+K19/F19*100</f>
        <v>-20.647879905188301</v>
      </c>
      <c r="N19" s="70"/>
      <c r="O19" s="70"/>
      <c r="P19" s="70"/>
    </row>
    <row r="20" spans="1:16" s="48" customFormat="1" ht="18" customHeight="1">
      <c r="B20" s="188" t="s">
        <v>106</v>
      </c>
      <c r="C20" s="154">
        <f>+C21</f>
        <v>2.2000000000000002</v>
      </c>
      <c r="D20" s="154">
        <f t="shared" ref="D20:I20" si="11">+D21</f>
        <v>28.5</v>
      </c>
      <c r="E20" s="154">
        <f t="shared" si="11"/>
        <v>0</v>
      </c>
      <c r="F20" s="154">
        <f t="shared" si="11"/>
        <v>30.7</v>
      </c>
      <c r="G20" s="154">
        <f t="shared" si="11"/>
        <v>10.1</v>
      </c>
      <c r="H20" s="154">
        <f t="shared" si="11"/>
        <v>36.5</v>
      </c>
      <c r="I20" s="154">
        <f t="shared" si="11"/>
        <v>10</v>
      </c>
      <c r="J20" s="154">
        <f>+J21</f>
        <v>56.6</v>
      </c>
      <c r="K20" s="154">
        <f t="shared" si="1"/>
        <v>25.900000000000002</v>
      </c>
      <c r="L20" s="189">
        <v>0</v>
      </c>
      <c r="N20" s="70"/>
      <c r="O20" s="70"/>
      <c r="P20" s="70"/>
    </row>
    <row r="21" spans="1:16" ht="18" customHeight="1">
      <c r="B21" s="187" t="s">
        <v>135</v>
      </c>
      <c r="C21" s="31">
        <f>+[1]PP!C66</f>
        <v>2.2000000000000002</v>
      </c>
      <c r="D21" s="31">
        <f>+[1]PP!D66</f>
        <v>28.5</v>
      </c>
      <c r="E21" s="31">
        <f>+[1]PP!E66</f>
        <v>0</v>
      </c>
      <c r="F21" s="31">
        <f>SUM(C21:E21)</f>
        <v>30.7</v>
      </c>
      <c r="G21" s="31">
        <f>+[1]PP!G66</f>
        <v>10.1</v>
      </c>
      <c r="H21" s="31">
        <f>+[1]PP!H66</f>
        <v>36.5</v>
      </c>
      <c r="I21" s="31">
        <f>+[1]PP!I66</f>
        <v>10</v>
      </c>
      <c r="J21" s="31">
        <f>SUM(G21:I21)</f>
        <v>56.6</v>
      </c>
      <c r="K21" s="31">
        <f t="shared" si="1"/>
        <v>25.900000000000002</v>
      </c>
      <c r="L21" s="190">
        <f t="shared" ref="L21:L31" si="12">+K21/F21*100</f>
        <v>84.364820846905545</v>
      </c>
      <c r="N21" s="70"/>
      <c r="O21" s="70"/>
      <c r="P21" s="70"/>
    </row>
    <row r="22" spans="1:16" ht="18" customHeight="1">
      <c r="B22" s="191" t="s">
        <v>136</v>
      </c>
      <c r="C22" s="31">
        <f>+[1]PP!C67</f>
        <v>202</v>
      </c>
      <c r="D22" s="31">
        <f>+[1]PP!D67</f>
        <v>138.5</v>
      </c>
      <c r="E22" s="31">
        <f>+[1]PP!E67</f>
        <v>8.5</v>
      </c>
      <c r="F22" s="31">
        <f>SUM(C22:E22)</f>
        <v>349</v>
      </c>
      <c r="G22" s="31">
        <f>+[1]PP!G67</f>
        <v>22.2</v>
      </c>
      <c r="H22" s="31">
        <f>+[1]PP!H67</f>
        <v>143.69999999999999</v>
      </c>
      <c r="I22" s="31">
        <f>+[1]PP!I67</f>
        <v>78.8</v>
      </c>
      <c r="J22" s="31">
        <f>SUM(G22:I22)</f>
        <v>244.7</v>
      </c>
      <c r="K22" s="31">
        <f t="shared" si="1"/>
        <v>-104.30000000000001</v>
      </c>
      <c r="L22" s="190">
        <f t="shared" si="12"/>
        <v>-29.885386819484243</v>
      </c>
      <c r="N22" s="70"/>
      <c r="O22" s="70"/>
      <c r="P22" s="70"/>
    </row>
    <row r="23" spans="1:16" ht="18" customHeight="1">
      <c r="B23" s="137" t="s">
        <v>54</v>
      </c>
      <c r="C23" s="24">
        <f t="shared" ref="C23:I23" si="13">SUM(C24:C24)</f>
        <v>2881.9</v>
      </c>
      <c r="D23" s="24">
        <f t="shared" si="13"/>
        <v>2610</v>
      </c>
      <c r="E23" s="24">
        <f t="shared" si="13"/>
        <v>1912.5</v>
      </c>
      <c r="F23" s="24">
        <f t="shared" si="13"/>
        <v>7404.4</v>
      </c>
      <c r="G23" s="24">
        <f t="shared" si="13"/>
        <v>2165.8000000000002</v>
      </c>
      <c r="H23" s="24">
        <f t="shared" si="13"/>
        <v>1998.3</v>
      </c>
      <c r="I23" s="24">
        <f t="shared" si="13"/>
        <v>2155.1</v>
      </c>
      <c r="J23" s="24">
        <f>SUM(J24:J24)</f>
        <v>6319.2000000000007</v>
      </c>
      <c r="K23" s="24">
        <f t="shared" si="1"/>
        <v>-1085.1999999999989</v>
      </c>
      <c r="L23" s="24">
        <f t="shared" si="12"/>
        <v>-14.656150397061193</v>
      </c>
      <c r="N23" s="70"/>
      <c r="O23" s="70"/>
      <c r="P23" s="70"/>
    </row>
    <row r="24" spans="1:16" ht="18" customHeight="1">
      <c r="B24" s="191" t="s">
        <v>137</v>
      </c>
      <c r="C24" s="31">
        <f>+[1]PP!C71</f>
        <v>2881.9</v>
      </c>
      <c r="D24" s="31">
        <f>+[1]PP!D71</f>
        <v>2610</v>
      </c>
      <c r="E24" s="31">
        <f>+[1]PP!E71</f>
        <v>1912.5</v>
      </c>
      <c r="F24" s="32">
        <f>SUM(C24:E24)</f>
        <v>7404.4</v>
      </c>
      <c r="G24" s="31">
        <f>+[1]PP!G71</f>
        <v>2165.8000000000002</v>
      </c>
      <c r="H24" s="31">
        <f>+[1]PP!H71</f>
        <v>1998.3</v>
      </c>
      <c r="I24" s="31">
        <f>+[1]PP!I71</f>
        <v>2155.1</v>
      </c>
      <c r="J24" s="31">
        <f>SUM(G24:I24)</f>
        <v>6319.2000000000007</v>
      </c>
      <c r="K24" s="31">
        <f t="shared" si="1"/>
        <v>-1085.1999999999989</v>
      </c>
      <c r="L24" s="31">
        <f t="shared" si="12"/>
        <v>-14.656150397061193</v>
      </c>
      <c r="N24" s="70"/>
      <c r="O24" s="70"/>
      <c r="P24" s="70"/>
    </row>
    <row r="25" spans="1:16" ht="18" customHeight="1">
      <c r="B25" s="137" t="s">
        <v>58</v>
      </c>
      <c r="C25" s="24">
        <f t="shared" ref="C25:I25" si="14">SUM(C26:C28)</f>
        <v>199.8</v>
      </c>
      <c r="D25" s="24">
        <f t="shared" si="14"/>
        <v>76.5</v>
      </c>
      <c r="E25" s="24">
        <f t="shared" si="14"/>
        <v>78.8</v>
      </c>
      <c r="F25" s="24">
        <f t="shared" si="14"/>
        <v>355.1</v>
      </c>
      <c r="G25" s="24">
        <f t="shared" si="14"/>
        <v>107.1</v>
      </c>
      <c r="H25" s="24">
        <f t="shared" si="14"/>
        <v>80.900000000000006</v>
      </c>
      <c r="I25" s="24">
        <f t="shared" si="14"/>
        <v>152.6</v>
      </c>
      <c r="J25" s="24">
        <f>SUM(J26:J28)</f>
        <v>340.6</v>
      </c>
      <c r="K25" s="24">
        <f t="shared" si="1"/>
        <v>-14.5</v>
      </c>
      <c r="L25" s="24">
        <f t="shared" si="12"/>
        <v>-4.0833568009011545</v>
      </c>
      <c r="M25" s="192"/>
      <c r="N25" s="70"/>
      <c r="O25" s="70"/>
      <c r="P25" s="70"/>
    </row>
    <row r="26" spans="1:16" ht="18" customHeight="1">
      <c r="A26" s="1">
        <v>0</v>
      </c>
      <c r="B26" s="191" t="s">
        <v>138</v>
      </c>
      <c r="C26" s="31">
        <v>3.4</v>
      </c>
      <c r="D26" s="31">
        <v>3.8</v>
      </c>
      <c r="E26" s="31">
        <v>4.8</v>
      </c>
      <c r="F26" s="32">
        <f>SUM(C26:E26)</f>
        <v>12</v>
      </c>
      <c r="G26" s="31">
        <f>+[1]PP!G78</f>
        <v>4.3</v>
      </c>
      <c r="H26" s="31">
        <v>3.4</v>
      </c>
      <c r="I26" s="31">
        <f>+[1]PP!I78</f>
        <v>3.1</v>
      </c>
      <c r="J26" s="31">
        <f>SUM(G26:I26)</f>
        <v>10.799999999999999</v>
      </c>
      <c r="K26" s="31">
        <f t="shared" si="1"/>
        <v>-1.2000000000000011</v>
      </c>
      <c r="L26" s="31">
        <f t="shared" si="12"/>
        <v>-10.000000000000009</v>
      </c>
      <c r="M26" s="192"/>
      <c r="N26" s="70"/>
      <c r="O26" s="70"/>
      <c r="P26" s="70"/>
    </row>
    <row r="27" spans="1:16" ht="18" customHeight="1">
      <c r="B27" s="191" t="s">
        <v>139</v>
      </c>
      <c r="C27" s="31">
        <v>164.4</v>
      </c>
      <c r="D27" s="31">
        <v>48.5</v>
      </c>
      <c r="E27" s="31">
        <v>49.9</v>
      </c>
      <c r="F27" s="32">
        <f>SUM(C27:E27)</f>
        <v>262.8</v>
      </c>
      <c r="G27" s="31">
        <v>41.8</v>
      </c>
      <c r="H27" s="31">
        <v>28.6</v>
      </c>
      <c r="I27" s="31">
        <v>115.2</v>
      </c>
      <c r="J27" s="31">
        <f>SUM(G27:I27)</f>
        <v>185.60000000000002</v>
      </c>
      <c r="K27" s="31">
        <f t="shared" si="1"/>
        <v>-77.199999999999989</v>
      </c>
      <c r="L27" s="31">
        <f t="shared" si="12"/>
        <v>-29.375951293759506</v>
      </c>
      <c r="M27" s="192"/>
      <c r="N27" s="70"/>
      <c r="O27" s="70"/>
      <c r="P27" s="70"/>
    </row>
    <row r="28" spans="1:16" ht="18" customHeight="1">
      <c r="B28" s="191" t="s">
        <v>140</v>
      </c>
      <c r="C28" s="31">
        <v>32</v>
      </c>
      <c r="D28" s="31">
        <v>24.2</v>
      </c>
      <c r="E28" s="31">
        <v>24.1</v>
      </c>
      <c r="F28" s="32">
        <f>SUM(C28:E28)</f>
        <v>80.300000000000011</v>
      </c>
      <c r="G28" s="31">
        <v>61</v>
      </c>
      <c r="H28" s="31">
        <v>48.9</v>
      </c>
      <c r="I28" s="31">
        <v>34.299999999999997</v>
      </c>
      <c r="J28" s="31">
        <f>SUM(G28:I28)</f>
        <v>144.19999999999999</v>
      </c>
      <c r="K28" s="31">
        <f t="shared" si="1"/>
        <v>63.899999999999977</v>
      </c>
      <c r="L28" s="31">
        <f t="shared" si="12"/>
        <v>79.576587795765846</v>
      </c>
      <c r="M28" s="192"/>
      <c r="N28" s="70"/>
      <c r="O28" s="70"/>
      <c r="P28" s="70"/>
    </row>
    <row r="29" spans="1:16" ht="18" customHeight="1">
      <c r="B29" s="141" t="s">
        <v>111</v>
      </c>
      <c r="C29" s="24">
        <f t="shared" ref="C29:I29" si="15">+C30+C32</f>
        <v>101</v>
      </c>
      <c r="D29" s="24">
        <f t="shared" si="15"/>
        <v>70.400000000000006</v>
      </c>
      <c r="E29" s="24">
        <f t="shared" si="15"/>
        <v>71</v>
      </c>
      <c r="F29" s="24">
        <f t="shared" si="15"/>
        <v>242.4</v>
      </c>
      <c r="G29" s="24">
        <f t="shared" si="15"/>
        <v>88.7</v>
      </c>
      <c r="H29" s="24">
        <f t="shared" si="15"/>
        <v>68.900000000000006</v>
      </c>
      <c r="I29" s="24">
        <f t="shared" si="15"/>
        <v>85.4</v>
      </c>
      <c r="J29" s="24">
        <f>+J30+J32</f>
        <v>243.00000000000003</v>
      </c>
      <c r="K29" s="24">
        <f t="shared" si="1"/>
        <v>0.60000000000002274</v>
      </c>
      <c r="L29" s="24">
        <f t="shared" si="12"/>
        <v>0.2475247524752569</v>
      </c>
      <c r="M29" s="192"/>
      <c r="N29" s="70"/>
      <c r="O29" s="70"/>
      <c r="P29" s="70"/>
    </row>
    <row r="30" spans="1:16" ht="18" customHeight="1">
      <c r="B30" s="133" t="s">
        <v>64</v>
      </c>
      <c r="C30" s="154">
        <f t="shared" ref="C30:E30" si="16">+C31</f>
        <v>101</v>
      </c>
      <c r="D30" s="154">
        <f t="shared" si="16"/>
        <v>70.400000000000006</v>
      </c>
      <c r="E30" s="154">
        <f t="shared" si="16"/>
        <v>71</v>
      </c>
      <c r="F30" s="28">
        <f>SUM(C30:E30)</f>
        <v>242.4</v>
      </c>
      <c r="G30" s="154">
        <f>+G31</f>
        <v>88.7</v>
      </c>
      <c r="H30" s="154">
        <f>+H31</f>
        <v>68.900000000000006</v>
      </c>
      <c r="I30" s="154">
        <f t="shared" ref="I30" si="17">+I31</f>
        <v>85.4</v>
      </c>
      <c r="J30" s="154">
        <f>SUM(G30:I30)</f>
        <v>243.00000000000003</v>
      </c>
      <c r="K30" s="24">
        <f t="shared" si="1"/>
        <v>0.60000000000002274</v>
      </c>
      <c r="L30" s="154">
        <f t="shared" si="12"/>
        <v>0.2475247524752569</v>
      </c>
      <c r="M30" s="192"/>
      <c r="N30" s="70"/>
      <c r="O30" s="70"/>
      <c r="P30" s="70"/>
    </row>
    <row r="31" spans="1:16" ht="18" customHeight="1">
      <c r="B31" s="41" t="s">
        <v>141</v>
      </c>
      <c r="C31" s="193">
        <f>+[1]PP!C89</f>
        <v>101</v>
      </c>
      <c r="D31" s="193">
        <f>+[1]PP!D89</f>
        <v>70.400000000000006</v>
      </c>
      <c r="E31" s="193">
        <f>+[1]PP!E89</f>
        <v>71</v>
      </c>
      <c r="F31" s="193">
        <f>+[1]PP!F89</f>
        <v>242.4</v>
      </c>
      <c r="G31" s="193">
        <f>+[1]PP!G89</f>
        <v>88.7</v>
      </c>
      <c r="H31" s="193">
        <f>+[1]PP!H89</f>
        <v>68.900000000000006</v>
      </c>
      <c r="I31" s="193">
        <f>+[1]PP!I89</f>
        <v>85.4</v>
      </c>
      <c r="J31" s="193">
        <f>+[1]PP!J89</f>
        <v>243.00000000000003</v>
      </c>
      <c r="K31" s="193">
        <f t="shared" si="1"/>
        <v>0.60000000000002274</v>
      </c>
      <c r="L31" s="193">
        <f t="shared" si="12"/>
        <v>0.2475247524752569</v>
      </c>
      <c r="N31" s="70"/>
      <c r="O31" s="70"/>
      <c r="P31" s="70"/>
    </row>
    <row r="32" spans="1:16" ht="18" customHeight="1">
      <c r="B32" s="133" t="s">
        <v>65</v>
      </c>
      <c r="C32" s="129">
        <v>0</v>
      </c>
      <c r="D32" s="129">
        <v>0</v>
      </c>
      <c r="E32" s="129">
        <v>0</v>
      </c>
      <c r="F32" s="129">
        <f>SUM(C32:E32)</f>
        <v>0</v>
      </c>
      <c r="G32" s="129">
        <v>0</v>
      </c>
      <c r="H32" s="129">
        <v>0</v>
      </c>
      <c r="I32" s="129">
        <v>0</v>
      </c>
      <c r="J32" s="129">
        <f>SUM(G32:I32)</f>
        <v>0</v>
      </c>
      <c r="K32" s="194">
        <f t="shared" si="1"/>
        <v>0</v>
      </c>
      <c r="L32" s="194">
        <v>0</v>
      </c>
      <c r="N32" s="70"/>
      <c r="O32" s="70"/>
      <c r="P32" s="70"/>
    </row>
    <row r="33" spans="2:16" ht="21" customHeight="1">
      <c r="B33" s="195" t="s">
        <v>123</v>
      </c>
      <c r="C33" s="161">
        <f>+C8</f>
        <v>3412.1</v>
      </c>
      <c r="D33" s="161">
        <f>+D8</f>
        <v>2945</v>
      </c>
      <c r="E33" s="161">
        <f>+E8</f>
        <v>2090.6999999999998</v>
      </c>
      <c r="F33" s="161">
        <f>SUM(C33:E33)</f>
        <v>8447.7999999999993</v>
      </c>
      <c r="G33" s="161">
        <f t="shared" ref="G33:I33" si="18">+G8</f>
        <v>2405.3000000000002</v>
      </c>
      <c r="H33" s="161">
        <f t="shared" si="18"/>
        <v>2340.6000000000004</v>
      </c>
      <c r="I33" s="161">
        <f t="shared" si="18"/>
        <v>2490.2000000000003</v>
      </c>
      <c r="J33" s="161">
        <f>+J8</f>
        <v>7236.1000000000013</v>
      </c>
      <c r="K33" s="161">
        <f t="shared" si="1"/>
        <v>-1211.699999999998</v>
      </c>
      <c r="L33" s="196">
        <f>+K33/F33*100</f>
        <v>-14.34337934136696</v>
      </c>
      <c r="N33" s="70"/>
      <c r="O33" s="70"/>
      <c r="P33" s="70"/>
    </row>
    <row r="34" spans="2:16" ht="21" customHeight="1">
      <c r="B34" s="197" t="s">
        <v>142</v>
      </c>
      <c r="C34" s="198">
        <v>0</v>
      </c>
      <c r="D34" s="198">
        <v>0</v>
      </c>
      <c r="E34" s="198">
        <v>0.4</v>
      </c>
      <c r="F34" s="198">
        <f>SUM(C34:E34)</f>
        <v>0.4</v>
      </c>
      <c r="G34" s="198">
        <v>0</v>
      </c>
      <c r="H34" s="198">
        <v>0</v>
      </c>
      <c r="I34" s="198">
        <v>0</v>
      </c>
      <c r="J34" s="198">
        <f>SUM(G34:I34)</f>
        <v>0</v>
      </c>
      <c r="K34" s="199">
        <f t="shared" si="1"/>
        <v>-0.4</v>
      </c>
      <c r="L34" s="200">
        <v>0</v>
      </c>
      <c r="N34" s="70"/>
    </row>
    <row r="35" spans="2:16" ht="21" customHeight="1">
      <c r="B35" s="201"/>
      <c r="C35" s="161">
        <f t="shared" ref="C35:J35" si="19">+C34+C33</f>
        <v>3412.1</v>
      </c>
      <c r="D35" s="161">
        <f t="shared" si="19"/>
        <v>2945</v>
      </c>
      <c r="E35" s="161">
        <f t="shared" si="19"/>
        <v>2091.1</v>
      </c>
      <c r="F35" s="161">
        <f t="shared" si="19"/>
        <v>8448.1999999999989</v>
      </c>
      <c r="G35" s="161">
        <f t="shared" si="19"/>
        <v>2405.3000000000002</v>
      </c>
      <c r="H35" s="161">
        <f t="shared" si="19"/>
        <v>2340.6000000000004</v>
      </c>
      <c r="I35" s="161">
        <f t="shared" si="19"/>
        <v>2490.2000000000003</v>
      </c>
      <c r="J35" s="161">
        <f t="shared" si="19"/>
        <v>7236.1000000000013</v>
      </c>
      <c r="K35" s="161">
        <f t="shared" si="1"/>
        <v>-1212.0999999999976</v>
      </c>
      <c r="L35" s="202">
        <v>0</v>
      </c>
      <c r="N35" s="70"/>
    </row>
    <row r="36" spans="2:16" ht="18" customHeight="1">
      <c r="B36" s="62" t="s">
        <v>143</v>
      </c>
      <c r="G36" s="203"/>
      <c r="H36" s="203"/>
      <c r="I36" s="203"/>
      <c r="J36" s="203"/>
      <c r="K36" s="203"/>
    </row>
    <row r="37" spans="2:16" ht="13.5" customHeight="1">
      <c r="B37" s="66" t="s">
        <v>69</v>
      </c>
      <c r="G37" s="203"/>
      <c r="H37" s="203"/>
      <c r="I37" s="203"/>
      <c r="J37" s="203"/>
      <c r="K37" s="203"/>
    </row>
    <row r="38" spans="2:16" ht="14.25" customHeight="1">
      <c r="B38" s="71" t="s">
        <v>144</v>
      </c>
      <c r="C38" s="91"/>
      <c r="D38" s="91"/>
      <c r="E38" s="91"/>
      <c r="F38" s="91"/>
      <c r="G38" s="91"/>
      <c r="H38" s="203"/>
      <c r="I38" s="203"/>
      <c r="J38" s="203"/>
      <c r="K38" s="203"/>
    </row>
    <row r="39" spans="2:16">
      <c r="B39" s="75"/>
      <c r="C39" s="91"/>
      <c r="D39" s="91"/>
      <c r="E39" s="91"/>
      <c r="F39" s="91"/>
      <c r="G39" s="204"/>
      <c r="H39" s="204"/>
      <c r="I39" s="204"/>
      <c r="J39" s="204"/>
      <c r="K39" s="75"/>
      <c r="L39" s="75"/>
    </row>
    <row r="40" spans="2:16">
      <c r="B40" s="75"/>
      <c r="C40" s="204"/>
      <c r="D40" s="204"/>
      <c r="E40" s="204"/>
      <c r="F40" s="204"/>
      <c r="G40" s="204"/>
      <c r="H40" s="204"/>
      <c r="I40" s="204"/>
      <c r="J40" s="203"/>
      <c r="K40" s="204"/>
      <c r="L40" s="204"/>
    </row>
    <row r="41" spans="2:16" ht="15">
      <c r="B41" s="10" t="s">
        <v>127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2:16" ht="14.25">
      <c r="B42" s="11" t="s">
        <v>92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2:16" ht="14.25">
      <c r="B43" s="11" t="s">
        <v>129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2:16" ht="18" customHeight="1">
      <c r="B44" s="12" t="s">
        <v>5</v>
      </c>
      <c r="C44" s="13">
        <v>2025</v>
      </c>
      <c r="D44" s="14"/>
      <c r="E44" s="14"/>
      <c r="F44" s="12">
        <v>2025</v>
      </c>
      <c r="G44" s="13">
        <v>2025</v>
      </c>
      <c r="H44" s="14"/>
      <c r="I44" s="14"/>
      <c r="J44" s="15" t="s">
        <v>145</v>
      </c>
      <c r="K44" s="13" t="s">
        <v>130</v>
      </c>
      <c r="L44" s="180"/>
    </row>
    <row r="45" spans="2:16" ht="44.25" customHeight="1">
      <c r="B45" s="124"/>
      <c r="C45" s="125" t="s">
        <v>10</v>
      </c>
      <c r="D45" s="125" t="s">
        <v>11</v>
      </c>
      <c r="E45" s="125" t="s">
        <v>12</v>
      </c>
      <c r="F45" s="124"/>
      <c r="G45" s="125" t="s">
        <v>10</v>
      </c>
      <c r="H45" s="125" t="s">
        <v>11</v>
      </c>
      <c r="I45" s="125" t="s">
        <v>12</v>
      </c>
      <c r="J45" s="126"/>
      <c r="K45" s="181" t="s">
        <v>146</v>
      </c>
      <c r="L45" s="182" t="s">
        <v>94</v>
      </c>
    </row>
    <row r="46" spans="2:16" ht="18" customHeight="1">
      <c r="B46" s="19" t="s">
        <v>13</v>
      </c>
      <c r="C46" s="183">
        <f>+C47+C55+C67+C53</f>
        <v>2405.3000000000002</v>
      </c>
      <c r="D46" s="183">
        <f t="shared" ref="D46:J46" si="20">+D47+D55+D67+D53</f>
        <v>2340.6000000000004</v>
      </c>
      <c r="E46" s="183">
        <f t="shared" si="20"/>
        <v>2490.2000000000003</v>
      </c>
      <c r="F46" s="183">
        <f t="shared" si="20"/>
        <v>7236.1000000000013</v>
      </c>
      <c r="G46" s="183">
        <f t="shared" si="20"/>
        <v>2758.3552730000001</v>
      </c>
      <c r="H46" s="183">
        <f t="shared" si="20"/>
        <v>2940.7165210000007</v>
      </c>
      <c r="I46" s="183">
        <f t="shared" si="20"/>
        <v>2689.8495440000002</v>
      </c>
      <c r="J46" s="183">
        <f t="shared" si="20"/>
        <v>8388.9213380000001</v>
      </c>
      <c r="K46" s="183">
        <f t="shared" ref="K46:K71" si="21">+F46-J46</f>
        <v>-1152.8213379999988</v>
      </c>
      <c r="L46" s="183">
        <f t="shared" ref="L46:L51" si="22">+F46/J46*100</f>
        <v>86.257812041007369</v>
      </c>
      <c r="M46" s="205"/>
      <c r="N46" s="206"/>
    </row>
    <row r="47" spans="2:16" ht="18" customHeight="1">
      <c r="B47" s="131" t="s">
        <v>14</v>
      </c>
      <c r="C47" s="129">
        <f t="shared" ref="C47:I50" si="23">+C48</f>
        <v>10.5</v>
      </c>
      <c r="D47" s="129">
        <f t="shared" si="23"/>
        <v>12.3</v>
      </c>
      <c r="E47" s="129">
        <f t="shared" si="23"/>
        <v>8.3000000000000007</v>
      </c>
      <c r="F47" s="129">
        <f>+F48</f>
        <v>31.1</v>
      </c>
      <c r="G47" s="129">
        <f t="shared" ref="G47:I48" si="24">+G48</f>
        <v>27.407166</v>
      </c>
      <c r="H47" s="129">
        <f t="shared" si="24"/>
        <v>31.705984999999998</v>
      </c>
      <c r="I47" s="129">
        <f t="shared" si="24"/>
        <v>28.461089000000001</v>
      </c>
      <c r="J47" s="129">
        <f>+J48</f>
        <v>87.574240000000003</v>
      </c>
      <c r="K47" s="129">
        <f t="shared" si="21"/>
        <v>-56.474240000000002</v>
      </c>
      <c r="L47" s="129">
        <f t="shared" si="22"/>
        <v>35.512726116721083</v>
      </c>
      <c r="M47" s="205"/>
      <c r="N47" s="206"/>
    </row>
    <row r="48" spans="2:16" ht="18" customHeight="1">
      <c r="B48" s="131" t="s">
        <v>76</v>
      </c>
      <c r="C48" s="129">
        <f t="shared" si="23"/>
        <v>10.5</v>
      </c>
      <c r="D48" s="129">
        <f t="shared" si="23"/>
        <v>12.3</v>
      </c>
      <c r="E48" s="129">
        <f t="shared" si="23"/>
        <v>8.3000000000000007</v>
      </c>
      <c r="F48" s="129">
        <f>+F49</f>
        <v>31.1</v>
      </c>
      <c r="G48" s="129">
        <f t="shared" si="24"/>
        <v>27.407166</v>
      </c>
      <c r="H48" s="129">
        <f t="shared" si="24"/>
        <v>31.705984999999998</v>
      </c>
      <c r="I48" s="129">
        <f t="shared" si="24"/>
        <v>28.461089000000001</v>
      </c>
      <c r="J48" s="129">
        <f>+J49</f>
        <v>87.574240000000003</v>
      </c>
      <c r="K48" s="129">
        <f t="shared" si="21"/>
        <v>-56.474240000000002</v>
      </c>
      <c r="L48" s="129">
        <f t="shared" si="22"/>
        <v>35.512726116721083</v>
      </c>
      <c r="M48" s="205"/>
      <c r="N48" s="206"/>
    </row>
    <row r="49" spans="2:14" ht="18" customHeight="1">
      <c r="B49" s="133" t="s">
        <v>97</v>
      </c>
      <c r="C49" s="129">
        <f>+C50+C52</f>
        <v>10.5</v>
      </c>
      <c r="D49" s="24">
        <f t="shared" si="23"/>
        <v>12.3</v>
      </c>
      <c r="E49" s="24">
        <f t="shared" si="23"/>
        <v>8.3000000000000007</v>
      </c>
      <c r="F49" s="24">
        <f>+F50</f>
        <v>31.1</v>
      </c>
      <c r="G49" s="129">
        <f t="shared" si="23"/>
        <v>27.407166</v>
      </c>
      <c r="H49" s="24">
        <f t="shared" si="23"/>
        <v>31.705984999999998</v>
      </c>
      <c r="I49" s="24">
        <f t="shared" si="23"/>
        <v>28.461089000000001</v>
      </c>
      <c r="J49" s="24">
        <f>+J50</f>
        <v>87.574240000000003</v>
      </c>
      <c r="K49" s="24">
        <f t="shared" si="21"/>
        <v>-56.474240000000002</v>
      </c>
      <c r="L49" s="24">
        <f t="shared" si="22"/>
        <v>35.512726116721083</v>
      </c>
      <c r="M49" s="205"/>
      <c r="N49" s="206"/>
    </row>
    <row r="50" spans="2:14" ht="18" customHeight="1">
      <c r="B50" s="137" t="s">
        <v>98</v>
      </c>
      <c r="C50" s="129">
        <f>+C51</f>
        <v>10.5</v>
      </c>
      <c r="D50" s="129">
        <f t="shared" si="23"/>
        <v>12.3</v>
      </c>
      <c r="E50" s="129">
        <f t="shared" si="23"/>
        <v>8.3000000000000007</v>
      </c>
      <c r="F50" s="129">
        <f>+F51</f>
        <v>31.1</v>
      </c>
      <c r="G50" s="129">
        <f t="shared" si="23"/>
        <v>27.407166</v>
      </c>
      <c r="H50" s="129">
        <f t="shared" si="23"/>
        <v>31.705984999999998</v>
      </c>
      <c r="I50" s="129">
        <f t="shared" si="23"/>
        <v>28.461089000000001</v>
      </c>
      <c r="J50" s="129">
        <f>+J51</f>
        <v>87.574240000000003</v>
      </c>
      <c r="K50" s="129">
        <f t="shared" si="21"/>
        <v>-56.474240000000002</v>
      </c>
      <c r="L50" s="129">
        <f t="shared" si="22"/>
        <v>35.512726116721083</v>
      </c>
      <c r="M50" s="205"/>
      <c r="N50" s="206"/>
    </row>
    <row r="51" spans="2:14" ht="18" customHeight="1">
      <c r="B51" s="41" t="s">
        <v>132</v>
      </c>
      <c r="C51" s="32">
        <f>+G13</f>
        <v>10.5</v>
      </c>
      <c r="D51" s="32">
        <f>+H13</f>
        <v>12.3</v>
      </c>
      <c r="E51" s="32">
        <f>+I13</f>
        <v>8.3000000000000007</v>
      </c>
      <c r="F51" s="32">
        <f>+J13</f>
        <v>31.1</v>
      </c>
      <c r="G51" s="32">
        <v>27.407166</v>
      </c>
      <c r="H51" s="32">
        <v>31.705984999999998</v>
      </c>
      <c r="I51" s="32">
        <v>28.461089000000001</v>
      </c>
      <c r="J51" s="32">
        <f>SUM(G51:I51)</f>
        <v>87.574240000000003</v>
      </c>
      <c r="K51" s="32">
        <f t="shared" si="21"/>
        <v>-56.474240000000002</v>
      </c>
      <c r="L51" s="32">
        <f t="shared" si="22"/>
        <v>35.512726116721083</v>
      </c>
      <c r="M51" s="205"/>
      <c r="N51" s="206"/>
    </row>
    <row r="52" spans="2:14" ht="18" customHeight="1">
      <c r="B52" s="159" t="s">
        <v>133</v>
      </c>
      <c r="C52" s="32">
        <v>0</v>
      </c>
      <c r="D52" s="32">
        <f>+H14</f>
        <v>0</v>
      </c>
      <c r="E52" s="32">
        <f>+I14</f>
        <v>0</v>
      </c>
      <c r="F52" s="32">
        <f>+J14</f>
        <v>0</v>
      </c>
      <c r="G52" s="32">
        <v>0</v>
      </c>
      <c r="H52" s="32">
        <v>0</v>
      </c>
      <c r="I52" s="32">
        <v>0</v>
      </c>
      <c r="J52" s="32">
        <f>SUM(G52:I52)</f>
        <v>0</v>
      </c>
      <c r="K52" s="32">
        <f t="shared" si="21"/>
        <v>0</v>
      </c>
      <c r="L52" s="207">
        <v>0</v>
      </c>
      <c r="M52" s="205"/>
      <c r="N52" s="206"/>
    </row>
    <row r="53" spans="2:14" ht="18" customHeight="1">
      <c r="B53" s="142" t="s">
        <v>103</v>
      </c>
      <c r="C53" s="28">
        <f>+C54</f>
        <v>0.9</v>
      </c>
      <c r="D53" s="28">
        <f>+D54</f>
        <v>0</v>
      </c>
      <c r="E53" s="28">
        <f>+E54</f>
        <v>0</v>
      </c>
      <c r="F53" s="28">
        <f>+F54</f>
        <v>0.9</v>
      </c>
      <c r="G53" s="28">
        <f t="shared" ref="G53:K53" si="25">+G54</f>
        <v>0</v>
      </c>
      <c r="H53" s="28">
        <f t="shared" si="25"/>
        <v>0</v>
      </c>
      <c r="I53" s="28">
        <f t="shared" si="25"/>
        <v>0</v>
      </c>
      <c r="J53" s="28">
        <f t="shared" si="25"/>
        <v>0</v>
      </c>
      <c r="K53" s="28">
        <f t="shared" si="25"/>
        <v>-0.9</v>
      </c>
      <c r="L53" s="186">
        <v>0</v>
      </c>
      <c r="M53" s="205"/>
      <c r="N53" s="206"/>
    </row>
    <row r="54" spans="2:14" ht="18" customHeight="1">
      <c r="B54" s="187" t="s">
        <v>134</v>
      </c>
      <c r="C54" s="32">
        <f>+G16</f>
        <v>0.9</v>
      </c>
      <c r="D54" s="32">
        <f t="shared" ref="D54:E54" si="26">+H16</f>
        <v>0</v>
      </c>
      <c r="E54" s="32">
        <f t="shared" si="26"/>
        <v>0</v>
      </c>
      <c r="F54" s="32">
        <f>SUM(C54:E54)</f>
        <v>0.9</v>
      </c>
      <c r="G54" s="32">
        <v>0</v>
      </c>
      <c r="H54" s="32">
        <v>0</v>
      </c>
      <c r="I54" s="32">
        <v>0</v>
      </c>
      <c r="J54" s="32">
        <f>SUM(G54:I54)</f>
        <v>0</v>
      </c>
      <c r="K54" s="31">
        <f t="shared" ref="K54" si="27">+J54-F54</f>
        <v>-0.9</v>
      </c>
      <c r="L54" s="185">
        <v>0</v>
      </c>
      <c r="M54" s="205"/>
      <c r="N54" s="206"/>
    </row>
    <row r="55" spans="2:14" ht="18" customHeight="1">
      <c r="B55" s="141" t="s">
        <v>105</v>
      </c>
      <c r="C55" s="129">
        <f t="shared" ref="C55:I55" si="28">+C56+C63</f>
        <v>2305.2000000000003</v>
      </c>
      <c r="D55" s="129">
        <f t="shared" si="28"/>
        <v>2259.4</v>
      </c>
      <c r="E55" s="129">
        <f t="shared" si="28"/>
        <v>2396.5</v>
      </c>
      <c r="F55" s="129">
        <f>+F56+F63</f>
        <v>6961.1000000000013</v>
      </c>
      <c r="G55" s="129">
        <f t="shared" si="28"/>
        <v>2654.4455440000002</v>
      </c>
      <c r="H55" s="129">
        <f t="shared" si="28"/>
        <v>2832.8903470000005</v>
      </c>
      <c r="I55" s="129">
        <f t="shared" si="28"/>
        <v>2584.1849400000001</v>
      </c>
      <c r="J55" s="129">
        <f>+J56+J63</f>
        <v>8071.5208310000007</v>
      </c>
      <c r="K55" s="129">
        <f t="shared" si="21"/>
        <v>-1110.4208309999995</v>
      </c>
      <c r="L55" s="129">
        <f t="shared" ref="L55:L69" si="29">+F55/J55*100</f>
        <v>86.242731026162431</v>
      </c>
      <c r="M55" s="205"/>
      <c r="N55" s="206"/>
    </row>
    <row r="56" spans="2:14" ht="18" customHeight="1">
      <c r="B56" s="137" t="s">
        <v>52</v>
      </c>
      <c r="C56" s="129">
        <f t="shared" ref="C56:I56" si="30">+C57+C61</f>
        <v>2198.1000000000004</v>
      </c>
      <c r="D56" s="24">
        <f t="shared" si="30"/>
        <v>2178.5</v>
      </c>
      <c r="E56" s="24">
        <f t="shared" si="30"/>
        <v>2243.9</v>
      </c>
      <c r="F56" s="28">
        <f>+F57+F61</f>
        <v>6620.5000000000009</v>
      </c>
      <c r="G56" s="129">
        <f t="shared" si="30"/>
        <v>2445.0271050000001</v>
      </c>
      <c r="H56" s="24">
        <f t="shared" si="30"/>
        <v>2752.0536230000002</v>
      </c>
      <c r="I56" s="24">
        <f t="shared" si="30"/>
        <v>2499.8483900000001</v>
      </c>
      <c r="J56" s="24">
        <f>+J57+J61</f>
        <v>7696.9291180000009</v>
      </c>
      <c r="K56" s="24">
        <f t="shared" si="21"/>
        <v>-1076.429118</v>
      </c>
      <c r="L56" s="24">
        <f t="shared" si="29"/>
        <v>86.014823554985469</v>
      </c>
      <c r="M56" s="205"/>
      <c r="N56" s="206"/>
    </row>
    <row r="57" spans="2:14" ht="18" customHeight="1">
      <c r="B57" s="144" t="s">
        <v>53</v>
      </c>
      <c r="C57" s="24">
        <f t="shared" ref="C57:I57" si="31">+C58+C60</f>
        <v>32.299999999999997</v>
      </c>
      <c r="D57" s="24">
        <f t="shared" si="31"/>
        <v>180.2</v>
      </c>
      <c r="E57" s="24">
        <f t="shared" si="31"/>
        <v>88.8</v>
      </c>
      <c r="F57" s="24">
        <f>+F58+F60</f>
        <v>301.3</v>
      </c>
      <c r="G57" s="24">
        <f t="shared" si="31"/>
        <v>216.158816</v>
      </c>
      <c r="H57" s="24">
        <f t="shared" si="31"/>
        <v>189.02972699999998</v>
      </c>
      <c r="I57" s="24">
        <f t="shared" si="31"/>
        <v>209.243899</v>
      </c>
      <c r="J57" s="24">
        <f>+J58+J60</f>
        <v>614.43244200000004</v>
      </c>
      <c r="K57" s="24">
        <f t="shared" si="21"/>
        <v>-313.13244200000003</v>
      </c>
      <c r="L57" s="24">
        <f t="shared" si="29"/>
        <v>49.037124247420515</v>
      </c>
      <c r="M57" s="205"/>
      <c r="N57" s="206"/>
    </row>
    <row r="58" spans="2:14" ht="18" customHeight="1">
      <c r="B58" s="208" t="s">
        <v>106</v>
      </c>
      <c r="C58" s="154">
        <f t="shared" ref="C58:I58" si="32">+C59</f>
        <v>10.1</v>
      </c>
      <c r="D58" s="154">
        <f t="shared" si="32"/>
        <v>36.5</v>
      </c>
      <c r="E58" s="154">
        <f t="shared" si="32"/>
        <v>10</v>
      </c>
      <c r="F58" s="154">
        <f>+F59</f>
        <v>56.6</v>
      </c>
      <c r="G58" s="154">
        <f t="shared" si="32"/>
        <v>2.3837830000000002</v>
      </c>
      <c r="H58" s="154">
        <f t="shared" si="32"/>
        <v>32.628380999999997</v>
      </c>
      <c r="I58" s="154">
        <f t="shared" si="32"/>
        <v>0</v>
      </c>
      <c r="J58" s="154">
        <f>+J59</f>
        <v>35.012163999999999</v>
      </c>
      <c r="K58" s="154">
        <f t="shared" si="21"/>
        <v>21.587836000000003</v>
      </c>
      <c r="L58" s="24">
        <f t="shared" si="29"/>
        <v>161.6581025954294</v>
      </c>
      <c r="M58" s="205"/>
      <c r="N58" s="206"/>
    </row>
    <row r="59" spans="2:14" ht="18" customHeight="1">
      <c r="B59" s="209" t="s">
        <v>135</v>
      </c>
      <c r="C59" s="31">
        <f t="shared" ref="C59:E60" si="33">+G21</f>
        <v>10.1</v>
      </c>
      <c r="D59" s="31">
        <f t="shared" si="33"/>
        <v>36.5</v>
      </c>
      <c r="E59" s="31">
        <f t="shared" si="33"/>
        <v>10</v>
      </c>
      <c r="F59" s="31">
        <f>SUM(C59:E59)</f>
        <v>56.6</v>
      </c>
      <c r="G59" s="31">
        <v>2.3837830000000002</v>
      </c>
      <c r="H59" s="31">
        <v>32.628380999999997</v>
      </c>
      <c r="I59" s="31">
        <v>0</v>
      </c>
      <c r="J59" s="31">
        <f>SUM(G59:I59)</f>
        <v>35.012163999999999</v>
      </c>
      <c r="K59" s="31">
        <f t="shared" si="21"/>
        <v>21.587836000000003</v>
      </c>
      <c r="L59" s="31">
        <f t="shared" si="29"/>
        <v>161.6581025954294</v>
      </c>
      <c r="M59" s="205"/>
      <c r="N59" s="206"/>
    </row>
    <row r="60" spans="2:14" ht="18" customHeight="1">
      <c r="B60" s="210" t="s">
        <v>136</v>
      </c>
      <c r="C60" s="31">
        <f t="shared" si="33"/>
        <v>22.2</v>
      </c>
      <c r="D60" s="31">
        <f t="shared" si="33"/>
        <v>143.69999999999999</v>
      </c>
      <c r="E60" s="31">
        <f t="shared" si="33"/>
        <v>78.8</v>
      </c>
      <c r="F60" s="32">
        <f>SUM(C60:E60)</f>
        <v>244.7</v>
      </c>
      <c r="G60" s="31">
        <v>213.77503300000001</v>
      </c>
      <c r="H60" s="31">
        <v>156.40134599999999</v>
      </c>
      <c r="I60" s="31">
        <v>209.243899</v>
      </c>
      <c r="J60" s="31">
        <f>SUM(G60:I60)</f>
        <v>579.42027800000005</v>
      </c>
      <c r="K60" s="31">
        <f t="shared" si="21"/>
        <v>-334.72027800000006</v>
      </c>
      <c r="L60" s="31">
        <f t="shared" si="29"/>
        <v>42.23186679704019</v>
      </c>
      <c r="M60" s="205"/>
      <c r="N60" s="206"/>
    </row>
    <row r="61" spans="2:14" ht="18" customHeight="1">
      <c r="B61" s="144" t="s">
        <v>54</v>
      </c>
      <c r="C61" s="24">
        <f t="shared" ref="C61:I61" si="34">SUM(C62:C62)</f>
        <v>2165.8000000000002</v>
      </c>
      <c r="D61" s="24">
        <f t="shared" si="34"/>
        <v>1998.3</v>
      </c>
      <c r="E61" s="24">
        <f t="shared" si="34"/>
        <v>2155.1</v>
      </c>
      <c r="F61" s="24">
        <f>SUM(F62:F62)</f>
        <v>6319.2000000000007</v>
      </c>
      <c r="G61" s="24">
        <f t="shared" si="34"/>
        <v>2228.868289</v>
      </c>
      <c r="H61" s="24">
        <f t="shared" si="34"/>
        <v>2563.0238960000001</v>
      </c>
      <c r="I61" s="24">
        <f t="shared" si="34"/>
        <v>2290.6044910000001</v>
      </c>
      <c r="J61" s="24">
        <f>SUM(J62:J62)</f>
        <v>7082.4966760000007</v>
      </c>
      <c r="K61" s="24">
        <f t="shared" si="21"/>
        <v>-763.29667599999993</v>
      </c>
      <c r="L61" s="24">
        <f t="shared" si="29"/>
        <v>89.222773960677813</v>
      </c>
      <c r="M61" s="205"/>
      <c r="N61" s="206"/>
    </row>
    <row r="62" spans="2:14" ht="18" customHeight="1">
      <c r="B62" s="210" t="s">
        <v>137</v>
      </c>
      <c r="C62" s="31">
        <f>+G24</f>
        <v>2165.8000000000002</v>
      </c>
      <c r="D62" s="31">
        <f>+H24</f>
        <v>1998.3</v>
      </c>
      <c r="E62" s="31">
        <f>+I24</f>
        <v>2155.1</v>
      </c>
      <c r="F62" s="32">
        <f>SUM(C62:E62)</f>
        <v>6319.2000000000007</v>
      </c>
      <c r="G62" s="31">
        <v>2228.868289</v>
      </c>
      <c r="H62" s="31">
        <v>2563.0238960000001</v>
      </c>
      <c r="I62" s="31">
        <v>2290.6044910000001</v>
      </c>
      <c r="J62" s="31">
        <f>SUM(G62:I62)</f>
        <v>7082.4966760000007</v>
      </c>
      <c r="K62" s="31">
        <f t="shared" si="21"/>
        <v>-763.29667599999993</v>
      </c>
      <c r="L62" s="31">
        <f t="shared" si="29"/>
        <v>89.222773960677813</v>
      </c>
      <c r="M62" s="205"/>
      <c r="N62" s="206"/>
    </row>
    <row r="63" spans="2:14" ht="18" customHeight="1">
      <c r="B63" s="144" t="s">
        <v>58</v>
      </c>
      <c r="C63" s="24">
        <f t="shared" ref="C63:G63" si="35">SUM(C64:C66)</f>
        <v>107.1</v>
      </c>
      <c r="D63" s="24">
        <f t="shared" si="35"/>
        <v>80.900000000000006</v>
      </c>
      <c r="E63" s="24">
        <f t="shared" si="35"/>
        <v>152.6</v>
      </c>
      <c r="F63" s="24">
        <f>SUM(F64:F66)</f>
        <v>340.6</v>
      </c>
      <c r="G63" s="24">
        <f t="shared" si="35"/>
        <v>209.41843900000001</v>
      </c>
      <c r="H63" s="24">
        <f>SUM(H64:H66)</f>
        <v>80.836724000000004</v>
      </c>
      <c r="I63" s="24">
        <f>SUM(I64:I66)</f>
        <v>84.336550000000003</v>
      </c>
      <c r="J63" s="24">
        <f>SUM(J64:J66)</f>
        <v>374.59171300000003</v>
      </c>
      <c r="K63" s="24">
        <f t="shared" si="21"/>
        <v>-33.991713000000004</v>
      </c>
      <c r="L63" s="24">
        <f t="shared" si="29"/>
        <v>90.925663376861735</v>
      </c>
      <c r="M63" s="205"/>
      <c r="N63" s="206"/>
    </row>
    <row r="64" spans="2:14" ht="18" customHeight="1">
      <c r="B64" s="210" t="s">
        <v>138</v>
      </c>
      <c r="C64" s="31">
        <f>+G26</f>
        <v>4.3</v>
      </c>
      <c r="D64" s="31">
        <f t="shared" ref="D64:E66" si="36">+H26</f>
        <v>3.4</v>
      </c>
      <c r="E64" s="31">
        <f t="shared" si="36"/>
        <v>3.1</v>
      </c>
      <c r="F64" s="31">
        <f>SUM(C64:E64)</f>
        <v>10.799999999999999</v>
      </c>
      <c r="G64" s="31">
        <v>33.389636000000003</v>
      </c>
      <c r="H64" s="31">
        <v>26.332560999999998</v>
      </c>
      <c r="I64" s="31">
        <v>25.565709999999999</v>
      </c>
      <c r="J64" s="31">
        <f>SUM(G64:I64)</f>
        <v>85.287907000000004</v>
      </c>
      <c r="K64" s="31">
        <f t="shared" si="21"/>
        <v>-74.487907000000007</v>
      </c>
      <c r="L64" s="31">
        <f t="shared" si="29"/>
        <v>12.662991014658148</v>
      </c>
      <c r="M64" s="205"/>
      <c r="N64" s="206"/>
    </row>
    <row r="65" spans="2:14" ht="18" customHeight="1">
      <c r="B65" s="210" t="s">
        <v>139</v>
      </c>
      <c r="C65" s="31">
        <f>+G27</f>
        <v>41.8</v>
      </c>
      <c r="D65" s="31">
        <f t="shared" si="36"/>
        <v>28.6</v>
      </c>
      <c r="E65" s="31">
        <f t="shared" si="36"/>
        <v>115.2</v>
      </c>
      <c r="F65" s="31">
        <f>SUM(C65:E65)</f>
        <v>185.60000000000002</v>
      </c>
      <c r="G65" s="31">
        <v>171.611535</v>
      </c>
      <c r="H65" s="31">
        <v>49.569681000000003</v>
      </c>
      <c r="I65" s="31">
        <v>52.406298999999997</v>
      </c>
      <c r="J65" s="31">
        <f>SUM(G65:I65)</f>
        <v>273.587515</v>
      </c>
      <c r="K65" s="31">
        <f t="shared" si="21"/>
        <v>-87.987514999999973</v>
      </c>
      <c r="L65" s="31">
        <f t="shared" si="29"/>
        <v>67.839352976322772</v>
      </c>
      <c r="M65" s="205"/>
      <c r="N65" s="206"/>
    </row>
    <row r="66" spans="2:14" ht="18" customHeight="1">
      <c r="B66" s="210" t="s">
        <v>140</v>
      </c>
      <c r="C66" s="31">
        <f>+G28</f>
        <v>61</v>
      </c>
      <c r="D66" s="31">
        <f t="shared" si="36"/>
        <v>48.9</v>
      </c>
      <c r="E66" s="31">
        <f t="shared" si="36"/>
        <v>34.299999999999997</v>
      </c>
      <c r="F66" s="31">
        <f>SUM(C66:E66)</f>
        <v>144.19999999999999</v>
      </c>
      <c r="G66" s="31">
        <v>4.417268</v>
      </c>
      <c r="H66" s="31">
        <v>4.934482</v>
      </c>
      <c r="I66" s="31">
        <v>6.364541</v>
      </c>
      <c r="J66" s="31">
        <f>SUM(G66:I66)</f>
        <v>15.716290999999998</v>
      </c>
      <c r="K66" s="31">
        <f t="shared" si="21"/>
        <v>128.48370899999998</v>
      </c>
      <c r="L66" s="31">
        <f t="shared" si="29"/>
        <v>917.51927983517237</v>
      </c>
      <c r="M66" s="205"/>
      <c r="N66" s="206"/>
    </row>
    <row r="67" spans="2:14" ht="18" customHeight="1">
      <c r="B67" s="141" t="s">
        <v>111</v>
      </c>
      <c r="C67" s="24">
        <f t="shared" ref="C67:I67" si="37">+C68+C70</f>
        <v>88.7</v>
      </c>
      <c r="D67" s="24">
        <f t="shared" si="37"/>
        <v>68.900000000000006</v>
      </c>
      <c r="E67" s="24">
        <f t="shared" si="37"/>
        <v>85.4</v>
      </c>
      <c r="F67" s="24">
        <f>+F68+F70</f>
        <v>243.00000000000003</v>
      </c>
      <c r="G67" s="24">
        <f t="shared" si="37"/>
        <v>76.502562999999995</v>
      </c>
      <c r="H67" s="24">
        <f t="shared" si="37"/>
        <v>76.120188999999996</v>
      </c>
      <c r="I67" s="24">
        <f t="shared" si="37"/>
        <v>77.203514999999996</v>
      </c>
      <c r="J67" s="24">
        <f>+J68+J70</f>
        <v>229.82626699999997</v>
      </c>
      <c r="K67" s="24">
        <f t="shared" si="21"/>
        <v>13.173733000000055</v>
      </c>
      <c r="L67" s="24">
        <f t="shared" si="29"/>
        <v>105.73203975853642</v>
      </c>
      <c r="M67" s="205"/>
      <c r="N67" s="206"/>
    </row>
    <row r="68" spans="2:14" ht="18" customHeight="1">
      <c r="B68" s="133" t="s">
        <v>64</v>
      </c>
      <c r="C68" s="154">
        <f t="shared" ref="C68:E68" si="38">+C69</f>
        <v>88.7</v>
      </c>
      <c r="D68" s="154">
        <f t="shared" si="38"/>
        <v>68.900000000000006</v>
      </c>
      <c r="E68" s="154">
        <f t="shared" si="38"/>
        <v>85.4</v>
      </c>
      <c r="F68" s="28">
        <f>SUM(C68:E68)</f>
        <v>243.00000000000003</v>
      </c>
      <c r="G68" s="154">
        <f t="shared" ref="G68:I68" si="39">+G69</f>
        <v>76.502562999999995</v>
      </c>
      <c r="H68" s="154">
        <f t="shared" si="39"/>
        <v>76.120188999999996</v>
      </c>
      <c r="I68" s="154">
        <f t="shared" si="39"/>
        <v>77.203514999999996</v>
      </c>
      <c r="J68" s="154">
        <f>SUM(G68:I68)</f>
        <v>229.82626699999997</v>
      </c>
      <c r="K68" s="154">
        <f t="shared" si="21"/>
        <v>13.173733000000055</v>
      </c>
      <c r="L68" s="154">
        <f t="shared" si="29"/>
        <v>105.73203975853642</v>
      </c>
      <c r="M68" s="205"/>
      <c r="N68" s="206"/>
    </row>
    <row r="69" spans="2:14" ht="18" customHeight="1">
      <c r="B69" s="211" t="s">
        <v>141</v>
      </c>
      <c r="C69" s="193">
        <f>+G31</f>
        <v>88.7</v>
      </c>
      <c r="D69" s="193">
        <f>+H31</f>
        <v>68.900000000000006</v>
      </c>
      <c r="E69" s="193">
        <f>+I31</f>
        <v>85.4</v>
      </c>
      <c r="F69" s="193">
        <f>SUM(C69:E69)</f>
        <v>243.00000000000003</v>
      </c>
      <c r="G69" s="193">
        <v>76.502562999999995</v>
      </c>
      <c r="H69" s="193">
        <v>76.120188999999996</v>
      </c>
      <c r="I69" s="193">
        <v>77.203514999999996</v>
      </c>
      <c r="J69" s="31">
        <f>SUM(G69:I69)</f>
        <v>229.82626699999997</v>
      </c>
      <c r="K69" s="31">
        <f t="shared" si="21"/>
        <v>13.173733000000055</v>
      </c>
      <c r="L69" s="31">
        <f t="shared" si="29"/>
        <v>105.73203975853642</v>
      </c>
      <c r="M69" s="205"/>
      <c r="N69" s="206"/>
    </row>
    <row r="70" spans="2:14" ht="18" customHeight="1">
      <c r="B70" s="133" t="s">
        <v>65</v>
      </c>
      <c r="C70" s="129">
        <f>+C32</f>
        <v>0</v>
      </c>
      <c r="D70" s="129">
        <f>+F32</f>
        <v>0</v>
      </c>
      <c r="E70" s="129">
        <f>+G32</f>
        <v>0</v>
      </c>
      <c r="F70" s="129">
        <f>SUM(C70:E70)</f>
        <v>0</v>
      </c>
      <c r="G70" s="129">
        <v>0</v>
      </c>
      <c r="H70" s="129">
        <v>0</v>
      </c>
      <c r="I70" s="129">
        <v>0</v>
      </c>
      <c r="J70" s="129">
        <f>SUM(G70:I70)</f>
        <v>0</v>
      </c>
      <c r="K70" s="129">
        <f t="shared" si="21"/>
        <v>0</v>
      </c>
      <c r="L70" s="129">
        <v>0</v>
      </c>
      <c r="M70" s="205"/>
      <c r="N70" s="206"/>
    </row>
    <row r="71" spans="2:14" ht="18" customHeight="1">
      <c r="B71" s="195" t="s">
        <v>123</v>
      </c>
      <c r="C71" s="161">
        <f t="shared" ref="C71:J71" si="40">+C46</f>
        <v>2405.3000000000002</v>
      </c>
      <c r="D71" s="161">
        <f t="shared" si="40"/>
        <v>2340.6000000000004</v>
      </c>
      <c r="E71" s="161">
        <f t="shared" si="40"/>
        <v>2490.2000000000003</v>
      </c>
      <c r="F71" s="161">
        <f t="shared" si="40"/>
        <v>7236.1000000000013</v>
      </c>
      <c r="G71" s="161">
        <f t="shared" si="40"/>
        <v>2758.3552730000001</v>
      </c>
      <c r="H71" s="161">
        <f t="shared" si="40"/>
        <v>2940.7165210000007</v>
      </c>
      <c r="I71" s="161">
        <f t="shared" si="40"/>
        <v>2689.8495440000002</v>
      </c>
      <c r="J71" s="161">
        <f t="shared" si="40"/>
        <v>8388.9213380000001</v>
      </c>
      <c r="K71" s="161">
        <f t="shared" si="21"/>
        <v>-1152.8213379999988</v>
      </c>
      <c r="L71" s="161">
        <f>+F71/J71*100</f>
        <v>86.257812041007369</v>
      </c>
      <c r="M71" s="205"/>
      <c r="N71" s="206"/>
    </row>
    <row r="72" spans="2:14" ht="15">
      <c r="B72" s="62" t="s">
        <v>143</v>
      </c>
      <c r="G72" s="203"/>
      <c r="H72" s="203"/>
      <c r="I72" s="203"/>
      <c r="J72" s="203"/>
      <c r="K72" s="203"/>
      <c r="M72" s="205"/>
    </row>
    <row r="73" spans="2:14">
      <c r="B73" s="66" t="s">
        <v>69</v>
      </c>
      <c r="G73" s="203"/>
      <c r="H73" s="203"/>
      <c r="I73" s="203"/>
      <c r="J73" s="203"/>
      <c r="K73" s="203"/>
    </row>
    <row r="74" spans="2:14" ht="15">
      <c r="B74" s="71" t="s">
        <v>144</v>
      </c>
      <c r="C74" s="192"/>
      <c r="D74" s="192"/>
      <c r="E74" s="192"/>
      <c r="F74" s="192"/>
      <c r="G74" s="212"/>
      <c r="H74" s="212"/>
      <c r="I74" s="212"/>
      <c r="J74" s="212"/>
      <c r="K74" s="203"/>
    </row>
    <row r="75" spans="2:14">
      <c r="B75" s="75"/>
      <c r="C75" s="174"/>
      <c r="D75" s="174"/>
      <c r="E75" s="174"/>
      <c r="F75" s="174"/>
      <c r="G75" s="174"/>
      <c r="H75" s="174"/>
      <c r="I75" s="174"/>
      <c r="J75" s="174"/>
      <c r="K75" s="75"/>
      <c r="L75" s="75"/>
    </row>
    <row r="76" spans="2:14">
      <c r="B76" s="75"/>
      <c r="C76" s="75"/>
      <c r="D76" s="75"/>
      <c r="E76" s="75"/>
      <c r="F76" s="213"/>
      <c r="G76" s="174"/>
      <c r="H76" s="174"/>
      <c r="I76" s="174"/>
      <c r="J76" s="75"/>
      <c r="K76" s="75"/>
      <c r="L76" s="75"/>
    </row>
    <row r="77" spans="2:14">
      <c r="B77" s="75"/>
      <c r="C77" s="75"/>
      <c r="D77" s="75"/>
      <c r="E77" s="75"/>
      <c r="F77" s="213"/>
      <c r="G77" s="176"/>
      <c r="H77" s="176"/>
      <c r="I77" s="176"/>
      <c r="J77" s="75"/>
      <c r="K77" s="75"/>
      <c r="L77" s="75"/>
    </row>
    <row r="78" spans="2:14">
      <c r="B78" s="75"/>
      <c r="C78" s="75"/>
      <c r="D78" s="75"/>
      <c r="E78" s="75"/>
      <c r="F78" s="213"/>
      <c r="G78" s="176"/>
      <c r="H78" s="176"/>
      <c r="I78" s="176"/>
      <c r="J78" s="75"/>
      <c r="K78" s="75"/>
      <c r="L78" s="75"/>
    </row>
    <row r="79" spans="2:14">
      <c r="B79" s="75"/>
      <c r="C79" s="75"/>
      <c r="D79" s="75"/>
      <c r="E79" s="75"/>
      <c r="F79" s="213"/>
      <c r="G79" s="176"/>
      <c r="H79" s="176"/>
      <c r="I79" s="176"/>
      <c r="J79" s="75"/>
      <c r="K79" s="75"/>
      <c r="L79" s="75"/>
    </row>
    <row r="80" spans="2:14">
      <c r="B80" s="75"/>
      <c r="C80" s="75"/>
      <c r="D80" s="75"/>
      <c r="E80" s="75"/>
      <c r="F80" s="213"/>
      <c r="G80" s="176"/>
      <c r="H80" s="176"/>
      <c r="I80" s="176"/>
      <c r="J80" s="75"/>
      <c r="K80" s="75"/>
      <c r="L80" s="75"/>
    </row>
    <row r="81" spans="2:12">
      <c r="B81" s="75"/>
      <c r="C81" s="75"/>
      <c r="D81" s="75"/>
      <c r="E81" s="75"/>
      <c r="F81" s="213"/>
      <c r="G81" s="176"/>
      <c r="H81" s="176"/>
      <c r="I81" s="176"/>
      <c r="J81" s="75"/>
      <c r="K81" s="75"/>
      <c r="L81" s="75"/>
    </row>
    <row r="82" spans="2:12">
      <c r="B82" s="75"/>
      <c r="C82" s="75"/>
      <c r="D82" s="75"/>
      <c r="E82" s="75"/>
      <c r="F82" s="75"/>
      <c r="G82" s="176"/>
      <c r="H82" s="176"/>
      <c r="I82" s="176"/>
      <c r="J82" s="75"/>
      <c r="K82" s="75"/>
      <c r="L82" s="75"/>
    </row>
    <row r="83" spans="2:12">
      <c r="B83" s="75"/>
      <c r="C83" s="75"/>
      <c r="D83" s="75"/>
      <c r="E83" s="75"/>
      <c r="F83" s="75"/>
      <c r="G83" s="176"/>
      <c r="H83" s="176"/>
      <c r="I83" s="176"/>
      <c r="J83" s="75"/>
      <c r="K83" s="75"/>
      <c r="L83" s="75"/>
    </row>
    <row r="84" spans="2:12">
      <c r="B84" s="75"/>
      <c r="C84" s="75"/>
      <c r="D84" s="75"/>
      <c r="E84" s="75"/>
      <c r="F84" s="75"/>
      <c r="G84" s="176"/>
      <c r="H84" s="176"/>
      <c r="I84" s="176"/>
      <c r="J84" s="75"/>
      <c r="K84" s="75"/>
      <c r="L84" s="75"/>
    </row>
    <row r="85" spans="2:12">
      <c r="B85" s="75"/>
      <c r="C85" s="75"/>
      <c r="D85" s="75"/>
      <c r="E85" s="75"/>
      <c r="F85" s="75"/>
      <c r="G85" s="176"/>
      <c r="H85" s="176"/>
      <c r="I85" s="176"/>
      <c r="J85" s="75"/>
      <c r="K85" s="75"/>
      <c r="L85" s="75"/>
    </row>
    <row r="86" spans="2:12">
      <c r="B86" s="75"/>
      <c r="C86" s="75"/>
      <c r="D86" s="75"/>
      <c r="E86" s="75"/>
      <c r="F86" s="75"/>
      <c r="G86" s="176"/>
      <c r="H86" s="176"/>
      <c r="I86" s="176"/>
      <c r="J86" s="75"/>
      <c r="K86" s="75"/>
      <c r="L86" s="75"/>
    </row>
    <row r="87" spans="2:12">
      <c r="B87" s="75"/>
      <c r="C87" s="75"/>
      <c r="D87" s="75"/>
      <c r="E87" s="75"/>
      <c r="F87" s="75"/>
      <c r="G87" s="176"/>
      <c r="H87" s="176"/>
      <c r="I87" s="176"/>
      <c r="J87" s="75"/>
      <c r="K87" s="75"/>
      <c r="L87" s="75"/>
    </row>
    <row r="88" spans="2:12">
      <c r="B88" s="75"/>
      <c r="C88" s="75"/>
      <c r="D88" s="75"/>
      <c r="E88" s="75"/>
      <c r="F88" s="75"/>
      <c r="G88" s="176"/>
      <c r="H88" s="176"/>
      <c r="I88" s="176"/>
      <c r="J88" s="75"/>
      <c r="K88" s="75"/>
      <c r="L88" s="75"/>
    </row>
    <row r="89" spans="2:12">
      <c r="B89" s="75"/>
      <c r="C89" s="75"/>
      <c r="D89" s="75"/>
      <c r="E89" s="75"/>
      <c r="F89" s="75"/>
      <c r="G89" s="176"/>
      <c r="H89" s="176"/>
      <c r="I89" s="176"/>
      <c r="J89" s="75"/>
      <c r="K89" s="75"/>
      <c r="L89" s="75"/>
    </row>
    <row r="90" spans="2:12">
      <c r="B90" s="75"/>
      <c r="C90" s="75"/>
      <c r="D90" s="75"/>
      <c r="E90" s="75"/>
      <c r="F90" s="75"/>
      <c r="G90" s="176"/>
      <c r="H90" s="176"/>
      <c r="I90" s="176"/>
      <c r="J90" s="75"/>
      <c r="K90" s="75"/>
      <c r="L90" s="75"/>
    </row>
    <row r="91" spans="2:12">
      <c r="B91" s="75"/>
      <c r="C91" s="75"/>
      <c r="D91" s="75"/>
      <c r="E91" s="75"/>
      <c r="F91" s="75"/>
      <c r="G91" s="176"/>
      <c r="H91" s="176"/>
      <c r="I91" s="176"/>
      <c r="J91" s="75"/>
      <c r="K91" s="75"/>
      <c r="L91" s="75"/>
    </row>
    <row r="92" spans="2:12">
      <c r="B92" s="75"/>
      <c r="C92" s="75"/>
      <c r="D92" s="75"/>
      <c r="E92" s="75"/>
      <c r="F92" s="75"/>
      <c r="G92" s="176"/>
      <c r="H92" s="176"/>
      <c r="I92" s="176"/>
      <c r="J92" s="75"/>
      <c r="K92" s="75"/>
      <c r="L92" s="75"/>
    </row>
    <row r="93" spans="2:12">
      <c r="B93" s="75"/>
      <c r="C93" s="75"/>
      <c r="D93" s="75"/>
      <c r="E93" s="75"/>
      <c r="F93" s="75"/>
      <c r="G93" s="176"/>
      <c r="H93" s="176"/>
      <c r="I93" s="176"/>
      <c r="J93" s="75"/>
      <c r="K93" s="75"/>
      <c r="L93" s="75"/>
    </row>
    <row r="94" spans="2:12">
      <c r="B94" s="75"/>
      <c r="C94" s="75"/>
      <c r="D94" s="75"/>
      <c r="E94" s="75"/>
      <c r="F94" s="75"/>
      <c r="G94" s="176"/>
      <c r="H94" s="176"/>
      <c r="I94" s="176"/>
      <c r="J94" s="75"/>
      <c r="K94" s="75"/>
      <c r="L94" s="75"/>
    </row>
    <row r="95" spans="2:12">
      <c r="B95" s="75"/>
      <c r="C95" s="75"/>
      <c r="D95" s="75"/>
      <c r="E95" s="75"/>
      <c r="F95" s="75"/>
      <c r="G95" s="176"/>
      <c r="H95" s="176"/>
      <c r="I95" s="176"/>
      <c r="J95" s="75"/>
      <c r="K95" s="75"/>
      <c r="L95" s="75"/>
    </row>
    <row r="96" spans="2:12">
      <c r="B96" s="75"/>
      <c r="C96" s="75"/>
      <c r="D96" s="75"/>
      <c r="E96" s="75"/>
      <c r="F96" s="75"/>
      <c r="G96" s="176"/>
      <c r="H96" s="176"/>
      <c r="I96" s="176"/>
      <c r="J96" s="75"/>
      <c r="K96" s="75"/>
      <c r="L96" s="75"/>
    </row>
    <row r="97" spans="2:12">
      <c r="B97" s="75"/>
      <c r="C97" s="75"/>
      <c r="D97" s="75"/>
      <c r="E97" s="75"/>
      <c r="F97" s="75"/>
      <c r="G97" s="176"/>
      <c r="H97" s="176"/>
      <c r="I97" s="176"/>
      <c r="J97" s="75"/>
      <c r="K97" s="75"/>
      <c r="L97" s="75"/>
    </row>
    <row r="98" spans="2:12">
      <c r="B98" s="75"/>
      <c r="C98" s="75"/>
      <c r="D98" s="75"/>
      <c r="E98" s="75"/>
      <c r="F98" s="75"/>
      <c r="G98" s="176"/>
      <c r="H98" s="176"/>
      <c r="I98" s="176"/>
      <c r="J98" s="75"/>
      <c r="K98" s="75"/>
      <c r="L98" s="75"/>
    </row>
    <row r="99" spans="2:12">
      <c r="B99" s="75"/>
      <c r="C99" s="75"/>
      <c r="D99" s="75"/>
      <c r="E99" s="75"/>
      <c r="F99" s="75"/>
      <c r="G99" s="176"/>
      <c r="H99" s="176"/>
      <c r="I99" s="176"/>
      <c r="J99" s="75"/>
      <c r="K99" s="75"/>
      <c r="L99" s="75"/>
    </row>
    <row r="100" spans="2:12">
      <c r="B100" s="75"/>
      <c r="C100" s="75"/>
      <c r="D100" s="75"/>
      <c r="E100" s="75"/>
      <c r="F100" s="75"/>
      <c r="G100" s="176"/>
      <c r="H100" s="176"/>
      <c r="I100" s="176"/>
      <c r="J100" s="75"/>
      <c r="K100" s="75"/>
      <c r="L100" s="75"/>
    </row>
    <row r="101" spans="2:12">
      <c r="B101" s="75"/>
      <c r="C101" s="75"/>
      <c r="D101" s="75"/>
      <c r="E101" s="75"/>
      <c r="F101" s="75"/>
      <c r="G101" s="176"/>
      <c r="H101" s="176"/>
      <c r="I101" s="176"/>
      <c r="J101" s="75"/>
      <c r="K101" s="75"/>
      <c r="L101" s="75"/>
    </row>
    <row r="102" spans="2:12">
      <c r="B102" s="75"/>
      <c r="C102" s="75"/>
      <c r="D102" s="75"/>
      <c r="E102" s="75"/>
      <c r="F102" s="75"/>
      <c r="G102" s="176"/>
      <c r="H102" s="176"/>
      <c r="I102" s="176"/>
      <c r="J102" s="75"/>
      <c r="K102" s="75"/>
      <c r="L102" s="75"/>
    </row>
    <row r="103" spans="2:12">
      <c r="B103" s="75"/>
      <c r="C103" s="75"/>
      <c r="D103" s="75"/>
      <c r="E103" s="75"/>
      <c r="F103" s="75"/>
      <c r="G103" s="176"/>
      <c r="H103" s="176"/>
      <c r="I103" s="176"/>
      <c r="J103" s="75"/>
      <c r="K103" s="75"/>
      <c r="L103" s="75"/>
    </row>
    <row r="104" spans="2:12">
      <c r="B104" s="75"/>
      <c r="C104" s="75"/>
      <c r="D104" s="75"/>
      <c r="E104" s="75"/>
      <c r="F104" s="75"/>
      <c r="G104" s="176"/>
      <c r="H104" s="176"/>
      <c r="I104" s="176"/>
      <c r="J104" s="75"/>
      <c r="K104" s="75"/>
      <c r="L104" s="75"/>
    </row>
    <row r="105" spans="2:12">
      <c r="B105" s="75"/>
      <c r="C105" s="75"/>
      <c r="D105" s="75"/>
      <c r="E105" s="75"/>
      <c r="F105" s="75"/>
      <c r="G105" s="176"/>
      <c r="H105" s="176"/>
      <c r="I105" s="176"/>
      <c r="J105" s="75"/>
      <c r="K105" s="75"/>
      <c r="L105" s="75"/>
    </row>
    <row r="106" spans="2:12">
      <c r="B106" s="75"/>
      <c r="C106" s="75"/>
      <c r="D106" s="75"/>
      <c r="E106" s="75"/>
      <c r="F106" s="75"/>
      <c r="G106" s="176"/>
      <c r="H106" s="176"/>
      <c r="I106" s="176"/>
      <c r="J106" s="75"/>
      <c r="K106" s="75"/>
      <c r="L106" s="75"/>
    </row>
    <row r="107" spans="2:12">
      <c r="B107" s="75"/>
      <c r="C107" s="75"/>
      <c r="D107" s="75"/>
      <c r="E107" s="75"/>
      <c r="F107" s="75"/>
      <c r="G107" s="176"/>
      <c r="H107" s="176"/>
      <c r="I107" s="176"/>
      <c r="J107" s="75"/>
      <c r="K107" s="75"/>
      <c r="L107" s="75"/>
    </row>
    <row r="108" spans="2:12">
      <c r="B108" s="75"/>
      <c r="C108" s="75"/>
      <c r="D108" s="75"/>
      <c r="E108" s="75"/>
      <c r="F108" s="75"/>
      <c r="G108" s="176"/>
      <c r="H108" s="176"/>
      <c r="I108" s="176"/>
      <c r="J108" s="75"/>
      <c r="K108" s="75"/>
      <c r="L108" s="75"/>
    </row>
    <row r="109" spans="2:12">
      <c r="B109" s="75"/>
      <c r="C109" s="75"/>
      <c r="D109" s="75"/>
      <c r="E109" s="75"/>
      <c r="F109" s="75"/>
      <c r="G109" s="176"/>
      <c r="H109" s="176"/>
      <c r="I109" s="176"/>
      <c r="J109" s="75"/>
      <c r="K109" s="75"/>
      <c r="L109" s="75"/>
    </row>
    <row r="110" spans="2:12">
      <c r="B110" s="75"/>
      <c r="C110" s="75"/>
      <c r="D110" s="75"/>
      <c r="E110" s="75"/>
      <c r="F110" s="75"/>
      <c r="G110" s="176"/>
      <c r="H110" s="176"/>
      <c r="I110" s="176"/>
      <c r="J110" s="75"/>
      <c r="K110" s="75"/>
      <c r="L110" s="75"/>
    </row>
    <row r="111" spans="2:12">
      <c r="B111" s="75"/>
      <c r="C111" s="75"/>
      <c r="D111" s="75"/>
      <c r="E111" s="75"/>
      <c r="F111" s="75"/>
      <c r="G111" s="176"/>
      <c r="H111" s="176"/>
      <c r="I111" s="176"/>
      <c r="J111" s="75"/>
      <c r="K111" s="75"/>
      <c r="L111" s="75"/>
    </row>
    <row r="112" spans="2:12">
      <c r="B112" s="75"/>
      <c r="C112" s="75"/>
      <c r="D112" s="75"/>
      <c r="E112" s="75"/>
      <c r="F112" s="75"/>
      <c r="G112" s="176"/>
      <c r="H112" s="176"/>
      <c r="I112" s="176"/>
      <c r="J112" s="75"/>
      <c r="K112" s="75"/>
      <c r="L112" s="75"/>
    </row>
    <row r="113" spans="2:12">
      <c r="B113" s="75"/>
      <c r="C113" s="75"/>
      <c r="D113" s="75"/>
      <c r="E113" s="75"/>
      <c r="F113" s="75"/>
      <c r="G113" s="176"/>
      <c r="H113" s="176"/>
      <c r="I113" s="176"/>
      <c r="J113" s="75"/>
      <c r="K113" s="75"/>
      <c r="L113" s="75"/>
    </row>
    <row r="114" spans="2:12">
      <c r="B114" s="75"/>
      <c r="C114" s="75"/>
      <c r="D114" s="75"/>
      <c r="E114" s="75"/>
      <c r="F114" s="75"/>
      <c r="G114" s="176"/>
      <c r="H114" s="176"/>
      <c r="I114" s="176"/>
      <c r="J114" s="75"/>
      <c r="K114" s="75"/>
      <c r="L114" s="75"/>
    </row>
    <row r="115" spans="2:12">
      <c r="B115" s="75"/>
      <c r="C115" s="75"/>
      <c r="D115" s="75"/>
      <c r="E115" s="75"/>
      <c r="F115" s="75"/>
      <c r="G115" s="176"/>
      <c r="H115" s="176"/>
      <c r="I115" s="176"/>
      <c r="J115" s="75"/>
      <c r="K115" s="75"/>
      <c r="L115" s="75"/>
    </row>
    <row r="116" spans="2:12">
      <c r="B116" s="75"/>
      <c r="C116" s="75"/>
      <c r="D116" s="75"/>
      <c r="E116" s="75"/>
      <c r="F116" s="75"/>
      <c r="G116" s="176"/>
      <c r="H116" s="176"/>
      <c r="I116" s="176"/>
      <c r="J116" s="75"/>
      <c r="K116" s="75"/>
      <c r="L116" s="75"/>
    </row>
    <row r="117" spans="2:12">
      <c r="B117" s="75"/>
      <c r="C117" s="75"/>
      <c r="D117" s="75"/>
      <c r="E117" s="75"/>
      <c r="F117" s="75"/>
      <c r="G117" s="176"/>
      <c r="H117" s="176"/>
      <c r="I117" s="176"/>
      <c r="J117" s="75"/>
      <c r="K117" s="75"/>
      <c r="L117" s="75"/>
    </row>
    <row r="118" spans="2:12">
      <c r="B118" s="75"/>
      <c r="C118" s="75"/>
      <c r="D118" s="75"/>
      <c r="E118" s="75"/>
      <c r="F118" s="75"/>
      <c r="G118" s="176"/>
      <c r="H118" s="176"/>
      <c r="I118" s="176"/>
      <c r="J118" s="75"/>
      <c r="K118" s="75"/>
      <c r="L118" s="75"/>
    </row>
    <row r="119" spans="2:12">
      <c r="B119" s="75"/>
      <c r="C119" s="75"/>
      <c r="D119" s="75"/>
      <c r="E119" s="75"/>
      <c r="F119" s="75"/>
      <c r="G119" s="176"/>
      <c r="H119" s="176"/>
      <c r="I119" s="176"/>
      <c r="J119" s="75"/>
      <c r="K119" s="75"/>
      <c r="L119" s="75"/>
    </row>
    <row r="120" spans="2:12">
      <c r="B120" s="75"/>
      <c r="C120" s="75"/>
      <c r="D120" s="75"/>
      <c r="E120" s="75"/>
      <c r="F120" s="75"/>
      <c r="G120" s="176"/>
      <c r="H120" s="176"/>
      <c r="I120" s="176"/>
      <c r="J120" s="75"/>
      <c r="K120" s="75"/>
      <c r="L120" s="75"/>
    </row>
    <row r="121" spans="2:12">
      <c r="B121" s="75"/>
      <c r="C121" s="75"/>
      <c r="D121" s="75"/>
      <c r="E121" s="75"/>
      <c r="F121" s="75"/>
      <c r="G121" s="176"/>
      <c r="H121" s="176"/>
      <c r="I121" s="176"/>
      <c r="J121" s="75"/>
      <c r="K121" s="75"/>
      <c r="L121" s="75"/>
    </row>
    <row r="122" spans="2:12">
      <c r="B122" s="75"/>
      <c r="C122" s="75"/>
      <c r="D122" s="75"/>
      <c r="E122" s="75"/>
      <c r="F122" s="75"/>
      <c r="G122" s="176"/>
      <c r="H122" s="176"/>
      <c r="I122" s="176"/>
      <c r="J122" s="75"/>
      <c r="K122" s="75"/>
      <c r="L122" s="75"/>
    </row>
    <row r="123" spans="2:12">
      <c r="B123" s="75"/>
      <c r="C123" s="75"/>
      <c r="D123" s="75"/>
      <c r="E123" s="75"/>
      <c r="F123" s="75"/>
      <c r="G123" s="176"/>
      <c r="H123" s="176"/>
      <c r="I123" s="176"/>
      <c r="J123" s="75"/>
      <c r="K123" s="75"/>
      <c r="L123" s="75"/>
    </row>
    <row r="124" spans="2:12">
      <c r="B124" s="75"/>
      <c r="C124" s="75"/>
      <c r="D124" s="75"/>
      <c r="E124" s="75"/>
      <c r="F124" s="75"/>
      <c r="G124" s="176"/>
      <c r="H124" s="176"/>
      <c r="I124" s="176"/>
      <c r="J124" s="75"/>
      <c r="K124" s="75"/>
      <c r="L124" s="75"/>
    </row>
    <row r="125" spans="2:12">
      <c r="B125" s="75"/>
      <c r="C125" s="75"/>
      <c r="D125" s="75"/>
      <c r="E125" s="75"/>
      <c r="F125" s="75"/>
      <c r="G125" s="176"/>
      <c r="H125" s="176"/>
      <c r="I125" s="176"/>
      <c r="J125" s="75"/>
      <c r="K125" s="75"/>
      <c r="L125" s="75"/>
    </row>
    <row r="126" spans="2:12">
      <c r="B126" s="75"/>
      <c r="C126" s="75"/>
      <c r="D126" s="75"/>
      <c r="E126" s="75"/>
      <c r="F126" s="75"/>
      <c r="G126" s="176"/>
      <c r="H126" s="176"/>
      <c r="I126" s="176"/>
      <c r="J126" s="75"/>
      <c r="K126" s="75"/>
      <c r="L126" s="75"/>
    </row>
    <row r="127" spans="2:12">
      <c r="B127" s="75"/>
      <c r="C127" s="75"/>
      <c r="D127" s="75"/>
      <c r="E127" s="75"/>
      <c r="F127" s="75"/>
      <c r="G127" s="176"/>
      <c r="H127" s="176"/>
      <c r="I127" s="176"/>
      <c r="J127" s="75"/>
      <c r="K127" s="75"/>
      <c r="L127" s="75"/>
    </row>
    <row r="128" spans="2:12">
      <c r="B128" s="75"/>
      <c r="C128" s="75"/>
      <c r="D128" s="75"/>
      <c r="E128" s="75"/>
      <c r="F128" s="75"/>
      <c r="G128" s="176"/>
      <c r="H128" s="176"/>
      <c r="I128" s="176"/>
      <c r="J128" s="75"/>
      <c r="K128" s="75"/>
      <c r="L128" s="75"/>
    </row>
    <row r="129" spans="2:12">
      <c r="B129" s="75"/>
      <c r="C129" s="75"/>
      <c r="D129" s="75"/>
      <c r="E129" s="75"/>
      <c r="F129" s="75"/>
      <c r="G129" s="176"/>
      <c r="H129" s="176"/>
      <c r="I129" s="176"/>
      <c r="J129" s="75"/>
      <c r="K129" s="75"/>
      <c r="L129" s="75"/>
    </row>
    <row r="130" spans="2:12">
      <c r="B130" s="75"/>
      <c r="C130" s="75"/>
      <c r="D130" s="75"/>
      <c r="E130" s="75"/>
      <c r="F130" s="75"/>
      <c r="G130" s="176"/>
      <c r="H130" s="176"/>
      <c r="I130" s="176"/>
      <c r="J130" s="75"/>
      <c r="K130" s="75"/>
      <c r="L130" s="75"/>
    </row>
    <row r="131" spans="2:12">
      <c r="B131" s="75"/>
      <c r="C131" s="75"/>
      <c r="D131" s="75"/>
      <c r="E131" s="75"/>
      <c r="F131" s="75"/>
      <c r="G131" s="176"/>
      <c r="H131" s="176"/>
      <c r="I131" s="176"/>
      <c r="J131" s="75"/>
      <c r="K131" s="75"/>
      <c r="L131" s="75"/>
    </row>
    <row r="132" spans="2:12">
      <c r="B132" s="75"/>
      <c r="C132" s="75"/>
      <c r="D132" s="75"/>
      <c r="E132" s="75"/>
      <c r="F132" s="75"/>
      <c r="G132" s="176"/>
      <c r="H132" s="176"/>
      <c r="I132" s="176"/>
      <c r="J132" s="75"/>
      <c r="K132" s="75"/>
      <c r="L132" s="75"/>
    </row>
    <row r="133" spans="2:12">
      <c r="B133" s="75"/>
      <c r="C133" s="75"/>
      <c r="D133" s="75"/>
      <c r="E133" s="75"/>
      <c r="F133" s="75"/>
      <c r="G133" s="176"/>
      <c r="H133" s="176"/>
      <c r="I133" s="176"/>
      <c r="J133" s="75"/>
      <c r="K133" s="75"/>
      <c r="L133" s="75"/>
    </row>
    <row r="134" spans="2:12">
      <c r="B134" s="75"/>
      <c r="C134" s="75"/>
      <c r="D134" s="75"/>
      <c r="E134" s="75"/>
      <c r="F134" s="75"/>
      <c r="G134" s="176"/>
      <c r="H134" s="176"/>
      <c r="I134" s="176"/>
      <c r="J134" s="75"/>
      <c r="K134" s="75"/>
      <c r="L134" s="75"/>
    </row>
    <row r="135" spans="2:12">
      <c r="B135" s="75"/>
      <c r="C135" s="75"/>
      <c r="D135" s="75"/>
      <c r="E135" s="75"/>
      <c r="F135" s="75"/>
      <c r="G135" s="176"/>
      <c r="H135" s="176"/>
      <c r="I135" s="176"/>
      <c r="J135" s="75"/>
      <c r="K135" s="75"/>
      <c r="L135" s="75"/>
    </row>
    <row r="136" spans="2:12">
      <c r="B136" s="75"/>
      <c r="C136" s="75"/>
      <c r="D136" s="75"/>
      <c r="E136" s="75"/>
      <c r="F136" s="75"/>
      <c r="G136" s="176"/>
      <c r="H136" s="176"/>
      <c r="I136" s="176"/>
      <c r="J136" s="75"/>
      <c r="K136" s="75"/>
      <c r="L136" s="75"/>
    </row>
    <row r="137" spans="2:12">
      <c r="B137" s="75"/>
      <c r="C137" s="75"/>
      <c r="D137" s="75"/>
      <c r="E137" s="75"/>
      <c r="F137" s="75"/>
      <c r="G137" s="176"/>
      <c r="H137" s="176"/>
      <c r="I137" s="176"/>
      <c r="J137" s="75"/>
      <c r="K137" s="75"/>
      <c r="L137" s="75"/>
    </row>
    <row r="138" spans="2:12">
      <c r="B138" s="75"/>
      <c r="C138" s="75"/>
      <c r="D138" s="75"/>
      <c r="E138" s="75"/>
      <c r="F138" s="75"/>
      <c r="G138" s="176"/>
      <c r="H138" s="176"/>
      <c r="I138" s="176"/>
      <c r="J138" s="75"/>
      <c r="K138" s="75"/>
      <c r="L138" s="75"/>
    </row>
    <row r="139" spans="2:12">
      <c r="B139" s="75"/>
      <c r="C139" s="75"/>
      <c r="D139" s="75"/>
      <c r="E139" s="75"/>
      <c r="F139" s="75"/>
      <c r="G139" s="176"/>
      <c r="H139" s="176"/>
      <c r="I139" s="176"/>
      <c r="J139" s="75"/>
      <c r="K139" s="75"/>
      <c r="L139" s="75"/>
    </row>
    <row r="140" spans="2:12">
      <c r="B140" s="75"/>
      <c r="C140" s="75"/>
      <c r="D140" s="75"/>
      <c r="E140" s="75"/>
      <c r="F140" s="75"/>
      <c r="G140" s="176"/>
      <c r="H140" s="176"/>
      <c r="I140" s="176"/>
      <c r="J140" s="75"/>
      <c r="K140" s="75"/>
      <c r="L140" s="75"/>
    </row>
    <row r="141" spans="2:12">
      <c r="B141" s="75"/>
      <c r="C141" s="75"/>
      <c r="D141" s="75"/>
      <c r="E141" s="75"/>
      <c r="F141" s="75"/>
      <c r="G141" s="176"/>
      <c r="H141" s="176"/>
      <c r="I141" s="176"/>
      <c r="J141" s="75"/>
      <c r="K141" s="75"/>
      <c r="L141" s="75"/>
    </row>
    <row r="142" spans="2:12">
      <c r="B142" s="75"/>
      <c r="C142" s="75"/>
      <c r="D142" s="75"/>
      <c r="E142" s="75"/>
      <c r="F142" s="75"/>
      <c r="G142" s="176"/>
      <c r="H142" s="176"/>
      <c r="I142" s="176"/>
      <c r="J142" s="75"/>
      <c r="K142" s="75"/>
      <c r="L142" s="75"/>
    </row>
    <row r="143" spans="2:12">
      <c r="B143" s="75"/>
      <c r="C143" s="75"/>
      <c r="D143" s="75"/>
      <c r="E143" s="75"/>
      <c r="F143" s="75"/>
      <c r="G143" s="176"/>
      <c r="H143" s="176"/>
      <c r="I143" s="176"/>
      <c r="J143" s="75"/>
      <c r="K143" s="75"/>
      <c r="L143" s="75"/>
    </row>
    <row r="144" spans="2:12">
      <c r="B144" s="75"/>
      <c r="C144" s="75"/>
      <c r="D144" s="75"/>
      <c r="E144" s="75"/>
      <c r="F144" s="75"/>
      <c r="G144" s="176"/>
      <c r="H144" s="176"/>
      <c r="I144" s="176"/>
      <c r="J144" s="75"/>
      <c r="K144" s="75"/>
      <c r="L144" s="75"/>
    </row>
    <row r="145" spans="2:12">
      <c r="B145" s="75"/>
      <c r="C145" s="75"/>
      <c r="D145" s="75"/>
      <c r="E145" s="75"/>
      <c r="F145" s="75"/>
      <c r="G145" s="176"/>
      <c r="H145" s="176"/>
      <c r="I145" s="176"/>
      <c r="J145" s="75"/>
      <c r="K145" s="75"/>
      <c r="L145" s="75"/>
    </row>
    <row r="146" spans="2:12">
      <c r="B146" s="75"/>
      <c r="C146" s="75"/>
      <c r="D146" s="75"/>
      <c r="E146" s="75"/>
      <c r="F146" s="75"/>
      <c r="G146" s="176"/>
      <c r="H146" s="176"/>
      <c r="I146" s="176"/>
      <c r="J146" s="75"/>
      <c r="K146" s="75"/>
      <c r="L146" s="75"/>
    </row>
    <row r="147" spans="2:12">
      <c r="B147" s="75"/>
      <c r="C147" s="75"/>
      <c r="D147" s="75"/>
      <c r="E147" s="75"/>
      <c r="F147" s="75"/>
      <c r="G147" s="176"/>
      <c r="H147" s="176"/>
      <c r="I147" s="176"/>
      <c r="J147" s="75"/>
      <c r="K147" s="75"/>
      <c r="L147" s="75"/>
    </row>
    <row r="148" spans="2:12">
      <c r="B148" s="75"/>
      <c r="C148" s="75"/>
      <c r="D148" s="75"/>
      <c r="E148" s="75"/>
      <c r="F148" s="75"/>
      <c r="G148" s="176"/>
      <c r="H148" s="176"/>
      <c r="I148" s="176"/>
      <c r="J148" s="75"/>
      <c r="K148" s="75"/>
      <c r="L148" s="75"/>
    </row>
    <row r="149" spans="2:12">
      <c r="B149" s="75"/>
      <c r="C149" s="75"/>
      <c r="D149" s="75"/>
      <c r="E149" s="75"/>
      <c r="F149" s="75"/>
      <c r="G149" s="176"/>
      <c r="H149" s="176"/>
      <c r="I149" s="176"/>
      <c r="J149" s="75"/>
      <c r="K149" s="75"/>
      <c r="L149" s="75"/>
    </row>
    <row r="150" spans="2:12">
      <c r="B150" s="75"/>
      <c r="C150" s="75"/>
      <c r="D150" s="75"/>
      <c r="E150" s="75"/>
      <c r="F150" s="75"/>
      <c r="G150" s="176"/>
      <c r="H150" s="176"/>
      <c r="I150" s="176"/>
      <c r="J150" s="75"/>
      <c r="K150" s="75"/>
      <c r="L150" s="75"/>
    </row>
    <row r="151" spans="2:12">
      <c r="B151" s="75"/>
      <c r="C151" s="75"/>
      <c r="D151" s="75"/>
      <c r="E151" s="75"/>
      <c r="F151" s="75"/>
      <c r="G151" s="176"/>
      <c r="H151" s="176"/>
      <c r="I151" s="176"/>
      <c r="J151" s="75"/>
      <c r="K151" s="75"/>
      <c r="L151" s="75"/>
    </row>
    <row r="152" spans="2:12">
      <c r="B152" s="75"/>
      <c r="C152" s="75"/>
      <c r="D152" s="75"/>
      <c r="E152" s="75"/>
      <c r="F152" s="75"/>
      <c r="G152" s="176"/>
      <c r="H152" s="176"/>
      <c r="I152" s="176"/>
      <c r="J152" s="75"/>
      <c r="K152" s="75"/>
      <c r="L152" s="75"/>
    </row>
    <row r="153" spans="2:12">
      <c r="B153" s="75"/>
      <c r="C153" s="75"/>
      <c r="D153" s="75"/>
      <c r="E153" s="75"/>
      <c r="F153" s="75"/>
      <c r="G153" s="176"/>
      <c r="H153" s="176"/>
      <c r="I153" s="176"/>
      <c r="J153" s="75"/>
      <c r="K153" s="75"/>
      <c r="L153" s="75"/>
    </row>
    <row r="154" spans="2:12">
      <c r="B154" s="75"/>
      <c r="C154" s="75"/>
      <c r="D154" s="75"/>
      <c r="E154" s="75"/>
      <c r="F154" s="75"/>
      <c r="G154" s="176"/>
      <c r="H154" s="176"/>
      <c r="I154" s="176"/>
      <c r="J154" s="75"/>
      <c r="K154" s="75"/>
      <c r="L154" s="75"/>
    </row>
    <row r="155" spans="2:12">
      <c r="B155" s="75"/>
      <c r="C155" s="75"/>
      <c r="D155" s="75"/>
      <c r="E155" s="75"/>
      <c r="F155" s="75"/>
      <c r="G155" s="176"/>
      <c r="H155" s="176"/>
      <c r="I155" s="176"/>
      <c r="J155" s="75"/>
      <c r="K155" s="75"/>
      <c r="L155" s="75"/>
    </row>
    <row r="156" spans="2:12">
      <c r="B156" s="75"/>
      <c r="C156" s="75"/>
      <c r="D156" s="75"/>
      <c r="E156" s="75"/>
      <c r="F156" s="75"/>
      <c r="G156" s="176"/>
      <c r="H156" s="176"/>
      <c r="I156" s="176"/>
      <c r="J156" s="75"/>
      <c r="K156" s="75"/>
      <c r="L156" s="75"/>
    </row>
    <row r="157" spans="2:12">
      <c r="B157" s="75"/>
      <c r="C157" s="75"/>
      <c r="D157" s="75"/>
      <c r="E157" s="75"/>
      <c r="F157" s="75"/>
      <c r="G157" s="176"/>
      <c r="H157" s="176"/>
      <c r="I157" s="176"/>
      <c r="J157" s="75"/>
      <c r="K157" s="75"/>
      <c r="L157" s="75"/>
    </row>
    <row r="158" spans="2:12">
      <c r="B158" s="75"/>
      <c r="C158" s="75"/>
      <c r="D158" s="75"/>
      <c r="E158" s="75"/>
      <c r="F158" s="75"/>
      <c r="G158" s="176"/>
      <c r="H158" s="176"/>
      <c r="I158" s="176"/>
      <c r="J158" s="75"/>
      <c r="K158" s="75"/>
      <c r="L158" s="75"/>
    </row>
    <row r="159" spans="2:12">
      <c r="B159" s="75"/>
      <c r="C159" s="75"/>
      <c r="D159" s="75"/>
      <c r="E159" s="75"/>
      <c r="F159" s="75"/>
      <c r="G159" s="176"/>
      <c r="H159" s="176"/>
      <c r="I159" s="176"/>
      <c r="J159" s="75"/>
      <c r="K159" s="75"/>
      <c r="L159" s="75"/>
    </row>
    <row r="160" spans="2:12">
      <c r="B160" s="75"/>
      <c r="C160" s="75"/>
      <c r="D160" s="75"/>
      <c r="E160" s="75"/>
      <c r="F160" s="75"/>
      <c r="G160" s="176"/>
      <c r="H160" s="176"/>
      <c r="I160" s="176"/>
      <c r="J160" s="75"/>
      <c r="K160" s="75"/>
      <c r="L160" s="75"/>
    </row>
    <row r="161" spans="2:12">
      <c r="B161" s="75"/>
      <c r="C161" s="75"/>
      <c r="D161" s="75"/>
      <c r="E161" s="75"/>
      <c r="F161" s="75"/>
      <c r="G161" s="176"/>
      <c r="H161" s="176"/>
      <c r="I161" s="176"/>
      <c r="J161" s="75"/>
      <c r="K161" s="75"/>
      <c r="L161" s="75"/>
    </row>
    <row r="162" spans="2:12">
      <c r="B162" s="75"/>
      <c r="C162" s="75"/>
      <c r="D162" s="75"/>
      <c r="E162" s="75"/>
      <c r="F162" s="75"/>
      <c r="G162" s="176"/>
      <c r="H162" s="176"/>
      <c r="I162" s="176"/>
      <c r="J162" s="75"/>
      <c r="K162" s="75"/>
      <c r="L162" s="75"/>
    </row>
    <row r="163" spans="2:12">
      <c r="B163" s="75"/>
      <c r="C163" s="75"/>
      <c r="D163" s="75"/>
      <c r="E163" s="75"/>
      <c r="F163" s="75"/>
      <c r="G163" s="176"/>
      <c r="H163" s="176"/>
      <c r="I163" s="176"/>
      <c r="J163" s="75"/>
      <c r="K163" s="75"/>
      <c r="L163" s="75"/>
    </row>
    <row r="164" spans="2:12">
      <c r="B164" s="75"/>
      <c r="C164" s="75"/>
      <c r="D164" s="75"/>
      <c r="E164" s="75"/>
      <c r="F164" s="75"/>
      <c r="G164" s="176"/>
      <c r="H164" s="176"/>
      <c r="I164" s="176"/>
      <c r="J164" s="75"/>
      <c r="K164" s="75"/>
      <c r="L164" s="75"/>
    </row>
    <row r="165" spans="2:12">
      <c r="B165" s="75"/>
      <c r="C165" s="75"/>
      <c r="D165" s="75"/>
      <c r="E165" s="75"/>
      <c r="F165" s="75"/>
      <c r="G165" s="176"/>
      <c r="H165" s="176"/>
      <c r="I165" s="176"/>
      <c r="J165" s="75"/>
      <c r="K165" s="75"/>
      <c r="L165" s="75"/>
    </row>
    <row r="166" spans="2:12">
      <c r="B166" s="75"/>
      <c r="C166" s="75"/>
      <c r="D166" s="75"/>
      <c r="E166" s="75"/>
      <c r="F166" s="75"/>
      <c r="G166" s="176"/>
      <c r="H166" s="176"/>
      <c r="I166" s="176"/>
      <c r="J166" s="75"/>
      <c r="K166" s="75"/>
      <c r="L166" s="75"/>
    </row>
    <row r="167" spans="2:12">
      <c r="B167" s="75"/>
      <c r="C167" s="75"/>
      <c r="D167" s="75"/>
      <c r="E167" s="75"/>
      <c r="F167" s="75"/>
      <c r="G167" s="176"/>
      <c r="H167" s="176"/>
      <c r="I167" s="176"/>
      <c r="J167" s="75"/>
      <c r="K167" s="75"/>
      <c r="L167" s="75"/>
    </row>
    <row r="168" spans="2:12">
      <c r="B168" s="75"/>
      <c r="C168" s="75"/>
      <c r="D168" s="75"/>
      <c r="E168" s="75"/>
      <c r="F168" s="75"/>
      <c r="G168" s="176"/>
      <c r="H168" s="176"/>
      <c r="I168" s="176"/>
      <c r="J168" s="75"/>
      <c r="K168" s="75"/>
      <c r="L168" s="75"/>
    </row>
    <row r="169" spans="2:12">
      <c r="B169" s="75"/>
      <c r="C169" s="75"/>
      <c r="D169" s="75"/>
      <c r="E169" s="75"/>
      <c r="F169" s="75"/>
      <c r="G169" s="176"/>
      <c r="H169" s="176"/>
      <c r="I169" s="176"/>
      <c r="J169" s="75"/>
      <c r="K169" s="75"/>
      <c r="L169" s="75"/>
    </row>
    <row r="170" spans="2:12">
      <c r="B170" s="75"/>
      <c r="C170" s="75"/>
      <c r="D170" s="75"/>
      <c r="E170" s="75"/>
      <c r="F170" s="75"/>
      <c r="G170" s="176"/>
      <c r="H170" s="176"/>
      <c r="I170" s="176"/>
      <c r="J170" s="75"/>
      <c r="K170" s="75"/>
      <c r="L170" s="75"/>
    </row>
    <row r="171" spans="2:12">
      <c r="B171" s="75"/>
      <c r="C171" s="75"/>
      <c r="D171" s="75"/>
      <c r="E171" s="75"/>
      <c r="F171" s="75"/>
      <c r="G171" s="176"/>
      <c r="H171" s="176"/>
      <c r="I171" s="176"/>
      <c r="J171" s="75"/>
      <c r="K171" s="75"/>
      <c r="L171" s="75"/>
    </row>
    <row r="172" spans="2:12">
      <c r="B172" s="75"/>
      <c r="C172" s="75"/>
      <c r="D172" s="75"/>
      <c r="E172" s="75"/>
      <c r="F172" s="75"/>
      <c r="G172" s="176"/>
      <c r="H172" s="176"/>
      <c r="I172" s="176"/>
      <c r="J172" s="75"/>
      <c r="K172" s="75"/>
      <c r="L172" s="75"/>
    </row>
    <row r="173" spans="2:12">
      <c r="B173" s="75"/>
      <c r="C173" s="75"/>
      <c r="D173" s="75"/>
      <c r="E173" s="75"/>
      <c r="F173" s="75"/>
      <c r="G173" s="176"/>
      <c r="H173" s="176"/>
      <c r="I173" s="176"/>
      <c r="J173" s="75"/>
      <c r="K173" s="75"/>
      <c r="L173" s="75"/>
    </row>
    <row r="174" spans="2:12">
      <c r="B174" s="75"/>
      <c r="C174" s="75"/>
      <c r="D174" s="75"/>
      <c r="E174" s="75"/>
      <c r="F174" s="75"/>
      <c r="G174" s="176"/>
      <c r="H174" s="176"/>
      <c r="I174" s="176"/>
      <c r="J174" s="75"/>
      <c r="K174" s="75"/>
      <c r="L174" s="75"/>
    </row>
    <row r="175" spans="2:12">
      <c r="B175" s="75"/>
      <c r="C175" s="75"/>
      <c r="D175" s="75"/>
      <c r="E175" s="75"/>
      <c r="F175" s="75"/>
      <c r="G175" s="176"/>
      <c r="H175" s="176"/>
      <c r="I175" s="176"/>
      <c r="J175" s="75"/>
      <c r="K175" s="75"/>
      <c r="L175" s="75"/>
    </row>
    <row r="176" spans="2:12">
      <c r="B176" s="75"/>
      <c r="C176" s="75"/>
      <c r="D176" s="75"/>
      <c r="E176" s="75"/>
      <c r="F176" s="75"/>
      <c r="G176" s="176"/>
      <c r="H176" s="176"/>
      <c r="I176" s="176"/>
      <c r="J176" s="75"/>
      <c r="K176" s="75"/>
      <c r="L176" s="75"/>
    </row>
    <row r="177" spans="2:12">
      <c r="B177" s="75"/>
      <c r="C177" s="75"/>
      <c r="D177" s="75"/>
      <c r="E177" s="75"/>
      <c r="F177" s="75"/>
      <c r="G177" s="176"/>
      <c r="H177" s="176"/>
      <c r="I177" s="176"/>
      <c r="J177" s="75"/>
      <c r="K177" s="75"/>
      <c r="L177" s="75"/>
    </row>
    <row r="178" spans="2:12">
      <c r="B178" s="75"/>
      <c r="C178" s="75"/>
      <c r="D178" s="75"/>
      <c r="E178" s="75"/>
      <c r="F178" s="75"/>
      <c r="G178" s="176"/>
      <c r="H178" s="176"/>
      <c r="I178" s="176"/>
      <c r="J178" s="75"/>
      <c r="K178" s="75"/>
      <c r="L178" s="75"/>
    </row>
    <row r="179" spans="2:12">
      <c r="B179" s="75"/>
      <c r="C179" s="75"/>
      <c r="D179" s="75"/>
      <c r="E179" s="75"/>
      <c r="F179" s="75"/>
      <c r="G179" s="176"/>
      <c r="H179" s="176"/>
      <c r="I179" s="176"/>
      <c r="J179" s="75"/>
      <c r="K179" s="75"/>
      <c r="L179" s="75"/>
    </row>
    <row r="180" spans="2:12">
      <c r="B180" s="75"/>
      <c r="C180" s="75"/>
      <c r="D180" s="75"/>
      <c r="E180" s="75"/>
      <c r="F180" s="75"/>
      <c r="G180" s="176"/>
      <c r="H180" s="176"/>
      <c r="I180" s="176"/>
      <c r="J180" s="75"/>
      <c r="K180" s="75"/>
      <c r="L180" s="75"/>
    </row>
    <row r="181" spans="2:12">
      <c r="B181" s="75"/>
      <c r="C181" s="75"/>
      <c r="D181" s="75"/>
      <c r="E181" s="75"/>
      <c r="F181" s="75"/>
      <c r="G181" s="176"/>
      <c r="H181" s="176"/>
      <c r="I181" s="176"/>
      <c r="J181" s="75"/>
      <c r="K181" s="75"/>
      <c r="L181" s="75"/>
    </row>
    <row r="182" spans="2:12">
      <c r="B182" s="75"/>
      <c r="C182" s="75"/>
      <c r="D182" s="75"/>
      <c r="E182" s="75"/>
      <c r="F182" s="75"/>
      <c r="G182" s="176"/>
      <c r="H182" s="176"/>
      <c r="I182" s="176"/>
      <c r="J182" s="75"/>
      <c r="K182" s="75"/>
      <c r="L182" s="75"/>
    </row>
    <row r="183" spans="2:12">
      <c r="B183" s="75"/>
      <c r="C183" s="75"/>
      <c r="D183" s="75"/>
      <c r="E183" s="75"/>
      <c r="F183" s="75"/>
      <c r="G183" s="176"/>
      <c r="H183" s="176"/>
      <c r="I183" s="176"/>
      <c r="J183" s="75"/>
      <c r="K183" s="75"/>
      <c r="L183" s="75"/>
    </row>
    <row r="184" spans="2:12">
      <c r="B184" s="75"/>
      <c r="C184" s="75"/>
      <c r="D184" s="75"/>
      <c r="E184" s="75"/>
      <c r="F184" s="75"/>
      <c r="G184" s="176"/>
      <c r="H184" s="176"/>
      <c r="I184" s="176"/>
      <c r="J184" s="75"/>
      <c r="K184" s="75"/>
      <c r="L184" s="75"/>
    </row>
    <row r="185" spans="2:12">
      <c r="B185" s="75"/>
      <c r="C185" s="75"/>
      <c r="D185" s="75"/>
      <c r="E185" s="75"/>
      <c r="F185" s="75"/>
      <c r="G185" s="176"/>
      <c r="H185" s="176"/>
      <c r="I185" s="176"/>
      <c r="J185" s="75"/>
      <c r="K185" s="75"/>
      <c r="L185" s="75"/>
    </row>
    <row r="186" spans="2:12">
      <c r="B186" s="75"/>
      <c r="C186" s="75"/>
      <c r="D186" s="75"/>
      <c r="E186" s="75"/>
      <c r="F186" s="75"/>
      <c r="G186" s="176"/>
      <c r="H186" s="176"/>
      <c r="I186" s="176"/>
      <c r="J186" s="75"/>
      <c r="K186" s="75"/>
      <c r="L186" s="75"/>
    </row>
    <row r="187" spans="2:12">
      <c r="B187" s="75"/>
      <c r="C187" s="75"/>
      <c r="D187" s="75"/>
      <c r="E187" s="75"/>
      <c r="F187" s="75"/>
      <c r="G187" s="176"/>
      <c r="H187" s="176"/>
      <c r="I187" s="176"/>
      <c r="J187" s="75"/>
      <c r="K187" s="75"/>
      <c r="L187" s="75"/>
    </row>
    <row r="188" spans="2:12">
      <c r="B188" s="75"/>
      <c r="C188" s="75"/>
      <c r="D188" s="75"/>
      <c r="E188" s="75"/>
      <c r="F188" s="75"/>
      <c r="G188" s="176"/>
      <c r="H188" s="176"/>
      <c r="I188" s="176"/>
      <c r="J188" s="75"/>
      <c r="K188" s="75"/>
      <c r="L188" s="75"/>
    </row>
    <row r="189" spans="2:12">
      <c r="B189" s="75"/>
      <c r="C189" s="75"/>
      <c r="D189" s="75"/>
      <c r="E189" s="75"/>
      <c r="F189" s="75"/>
      <c r="G189" s="176"/>
      <c r="H189" s="176"/>
      <c r="I189" s="176"/>
      <c r="J189" s="75"/>
      <c r="K189" s="75"/>
      <c r="L189" s="75"/>
    </row>
    <row r="190" spans="2:12">
      <c r="B190" s="75"/>
      <c r="C190" s="75"/>
      <c r="D190" s="75"/>
      <c r="E190" s="75"/>
      <c r="F190" s="75"/>
      <c r="G190" s="176"/>
      <c r="H190" s="176"/>
      <c r="I190" s="176"/>
      <c r="J190" s="75"/>
      <c r="K190" s="75"/>
      <c r="L190" s="75"/>
    </row>
    <row r="191" spans="2:12">
      <c r="B191" s="75"/>
      <c r="C191" s="75"/>
      <c r="D191" s="75"/>
      <c r="E191" s="75"/>
      <c r="F191" s="75"/>
      <c r="G191" s="176"/>
      <c r="H191" s="176"/>
      <c r="I191" s="176"/>
      <c r="J191" s="75"/>
      <c r="K191" s="75"/>
      <c r="L191" s="75"/>
    </row>
    <row r="192" spans="2:12">
      <c r="B192" s="75"/>
      <c r="C192" s="75"/>
      <c r="D192" s="75"/>
      <c r="E192" s="75"/>
      <c r="F192" s="75"/>
      <c r="G192" s="176"/>
      <c r="H192" s="176"/>
      <c r="I192" s="176"/>
      <c r="J192" s="75"/>
      <c r="K192" s="75"/>
      <c r="L192" s="75"/>
    </row>
    <row r="193" spans="2:12">
      <c r="B193" s="75"/>
      <c r="C193" s="75"/>
      <c r="D193" s="75"/>
      <c r="E193" s="75"/>
      <c r="F193" s="75"/>
      <c r="G193" s="176"/>
      <c r="H193" s="176"/>
      <c r="I193" s="176"/>
      <c r="J193" s="75"/>
      <c r="K193" s="75"/>
      <c r="L193" s="75"/>
    </row>
    <row r="194" spans="2:12">
      <c r="B194" s="75"/>
      <c r="C194" s="75"/>
      <c r="D194" s="75"/>
      <c r="E194" s="75"/>
      <c r="F194" s="75"/>
      <c r="G194" s="176"/>
      <c r="H194" s="176"/>
      <c r="I194" s="176"/>
      <c r="J194" s="75"/>
      <c r="K194" s="75"/>
      <c r="L194" s="75"/>
    </row>
    <row r="195" spans="2:12">
      <c r="B195" s="75"/>
      <c r="C195" s="75"/>
      <c r="D195" s="75"/>
      <c r="E195" s="75"/>
      <c r="F195" s="75"/>
      <c r="G195" s="176"/>
      <c r="H195" s="176"/>
      <c r="I195" s="176"/>
      <c r="J195" s="75"/>
      <c r="K195" s="75"/>
      <c r="L195" s="75"/>
    </row>
    <row r="196" spans="2:12">
      <c r="B196" s="75"/>
      <c r="C196" s="75"/>
      <c r="D196" s="75"/>
      <c r="E196" s="75"/>
      <c r="F196" s="75"/>
      <c r="G196" s="176"/>
      <c r="H196" s="176"/>
      <c r="I196" s="176"/>
      <c r="J196" s="75"/>
      <c r="K196" s="75"/>
      <c r="L196" s="75"/>
    </row>
    <row r="197" spans="2:12">
      <c r="B197" s="75"/>
      <c r="C197" s="75"/>
      <c r="D197" s="75"/>
      <c r="E197" s="75"/>
      <c r="F197" s="75"/>
      <c r="G197" s="176"/>
      <c r="H197" s="176"/>
      <c r="I197" s="176"/>
      <c r="J197" s="75"/>
      <c r="K197" s="75"/>
      <c r="L197" s="75"/>
    </row>
    <row r="198" spans="2:12">
      <c r="B198" s="75"/>
      <c r="C198" s="75"/>
      <c r="D198" s="75"/>
      <c r="E198" s="75"/>
      <c r="F198" s="75"/>
      <c r="G198" s="176"/>
      <c r="H198" s="176"/>
      <c r="I198" s="176"/>
      <c r="J198" s="75"/>
      <c r="K198" s="75"/>
      <c r="L198" s="75"/>
    </row>
    <row r="199" spans="2:12">
      <c r="B199" s="75"/>
      <c r="C199" s="75"/>
      <c r="D199" s="75"/>
      <c r="E199" s="75"/>
      <c r="F199" s="75"/>
      <c r="G199" s="176"/>
      <c r="H199" s="176"/>
      <c r="I199" s="176"/>
      <c r="J199" s="75"/>
      <c r="K199" s="75"/>
      <c r="L199" s="75"/>
    </row>
    <row r="200" spans="2:12">
      <c r="B200" s="75"/>
      <c r="C200" s="75"/>
      <c r="D200" s="75"/>
      <c r="E200" s="75"/>
      <c r="F200" s="75"/>
      <c r="G200" s="176"/>
      <c r="H200" s="176"/>
      <c r="I200" s="176"/>
      <c r="J200" s="75"/>
      <c r="K200" s="75"/>
      <c r="L200" s="75"/>
    </row>
    <row r="201" spans="2:12">
      <c r="B201" s="75"/>
      <c r="C201" s="75"/>
      <c r="D201" s="75"/>
      <c r="E201" s="75"/>
      <c r="F201" s="75"/>
      <c r="G201" s="176"/>
      <c r="H201" s="176"/>
      <c r="I201" s="176"/>
      <c r="J201" s="75"/>
      <c r="K201" s="75"/>
      <c r="L201" s="75"/>
    </row>
    <row r="202" spans="2:12">
      <c r="B202" s="75"/>
      <c r="C202" s="75"/>
      <c r="D202" s="75"/>
      <c r="E202" s="75"/>
      <c r="F202" s="75"/>
      <c r="G202" s="176"/>
      <c r="H202" s="176"/>
      <c r="I202" s="176"/>
      <c r="J202" s="75"/>
      <c r="K202" s="75"/>
      <c r="L202" s="75"/>
    </row>
    <row r="203" spans="2:12">
      <c r="B203" s="75"/>
      <c r="C203" s="75"/>
      <c r="D203" s="75"/>
      <c r="E203" s="75"/>
      <c r="F203" s="75"/>
      <c r="G203" s="176"/>
      <c r="H203" s="176"/>
      <c r="I203" s="176"/>
      <c r="J203" s="75"/>
      <c r="K203" s="75"/>
      <c r="L203" s="75"/>
    </row>
    <row r="204" spans="2:12">
      <c r="B204" s="75"/>
      <c r="C204" s="75"/>
      <c r="D204" s="75"/>
      <c r="E204" s="75"/>
      <c r="F204" s="75"/>
      <c r="G204" s="176"/>
      <c r="H204" s="176"/>
      <c r="I204" s="176"/>
      <c r="J204" s="75"/>
      <c r="K204" s="75"/>
      <c r="L204" s="75"/>
    </row>
    <row r="205" spans="2:12">
      <c r="B205" s="75"/>
      <c r="C205" s="75"/>
      <c r="D205" s="75"/>
      <c r="E205" s="75"/>
      <c r="F205" s="75"/>
      <c r="G205" s="176"/>
      <c r="H205" s="176"/>
      <c r="I205" s="176"/>
      <c r="J205" s="75"/>
      <c r="K205" s="75"/>
      <c r="L205" s="75"/>
    </row>
    <row r="206" spans="2:12">
      <c r="B206" s="75"/>
      <c r="C206" s="75"/>
      <c r="D206" s="75"/>
      <c r="E206" s="75"/>
      <c r="F206" s="75"/>
      <c r="G206" s="176"/>
      <c r="H206" s="176"/>
      <c r="I206" s="176"/>
      <c r="J206" s="75"/>
      <c r="K206" s="75"/>
      <c r="L206" s="75"/>
    </row>
    <row r="207" spans="2:12">
      <c r="B207" s="75"/>
      <c r="C207" s="75"/>
      <c r="D207" s="75"/>
      <c r="E207" s="75"/>
      <c r="F207" s="75"/>
      <c r="G207" s="176"/>
      <c r="H207" s="176"/>
      <c r="I207" s="176"/>
      <c r="J207" s="75"/>
      <c r="K207" s="75"/>
      <c r="L207" s="75"/>
    </row>
    <row r="208" spans="2:12">
      <c r="B208" s="75"/>
      <c r="C208" s="75"/>
      <c r="D208" s="75"/>
      <c r="E208" s="75"/>
      <c r="F208" s="75"/>
      <c r="G208" s="176"/>
      <c r="H208" s="176"/>
      <c r="I208" s="176"/>
      <c r="J208" s="75"/>
      <c r="K208" s="75"/>
      <c r="L208" s="75"/>
    </row>
    <row r="209" spans="2:12">
      <c r="B209" s="75"/>
      <c r="C209" s="75"/>
      <c r="D209" s="75"/>
      <c r="E209" s="75"/>
      <c r="F209" s="75"/>
      <c r="G209" s="176"/>
      <c r="H209" s="176"/>
      <c r="I209" s="176"/>
      <c r="J209" s="75"/>
      <c r="K209" s="75"/>
      <c r="L209" s="75"/>
    </row>
    <row r="210" spans="2:12">
      <c r="B210" s="75"/>
      <c r="C210" s="75"/>
      <c r="D210" s="75"/>
      <c r="E210" s="75"/>
      <c r="F210" s="75"/>
      <c r="G210" s="176"/>
      <c r="H210" s="176"/>
      <c r="I210" s="176"/>
      <c r="J210" s="75"/>
      <c r="K210" s="75"/>
      <c r="L210" s="75"/>
    </row>
    <row r="211" spans="2:12">
      <c r="B211" s="75"/>
      <c r="C211" s="75"/>
      <c r="D211" s="75"/>
      <c r="E211" s="75"/>
      <c r="F211" s="75"/>
      <c r="G211" s="176"/>
      <c r="H211" s="176"/>
      <c r="I211" s="176"/>
      <c r="J211" s="75"/>
      <c r="K211" s="75"/>
      <c r="L211" s="75"/>
    </row>
    <row r="212" spans="2:12">
      <c r="B212" s="75"/>
      <c r="C212" s="75"/>
      <c r="D212" s="75"/>
      <c r="E212" s="75"/>
      <c r="F212" s="75"/>
      <c r="G212" s="176"/>
      <c r="H212" s="176"/>
      <c r="I212" s="176"/>
      <c r="J212" s="75"/>
      <c r="K212" s="75"/>
      <c r="L212" s="75"/>
    </row>
    <row r="213" spans="2:12">
      <c r="B213" s="75"/>
      <c r="C213" s="75"/>
      <c r="D213" s="75"/>
      <c r="E213" s="75"/>
      <c r="F213" s="75"/>
      <c r="G213" s="176"/>
      <c r="H213" s="176"/>
      <c r="I213" s="176"/>
      <c r="J213" s="75"/>
      <c r="K213" s="75"/>
      <c r="L213" s="75"/>
    </row>
    <row r="214" spans="2:12">
      <c r="B214" s="75"/>
      <c r="C214" s="75"/>
      <c r="D214" s="75"/>
      <c r="E214" s="75"/>
      <c r="F214" s="75"/>
      <c r="G214" s="176"/>
      <c r="H214" s="176"/>
      <c r="I214" s="176"/>
      <c r="J214" s="75"/>
      <c r="K214" s="75"/>
      <c r="L214" s="75"/>
    </row>
    <row r="215" spans="2:12">
      <c r="B215" s="75"/>
      <c r="C215" s="75"/>
      <c r="D215" s="75"/>
      <c r="E215" s="75"/>
      <c r="F215" s="75"/>
      <c r="G215" s="176"/>
      <c r="H215" s="176"/>
      <c r="I215" s="176"/>
      <c r="J215" s="75"/>
      <c r="K215" s="75"/>
      <c r="L215" s="75"/>
    </row>
    <row r="216" spans="2:12">
      <c r="B216" s="75"/>
      <c r="C216" s="75"/>
      <c r="D216" s="75"/>
      <c r="E216" s="75"/>
      <c r="F216" s="75"/>
      <c r="G216" s="176"/>
      <c r="H216" s="176"/>
      <c r="I216" s="176"/>
      <c r="J216" s="75"/>
      <c r="K216" s="75"/>
      <c r="L216" s="75"/>
    </row>
    <row r="217" spans="2:12">
      <c r="B217" s="75"/>
      <c r="C217" s="75"/>
      <c r="D217" s="75"/>
      <c r="E217" s="75"/>
      <c r="F217" s="75"/>
      <c r="G217" s="176"/>
      <c r="H217" s="176"/>
      <c r="I217" s="176"/>
      <c r="J217" s="75"/>
      <c r="K217" s="75"/>
      <c r="L217" s="75"/>
    </row>
    <row r="218" spans="2:12">
      <c r="B218" s="75"/>
      <c r="C218" s="75"/>
      <c r="D218" s="75"/>
      <c r="E218" s="75"/>
      <c r="F218" s="75"/>
      <c r="G218" s="176"/>
      <c r="H218" s="176"/>
      <c r="I218" s="176"/>
      <c r="J218" s="75"/>
      <c r="K218" s="75"/>
      <c r="L218" s="75"/>
    </row>
    <row r="219" spans="2:12">
      <c r="B219" s="75"/>
      <c r="C219" s="75"/>
      <c r="D219" s="75"/>
      <c r="E219" s="75"/>
      <c r="F219" s="75"/>
      <c r="G219" s="176"/>
      <c r="H219" s="176"/>
      <c r="I219" s="176"/>
      <c r="J219" s="75"/>
      <c r="K219" s="75"/>
      <c r="L219" s="75"/>
    </row>
    <row r="220" spans="2:12">
      <c r="B220" s="75"/>
      <c r="C220" s="75"/>
      <c r="D220" s="75"/>
      <c r="E220" s="75"/>
      <c r="F220" s="75"/>
      <c r="G220" s="176"/>
      <c r="H220" s="176"/>
      <c r="I220" s="176"/>
      <c r="J220" s="75"/>
      <c r="K220" s="75"/>
      <c r="L220" s="75"/>
    </row>
    <row r="221" spans="2:12">
      <c r="B221" s="75"/>
      <c r="C221" s="75"/>
      <c r="D221" s="75"/>
      <c r="E221" s="75"/>
      <c r="F221" s="75"/>
      <c r="G221" s="176"/>
      <c r="H221" s="176"/>
      <c r="I221" s="176"/>
      <c r="J221" s="75"/>
      <c r="K221" s="75"/>
      <c r="L221" s="75"/>
    </row>
    <row r="222" spans="2:12">
      <c r="B222" s="75"/>
      <c r="C222" s="75"/>
      <c r="D222" s="75"/>
      <c r="E222" s="75"/>
      <c r="F222" s="75"/>
      <c r="G222" s="176"/>
      <c r="H222" s="176"/>
      <c r="I222" s="176"/>
      <c r="J222" s="75"/>
      <c r="K222" s="75"/>
      <c r="L222" s="75"/>
    </row>
    <row r="223" spans="2:12">
      <c r="B223" s="75"/>
      <c r="C223" s="75"/>
      <c r="D223" s="75"/>
      <c r="E223" s="75"/>
      <c r="F223" s="75"/>
      <c r="G223" s="176"/>
      <c r="H223" s="176"/>
      <c r="I223" s="176"/>
      <c r="J223" s="75"/>
      <c r="K223" s="75"/>
      <c r="L223" s="75"/>
    </row>
    <row r="224" spans="2:12">
      <c r="B224" s="75"/>
      <c r="C224" s="75"/>
      <c r="D224" s="75"/>
      <c r="E224" s="75"/>
      <c r="F224" s="75"/>
      <c r="G224" s="176"/>
      <c r="H224" s="176"/>
      <c r="I224" s="176"/>
      <c r="J224" s="75"/>
      <c r="K224" s="75"/>
      <c r="L224" s="75"/>
    </row>
    <row r="225" spans="2:12">
      <c r="B225" s="75"/>
      <c r="C225" s="75"/>
      <c r="D225" s="75"/>
      <c r="E225" s="75"/>
      <c r="F225" s="75"/>
      <c r="G225" s="176"/>
      <c r="H225" s="176"/>
      <c r="I225" s="176"/>
      <c r="J225" s="75"/>
      <c r="K225" s="75"/>
      <c r="L225" s="75"/>
    </row>
    <row r="226" spans="2:12">
      <c r="B226" s="75"/>
      <c r="C226" s="75"/>
      <c r="D226" s="75"/>
      <c r="E226" s="75"/>
      <c r="F226" s="75"/>
      <c r="G226" s="176"/>
      <c r="H226" s="176"/>
      <c r="I226" s="176"/>
      <c r="J226" s="75"/>
      <c r="K226" s="75"/>
      <c r="L226" s="75"/>
    </row>
    <row r="227" spans="2:12">
      <c r="B227" s="75"/>
      <c r="C227" s="75"/>
      <c r="D227" s="75"/>
      <c r="E227" s="75"/>
      <c r="F227" s="75"/>
      <c r="G227" s="176"/>
      <c r="H227" s="176"/>
      <c r="I227" s="176"/>
      <c r="J227" s="75"/>
      <c r="K227" s="75"/>
      <c r="L227" s="75"/>
    </row>
    <row r="228" spans="2:12">
      <c r="B228" s="75"/>
      <c r="C228" s="75"/>
      <c r="D228" s="75"/>
      <c r="E228" s="75"/>
      <c r="F228" s="75"/>
      <c r="G228" s="176"/>
      <c r="H228" s="176"/>
      <c r="I228" s="176"/>
      <c r="J228" s="75"/>
      <c r="K228" s="75"/>
      <c r="L228" s="75"/>
    </row>
    <row r="229" spans="2:12">
      <c r="B229" s="75"/>
      <c r="C229" s="75"/>
      <c r="D229" s="75"/>
      <c r="E229" s="75"/>
      <c r="F229" s="75"/>
      <c r="G229" s="176"/>
      <c r="H229" s="176"/>
      <c r="I229" s="176"/>
      <c r="J229" s="75"/>
      <c r="K229" s="75"/>
      <c r="L229" s="75"/>
    </row>
    <row r="230" spans="2:12">
      <c r="B230" s="75"/>
      <c r="C230" s="75"/>
      <c r="D230" s="75"/>
      <c r="E230" s="75"/>
      <c r="F230" s="75"/>
      <c r="G230" s="176"/>
      <c r="H230" s="176"/>
      <c r="I230" s="176"/>
      <c r="J230" s="75"/>
      <c r="K230" s="75"/>
      <c r="L230" s="75"/>
    </row>
    <row r="231" spans="2:12">
      <c r="B231" s="75"/>
      <c r="C231" s="75"/>
      <c r="D231" s="75"/>
      <c r="E231" s="75"/>
      <c r="F231" s="75"/>
      <c r="G231" s="176"/>
      <c r="H231" s="176"/>
      <c r="I231" s="176"/>
      <c r="J231" s="75"/>
      <c r="K231" s="75"/>
      <c r="L231" s="75"/>
    </row>
    <row r="232" spans="2:12">
      <c r="B232" s="75"/>
      <c r="C232" s="75"/>
      <c r="D232" s="75"/>
      <c r="E232" s="75"/>
      <c r="F232" s="75"/>
      <c r="G232" s="176"/>
      <c r="H232" s="176"/>
      <c r="I232" s="176"/>
      <c r="J232" s="75"/>
      <c r="K232" s="75"/>
      <c r="L232" s="75"/>
    </row>
    <row r="233" spans="2:12">
      <c r="B233" s="75"/>
      <c r="C233" s="75"/>
      <c r="D233" s="75"/>
      <c r="E233" s="75"/>
      <c r="F233" s="75"/>
      <c r="G233" s="176"/>
      <c r="H233" s="176"/>
      <c r="I233" s="176"/>
      <c r="J233" s="75"/>
      <c r="K233" s="75"/>
      <c r="L233" s="75"/>
    </row>
    <row r="234" spans="2:12">
      <c r="B234" s="75"/>
      <c r="C234" s="75"/>
      <c r="D234" s="75"/>
      <c r="E234" s="75"/>
      <c r="F234" s="75"/>
      <c r="G234" s="176"/>
      <c r="H234" s="176"/>
      <c r="I234" s="176"/>
      <c r="J234" s="75"/>
      <c r="K234" s="75"/>
      <c r="L234" s="75"/>
    </row>
    <row r="235" spans="2:12">
      <c r="B235" s="75"/>
      <c r="C235" s="75"/>
      <c r="D235" s="75"/>
      <c r="E235" s="75"/>
      <c r="F235" s="75"/>
      <c r="G235" s="176"/>
      <c r="H235" s="176"/>
      <c r="I235" s="176"/>
      <c r="J235" s="75"/>
      <c r="K235" s="75"/>
      <c r="L235" s="75"/>
    </row>
    <row r="236" spans="2:12">
      <c r="B236" s="75"/>
      <c r="C236" s="75"/>
      <c r="D236" s="75"/>
      <c r="E236" s="75"/>
      <c r="F236" s="75"/>
      <c r="G236" s="176"/>
      <c r="H236" s="176"/>
      <c r="I236" s="176"/>
      <c r="J236" s="75"/>
      <c r="K236" s="75"/>
      <c r="L236" s="75"/>
    </row>
    <row r="237" spans="2:12">
      <c r="B237" s="75"/>
      <c r="C237" s="75"/>
      <c r="D237" s="75"/>
      <c r="E237" s="75"/>
      <c r="F237" s="75"/>
      <c r="G237" s="176"/>
      <c r="H237" s="176"/>
      <c r="I237" s="176"/>
      <c r="J237" s="75"/>
      <c r="K237" s="75"/>
      <c r="L237" s="75"/>
    </row>
    <row r="238" spans="2:12">
      <c r="B238" s="75"/>
      <c r="C238" s="75"/>
      <c r="D238" s="75"/>
      <c r="E238" s="75"/>
      <c r="F238" s="75"/>
      <c r="G238" s="176"/>
      <c r="H238" s="176"/>
      <c r="I238" s="176"/>
      <c r="J238" s="75"/>
      <c r="K238" s="75"/>
      <c r="L238" s="75"/>
    </row>
    <row r="239" spans="2:12">
      <c r="B239" s="75"/>
      <c r="C239" s="75"/>
      <c r="D239" s="75"/>
      <c r="E239" s="75"/>
      <c r="F239" s="75"/>
      <c r="G239" s="176"/>
      <c r="H239" s="176"/>
      <c r="I239" s="176"/>
      <c r="J239" s="75"/>
      <c r="K239" s="75"/>
      <c r="L239" s="75"/>
    </row>
    <row r="240" spans="2:12">
      <c r="B240" s="75"/>
      <c r="C240" s="75"/>
      <c r="D240" s="75"/>
      <c r="E240" s="75"/>
      <c r="F240" s="75"/>
      <c r="G240" s="176"/>
      <c r="H240" s="176"/>
      <c r="I240" s="176"/>
      <c r="J240" s="75"/>
      <c r="K240" s="75"/>
      <c r="L240" s="75"/>
    </row>
    <row r="241" spans="2:12">
      <c r="B241" s="75"/>
      <c r="C241" s="75"/>
      <c r="D241" s="75"/>
      <c r="E241" s="75"/>
      <c r="F241" s="75"/>
      <c r="G241" s="176"/>
      <c r="H241" s="176"/>
      <c r="I241" s="176"/>
      <c r="J241" s="75"/>
      <c r="K241" s="75"/>
      <c r="L241" s="75"/>
    </row>
    <row r="242" spans="2:12">
      <c r="B242" s="75"/>
      <c r="C242" s="75"/>
      <c r="D242" s="75"/>
      <c r="E242" s="75"/>
      <c r="F242" s="75"/>
      <c r="G242" s="176"/>
      <c r="H242" s="176"/>
      <c r="I242" s="176"/>
      <c r="J242" s="75"/>
      <c r="K242" s="75"/>
      <c r="L242" s="75"/>
    </row>
    <row r="243" spans="2:12">
      <c r="B243" s="75"/>
      <c r="C243" s="75"/>
      <c r="D243" s="75"/>
      <c r="E243" s="75"/>
      <c r="F243" s="75"/>
      <c r="G243" s="176"/>
      <c r="H243" s="176"/>
      <c r="I243" s="176"/>
      <c r="J243" s="75"/>
      <c r="K243" s="75"/>
      <c r="L243" s="75"/>
    </row>
    <row r="244" spans="2:12">
      <c r="B244" s="75"/>
      <c r="C244" s="75"/>
      <c r="D244" s="75"/>
      <c r="E244" s="75"/>
      <c r="F244" s="75"/>
      <c r="G244" s="176"/>
      <c r="H244" s="176"/>
      <c r="I244" s="176"/>
      <c r="J244" s="75"/>
      <c r="K244" s="75"/>
      <c r="L244" s="75"/>
    </row>
    <row r="245" spans="2:12">
      <c r="B245" s="75"/>
      <c r="C245" s="75"/>
      <c r="D245" s="75"/>
      <c r="E245" s="75"/>
      <c r="F245" s="75"/>
      <c r="G245" s="176"/>
      <c r="H245" s="176"/>
      <c r="I245" s="176"/>
      <c r="J245" s="75"/>
      <c r="K245" s="75"/>
      <c r="L245" s="75"/>
    </row>
    <row r="246" spans="2:12">
      <c r="B246" s="75"/>
      <c r="C246" s="75"/>
      <c r="D246" s="75"/>
      <c r="E246" s="75"/>
      <c r="F246" s="75"/>
      <c r="G246" s="176"/>
      <c r="H246" s="176"/>
      <c r="I246" s="176"/>
      <c r="J246" s="75"/>
      <c r="K246" s="75"/>
      <c r="L246" s="75"/>
    </row>
    <row r="247" spans="2:12">
      <c r="B247" s="75"/>
      <c r="C247" s="75"/>
      <c r="D247" s="75"/>
      <c r="E247" s="75"/>
      <c r="F247" s="75"/>
      <c r="G247" s="176"/>
      <c r="H247" s="176"/>
      <c r="I247" s="176"/>
      <c r="J247" s="75"/>
      <c r="K247" s="75"/>
      <c r="L247" s="75"/>
    </row>
    <row r="248" spans="2:12">
      <c r="B248" s="75"/>
      <c r="C248" s="75"/>
      <c r="D248" s="75"/>
      <c r="E248" s="75"/>
      <c r="F248" s="75"/>
      <c r="G248" s="176"/>
      <c r="H248" s="176"/>
      <c r="I248" s="176"/>
      <c r="J248" s="75"/>
      <c r="K248" s="75"/>
      <c r="L248" s="75"/>
    </row>
    <row r="249" spans="2:12">
      <c r="B249" s="75"/>
      <c r="C249" s="75"/>
      <c r="D249" s="75"/>
      <c r="E249" s="75"/>
      <c r="F249" s="75"/>
      <c r="G249" s="176"/>
      <c r="H249" s="176"/>
      <c r="I249" s="176"/>
      <c r="J249" s="75"/>
      <c r="K249" s="75"/>
      <c r="L249" s="75"/>
    </row>
    <row r="250" spans="2:12">
      <c r="B250" s="75"/>
      <c r="C250" s="75"/>
      <c r="D250" s="75"/>
      <c r="E250" s="75"/>
      <c r="F250" s="75"/>
      <c r="G250" s="176"/>
      <c r="H250" s="176"/>
      <c r="I250" s="176"/>
      <c r="J250" s="75"/>
      <c r="K250" s="75"/>
      <c r="L250" s="75"/>
    </row>
    <row r="251" spans="2:12">
      <c r="B251" s="75"/>
      <c r="C251" s="75"/>
      <c r="D251" s="75"/>
      <c r="E251" s="75"/>
      <c r="F251" s="75"/>
      <c r="G251" s="176"/>
      <c r="H251" s="176"/>
      <c r="I251" s="176"/>
      <c r="J251" s="75"/>
      <c r="K251" s="75"/>
      <c r="L251" s="75"/>
    </row>
    <row r="252" spans="2:12">
      <c r="B252" s="75"/>
      <c r="C252" s="75"/>
      <c r="D252" s="75"/>
      <c r="E252" s="75"/>
      <c r="F252" s="75"/>
      <c r="G252" s="176"/>
      <c r="H252" s="176"/>
      <c r="I252" s="176"/>
      <c r="J252" s="75"/>
      <c r="K252" s="75"/>
      <c r="L252" s="75"/>
    </row>
    <row r="253" spans="2:12">
      <c r="B253" s="75"/>
      <c r="C253" s="75"/>
      <c r="D253" s="75"/>
      <c r="E253" s="75"/>
      <c r="F253" s="75"/>
      <c r="G253" s="176"/>
      <c r="H253" s="176"/>
      <c r="I253" s="176"/>
      <c r="J253" s="75"/>
      <c r="K253" s="75"/>
      <c r="L253" s="75"/>
    </row>
    <row r="254" spans="2:12">
      <c r="B254" s="75"/>
      <c r="C254" s="75"/>
      <c r="D254" s="75"/>
      <c r="E254" s="75"/>
      <c r="F254" s="75"/>
      <c r="G254" s="176"/>
      <c r="H254" s="176"/>
      <c r="I254" s="176"/>
      <c r="J254" s="75"/>
      <c r="K254" s="75"/>
      <c r="L254" s="75"/>
    </row>
    <row r="255" spans="2:12">
      <c r="B255" s="75"/>
      <c r="C255" s="75"/>
      <c r="D255" s="75"/>
      <c r="E255" s="75"/>
      <c r="F255" s="75"/>
      <c r="G255" s="176"/>
      <c r="H255" s="176"/>
      <c r="I255" s="176"/>
      <c r="J255" s="75"/>
      <c r="K255" s="75"/>
      <c r="L255" s="75"/>
    </row>
    <row r="256" spans="2:12">
      <c r="B256" s="75"/>
      <c r="C256" s="75"/>
      <c r="D256" s="75"/>
      <c r="E256" s="75"/>
      <c r="F256" s="75"/>
      <c r="G256" s="176"/>
      <c r="H256" s="176"/>
      <c r="I256" s="176"/>
      <c r="J256" s="75"/>
      <c r="K256" s="75"/>
      <c r="L256" s="75"/>
    </row>
    <row r="257" spans="2:12">
      <c r="B257" s="75"/>
      <c r="C257" s="75"/>
      <c r="D257" s="75"/>
      <c r="E257" s="75"/>
      <c r="F257" s="75"/>
      <c r="G257" s="176"/>
      <c r="H257" s="176"/>
      <c r="I257" s="176"/>
      <c r="J257" s="75"/>
      <c r="K257" s="75"/>
      <c r="L257" s="75"/>
    </row>
    <row r="258" spans="2:12">
      <c r="B258" s="75"/>
      <c r="C258" s="75"/>
      <c r="D258" s="75"/>
      <c r="E258" s="75"/>
      <c r="F258" s="75"/>
      <c r="G258" s="176"/>
      <c r="H258" s="176"/>
      <c r="I258" s="176"/>
      <c r="J258" s="75"/>
      <c r="K258" s="75"/>
      <c r="L258" s="75"/>
    </row>
    <row r="259" spans="2:12">
      <c r="B259" s="75"/>
      <c r="C259" s="75"/>
      <c r="D259" s="75"/>
      <c r="E259" s="75"/>
      <c r="F259" s="75"/>
      <c r="G259" s="176"/>
      <c r="H259" s="176"/>
      <c r="I259" s="176"/>
      <c r="J259" s="75"/>
      <c r="K259" s="75"/>
      <c r="L259" s="75"/>
    </row>
    <row r="260" spans="2:12">
      <c r="B260" s="75"/>
      <c r="C260" s="75"/>
      <c r="D260" s="75"/>
      <c r="E260" s="75"/>
      <c r="F260" s="75"/>
      <c r="G260" s="176"/>
      <c r="H260" s="176"/>
      <c r="I260" s="176"/>
      <c r="J260" s="75"/>
      <c r="K260" s="75"/>
      <c r="L260" s="75"/>
    </row>
    <row r="261" spans="2:12">
      <c r="B261" s="75"/>
      <c r="C261" s="75"/>
      <c r="D261" s="75"/>
      <c r="E261" s="75"/>
      <c r="F261" s="75"/>
      <c r="G261" s="176"/>
      <c r="H261" s="176"/>
      <c r="I261" s="176"/>
      <c r="J261" s="75"/>
      <c r="K261" s="75"/>
      <c r="L261" s="75"/>
    </row>
    <row r="262" spans="2:12">
      <c r="B262" s="75"/>
      <c r="C262" s="75"/>
      <c r="D262" s="75"/>
      <c r="E262" s="75"/>
      <c r="F262" s="75"/>
      <c r="G262" s="176"/>
      <c r="H262" s="176"/>
      <c r="I262" s="176"/>
      <c r="J262" s="75"/>
      <c r="K262" s="75"/>
      <c r="L262" s="75"/>
    </row>
    <row r="263" spans="2:12">
      <c r="B263" s="75"/>
      <c r="C263" s="75"/>
      <c r="D263" s="75"/>
      <c r="E263" s="75"/>
      <c r="F263" s="75"/>
      <c r="G263" s="176"/>
      <c r="H263" s="176"/>
      <c r="I263" s="176"/>
      <c r="J263" s="75"/>
      <c r="K263" s="75"/>
      <c r="L263" s="75"/>
    </row>
    <row r="264" spans="2:12">
      <c r="B264" s="75"/>
      <c r="C264" s="75"/>
      <c r="D264" s="75"/>
      <c r="E264" s="75"/>
      <c r="F264" s="75"/>
      <c r="G264" s="176"/>
      <c r="H264" s="176"/>
      <c r="I264" s="176"/>
      <c r="J264" s="75"/>
      <c r="K264" s="75"/>
      <c r="L264" s="75"/>
    </row>
    <row r="265" spans="2:12">
      <c r="B265" s="75"/>
      <c r="C265" s="75"/>
      <c r="D265" s="75"/>
      <c r="E265" s="75"/>
      <c r="F265" s="75"/>
      <c r="G265" s="176"/>
      <c r="H265" s="176"/>
      <c r="I265" s="176"/>
      <c r="J265" s="75"/>
      <c r="K265" s="75"/>
      <c r="L265" s="75"/>
    </row>
    <row r="266" spans="2:12">
      <c r="B266" s="75"/>
      <c r="C266" s="75"/>
      <c r="D266" s="75"/>
      <c r="E266" s="75"/>
      <c r="F266" s="75"/>
      <c r="G266" s="176"/>
      <c r="H266" s="176"/>
      <c r="I266" s="176"/>
      <c r="J266" s="75"/>
      <c r="K266" s="75"/>
      <c r="L266" s="75"/>
    </row>
    <row r="267" spans="2:12">
      <c r="B267" s="75"/>
      <c r="C267" s="75"/>
      <c r="D267" s="75"/>
      <c r="E267" s="75"/>
      <c r="F267" s="75"/>
      <c r="G267" s="176"/>
      <c r="H267" s="176"/>
      <c r="I267" s="176"/>
      <c r="J267" s="75"/>
      <c r="K267" s="75"/>
      <c r="L267" s="75"/>
    </row>
    <row r="268" spans="2:12">
      <c r="B268" s="75"/>
      <c r="C268" s="75"/>
      <c r="D268" s="75"/>
      <c r="E268" s="75"/>
      <c r="F268" s="75"/>
      <c r="G268" s="176"/>
      <c r="H268" s="176"/>
      <c r="I268" s="176"/>
      <c r="J268" s="75"/>
      <c r="K268" s="75"/>
      <c r="L268" s="75"/>
    </row>
    <row r="269" spans="2:12">
      <c r="B269" s="75"/>
      <c r="C269" s="75"/>
      <c r="D269" s="75"/>
      <c r="E269" s="75"/>
      <c r="F269" s="75"/>
      <c r="G269" s="176"/>
      <c r="H269" s="176"/>
      <c r="I269" s="176"/>
      <c r="J269" s="75"/>
      <c r="K269" s="75"/>
      <c r="L269" s="75"/>
    </row>
  </sheetData>
  <mergeCells count="19">
    <mergeCell ref="B41:L41"/>
    <mergeCell ref="B42:L42"/>
    <mergeCell ref="B43:L43"/>
    <mergeCell ref="B44:B45"/>
    <mergeCell ref="C44:E44"/>
    <mergeCell ref="F44:F45"/>
    <mergeCell ref="G44:I44"/>
    <mergeCell ref="J44:J45"/>
    <mergeCell ref="K44:L44"/>
    <mergeCell ref="B1:L1"/>
    <mergeCell ref="B3:L3"/>
    <mergeCell ref="B4:L4"/>
    <mergeCell ref="B5:L5"/>
    <mergeCell ref="B6:B7"/>
    <mergeCell ref="C6:E6"/>
    <mergeCell ref="F6:F7"/>
    <mergeCell ref="G6:I6"/>
    <mergeCell ref="J6:J7"/>
    <mergeCell ref="K6:L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DGII (EST)</vt:lpstr>
      <vt:lpstr>DGA (EST)</vt:lpstr>
      <vt:lpstr>TESORERIA (EST)</vt:lpstr>
      <vt:lpstr>cut presupuestaria</vt:lpstr>
      <vt:lpstr>'cut presupuestaria'!Área_de_impresión</vt:lpstr>
      <vt:lpstr>'DGII (EST)'!Área_de_impresión</vt:lpstr>
      <vt:lpstr>'TESORERIA (EST)'!Área_de_impresión</vt:lpstr>
      <vt:lpstr>'cut presupuestaria'!Títulos_a_imprimir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2025-04-28T19:45:46Z</dcterms:created>
  <dcterms:modified xsi:type="dcterms:W3CDTF">2025-04-28T19:49:16Z</dcterms:modified>
</cp:coreProperties>
</file>