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8E5C8078-0F1A-49D8-83A8-BD5EE09D9E8B}" xr6:coauthVersionLast="47" xr6:coauthVersionMax="47" xr10:uidLastSave="{00000000-0000-0000-0000-000000000000}"/>
  <bookViews>
    <workbookView xWindow="28680" yWindow="-120" windowWidth="29040" windowHeight="15720" activeTab="3" xr2:uid="{52D47DF2-56C6-499F-A1D1-646274F6D295}"/>
  </bookViews>
  <sheets>
    <sheet name="DGII" sheetId="1" r:id="rId1"/>
    <sheet name="DGA" sheetId="2" r:id="rId2"/>
    <sheet name="TESORERIA 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presupuestaria'!$B$3:$P$33</definedName>
    <definedName name="_xlnm.Print_Area" localSheetId="1">DGA!$B$3:$P$32</definedName>
    <definedName name="_xlnm.Print_Area" localSheetId="0">DGII!$B$4:$P$72</definedName>
    <definedName name="_xlnm.Print_Area" localSheetId="2">'TESORERIA '!$B$3:$P$88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 localSheetId="0">DGII!$4:$8</definedName>
    <definedName name="_xlnm.Print_Titles" localSheetId="2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4" l="1"/>
  <c r="N70" i="4"/>
  <c r="G70" i="4"/>
  <c r="C70" i="4"/>
  <c r="N69" i="4"/>
  <c r="E69" i="4"/>
  <c r="C69" i="4"/>
  <c r="C68" i="4" s="1"/>
  <c r="M68" i="4"/>
  <c r="L68" i="4"/>
  <c r="K68" i="4"/>
  <c r="K67" i="4" s="1"/>
  <c r="J68" i="4"/>
  <c r="J67" i="4" s="1"/>
  <c r="I68" i="4"/>
  <c r="E68" i="4"/>
  <c r="M67" i="4"/>
  <c r="L67" i="4"/>
  <c r="I67" i="4"/>
  <c r="N66" i="4"/>
  <c r="G66" i="4"/>
  <c r="F66" i="4"/>
  <c r="E66" i="4"/>
  <c r="D66" i="4"/>
  <c r="C66" i="4"/>
  <c r="H66" i="4" s="1"/>
  <c r="N65" i="4"/>
  <c r="G65" i="4"/>
  <c r="F65" i="4"/>
  <c r="E65" i="4"/>
  <c r="D65" i="4"/>
  <c r="C65" i="4"/>
  <c r="N64" i="4"/>
  <c r="N63" i="4" s="1"/>
  <c r="F64" i="4"/>
  <c r="D64" i="4"/>
  <c r="D63" i="4" s="1"/>
  <c r="C64" i="4"/>
  <c r="M63" i="4"/>
  <c r="L63" i="4"/>
  <c r="K63" i="4"/>
  <c r="J63" i="4"/>
  <c r="I63" i="4"/>
  <c r="F63" i="4"/>
  <c r="N62" i="4"/>
  <c r="N61" i="4" s="1"/>
  <c r="E62" i="4"/>
  <c r="C62" i="4"/>
  <c r="C61" i="4" s="1"/>
  <c r="M61" i="4"/>
  <c r="L61" i="4"/>
  <c r="K61" i="4"/>
  <c r="K56" i="4" s="1"/>
  <c r="K55" i="4" s="1"/>
  <c r="K46" i="4" s="1"/>
  <c r="K71" i="4" s="1"/>
  <c r="K73" i="4" s="1"/>
  <c r="J61" i="4"/>
  <c r="J56" i="4" s="1"/>
  <c r="J55" i="4" s="1"/>
  <c r="I61" i="4"/>
  <c r="E61" i="4"/>
  <c r="N60" i="4"/>
  <c r="G60" i="4"/>
  <c r="N59" i="4"/>
  <c r="E59" i="4"/>
  <c r="E58" i="4" s="1"/>
  <c r="D59" i="4"/>
  <c r="D58" i="4" s="1"/>
  <c r="D57" i="4" s="1"/>
  <c r="N58" i="4"/>
  <c r="M58" i="4"/>
  <c r="M57" i="4" s="1"/>
  <c r="M56" i="4" s="1"/>
  <c r="L58" i="4"/>
  <c r="L57" i="4" s="1"/>
  <c r="L56" i="4" s="1"/>
  <c r="L55" i="4" s="1"/>
  <c r="L46" i="4" s="1"/>
  <c r="L71" i="4" s="1"/>
  <c r="L73" i="4" s="1"/>
  <c r="K58" i="4"/>
  <c r="J58" i="4"/>
  <c r="I58" i="4"/>
  <c r="N57" i="4"/>
  <c r="N56" i="4" s="1"/>
  <c r="K57" i="4"/>
  <c r="J57" i="4"/>
  <c r="I57" i="4"/>
  <c r="I56" i="4" s="1"/>
  <c r="I55" i="4" s="1"/>
  <c r="M55" i="4"/>
  <c r="N54" i="4"/>
  <c r="E54" i="4"/>
  <c r="E53" i="4" s="1"/>
  <c r="D54" i="4"/>
  <c r="C54" i="4"/>
  <c r="M53" i="4"/>
  <c r="L53" i="4"/>
  <c r="K53" i="4"/>
  <c r="J53" i="4"/>
  <c r="I53" i="4"/>
  <c r="D53" i="4"/>
  <c r="C53" i="4"/>
  <c r="N52" i="4"/>
  <c r="G52" i="4"/>
  <c r="F52" i="4"/>
  <c r="E52" i="4"/>
  <c r="D52" i="4"/>
  <c r="N51" i="4"/>
  <c r="G51" i="4"/>
  <c r="G50" i="4" s="1"/>
  <c r="G49" i="4" s="1"/>
  <c r="G48" i="4" s="1"/>
  <c r="G47" i="4" s="1"/>
  <c r="N50" i="4"/>
  <c r="M50" i="4"/>
  <c r="L50" i="4"/>
  <c r="K50" i="4"/>
  <c r="J50" i="4"/>
  <c r="J49" i="4" s="1"/>
  <c r="J48" i="4" s="1"/>
  <c r="J47" i="4" s="1"/>
  <c r="I50" i="4"/>
  <c r="I49" i="4" s="1"/>
  <c r="I48" i="4" s="1"/>
  <c r="C50" i="4"/>
  <c r="C49" i="4" s="1"/>
  <c r="C48" i="4" s="1"/>
  <c r="C47" i="4" s="1"/>
  <c r="N49" i="4"/>
  <c r="M49" i="4"/>
  <c r="L49" i="4"/>
  <c r="L48" i="4" s="1"/>
  <c r="L47" i="4" s="1"/>
  <c r="K49" i="4"/>
  <c r="K48" i="4" s="1"/>
  <c r="K47" i="4" s="1"/>
  <c r="E49" i="4"/>
  <c r="E48" i="4" s="1"/>
  <c r="E47" i="4" s="1"/>
  <c r="N48" i="4"/>
  <c r="N47" i="4" s="1"/>
  <c r="M48" i="4"/>
  <c r="M47" i="4" s="1"/>
  <c r="M46" i="4" s="1"/>
  <c r="M71" i="4" s="1"/>
  <c r="M73" i="4" s="1"/>
  <c r="I47" i="4"/>
  <c r="H34" i="4"/>
  <c r="N32" i="4"/>
  <c r="H32" i="4"/>
  <c r="O31" i="4"/>
  <c r="P31" i="4" s="1"/>
  <c r="N31" i="4"/>
  <c r="M31" i="4"/>
  <c r="L31" i="4"/>
  <c r="K31" i="4"/>
  <c r="J31" i="4"/>
  <c r="D69" i="4" s="1"/>
  <c r="D68" i="4" s="1"/>
  <c r="I31" i="4"/>
  <c r="H31" i="4"/>
  <c r="G31" i="4"/>
  <c r="G30" i="4" s="1"/>
  <c r="G29" i="4" s="1"/>
  <c r="F31" i="4"/>
  <c r="F30" i="4" s="1"/>
  <c r="F29" i="4" s="1"/>
  <c r="E31" i="4"/>
  <c r="D31" i="4"/>
  <c r="C31" i="4"/>
  <c r="K30" i="4"/>
  <c r="J30" i="4"/>
  <c r="I30" i="4"/>
  <c r="I29" i="4" s="1"/>
  <c r="E30" i="4"/>
  <c r="D30" i="4"/>
  <c r="C30" i="4"/>
  <c r="C29" i="4" s="1"/>
  <c r="K29" i="4"/>
  <c r="J29" i="4"/>
  <c r="E29" i="4"/>
  <c r="D29" i="4"/>
  <c r="N28" i="4"/>
  <c r="H28" i="4"/>
  <c r="O28" i="4" s="1"/>
  <c r="P28" i="4" s="1"/>
  <c r="P27" i="4"/>
  <c r="N27" i="4"/>
  <c r="O27" i="4" s="1"/>
  <c r="H27" i="4"/>
  <c r="N26" i="4"/>
  <c r="N25" i="4" s="1"/>
  <c r="O25" i="4" s="1"/>
  <c r="M26" i="4"/>
  <c r="G64" i="4" s="1"/>
  <c r="L26" i="4"/>
  <c r="K26" i="4"/>
  <c r="E64" i="4" s="1"/>
  <c r="E63" i="4" s="1"/>
  <c r="I26" i="4"/>
  <c r="H26" i="4"/>
  <c r="H25" i="4" s="1"/>
  <c r="P25" i="4"/>
  <c r="M25" i="4"/>
  <c r="L25" i="4"/>
  <c r="K25" i="4"/>
  <c r="J25" i="4"/>
  <c r="I25" i="4"/>
  <c r="G25" i="4"/>
  <c r="F25" i="4"/>
  <c r="E25" i="4"/>
  <c r="D25" i="4"/>
  <c r="C25" i="4"/>
  <c r="M24" i="4"/>
  <c r="L24" i="4"/>
  <c r="K24" i="4"/>
  <c r="J24" i="4"/>
  <c r="D62" i="4" s="1"/>
  <c r="D61" i="4" s="1"/>
  <c r="I24" i="4"/>
  <c r="G24" i="4"/>
  <c r="G23" i="4" s="1"/>
  <c r="F24" i="4"/>
  <c r="F23" i="4" s="1"/>
  <c r="E24" i="4"/>
  <c r="D24" i="4"/>
  <c r="C24" i="4"/>
  <c r="K23" i="4"/>
  <c r="J23" i="4"/>
  <c r="I23" i="4"/>
  <c r="E23" i="4"/>
  <c r="D23" i="4"/>
  <c r="C23" i="4"/>
  <c r="M22" i="4"/>
  <c r="L22" i="4"/>
  <c r="F60" i="4" s="1"/>
  <c r="K22" i="4"/>
  <c r="J22" i="4"/>
  <c r="D60" i="4" s="1"/>
  <c r="I22" i="4"/>
  <c r="N22" i="4" s="1"/>
  <c r="G22" i="4"/>
  <c r="F22" i="4"/>
  <c r="E22" i="4"/>
  <c r="E19" i="4" s="1"/>
  <c r="D22" i="4"/>
  <c r="C22" i="4"/>
  <c r="M21" i="4"/>
  <c r="G59" i="4" s="1"/>
  <c r="G58" i="4" s="1"/>
  <c r="G57" i="4" s="1"/>
  <c r="L21" i="4"/>
  <c r="K21" i="4"/>
  <c r="J21" i="4"/>
  <c r="I21" i="4"/>
  <c r="C59" i="4" s="1"/>
  <c r="G21" i="4"/>
  <c r="F21" i="4"/>
  <c r="F20" i="4" s="1"/>
  <c r="F19" i="4" s="1"/>
  <c r="F18" i="4" s="1"/>
  <c r="F17" i="4" s="1"/>
  <c r="E21" i="4"/>
  <c r="D21" i="4"/>
  <c r="C21" i="4"/>
  <c r="K20" i="4"/>
  <c r="J20" i="4"/>
  <c r="G20" i="4"/>
  <c r="G19" i="4" s="1"/>
  <c r="G18" i="4" s="1"/>
  <c r="E20" i="4"/>
  <c r="D20" i="4"/>
  <c r="J19" i="4"/>
  <c r="J18" i="4" s="1"/>
  <c r="J17" i="4" s="1"/>
  <c r="D19" i="4"/>
  <c r="D18" i="4" s="1"/>
  <c r="D17" i="4" s="1"/>
  <c r="E18" i="4"/>
  <c r="E17" i="4" s="1"/>
  <c r="E8" i="4" s="1"/>
  <c r="E33" i="4" s="1"/>
  <c r="E35" i="4" s="1"/>
  <c r="G17" i="4"/>
  <c r="N16" i="4"/>
  <c r="O16" i="4" s="1"/>
  <c r="O15" i="4" s="1"/>
  <c r="M16" i="4"/>
  <c r="G54" i="4" s="1"/>
  <c r="G53" i="4" s="1"/>
  <c r="L16" i="4"/>
  <c r="F54" i="4" s="1"/>
  <c r="F53" i="4" s="1"/>
  <c r="H16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H52" i="4" s="1"/>
  <c r="O52" i="4" s="1"/>
  <c r="H14" i="4"/>
  <c r="M13" i="4"/>
  <c r="M12" i="4" s="1"/>
  <c r="M11" i="4" s="1"/>
  <c r="L13" i="4"/>
  <c r="K13" i="4"/>
  <c r="E51" i="4" s="1"/>
  <c r="E50" i="4" s="1"/>
  <c r="J13" i="4"/>
  <c r="D51" i="4" s="1"/>
  <c r="D50" i="4" s="1"/>
  <c r="D49" i="4" s="1"/>
  <c r="D48" i="4" s="1"/>
  <c r="D47" i="4" s="1"/>
  <c r="I13" i="4"/>
  <c r="C51" i="4" s="1"/>
  <c r="G13" i="4"/>
  <c r="G12" i="4" s="1"/>
  <c r="G11" i="4" s="1"/>
  <c r="G10" i="4" s="1"/>
  <c r="G9" i="4" s="1"/>
  <c r="G8" i="4" s="1"/>
  <c r="G33" i="4" s="1"/>
  <c r="G35" i="4" s="1"/>
  <c r="F13" i="4"/>
  <c r="F12" i="4" s="1"/>
  <c r="F11" i="4" s="1"/>
  <c r="E13" i="4"/>
  <c r="D13" i="4"/>
  <c r="C13" i="4"/>
  <c r="H13" i="4" s="1"/>
  <c r="H12" i="4" s="1"/>
  <c r="H11" i="4" s="1"/>
  <c r="H10" i="4" s="1"/>
  <c r="H9" i="4" s="1"/>
  <c r="K12" i="4"/>
  <c r="J12" i="4"/>
  <c r="I12" i="4"/>
  <c r="I11" i="4" s="1"/>
  <c r="I10" i="4" s="1"/>
  <c r="I9" i="4" s="1"/>
  <c r="E12" i="4"/>
  <c r="D12" i="4"/>
  <c r="C12" i="4"/>
  <c r="C11" i="4" s="1"/>
  <c r="C10" i="4" s="1"/>
  <c r="K11" i="4"/>
  <c r="K10" i="4" s="1"/>
  <c r="K9" i="4" s="1"/>
  <c r="J11" i="4"/>
  <c r="J10" i="4" s="1"/>
  <c r="J9" i="4" s="1"/>
  <c r="J8" i="4" s="1"/>
  <c r="J33" i="4" s="1"/>
  <c r="J35" i="4" s="1"/>
  <c r="E11" i="4"/>
  <c r="E10" i="4" s="1"/>
  <c r="E9" i="4" s="1"/>
  <c r="D11" i="4"/>
  <c r="D10" i="4" s="1"/>
  <c r="D9" i="4" s="1"/>
  <c r="D8" i="4" s="1"/>
  <c r="D33" i="4" s="1"/>
  <c r="D35" i="4" s="1"/>
  <c r="M10" i="4"/>
  <c r="M9" i="4" s="1"/>
  <c r="F10" i="4"/>
  <c r="F9" i="4" s="1"/>
  <c r="C9" i="4"/>
  <c r="N89" i="3"/>
  <c r="O89" i="3" s="1"/>
  <c r="P89" i="3" s="1"/>
  <c r="M89" i="3"/>
  <c r="L89" i="3"/>
  <c r="K89" i="3"/>
  <c r="J89" i="3"/>
  <c r="I89" i="3"/>
  <c r="H89" i="3"/>
  <c r="G89" i="3"/>
  <c r="F89" i="3"/>
  <c r="E89" i="3"/>
  <c r="D89" i="3"/>
  <c r="C89" i="3"/>
  <c r="I87" i="3"/>
  <c r="N87" i="3" s="1"/>
  <c r="O87" i="3" s="1"/>
  <c r="P87" i="3" s="1"/>
  <c r="H87" i="3"/>
  <c r="J86" i="3"/>
  <c r="N86" i="3" s="1"/>
  <c r="O86" i="3" s="1"/>
  <c r="I86" i="3"/>
  <c r="H86" i="3"/>
  <c r="N85" i="3"/>
  <c r="H85" i="3"/>
  <c r="O85" i="3" s="1"/>
  <c r="P85" i="3" s="1"/>
  <c r="F85" i="3"/>
  <c r="E85" i="3"/>
  <c r="D85" i="3"/>
  <c r="C85" i="3"/>
  <c r="O84" i="3"/>
  <c r="P84" i="3" s="1"/>
  <c r="N84" i="3"/>
  <c r="H84" i="3"/>
  <c r="N83" i="3"/>
  <c r="H83" i="3"/>
  <c r="O83" i="3" s="1"/>
  <c r="P83" i="3" s="1"/>
  <c r="J82" i="3"/>
  <c r="N82" i="3" s="1"/>
  <c r="I82" i="3"/>
  <c r="I81" i="3" s="1"/>
  <c r="H82" i="3"/>
  <c r="H81" i="3" s="1"/>
  <c r="G82" i="3"/>
  <c r="F82" i="3"/>
  <c r="E82" i="3"/>
  <c r="E81" i="3" s="1"/>
  <c r="D82" i="3"/>
  <c r="C82" i="3"/>
  <c r="C81" i="3" s="1"/>
  <c r="M81" i="3"/>
  <c r="L81" i="3"/>
  <c r="K81" i="3"/>
  <c r="J81" i="3"/>
  <c r="G81" i="3"/>
  <c r="F81" i="3"/>
  <c r="D81" i="3"/>
  <c r="N79" i="3"/>
  <c r="M79" i="3"/>
  <c r="L79" i="3"/>
  <c r="K79" i="3"/>
  <c r="J79" i="3"/>
  <c r="I79" i="3"/>
  <c r="H79" i="3"/>
  <c r="M78" i="3"/>
  <c r="L78" i="3"/>
  <c r="K78" i="3"/>
  <c r="J78" i="3"/>
  <c r="N78" i="3" s="1"/>
  <c r="O78" i="3" s="1"/>
  <c r="I78" i="3"/>
  <c r="H78" i="3"/>
  <c r="M77" i="3"/>
  <c r="M76" i="3" s="1"/>
  <c r="L77" i="3"/>
  <c r="K77" i="3"/>
  <c r="K76" i="3" s="1"/>
  <c r="J77" i="3"/>
  <c r="I77" i="3"/>
  <c r="I76" i="3" s="1"/>
  <c r="I72" i="3" s="1"/>
  <c r="H77" i="3"/>
  <c r="L76" i="3"/>
  <c r="J76" i="3"/>
  <c r="H76" i="3"/>
  <c r="G76" i="3"/>
  <c r="F76" i="3"/>
  <c r="F72" i="3" s="1"/>
  <c r="E76" i="3"/>
  <c r="D76" i="3"/>
  <c r="D72" i="3" s="1"/>
  <c r="C76" i="3"/>
  <c r="M75" i="3"/>
  <c r="L75" i="3"/>
  <c r="K75" i="3"/>
  <c r="N75" i="3" s="1"/>
  <c r="O75" i="3" s="1"/>
  <c r="J75" i="3"/>
  <c r="I75" i="3"/>
  <c r="H75" i="3"/>
  <c r="N74" i="3"/>
  <c r="M74" i="3"/>
  <c r="L74" i="3"/>
  <c r="L73" i="3" s="1"/>
  <c r="L72" i="3" s="1"/>
  <c r="K74" i="3"/>
  <c r="J74" i="3"/>
  <c r="J73" i="3" s="1"/>
  <c r="I74" i="3"/>
  <c r="H74" i="3"/>
  <c r="H73" i="3" s="1"/>
  <c r="H72" i="3" s="1"/>
  <c r="M73" i="3"/>
  <c r="K73" i="3"/>
  <c r="I73" i="3"/>
  <c r="G73" i="3"/>
  <c r="F73" i="3"/>
  <c r="E73" i="3"/>
  <c r="E72" i="3" s="1"/>
  <c r="D73" i="3"/>
  <c r="C73" i="3"/>
  <c r="M72" i="3"/>
  <c r="G72" i="3"/>
  <c r="C72" i="3"/>
  <c r="O71" i="3"/>
  <c r="P71" i="3" s="1"/>
  <c r="M71" i="3"/>
  <c r="L71" i="3"/>
  <c r="L69" i="3" s="1"/>
  <c r="K71" i="3"/>
  <c r="J71" i="3"/>
  <c r="I71" i="3"/>
  <c r="N71" i="3" s="1"/>
  <c r="H71" i="3"/>
  <c r="M70" i="3"/>
  <c r="M69" i="3" s="1"/>
  <c r="M63" i="3" s="1"/>
  <c r="L70" i="3"/>
  <c r="K70" i="3"/>
  <c r="J70" i="3"/>
  <c r="I70" i="3"/>
  <c r="I69" i="3" s="1"/>
  <c r="H70" i="3"/>
  <c r="J69" i="3"/>
  <c r="H69" i="3"/>
  <c r="G69" i="3"/>
  <c r="F69" i="3"/>
  <c r="E69" i="3"/>
  <c r="D69" i="3"/>
  <c r="C69" i="3"/>
  <c r="O68" i="3"/>
  <c r="M68" i="3"/>
  <c r="L68" i="3"/>
  <c r="K68" i="3"/>
  <c r="J68" i="3"/>
  <c r="I68" i="3"/>
  <c r="N68" i="3" s="1"/>
  <c r="H68" i="3"/>
  <c r="M67" i="3"/>
  <c r="L67" i="3"/>
  <c r="K67" i="3"/>
  <c r="J67" i="3"/>
  <c r="J66" i="3" s="1"/>
  <c r="J63" i="3" s="1"/>
  <c r="J60" i="3" s="1"/>
  <c r="I67" i="3"/>
  <c r="H67" i="3"/>
  <c r="H66" i="3" s="1"/>
  <c r="H63" i="3" s="1"/>
  <c r="M66" i="3"/>
  <c r="K66" i="3"/>
  <c r="I66" i="3"/>
  <c r="I63" i="3" s="1"/>
  <c r="G66" i="3"/>
  <c r="F66" i="3"/>
  <c r="E66" i="3"/>
  <c r="E63" i="3" s="1"/>
  <c r="E60" i="3" s="1"/>
  <c r="D66" i="3"/>
  <c r="C66" i="3"/>
  <c r="C63" i="3" s="1"/>
  <c r="C60" i="3" s="1"/>
  <c r="C56" i="3" s="1"/>
  <c r="M65" i="3"/>
  <c r="L65" i="3"/>
  <c r="K65" i="3"/>
  <c r="J65" i="3"/>
  <c r="N65" i="3" s="1"/>
  <c r="O65" i="3" s="1"/>
  <c r="I65" i="3"/>
  <c r="H65" i="3"/>
  <c r="O64" i="3"/>
  <c r="P64" i="3" s="1"/>
  <c r="N64" i="3"/>
  <c r="G63" i="3"/>
  <c r="F63" i="3"/>
  <c r="D63" i="3"/>
  <c r="D60" i="3" s="1"/>
  <c r="D56" i="3" s="1"/>
  <c r="M62" i="3"/>
  <c r="L62" i="3"/>
  <c r="K62" i="3"/>
  <c r="J62" i="3"/>
  <c r="I62" i="3"/>
  <c r="H62" i="3"/>
  <c r="H61" i="3" s="1"/>
  <c r="H60" i="3" s="1"/>
  <c r="M61" i="3"/>
  <c r="L61" i="3"/>
  <c r="J61" i="3"/>
  <c r="I61" i="3"/>
  <c r="G60" i="3"/>
  <c r="F60" i="3"/>
  <c r="F56" i="3" s="1"/>
  <c r="M59" i="3"/>
  <c r="L59" i="3"/>
  <c r="N59" i="3" s="1"/>
  <c r="K59" i="3"/>
  <c r="J59" i="3"/>
  <c r="I59" i="3"/>
  <c r="H59" i="3"/>
  <c r="N58" i="3"/>
  <c r="O58" i="3" s="1"/>
  <c r="H58" i="3"/>
  <c r="M57" i="3"/>
  <c r="K57" i="3"/>
  <c r="J57" i="3"/>
  <c r="I57" i="3"/>
  <c r="H57" i="3"/>
  <c r="G57" i="3"/>
  <c r="F57" i="3"/>
  <c r="E57" i="3"/>
  <c r="D57" i="3"/>
  <c r="C57" i="3"/>
  <c r="H56" i="3"/>
  <c r="M55" i="3"/>
  <c r="L55" i="3"/>
  <c r="K55" i="3"/>
  <c r="N55" i="3" s="1"/>
  <c r="O55" i="3" s="1"/>
  <c r="P55" i="3" s="1"/>
  <c r="J55" i="3"/>
  <c r="I55" i="3"/>
  <c r="H55" i="3"/>
  <c r="M53" i="3"/>
  <c r="L53" i="3"/>
  <c r="K53" i="3"/>
  <c r="N53" i="3" s="1"/>
  <c r="O53" i="3" s="1"/>
  <c r="P53" i="3" s="1"/>
  <c r="J53" i="3"/>
  <c r="I53" i="3"/>
  <c r="H53" i="3"/>
  <c r="N52" i="3"/>
  <c r="M52" i="3"/>
  <c r="L52" i="3"/>
  <c r="L50" i="3" s="1"/>
  <c r="L49" i="3" s="1"/>
  <c r="K52" i="3"/>
  <c r="J52" i="3"/>
  <c r="J50" i="3" s="1"/>
  <c r="J49" i="3" s="1"/>
  <c r="I52" i="3"/>
  <c r="H52" i="3"/>
  <c r="M51" i="3"/>
  <c r="L51" i="3"/>
  <c r="K51" i="3"/>
  <c r="I51" i="3"/>
  <c r="H51" i="3"/>
  <c r="M50" i="3"/>
  <c r="M49" i="3" s="1"/>
  <c r="I50" i="3"/>
  <c r="G50" i="3"/>
  <c r="G49" i="3" s="1"/>
  <c r="F50" i="3"/>
  <c r="E50" i="3"/>
  <c r="D50" i="3"/>
  <c r="D49" i="3" s="1"/>
  <c r="C50" i="3"/>
  <c r="I49" i="3"/>
  <c r="F49" i="3"/>
  <c r="E49" i="3"/>
  <c r="C49" i="3"/>
  <c r="N48" i="3"/>
  <c r="O48" i="3" s="1"/>
  <c r="H48" i="3"/>
  <c r="H46" i="3" s="1"/>
  <c r="M47" i="3"/>
  <c r="M46" i="3" s="1"/>
  <c r="L47" i="3"/>
  <c r="K47" i="3"/>
  <c r="J47" i="3"/>
  <c r="J46" i="3" s="1"/>
  <c r="I47" i="3"/>
  <c r="N47" i="3" s="1"/>
  <c r="H47" i="3"/>
  <c r="L46" i="3"/>
  <c r="K46" i="3"/>
  <c r="I46" i="3"/>
  <c r="G46" i="3"/>
  <c r="F46" i="3"/>
  <c r="E46" i="3"/>
  <c r="D46" i="3"/>
  <c r="C46" i="3"/>
  <c r="N45" i="3"/>
  <c r="O45" i="3" s="1"/>
  <c r="H45" i="3"/>
  <c r="N44" i="3"/>
  <c r="M44" i="3"/>
  <c r="L44" i="3"/>
  <c r="L43" i="3" s="1"/>
  <c r="K44" i="3"/>
  <c r="J44" i="3"/>
  <c r="J43" i="3" s="1"/>
  <c r="J39" i="3" s="1"/>
  <c r="I44" i="3"/>
  <c r="H44" i="3"/>
  <c r="H43" i="3" s="1"/>
  <c r="H39" i="3" s="1"/>
  <c r="H38" i="3" s="1"/>
  <c r="M43" i="3"/>
  <c r="M39" i="3" s="1"/>
  <c r="M38" i="3" s="1"/>
  <c r="K43" i="3"/>
  <c r="K39" i="3" s="1"/>
  <c r="K38" i="3" s="1"/>
  <c r="I43" i="3"/>
  <c r="G43" i="3"/>
  <c r="G39" i="3" s="1"/>
  <c r="G38" i="3" s="1"/>
  <c r="F43" i="3"/>
  <c r="E43" i="3"/>
  <c r="E39" i="3" s="1"/>
  <c r="E38" i="3" s="1"/>
  <c r="D43" i="3"/>
  <c r="C43" i="3"/>
  <c r="N42" i="3"/>
  <c r="O42" i="3" s="1"/>
  <c r="H42" i="3"/>
  <c r="O41" i="3"/>
  <c r="N41" i="3"/>
  <c r="H41" i="3"/>
  <c r="N40" i="3"/>
  <c r="O40" i="3" s="1"/>
  <c r="M40" i="3"/>
  <c r="L40" i="3"/>
  <c r="L39" i="3" s="1"/>
  <c r="L38" i="3" s="1"/>
  <c r="K40" i="3"/>
  <c r="J40" i="3"/>
  <c r="I40" i="3"/>
  <c r="I39" i="3" s="1"/>
  <c r="H40" i="3"/>
  <c r="G40" i="3"/>
  <c r="F40" i="3"/>
  <c r="F39" i="3" s="1"/>
  <c r="F38" i="3" s="1"/>
  <c r="E40" i="3"/>
  <c r="D40" i="3"/>
  <c r="C40" i="3"/>
  <c r="C39" i="3" s="1"/>
  <c r="D39" i="3"/>
  <c r="J38" i="3"/>
  <c r="D38" i="3"/>
  <c r="N37" i="3"/>
  <c r="O37" i="3" s="1"/>
  <c r="H37" i="3"/>
  <c r="M36" i="3"/>
  <c r="M35" i="3" s="1"/>
  <c r="L36" i="3"/>
  <c r="K36" i="3"/>
  <c r="K35" i="3" s="1"/>
  <c r="J36" i="3"/>
  <c r="I36" i="3"/>
  <c r="H36" i="3"/>
  <c r="L35" i="3"/>
  <c r="J35" i="3"/>
  <c r="H35" i="3"/>
  <c r="G35" i="3"/>
  <c r="F35" i="3"/>
  <c r="E35" i="3"/>
  <c r="D35" i="3"/>
  <c r="C35" i="3"/>
  <c r="N34" i="3"/>
  <c r="H34" i="3"/>
  <c r="O34" i="3" s="1"/>
  <c r="M33" i="3"/>
  <c r="M32" i="3" s="1"/>
  <c r="L33" i="3"/>
  <c r="K33" i="3"/>
  <c r="J33" i="3"/>
  <c r="I33" i="3"/>
  <c r="I32" i="3" s="1"/>
  <c r="H33" i="3"/>
  <c r="L32" i="3"/>
  <c r="J32" i="3"/>
  <c r="H32" i="3"/>
  <c r="G32" i="3"/>
  <c r="F32" i="3"/>
  <c r="E32" i="3"/>
  <c r="D32" i="3"/>
  <c r="C32" i="3"/>
  <c r="O31" i="3"/>
  <c r="N31" i="3"/>
  <c r="H31" i="3"/>
  <c r="M30" i="3"/>
  <c r="M29" i="3" s="1"/>
  <c r="M28" i="3" s="1"/>
  <c r="M27" i="3" s="1"/>
  <c r="L30" i="3"/>
  <c r="K30" i="3"/>
  <c r="K29" i="3" s="1"/>
  <c r="K28" i="3" s="1"/>
  <c r="J30" i="3"/>
  <c r="I30" i="3"/>
  <c r="I29" i="3" s="1"/>
  <c r="I28" i="3" s="1"/>
  <c r="I27" i="3" s="1"/>
  <c r="H30" i="3"/>
  <c r="L29" i="3"/>
  <c r="J29" i="3"/>
  <c r="J28" i="3" s="1"/>
  <c r="J27" i="3" s="1"/>
  <c r="J26" i="3" s="1"/>
  <c r="H29" i="3"/>
  <c r="G29" i="3"/>
  <c r="G28" i="3" s="1"/>
  <c r="G27" i="3" s="1"/>
  <c r="G26" i="3" s="1"/>
  <c r="F29" i="3"/>
  <c r="E29" i="3"/>
  <c r="D29" i="3"/>
  <c r="D28" i="3" s="1"/>
  <c r="D27" i="3" s="1"/>
  <c r="C29" i="3"/>
  <c r="L28" i="3"/>
  <c r="L27" i="3" s="1"/>
  <c r="L26" i="3" s="1"/>
  <c r="H28" i="3"/>
  <c r="F28" i="3"/>
  <c r="F27" i="3" s="1"/>
  <c r="F26" i="3" s="1"/>
  <c r="E28" i="3"/>
  <c r="C28" i="3"/>
  <c r="C27" i="3" s="1"/>
  <c r="C26" i="3" s="1"/>
  <c r="H27" i="3"/>
  <c r="H26" i="3" s="1"/>
  <c r="E27" i="3"/>
  <c r="E26" i="3" s="1"/>
  <c r="D26" i="3"/>
  <c r="N25" i="3"/>
  <c r="O25" i="3" s="1"/>
  <c r="H25" i="3"/>
  <c r="H23" i="3" s="1"/>
  <c r="N24" i="3"/>
  <c r="O24" i="3" s="1"/>
  <c r="H24" i="3"/>
  <c r="N23" i="3"/>
  <c r="M23" i="3"/>
  <c r="M22" i="3" s="1"/>
  <c r="L23" i="3"/>
  <c r="K23" i="3"/>
  <c r="K22" i="3" s="1"/>
  <c r="J23" i="3"/>
  <c r="I23" i="3"/>
  <c r="G23" i="3"/>
  <c r="F23" i="3"/>
  <c r="E23" i="3"/>
  <c r="D23" i="3"/>
  <c r="C23" i="3"/>
  <c r="N22" i="3"/>
  <c r="O22" i="3" s="1"/>
  <c r="L22" i="3"/>
  <c r="J22" i="3"/>
  <c r="I22" i="3"/>
  <c r="D22" i="3"/>
  <c r="C22" i="3"/>
  <c r="H22" i="3" s="1"/>
  <c r="M21" i="3"/>
  <c r="L21" i="3"/>
  <c r="K21" i="3"/>
  <c r="N21" i="3" s="1"/>
  <c r="O21" i="3" s="1"/>
  <c r="P21" i="3" s="1"/>
  <c r="J21" i="3"/>
  <c r="I21" i="3"/>
  <c r="H21" i="3"/>
  <c r="N20" i="3"/>
  <c r="M20" i="3"/>
  <c r="L20" i="3"/>
  <c r="L19" i="3" s="1"/>
  <c r="K20" i="3"/>
  <c r="J20" i="3"/>
  <c r="J19" i="3" s="1"/>
  <c r="I20" i="3"/>
  <c r="H20" i="3"/>
  <c r="H19" i="3" s="1"/>
  <c r="M19" i="3"/>
  <c r="K19" i="3"/>
  <c r="I19" i="3"/>
  <c r="G19" i="3"/>
  <c r="F19" i="3"/>
  <c r="E19" i="3"/>
  <c r="D19" i="3"/>
  <c r="C19" i="3"/>
  <c r="N18" i="3"/>
  <c r="O18" i="3" s="1"/>
  <c r="H18" i="3"/>
  <c r="M17" i="3"/>
  <c r="L17" i="3"/>
  <c r="L16" i="3" s="1"/>
  <c r="L15" i="3" s="1"/>
  <c r="K17" i="3"/>
  <c r="J17" i="3"/>
  <c r="I17" i="3"/>
  <c r="H17" i="3"/>
  <c r="H16" i="3" s="1"/>
  <c r="H15" i="3" s="1"/>
  <c r="M16" i="3"/>
  <c r="M15" i="3" s="1"/>
  <c r="K16" i="3"/>
  <c r="I16" i="3"/>
  <c r="G16" i="3"/>
  <c r="G15" i="3" s="1"/>
  <c r="F16" i="3"/>
  <c r="E16" i="3"/>
  <c r="D16" i="3"/>
  <c r="D15" i="3" s="1"/>
  <c r="C16" i="3"/>
  <c r="K15" i="3"/>
  <c r="K10" i="3" s="1"/>
  <c r="K9" i="3" s="1"/>
  <c r="I15" i="3"/>
  <c r="I10" i="3" s="1"/>
  <c r="I9" i="3" s="1"/>
  <c r="F15" i="3"/>
  <c r="E15" i="3"/>
  <c r="E10" i="3" s="1"/>
  <c r="E9" i="3" s="1"/>
  <c r="C15" i="3"/>
  <c r="C10" i="3" s="1"/>
  <c r="C9" i="3" s="1"/>
  <c r="N14" i="3"/>
  <c r="O14" i="3" s="1"/>
  <c r="P14" i="3" s="1"/>
  <c r="H14" i="3"/>
  <c r="H11" i="3" s="1"/>
  <c r="H10" i="3" s="1"/>
  <c r="N13" i="3"/>
  <c r="O13" i="3" s="1"/>
  <c r="H13" i="3"/>
  <c r="N12" i="3"/>
  <c r="N11" i="3" s="1"/>
  <c r="H12" i="3"/>
  <c r="M11" i="3"/>
  <c r="M10" i="3" s="1"/>
  <c r="M9" i="3" s="1"/>
  <c r="L11" i="3"/>
  <c r="K11" i="3"/>
  <c r="J11" i="3"/>
  <c r="I11" i="3"/>
  <c r="G11" i="3"/>
  <c r="F11" i="3"/>
  <c r="E11" i="3"/>
  <c r="D11" i="3"/>
  <c r="C11" i="3"/>
  <c r="L10" i="3"/>
  <c r="F10" i="3"/>
  <c r="F9" i="3" s="1"/>
  <c r="F8" i="3" s="1"/>
  <c r="H9" i="3"/>
  <c r="N31" i="2"/>
  <c r="N29" i="2"/>
  <c r="O29" i="2" s="1"/>
  <c r="P29" i="2" s="1"/>
  <c r="H29" i="2"/>
  <c r="N28" i="2"/>
  <c r="N27" i="2" s="1"/>
  <c r="H28" i="2"/>
  <c r="H27" i="2" s="1"/>
  <c r="H26" i="2" s="1"/>
  <c r="M27" i="2"/>
  <c r="L27" i="2"/>
  <c r="K27" i="2"/>
  <c r="K26" i="2" s="1"/>
  <c r="J27" i="2"/>
  <c r="J26" i="2" s="1"/>
  <c r="I27" i="2"/>
  <c r="I26" i="2" s="1"/>
  <c r="G27" i="2"/>
  <c r="F27" i="2"/>
  <c r="E27" i="2"/>
  <c r="E26" i="2" s="1"/>
  <c r="D27" i="2"/>
  <c r="D26" i="2" s="1"/>
  <c r="C27" i="2"/>
  <c r="C26" i="2" s="1"/>
  <c r="M26" i="2"/>
  <c r="L26" i="2"/>
  <c r="G26" i="2"/>
  <c r="F26" i="2"/>
  <c r="N25" i="2"/>
  <c r="O25" i="2" s="1"/>
  <c r="P25" i="2" s="1"/>
  <c r="H25" i="2"/>
  <c r="N24" i="2"/>
  <c r="O24" i="2" s="1"/>
  <c r="P24" i="2" s="1"/>
  <c r="H24" i="2"/>
  <c r="N23" i="2"/>
  <c r="O23" i="2" s="1"/>
  <c r="P23" i="2" s="1"/>
  <c r="H23" i="2"/>
  <c r="N22" i="2"/>
  <c r="O22" i="2" s="1"/>
  <c r="P22" i="2" s="1"/>
  <c r="M22" i="2"/>
  <c r="L22" i="2"/>
  <c r="K22" i="2"/>
  <c r="J22" i="2"/>
  <c r="I22" i="2"/>
  <c r="H22" i="2"/>
  <c r="G22" i="2"/>
  <c r="F22" i="2"/>
  <c r="E22" i="2"/>
  <c r="D22" i="2"/>
  <c r="C22" i="2"/>
  <c r="M21" i="2"/>
  <c r="L21" i="2"/>
  <c r="L20" i="2" s="1"/>
  <c r="L19" i="2" s="1"/>
  <c r="K21" i="2"/>
  <c r="K20" i="2" s="1"/>
  <c r="K19" i="2" s="1"/>
  <c r="J21" i="2"/>
  <c r="N21" i="2" s="1"/>
  <c r="I21" i="2"/>
  <c r="H21" i="2"/>
  <c r="M20" i="2"/>
  <c r="M19" i="2" s="1"/>
  <c r="I20" i="2"/>
  <c r="H20" i="2"/>
  <c r="H19" i="2" s="1"/>
  <c r="G20" i="2"/>
  <c r="G19" i="2" s="1"/>
  <c r="G8" i="2" s="1"/>
  <c r="G30" i="2" s="1"/>
  <c r="G32" i="2" s="1"/>
  <c r="F20" i="2"/>
  <c r="F19" i="2" s="1"/>
  <c r="E20" i="2"/>
  <c r="D20" i="2"/>
  <c r="C20" i="2"/>
  <c r="I19" i="2"/>
  <c r="I8" i="2" s="1"/>
  <c r="I30" i="2" s="1"/>
  <c r="I32" i="2" s="1"/>
  <c r="E19" i="2"/>
  <c r="D19" i="2"/>
  <c r="C19" i="2"/>
  <c r="C8" i="2" s="1"/>
  <c r="N18" i="2"/>
  <c r="H18" i="2"/>
  <c r="O18" i="2" s="1"/>
  <c r="P18" i="2" s="1"/>
  <c r="N17" i="2"/>
  <c r="O17" i="2" s="1"/>
  <c r="H17" i="2"/>
  <c r="N16" i="2"/>
  <c r="O16" i="2" s="1"/>
  <c r="P16" i="2" s="1"/>
  <c r="H16" i="2"/>
  <c r="N15" i="2"/>
  <c r="O15" i="2" s="1"/>
  <c r="P15" i="2" s="1"/>
  <c r="H15" i="2"/>
  <c r="N14" i="2"/>
  <c r="O14" i="2" s="1"/>
  <c r="P14" i="2" s="1"/>
  <c r="H14" i="2"/>
  <c r="N13" i="2"/>
  <c r="N12" i="2" s="1"/>
  <c r="O12" i="2" s="1"/>
  <c r="P12" i="2" s="1"/>
  <c r="H13" i="2"/>
  <c r="H12" i="2" s="1"/>
  <c r="M12" i="2"/>
  <c r="L12" i="2"/>
  <c r="K12" i="2"/>
  <c r="J12" i="2"/>
  <c r="I12" i="2"/>
  <c r="G12" i="2"/>
  <c r="F12" i="2"/>
  <c r="E12" i="2"/>
  <c r="D12" i="2"/>
  <c r="D9" i="2" s="1"/>
  <c r="D8" i="2" s="1"/>
  <c r="D30" i="2" s="1"/>
  <c r="D32" i="2" s="1"/>
  <c r="C12" i="2"/>
  <c r="M11" i="2"/>
  <c r="M10" i="2" s="1"/>
  <c r="L11" i="2"/>
  <c r="L9" i="2" s="1"/>
  <c r="K11" i="2"/>
  <c r="J11" i="2"/>
  <c r="J9" i="2" s="1"/>
  <c r="I11" i="2"/>
  <c r="H11" i="2"/>
  <c r="H10" i="2" s="1"/>
  <c r="K10" i="2"/>
  <c r="J10" i="2"/>
  <c r="I10" i="2"/>
  <c r="G10" i="2"/>
  <c r="F10" i="2"/>
  <c r="E10" i="2"/>
  <c r="D10" i="2"/>
  <c r="C10" i="2"/>
  <c r="K9" i="2"/>
  <c r="I9" i="2"/>
  <c r="G9" i="2"/>
  <c r="F9" i="2"/>
  <c r="E9" i="2"/>
  <c r="E8" i="2" s="1"/>
  <c r="E30" i="2" s="1"/>
  <c r="E32" i="2" s="1"/>
  <c r="C9" i="2"/>
  <c r="N71" i="1"/>
  <c r="O71" i="1" s="1"/>
  <c r="M71" i="1"/>
  <c r="L71" i="1"/>
  <c r="K71" i="1"/>
  <c r="J71" i="1"/>
  <c r="I71" i="1"/>
  <c r="H71" i="1"/>
  <c r="M70" i="1"/>
  <c r="L70" i="1"/>
  <c r="K70" i="1"/>
  <c r="N70" i="1" s="1"/>
  <c r="O70" i="1" s="1"/>
  <c r="P70" i="1" s="1"/>
  <c r="J70" i="1"/>
  <c r="I70" i="1"/>
  <c r="H70" i="1"/>
  <c r="N69" i="1"/>
  <c r="O69" i="1" s="1"/>
  <c r="P69" i="1" s="1"/>
  <c r="M69" i="1"/>
  <c r="L69" i="1"/>
  <c r="L66" i="1" s="1"/>
  <c r="K69" i="1"/>
  <c r="K66" i="1" s="1"/>
  <c r="J69" i="1"/>
  <c r="I69" i="1"/>
  <c r="H69" i="1"/>
  <c r="D69" i="1"/>
  <c r="C69" i="1"/>
  <c r="N68" i="1"/>
  <c r="O68" i="1" s="1"/>
  <c r="P68" i="1" s="1"/>
  <c r="H68" i="1"/>
  <c r="H66" i="1" s="1"/>
  <c r="N67" i="1"/>
  <c r="O67" i="1" s="1"/>
  <c r="P67" i="1" s="1"/>
  <c r="H67" i="1"/>
  <c r="M66" i="1"/>
  <c r="J66" i="1"/>
  <c r="I66" i="1"/>
  <c r="G66" i="1"/>
  <c r="G72" i="1" s="1"/>
  <c r="F66" i="1"/>
  <c r="E66" i="1"/>
  <c r="D66" i="1"/>
  <c r="C66" i="1"/>
  <c r="M64" i="1"/>
  <c r="L64" i="1"/>
  <c r="K64" i="1"/>
  <c r="J64" i="1"/>
  <c r="N64" i="1" s="1"/>
  <c r="O64" i="1" s="1"/>
  <c r="P64" i="1" s="1"/>
  <c r="I64" i="1"/>
  <c r="H64" i="1"/>
  <c r="N63" i="1"/>
  <c r="O63" i="1" s="1"/>
  <c r="P63" i="1" s="1"/>
  <c r="H63" i="1"/>
  <c r="N62" i="1"/>
  <c r="O62" i="1" s="1"/>
  <c r="P62" i="1" s="1"/>
  <c r="H62" i="1"/>
  <c r="N61" i="1"/>
  <c r="O61" i="1" s="1"/>
  <c r="H61" i="1"/>
  <c r="N60" i="1"/>
  <c r="O60" i="1" s="1"/>
  <c r="H60" i="1"/>
  <c r="N59" i="1"/>
  <c r="O59" i="1" s="1"/>
  <c r="M59" i="1"/>
  <c r="L59" i="1"/>
  <c r="K59" i="1"/>
  <c r="K58" i="1" s="1"/>
  <c r="K57" i="1" s="1"/>
  <c r="J59" i="1"/>
  <c r="I59" i="1"/>
  <c r="H59" i="1"/>
  <c r="H58" i="1" s="1"/>
  <c r="H57" i="1" s="1"/>
  <c r="G59" i="1"/>
  <c r="F59" i="1"/>
  <c r="E59" i="1"/>
  <c r="E58" i="1" s="1"/>
  <c r="E57" i="1" s="1"/>
  <c r="D59" i="1"/>
  <c r="C59" i="1"/>
  <c r="M58" i="1"/>
  <c r="M57" i="1" s="1"/>
  <c r="L58" i="1"/>
  <c r="L57" i="1" s="1"/>
  <c r="J58" i="1"/>
  <c r="I58" i="1"/>
  <c r="I57" i="1" s="1"/>
  <c r="G58" i="1"/>
  <c r="G57" i="1" s="1"/>
  <c r="F58" i="1"/>
  <c r="F57" i="1" s="1"/>
  <c r="D58" i="1"/>
  <c r="C58" i="1"/>
  <c r="C57" i="1" s="1"/>
  <c r="J57" i="1"/>
  <c r="D57" i="1"/>
  <c r="O56" i="1"/>
  <c r="N56" i="1"/>
  <c r="H56" i="1"/>
  <c r="M55" i="1"/>
  <c r="M53" i="1" s="1"/>
  <c r="L55" i="1"/>
  <c r="K55" i="1"/>
  <c r="J55" i="1"/>
  <c r="N55" i="1" s="1"/>
  <c r="O55" i="1" s="1"/>
  <c r="P55" i="1" s="1"/>
  <c r="I55" i="1"/>
  <c r="H55" i="1"/>
  <c r="I54" i="1"/>
  <c r="N54" i="1" s="1"/>
  <c r="H54" i="1"/>
  <c r="H53" i="1" s="1"/>
  <c r="L53" i="1"/>
  <c r="K53" i="1"/>
  <c r="G53" i="1"/>
  <c r="F53" i="1"/>
  <c r="E53" i="1"/>
  <c r="D53" i="1"/>
  <c r="C53" i="1"/>
  <c r="N52" i="1"/>
  <c r="O52" i="1" s="1"/>
  <c r="H52" i="1"/>
  <c r="H50" i="1" s="1"/>
  <c r="H49" i="1" s="1"/>
  <c r="N51" i="1"/>
  <c r="N50" i="1" s="1"/>
  <c r="H51" i="1"/>
  <c r="M50" i="1"/>
  <c r="M49" i="1" s="1"/>
  <c r="L50" i="1"/>
  <c r="L49" i="1" s="1"/>
  <c r="K50" i="1"/>
  <c r="J50" i="1"/>
  <c r="I50" i="1"/>
  <c r="G50" i="1"/>
  <c r="G49" i="1" s="1"/>
  <c r="F50" i="1"/>
  <c r="F49" i="1" s="1"/>
  <c r="E50" i="1"/>
  <c r="D50" i="1"/>
  <c r="C50" i="1"/>
  <c r="C49" i="1" s="1"/>
  <c r="K49" i="1"/>
  <c r="E49" i="1"/>
  <c r="D49" i="1"/>
  <c r="M48" i="1"/>
  <c r="L48" i="1"/>
  <c r="K48" i="1"/>
  <c r="J48" i="1"/>
  <c r="I48" i="1"/>
  <c r="N48" i="1" s="1"/>
  <c r="O48" i="1" s="1"/>
  <c r="P48" i="1" s="1"/>
  <c r="H48" i="1"/>
  <c r="M47" i="1"/>
  <c r="L47" i="1"/>
  <c r="K47" i="1"/>
  <c r="J47" i="1"/>
  <c r="I47" i="1"/>
  <c r="N47" i="1" s="1"/>
  <c r="O47" i="1" s="1"/>
  <c r="P47" i="1" s="1"/>
  <c r="H47" i="1"/>
  <c r="O46" i="1"/>
  <c r="N46" i="1"/>
  <c r="H46" i="1"/>
  <c r="M45" i="1"/>
  <c r="L45" i="1"/>
  <c r="K45" i="1"/>
  <c r="J45" i="1"/>
  <c r="J44" i="1" s="1"/>
  <c r="I45" i="1"/>
  <c r="N45" i="1" s="1"/>
  <c r="H45" i="1"/>
  <c r="M44" i="1"/>
  <c r="L44" i="1"/>
  <c r="K44" i="1"/>
  <c r="I44" i="1"/>
  <c r="H44" i="1"/>
  <c r="G44" i="1"/>
  <c r="F44" i="1"/>
  <c r="E44" i="1"/>
  <c r="D44" i="1"/>
  <c r="C44" i="1"/>
  <c r="O43" i="1"/>
  <c r="P43" i="1" s="1"/>
  <c r="N43" i="1"/>
  <c r="H43" i="1"/>
  <c r="M42" i="1"/>
  <c r="L42" i="1"/>
  <c r="K42" i="1"/>
  <c r="J42" i="1"/>
  <c r="N42" i="1" s="1"/>
  <c r="O42" i="1" s="1"/>
  <c r="P42" i="1" s="1"/>
  <c r="I42" i="1"/>
  <c r="H42" i="1"/>
  <c r="M41" i="1"/>
  <c r="L41" i="1"/>
  <c r="K41" i="1"/>
  <c r="J41" i="1"/>
  <c r="N41" i="1" s="1"/>
  <c r="O41" i="1" s="1"/>
  <c r="P41" i="1" s="1"/>
  <c r="I41" i="1"/>
  <c r="H41" i="1"/>
  <c r="M40" i="1"/>
  <c r="L40" i="1"/>
  <c r="K40" i="1"/>
  <c r="J40" i="1"/>
  <c r="N40" i="1" s="1"/>
  <c r="O40" i="1" s="1"/>
  <c r="P40" i="1" s="1"/>
  <c r="I40" i="1"/>
  <c r="H40" i="1"/>
  <c r="M39" i="1"/>
  <c r="L39" i="1"/>
  <c r="K39" i="1"/>
  <c r="J39" i="1"/>
  <c r="J38" i="1" s="1"/>
  <c r="I39" i="1"/>
  <c r="H39" i="1"/>
  <c r="M38" i="1"/>
  <c r="L38" i="1"/>
  <c r="K38" i="1"/>
  <c r="I38" i="1"/>
  <c r="H38" i="1"/>
  <c r="G38" i="1"/>
  <c r="F38" i="1"/>
  <c r="E38" i="1"/>
  <c r="D38" i="1"/>
  <c r="C38" i="1"/>
  <c r="O37" i="1"/>
  <c r="P37" i="1" s="1"/>
  <c r="N37" i="1"/>
  <c r="H37" i="1"/>
  <c r="M36" i="1"/>
  <c r="L36" i="1"/>
  <c r="K36" i="1"/>
  <c r="J36" i="1"/>
  <c r="I36" i="1"/>
  <c r="N36" i="1" s="1"/>
  <c r="O36" i="1" s="1"/>
  <c r="P36" i="1" s="1"/>
  <c r="H36" i="1"/>
  <c r="M35" i="1"/>
  <c r="L35" i="1"/>
  <c r="K35" i="1"/>
  <c r="J35" i="1"/>
  <c r="I35" i="1"/>
  <c r="N35" i="1" s="1"/>
  <c r="O35" i="1" s="1"/>
  <c r="P35" i="1" s="1"/>
  <c r="H35" i="1"/>
  <c r="N34" i="1"/>
  <c r="O34" i="1" s="1"/>
  <c r="P34" i="1" s="1"/>
  <c r="H34" i="1"/>
  <c r="N33" i="1"/>
  <c r="O33" i="1" s="1"/>
  <c r="P33" i="1" s="1"/>
  <c r="H33" i="1"/>
  <c r="O32" i="1"/>
  <c r="P32" i="1" s="1"/>
  <c r="N32" i="1"/>
  <c r="H32" i="1"/>
  <c r="M31" i="1"/>
  <c r="L31" i="1"/>
  <c r="K31" i="1"/>
  <c r="J31" i="1"/>
  <c r="I31" i="1"/>
  <c r="N31" i="1" s="1"/>
  <c r="O31" i="1" s="1"/>
  <c r="P31" i="1" s="1"/>
  <c r="H31" i="1"/>
  <c r="M30" i="1"/>
  <c r="L30" i="1"/>
  <c r="K30" i="1"/>
  <c r="J30" i="1"/>
  <c r="J29" i="1" s="1"/>
  <c r="I30" i="1"/>
  <c r="N30" i="1" s="1"/>
  <c r="H30" i="1"/>
  <c r="H29" i="1" s="1"/>
  <c r="M29" i="1"/>
  <c r="M26" i="1" s="1"/>
  <c r="L29" i="1"/>
  <c r="K29" i="1"/>
  <c r="I29" i="1"/>
  <c r="G29" i="1"/>
  <c r="G26" i="1" s="1"/>
  <c r="F29" i="1"/>
  <c r="E29" i="1"/>
  <c r="D29" i="1"/>
  <c r="D26" i="1" s="1"/>
  <c r="C29" i="1"/>
  <c r="M28" i="1"/>
  <c r="L28" i="1"/>
  <c r="K28" i="1"/>
  <c r="J28" i="1"/>
  <c r="I28" i="1"/>
  <c r="N28" i="1" s="1"/>
  <c r="H28" i="1"/>
  <c r="H27" i="1" s="1"/>
  <c r="H26" i="1" s="1"/>
  <c r="M27" i="1"/>
  <c r="L27" i="1"/>
  <c r="L26" i="1" s="1"/>
  <c r="K27" i="1"/>
  <c r="J27" i="1"/>
  <c r="G27" i="1"/>
  <c r="F27" i="1"/>
  <c r="F26" i="1" s="1"/>
  <c r="E27" i="1"/>
  <c r="D27" i="1"/>
  <c r="C27" i="1"/>
  <c r="C26" i="1" s="1"/>
  <c r="K26" i="1"/>
  <c r="E26" i="1"/>
  <c r="M25" i="1"/>
  <c r="M16" i="1" s="1"/>
  <c r="L25" i="1"/>
  <c r="K25" i="1"/>
  <c r="J25" i="1"/>
  <c r="J16" i="1" s="1"/>
  <c r="I25" i="1"/>
  <c r="N25" i="1" s="1"/>
  <c r="O25" i="1" s="1"/>
  <c r="P25" i="1" s="1"/>
  <c r="H25" i="1"/>
  <c r="N24" i="1"/>
  <c r="O24" i="1" s="1"/>
  <c r="P24" i="1" s="1"/>
  <c r="H24" i="1"/>
  <c r="M23" i="1"/>
  <c r="L23" i="1"/>
  <c r="K23" i="1"/>
  <c r="K17" i="1" s="1"/>
  <c r="K16" i="1" s="1"/>
  <c r="K10" i="1" s="1"/>
  <c r="K9" i="1" s="1"/>
  <c r="K65" i="1" s="1"/>
  <c r="J23" i="1"/>
  <c r="I23" i="1"/>
  <c r="H23" i="1"/>
  <c r="H17" i="1" s="1"/>
  <c r="H16" i="1" s="1"/>
  <c r="N22" i="1"/>
  <c r="O22" i="1" s="1"/>
  <c r="P22" i="1" s="1"/>
  <c r="H22" i="1"/>
  <c r="M21" i="1"/>
  <c r="L21" i="1"/>
  <c r="K21" i="1"/>
  <c r="J21" i="1"/>
  <c r="I21" i="1"/>
  <c r="N21" i="1" s="1"/>
  <c r="O21" i="1" s="1"/>
  <c r="P21" i="1" s="1"/>
  <c r="H21" i="1"/>
  <c r="M20" i="1"/>
  <c r="L20" i="1"/>
  <c r="K20" i="1"/>
  <c r="J20" i="1"/>
  <c r="I20" i="1"/>
  <c r="N20" i="1" s="1"/>
  <c r="O20" i="1" s="1"/>
  <c r="P20" i="1" s="1"/>
  <c r="H20" i="1"/>
  <c r="M19" i="1"/>
  <c r="L19" i="1"/>
  <c r="K19" i="1"/>
  <c r="J19" i="1"/>
  <c r="I19" i="1"/>
  <c r="N19" i="1" s="1"/>
  <c r="O19" i="1" s="1"/>
  <c r="P19" i="1" s="1"/>
  <c r="H19" i="1"/>
  <c r="M18" i="1"/>
  <c r="L18" i="1"/>
  <c r="K18" i="1"/>
  <c r="J18" i="1"/>
  <c r="I18" i="1"/>
  <c r="N18" i="1" s="1"/>
  <c r="H18" i="1"/>
  <c r="M17" i="1"/>
  <c r="L17" i="1"/>
  <c r="L16" i="1" s="1"/>
  <c r="L10" i="1" s="1"/>
  <c r="L9" i="1" s="1"/>
  <c r="L65" i="1" s="1"/>
  <c r="J17" i="1"/>
  <c r="G17" i="1"/>
  <c r="F17" i="1"/>
  <c r="F16" i="1" s="1"/>
  <c r="E17" i="1"/>
  <c r="D17" i="1"/>
  <c r="C17" i="1"/>
  <c r="C16" i="1" s="1"/>
  <c r="C10" i="1" s="1"/>
  <c r="G16" i="1"/>
  <c r="E16" i="1"/>
  <c r="E10" i="1" s="1"/>
  <c r="E9" i="1" s="1"/>
  <c r="E65" i="1" s="1"/>
  <c r="D16" i="1"/>
  <c r="M15" i="1"/>
  <c r="L15" i="1"/>
  <c r="K15" i="1"/>
  <c r="J15" i="1"/>
  <c r="I15" i="1"/>
  <c r="N15" i="1" s="1"/>
  <c r="O15" i="1" s="1"/>
  <c r="P15" i="1" s="1"/>
  <c r="H15" i="1"/>
  <c r="M14" i="1"/>
  <c r="L14" i="1"/>
  <c r="K14" i="1"/>
  <c r="J14" i="1"/>
  <c r="I14" i="1"/>
  <c r="N14" i="1" s="1"/>
  <c r="O14" i="1" s="1"/>
  <c r="P14" i="1" s="1"/>
  <c r="H14" i="1"/>
  <c r="M13" i="1"/>
  <c r="L13" i="1"/>
  <c r="K13" i="1"/>
  <c r="J13" i="1"/>
  <c r="I13" i="1"/>
  <c r="N13" i="1" s="1"/>
  <c r="O13" i="1" s="1"/>
  <c r="P13" i="1" s="1"/>
  <c r="H13" i="1"/>
  <c r="M12" i="1"/>
  <c r="M11" i="1" s="1"/>
  <c r="L12" i="1"/>
  <c r="K12" i="1"/>
  <c r="J12" i="1"/>
  <c r="I12" i="1"/>
  <c r="N12" i="1" s="1"/>
  <c r="H12" i="1"/>
  <c r="L11" i="1"/>
  <c r="K11" i="1"/>
  <c r="J11" i="1"/>
  <c r="I11" i="1"/>
  <c r="H11" i="1"/>
  <c r="G11" i="1"/>
  <c r="G10" i="1" s="1"/>
  <c r="G9" i="1" s="1"/>
  <c r="G65" i="1" s="1"/>
  <c r="F11" i="1"/>
  <c r="E11" i="1"/>
  <c r="D11" i="1"/>
  <c r="D10" i="1" s="1"/>
  <c r="D9" i="1" s="1"/>
  <c r="D65" i="1" s="1"/>
  <c r="C11" i="1"/>
  <c r="D56" i="4" l="1"/>
  <c r="D55" i="4" s="1"/>
  <c r="D46" i="4" s="1"/>
  <c r="D71" i="4" s="1"/>
  <c r="D73" i="4" s="1"/>
  <c r="K8" i="4"/>
  <c r="K33" i="4" s="1"/>
  <c r="K35" i="4" s="1"/>
  <c r="G56" i="4"/>
  <c r="G55" i="4" s="1"/>
  <c r="G46" i="4" s="1"/>
  <c r="G71" i="4" s="1"/>
  <c r="G73" i="4" s="1"/>
  <c r="D67" i="4"/>
  <c r="J46" i="4"/>
  <c r="J71" i="4" s="1"/>
  <c r="J73" i="4" s="1"/>
  <c r="H21" i="4"/>
  <c r="H20" i="4" s="1"/>
  <c r="H19" i="4" s="1"/>
  <c r="H18" i="4" s="1"/>
  <c r="H17" i="4" s="1"/>
  <c r="H8" i="4" s="1"/>
  <c r="H24" i="4"/>
  <c r="H23" i="4" s="1"/>
  <c r="D70" i="4"/>
  <c r="F70" i="4"/>
  <c r="I46" i="4"/>
  <c r="I71" i="4" s="1"/>
  <c r="I73" i="4" s="1"/>
  <c r="H64" i="4"/>
  <c r="C63" i="4"/>
  <c r="G63" i="4"/>
  <c r="O32" i="4"/>
  <c r="O34" i="4"/>
  <c r="H54" i="4"/>
  <c r="H53" i="4" s="1"/>
  <c r="F8" i="4"/>
  <c r="F33" i="4" s="1"/>
  <c r="F35" i="4" s="1"/>
  <c r="L20" i="4"/>
  <c r="L19" i="4" s="1"/>
  <c r="F59" i="4"/>
  <c r="F58" i="4" s="1"/>
  <c r="F57" i="4" s="1"/>
  <c r="F62" i="4"/>
  <c r="F61" i="4" s="1"/>
  <c r="L23" i="4"/>
  <c r="F69" i="4"/>
  <c r="F68" i="4" s="1"/>
  <c r="L30" i="4"/>
  <c r="N53" i="4"/>
  <c r="O54" i="4"/>
  <c r="O53" i="4" s="1"/>
  <c r="O22" i="4"/>
  <c r="P22" i="4" s="1"/>
  <c r="G62" i="4"/>
  <c r="G61" i="4" s="1"/>
  <c r="M23" i="4"/>
  <c r="O26" i="4"/>
  <c r="P26" i="4" s="1"/>
  <c r="G69" i="4"/>
  <c r="G68" i="4" s="1"/>
  <c r="G67" i="4" s="1"/>
  <c r="M30" i="4"/>
  <c r="M29" i="4" s="1"/>
  <c r="H62" i="4"/>
  <c r="E70" i="4"/>
  <c r="E67" i="4" s="1"/>
  <c r="F51" i="4"/>
  <c r="F50" i="4" s="1"/>
  <c r="F49" i="4" s="1"/>
  <c r="F48" i="4" s="1"/>
  <c r="F47" i="4" s="1"/>
  <c r="L12" i="4"/>
  <c r="L11" i="4" s="1"/>
  <c r="L10" i="4" s="1"/>
  <c r="L9" i="4" s="1"/>
  <c r="M20" i="4"/>
  <c r="M19" i="4" s="1"/>
  <c r="M18" i="4" s="1"/>
  <c r="M17" i="4" s="1"/>
  <c r="M8" i="4" s="1"/>
  <c r="M33" i="4" s="1"/>
  <c r="H22" i="4"/>
  <c r="H65" i="4"/>
  <c r="O66" i="4"/>
  <c r="P66" i="4"/>
  <c r="N68" i="4"/>
  <c r="N67" i="4" s="1"/>
  <c r="N46" i="4" s="1"/>
  <c r="N71" i="4" s="1"/>
  <c r="C67" i="4"/>
  <c r="H59" i="4"/>
  <c r="C58" i="4"/>
  <c r="C57" i="4" s="1"/>
  <c r="C56" i="4" s="1"/>
  <c r="E60" i="4"/>
  <c r="E57" i="4" s="1"/>
  <c r="E56" i="4" s="1"/>
  <c r="E55" i="4" s="1"/>
  <c r="E46" i="4" s="1"/>
  <c r="E71" i="4" s="1"/>
  <c r="E73" i="4" s="1"/>
  <c r="K19" i="4"/>
  <c r="K18" i="4" s="1"/>
  <c r="K17" i="4" s="1"/>
  <c r="N24" i="4"/>
  <c r="H30" i="4"/>
  <c r="H29" i="4" s="1"/>
  <c r="N55" i="4"/>
  <c r="N13" i="4"/>
  <c r="C20" i="4"/>
  <c r="C19" i="4" s="1"/>
  <c r="C18" i="4" s="1"/>
  <c r="C17" i="4" s="1"/>
  <c r="C8" i="4" s="1"/>
  <c r="C33" i="4" s="1"/>
  <c r="I20" i="4"/>
  <c r="I19" i="4" s="1"/>
  <c r="I18" i="4" s="1"/>
  <c r="I17" i="4" s="1"/>
  <c r="I8" i="4" s="1"/>
  <c r="I33" i="4" s="1"/>
  <c r="I35" i="4" s="1"/>
  <c r="N21" i="4"/>
  <c r="C60" i="4"/>
  <c r="N46" i="3"/>
  <c r="O46" i="3" s="1"/>
  <c r="O47" i="3"/>
  <c r="O59" i="3"/>
  <c r="N57" i="3"/>
  <c r="O82" i="3"/>
  <c r="P82" i="3" s="1"/>
  <c r="N81" i="3"/>
  <c r="O81" i="3" s="1"/>
  <c r="P81" i="3" s="1"/>
  <c r="D54" i="3"/>
  <c r="D80" i="3" s="1"/>
  <c r="D88" i="3" s="1"/>
  <c r="H50" i="3"/>
  <c r="H49" i="3" s="1"/>
  <c r="H54" i="3" s="1"/>
  <c r="H80" i="3" s="1"/>
  <c r="H88" i="3" s="1"/>
  <c r="I60" i="3"/>
  <c r="I56" i="3" s="1"/>
  <c r="L66" i="3"/>
  <c r="L63" i="3" s="1"/>
  <c r="L60" i="3" s="1"/>
  <c r="N67" i="3"/>
  <c r="L9" i="3"/>
  <c r="L8" i="3" s="1"/>
  <c r="C8" i="3"/>
  <c r="C54" i="3" s="1"/>
  <c r="O23" i="3"/>
  <c r="M26" i="3"/>
  <c r="N36" i="3"/>
  <c r="I35" i="3"/>
  <c r="I26" i="3" s="1"/>
  <c r="I8" i="3" s="1"/>
  <c r="I54" i="3" s="1"/>
  <c r="E54" i="3"/>
  <c r="J54" i="3"/>
  <c r="K61" i="3"/>
  <c r="N62" i="3"/>
  <c r="E56" i="3"/>
  <c r="J72" i="3"/>
  <c r="J56" i="3" s="1"/>
  <c r="J80" i="3" s="1"/>
  <c r="J88" i="3" s="1"/>
  <c r="M80" i="3"/>
  <c r="M88" i="3" s="1"/>
  <c r="H8" i="3"/>
  <c r="N43" i="3"/>
  <c r="O44" i="3"/>
  <c r="P44" i="3" s="1"/>
  <c r="M8" i="3"/>
  <c r="N33" i="3"/>
  <c r="K32" i="3"/>
  <c r="K27" i="3" s="1"/>
  <c r="K26" i="3" s="1"/>
  <c r="K8" i="3" s="1"/>
  <c r="C80" i="3"/>
  <c r="C88" i="3" s="1"/>
  <c r="E8" i="3"/>
  <c r="F54" i="3"/>
  <c r="K50" i="3"/>
  <c r="K49" i="3" s="1"/>
  <c r="N51" i="3"/>
  <c r="F80" i="3"/>
  <c r="F88" i="3" s="1"/>
  <c r="N70" i="3"/>
  <c r="K69" i="3"/>
  <c r="K63" i="3" s="1"/>
  <c r="N17" i="3"/>
  <c r="J16" i="3"/>
  <c r="J15" i="3" s="1"/>
  <c r="M54" i="3"/>
  <c r="O52" i="3"/>
  <c r="N73" i="3"/>
  <c r="O74" i="3"/>
  <c r="P74" i="3" s="1"/>
  <c r="G10" i="3"/>
  <c r="G9" i="3" s="1"/>
  <c r="G8" i="3" s="1"/>
  <c r="J10" i="3"/>
  <c r="J9" i="3" s="1"/>
  <c r="J8" i="3" s="1"/>
  <c r="O11" i="3"/>
  <c r="P11" i="3" s="1"/>
  <c r="N19" i="3"/>
  <c r="O19" i="3" s="1"/>
  <c r="P19" i="3" s="1"/>
  <c r="O20" i="3"/>
  <c r="P20" i="3" s="1"/>
  <c r="D10" i="3"/>
  <c r="D9" i="3" s="1"/>
  <c r="D8" i="3" s="1"/>
  <c r="C38" i="3"/>
  <c r="I38" i="3"/>
  <c r="G54" i="3"/>
  <c r="L54" i="3"/>
  <c r="L57" i="3"/>
  <c r="G56" i="3"/>
  <c r="M60" i="3"/>
  <c r="M56" i="3" s="1"/>
  <c r="K72" i="3"/>
  <c r="N30" i="3"/>
  <c r="N77" i="3"/>
  <c r="O79" i="3"/>
  <c r="P79" i="3" s="1"/>
  <c r="O12" i="3"/>
  <c r="P12" i="3" s="1"/>
  <c r="F8" i="2"/>
  <c r="F30" i="2" s="1"/>
  <c r="F32" i="2" s="1"/>
  <c r="O27" i="2"/>
  <c r="P27" i="2" s="1"/>
  <c r="N26" i="2"/>
  <c r="O26" i="2" s="1"/>
  <c r="P26" i="2" s="1"/>
  <c r="K8" i="2"/>
  <c r="K30" i="2" s="1"/>
  <c r="K32" i="2" s="1"/>
  <c r="O21" i="2"/>
  <c r="N20" i="2"/>
  <c r="N19" i="2" s="1"/>
  <c r="O19" i="2" s="1"/>
  <c r="P19" i="2" s="1"/>
  <c r="L8" i="2"/>
  <c r="L30" i="2" s="1"/>
  <c r="L32" i="2" s="1"/>
  <c r="C30" i="2"/>
  <c r="C32" i="2" s="1"/>
  <c r="M9" i="2"/>
  <c r="M8" i="2" s="1"/>
  <c r="M30" i="2" s="1"/>
  <c r="N11" i="2"/>
  <c r="O31" i="2"/>
  <c r="H9" i="2"/>
  <c r="H8" i="2" s="1"/>
  <c r="H30" i="2" s="1"/>
  <c r="H32" i="2" s="1"/>
  <c r="L10" i="2"/>
  <c r="O13" i="2"/>
  <c r="P13" i="2" s="1"/>
  <c r="J20" i="2"/>
  <c r="J19" i="2" s="1"/>
  <c r="J8" i="2" s="1"/>
  <c r="J30" i="2" s="1"/>
  <c r="J32" i="2" s="1"/>
  <c r="O28" i="2"/>
  <c r="P28" i="2" s="1"/>
  <c r="C9" i="1"/>
  <c r="C65" i="1" s="1"/>
  <c r="C72" i="1" s="1"/>
  <c r="N27" i="1"/>
  <c r="O28" i="1"/>
  <c r="P28" i="1" s="1"/>
  <c r="N44" i="1"/>
  <c r="O44" i="1" s="1"/>
  <c r="P44" i="1" s="1"/>
  <c r="O45" i="1"/>
  <c r="P45" i="1" s="1"/>
  <c r="K72" i="1"/>
  <c r="L72" i="1"/>
  <c r="M10" i="1"/>
  <c r="M9" i="1" s="1"/>
  <c r="M65" i="1" s="1"/>
  <c r="D72" i="1"/>
  <c r="F10" i="1"/>
  <c r="F9" i="1" s="1"/>
  <c r="F65" i="1" s="1"/>
  <c r="N17" i="1"/>
  <c r="O18" i="1"/>
  <c r="P18" i="1" s="1"/>
  <c r="N29" i="1"/>
  <c r="O29" i="1" s="1"/>
  <c r="P29" i="1" s="1"/>
  <c r="O30" i="1"/>
  <c r="P30" i="1" s="1"/>
  <c r="O54" i="1"/>
  <c r="P54" i="1" s="1"/>
  <c r="N53" i="1"/>
  <c r="O53" i="1" s="1"/>
  <c r="P53" i="1" s="1"/>
  <c r="E72" i="1"/>
  <c r="H72" i="1"/>
  <c r="O12" i="1"/>
  <c r="P12" i="1" s="1"/>
  <c r="N11" i="1"/>
  <c r="H10" i="1"/>
  <c r="H9" i="1" s="1"/>
  <c r="H65" i="1" s="1"/>
  <c r="J26" i="1"/>
  <c r="J10" i="1" s="1"/>
  <c r="J9" i="1" s="1"/>
  <c r="J65" i="1" s="1"/>
  <c r="J72" i="1" s="1"/>
  <c r="I49" i="1"/>
  <c r="O50" i="1"/>
  <c r="P50" i="1" s="1"/>
  <c r="N49" i="1"/>
  <c r="O49" i="1" s="1"/>
  <c r="P49" i="1" s="1"/>
  <c r="F72" i="1"/>
  <c r="I17" i="1"/>
  <c r="I16" i="1" s="1"/>
  <c r="N23" i="1"/>
  <c r="O23" i="1" s="1"/>
  <c r="P23" i="1" s="1"/>
  <c r="N39" i="1"/>
  <c r="O51" i="1"/>
  <c r="P51" i="1" s="1"/>
  <c r="J53" i="1"/>
  <c r="J49" i="1" s="1"/>
  <c r="N66" i="1"/>
  <c r="I27" i="1"/>
  <c r="I26" i="1" s="1"/>
  <c r="I53" i="1"/>
  <c r="N58" i="1"/>
  <c r="M35" i="4" l="1"/>
  <c r="C35" i="4"/>
  <c r="H33" i="4"/>
  <c r="H35" i="4" s="1"/>
  <c r="O13" i="4"/>
  <c r="P13" i="4" s="1"/>
  <c r="H51" i="4"/>
  <c r="N12" i="4"/>
  <c r="L8" i="4"/>
  <c r="L33" i="4" s="1"/>
  <c r="L35" i="4" s="1"/>
  <c r="H63" i="4"/>
  <c r="O64" i="4"/>
  <c r="P64" i="4"/>
  <c r="H58" i="4"/>
  <c r="P59" i="4"/>
  <c r="O59" i="4"/>
  <c r="F56" i="4"/>
  <c r="F55" i="4" s="1"/>
  <c r="N73" i="4"/>
  <c r="N72" i="4" s="1"/>
  <c r="O72" i="4" s="1"/>
  <c r="H61" i="4"/>
  <c r="P62" i="4"/>
  <c r="O62" i="4"/>
  <c r="C55" i="4"/>
  <c r="C46" i="4" s="1"/>
  <c r="C71" i="4" s="1"/>
  <c r="C73" i="4" s="1"/>
  <c r="H60" i="4"/>
  <c r="P65" i="4"/>
  <c r="O65" i="4"/>
  <c r="L18" i="4"/>
  <c r="L17" i="4" s="1"/>
  <c r="O21" i="4"/>
  <c r="P21" i="4" s="1"/>
  <c r="N20" i="4"/>
  <c r="O24" i="4"/>
  <c r="P24" i="4" s="1"/>
  <c r="N23" i="4"/>
  <c r="O23" i="4" s="1"/>
  <c r="P23" i="4" s="1"/>
  <c r="L29" i="4"/>
  <c r="N30" i="4"/>
  <c r="H70" i="4"/>
  <c r="O70" i="4" s="1"/>
  <c r="H68" i="4"/>
  <c r="F67" i="4"/>
  <c r="F46" i="4" s="1"/>
  <c r="F71" i="4" s="1"/>
  <c r="F73" i="4" s="1"/>
  <c r="H69" i="4"/>
  <c r="N76" i="3"/>
  <c r="O76" i="3" s="1"/>
  <c r="P76" i="3" s="1"/>
  <c r="O77" i="3"/>
  <c r="P77" i="3" s="1"/>
  <c r="K60" i="3"/>
  <c r="K56" i="3" s="1"/>
  <c r="K80" i="3" s="1"/>
  <c r="K88" i="3" s="1"/>
  <c r="O51" i="3"/>
  <c r="P51" i="3" s="1"/>
  <c r="N50" i="3"/>
  <c r="N66" i="3"/>
  <c r="O67" i="3"/>
  <c r="P67" i="3" s="1"/>
  <c r="O43" i="3"/>
  <c r="P43" i="3" s="1"/>
  <c r="N39" i="3"/>
  <c r="P59" i="3"/>
  <c r="O57" i="3"/>
  <c r="P57" i="3" s="1"/>
  <c r="O33" i="3"/>
  <c r="P33" i="3" s="1"/>
  <c r="N32" i="3"/>
  <c r="O32" i="3" s="1"/>
  <c r="P32" i="3" s="1"/>
  <c r="E80" i="3"/>
  <c r="E88" i="3" s="1"/>
  <c r="N35" i="3"/>
  <c r="O35" i="3" s="1"/>
  <c r="P35" i="3" s="1"/>
  <c r="O36" i="3"/>
  <c r="P36" i="3" s="1"/>
  <c r="L56" i="3"/>
  <c r="L80" i="3" s="1"/>
  <c r="L88" i="3" s="1"/>
  <c r="O17" i="3"/>
  <c r="P17" i="3" s="1"/>
  <c r="N16" i="3"/>
  <c r="N29" i="3"/>
  <c r="O30" i="3"/>
  <c r="P30" i="3" s="1"/>
  <c r="O73" i="3"/>
  <c r="P73" i="3" s="1"/>
  <c r="N72" i="3"/>
  <c r="O72" i="3" s="1"/>
  <c r="P72" i="3" s="1"/>
  <c r="K54" i="3"/>
  <c r="G80" i="3"/>
  <c r="G88" i="3" s="1"/>
  <c r="O70" i="3"/>
  <c r="N69" i="3"/>
  <c r="O69" i="3" s="1"/>
  <c r="P69" i="3" s="1"/>
  <c r="O62" i="3"/>
  <c r="N61" i="3"/>
  <c r="I80" i="3"/>
  <c r="I88" i="3" s="1"/>
  <c r="P21" i="2"/>
  <c r="O20" i="2"/>
  <c r="P20" i="2" s="1"/>
  <c r="N10" i="2"/>
  <c r="O11" i="2"/>
  <c r="P11" i="2" s="1"/>
  <c r="M32" i="2"/>
  <c r="O58" i="1"/>
  <c r="N57" i="1"/>
  <c r="O57" i="1" s="1"/>
  <c r="P57" i="1" s="1"/>
  <c r="O17" i="1"/>
  <c r="P17" i="1" s="1"/>
  <c r="N16" i="1"/>
  <c r="O16" i="1" s="1"/>
  <c r="P16" i="1" s="1"/>
  <c r="O27" i="1"/>
  <c r="P27" i="1" s="1"/>
  <c r="I10" i="1"/>
  <c r="I9" i="1" s="1"/>
  <c r="I65" i="1" s="1"/>
  <c r="I72" i="1" s="1"/>
  <c r="M72" i="1"/>
  <c r="N38" i="1"/>
  <c r="O38" i="1" s="1"/>
  <c r="P38" i="1" s="1"/>
  <c r="O39" i="1"/>
  <c r="P39" i="1" s="1"/>
  <c r="O66" i="1"/>
  <c r="P66" i="1" s="1"/>
  <c r="O11" i="1"/>
  <c r="P11" i="1" s="1"/>
  <c r="P60" i="4" l="1"/>
  <c r="O60" i="4"/>
  <c r="P69" i="4"/>
  <c r="O69" i="4"/>
  <c r="O68" i="4"/>
  <c r="H67" i="4"/>
  <c r="P68" i="4"/>
  <c r="N19" i="4"/>
  <c r="O20" i="4"/>
  <c r="P63" i="4"/>
  <c r="O63" i="4"/>
  <c r="N29" i="4"/>
  <c r="O29" i="4" s="1"/>
  <c r="P29" i="4" s="1"/>
  <c r="O30" i="4"/>
  <c r="P30" i="4" s="1"/>
  <c r="N11" i="4"/>
  <c r="O12" i="4"/>
  <c r="P12" i="4" s="1"/>
  <c r="O61" i="4"/>
  <c r="P61" i="4"/>
  <c r="P58" i="4"/>
  <c r="O58" i="4"/>
  <c r="H57" i="4"/>
  <c r="H50" i="4"/>
  <c r="P51" i="4"/>
  <c r="O51" i="4"/>
  <c r="O61" i="3"/>
  <c r="N38" i="3"/>
  <c r="O38" i="3" s="1"/>
  <c r="P38" i="3" s="1"/>
  <c r="O39" i="3"/>
  <c r="P39" i="3" s="1"/>
  <c r="N49" i="3"/>
  <c r="O50" i="3"/>
  <c r="P50" i="3" s="1"/>
  <c r="O29" i="3"/>
  <c r="P29" i="3" s="1"/>
  <c r="N28" i="3"/>
  <c r="N15" i="3"/>
  <c r="O16" i="3"/>
  <c r="P16" i="3" s="1"/>
  <c r="N63" i="3"/>
  <c r="O63" i="3" s="1"/>
  <c r="P63" i="3" s="1"/>
  <c r="O66" i="3"/>
  <c r="P66" i="3" s="1"/>
  <c r="N9" i="2"/>
  <c r="O10" i="2"/>
  <c r="P10" i="2" s="1"/>
  <c r="N26" i="1"/>
  <c r="O26" i="1" s="1"/>
  <c r="P26" i="1" s="1"/>
  <c r="N10" i="1"/>
  <c r="H49" i="4" l="1"/>
  <c r="P50" i="4"/>
  <c r="O50" i="4"/>
  <c r="H56" i="4"/>
  <c r="P57" i="4"/>
  <c r="O57" i="4"/>
  <c r="P67" i="4"/>
  <c r="O67" i="4"/>
  <c r="O11" i="4"/>
  <c r="P11" i="4" s="1"/>
  <c r="N10" i="4"/>
  <c r="N18" i="4"/>
  <c r="O19" i="4"/>
  <c r="P19" i="4" s="1"/>
  <c r="O49" i="3"/>
  <c r="P49" i="3" s="1"/>
  <c r="O15" i="3"/>
  <c r="P15" i="3" s="1"/>
  <c r="N10" i="3"/>
  <c r="O28" i="3"/>
  <c r="P28" i="3" s="1"/>
  <c r="N27" i="3"/>
  <c r="N60" i="3"/>
  <c r="O9" i="2"/>
  <c r="P9" i="2" s="1"/>
  <c r="N8" i="2"/>
  <c r="O10" i="1"/>
  <c r="P10" i="1" s="1"/>
  <c r="N9" i="1"/>
  <c r="P49" i="4" l="1"/>
  <c r="O49" i="4"/>
  <c r="H48" i="4"/>
  <c r="O18" i="4"/>
  <c r="P18" i="4" s="1"/>
  <c r="N17" i="4"/>
  <c r="O17" i="4" s="1"/>
  <c r="P17" i="4" s="1"/>
  <c r="O10" i="4"/>
  <c r="P10" i="4" s="1"/>
  <c r="N9" i="4"/>
  <c r="O56" i="4"/>
  <c r="H55" i="4"/>
  <c r="P56" i="4"/>
  <c r="N26" i="3"/>
  <c r="O26" i="3" s="1"/>
  <c r="P26" i="3" s="1"/>
  <c r="O27" i="3"/>
  <c r="P27" i="3" s="1"/>
  <c r="O10" i="3"/>
  <c r="P10" i="3" s="1"/>
  <c r="N9" i="3"/>
  <c r="O60" i="3"/>
  <c r="P60" i="3" s="1"/>
  <c r="N56" i="3"/>
  <c r="N30" i="2"/>
  <c r="O8" i="2"/>
  <c r="P8" i="2" s="1"/>
  <c r="N65" i="1"/>
  <c r="O9" i="1"/>
  <c r="P9" i="1" s="1"/>
  <c r="N8" i="4" l="1"/>
  <c r="O9" i="4"/>
  <c r="P9" i="4" s="1"/>
  <c r="P55" i="4"/>
  <c r="O55" i="4"/>
  <c r="H47" i="4"/>
  <c r="P48" i="4"/>
  <c r="O48" i="4"/>
  <c r="O56" i="3"/>
  <c r="P56" i="3" s="1"/>
  <c r="N8" i="3"/>
  <c r="O9" i="3"/>
  <c r="P9" i="3" s="1"/>
  <c r="O30" i="2"/>
  <c r="P30" i="2" s="1"/>
  <c r="N32" i="2"/>
  <c r="O32" i="2" s="1"/>
  <c r="P32" i="2" s="1"/>
  <c r="O65" i="1"/>
  <c r="P65" i="1" s="1"/>
  <c r="N72" i="1"/>
  <c r="O72" i="1" s="1"/>
  <c r="P72" i="1" s="1"/>
  <c r="O8" i="4" l="1"/>
  <c r="P8" i="4" s="1"/>
  <c r="N33" i="4"/>
  <c r="H46" i="4"/>
  <c r="P47" i="4"/>
  <c r="O47" i="4"/>
  <c r="O8" i="3"/>
  <c r="P8" i="3" s="1"/>
  <c r="N54" i="3"/>
  <c r="O33" i="4" l="1"/>
  <c r="P33" i="4" s="1"/>
  <c r="N35" i="4"/>
  <c r="O35" i="4" s="1"/>
  <c r="H71" i="4"/>
  <c r="P46" i="4"/>
  <c r="O46" i="4"/>
  <c r="O54" i="3"/>
  <c r="P54" i="3" s="1"/>
  <c r="N80" i="3"/>
  <c r="P71" i="4" l="1"/>
  <c r="O71" i="4"/>
  <c r="H73" i="4"/>
  <c r="O80" i="3"/>
  <c r="P80" i="3" s="1"/>
  <c r="N88" i="3"/>
  <c r="O88" i="3" s="1"/>
  <c r="P88" i="3" s="1"/>
  <c r="P73" i="4" l="1"/>
  <c r="O73" i="4"/>
</calcChain>
</file>

<file path=xl/sharedStrings.xml><?xml version="1.0" encoding="utf-8"?>
<sst xmlns="http://schemas.openxmlformats.org/spreadsheetml/2006/main" count="340" uniqueCount="186">
  <si>
    <t>I</t>
  </si>
  <si>
    <t xml:space="preserve"> CUADRO No.2</t>
  </si>
  <si>
    <t>INGRESOS FISCALES COMPARADOS POR PARTIDAS, DIRECCION GENERAL DE IMPUESTOS INTERNOS</t>
  </si>
  <si>
    <t>ENERO-MAYO   2025/2024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</si>
  <si>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</si>
  <si>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</si>
  <si>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</si>
  <si>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</si>
  <si>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</si>
  <si>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</si>
  <si>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</si>
  <si>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</si>
  <si>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</si>
  <si>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</si>
  <si>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</si>
  <si>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</si>
  <si>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</si>
  <si>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</si>
  <si>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</si>
  <si>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</si>
  <si>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</si>
  <si>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</si>
  <si>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</si>
  <si>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</si>
  <si>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</si>
  <si>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</si>
  <si>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</si>
  <si>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</si>
  <si>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</si>
  <si>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</si>
  <si>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</si>
  <si>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</si>
  <si>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</si>
  <si>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</si>
  <si>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</si>
  <si>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</si>
  <si>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</si>
  <si>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</si>
  <si>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</si>
  <si>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</si>
  <si>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</si>
  <si>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</si>
  <si>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</si>
  <si>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</si>
  <si>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</si>
  <si>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</si>
  <si>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</si>
  <si>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</si>
  <si>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</si>
  <si>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</si>
  <si>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</si>
  <si>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</si>
  <si>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</si>
  <si>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</si>
  <si>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</si>
  <si>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</si>
  <si>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</si>
  <si>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</si>
  <si>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</si>
  <si>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</si>
  <si>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</si>
  <si>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</si>
  <si>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</si>
  <si>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</si>
  <si>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</si>
  <si>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</si>
  <si>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</si>
  <si>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</si>
  <si>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 xml:space="preserve"> % Plan de construcciones (Ley 6-86) -Fondo Pensiones Trabajadores de la Construcción</t>
  </si>
  <si>
    <t xml:space="preserve">Fianzas Judiciales y depósitos en consignación </t>
  </si>
  <si>
    <t>Fondo de contribución especial para la gestión integral de residuos</t>
  </si>
  <si>
    <t>Venta de Sellos Especiales para el Colegio de Abogados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</si>
  <si>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</si>
  <si>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</si>
  <si>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</si>
  <si>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</si>
  <si>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</si>
  <si>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 y los depósitos en exceso de la recaudadora., 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</si>
  <si>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</si>
  <si>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</si>
  <si>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</si>
  <si>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</si>
  <si>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</si>
  <si>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</si>
  <si>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</si>
  <si>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</si>
  <si>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</si>
  <si>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</si>
  <si>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</si>
  <si>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</si>
  <si>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</si>
  <si>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</si>
  <si>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</si>
  <si>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</si>
  <si>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</si>
  <si>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CUADRO No.4</t>
  </si>
  <si>
    <t xml:space="preserve"> INGRESOS FISCALES COMPARADOS  POR PARTIDAS, TESORERÍA NACIONAL</t>
  </si>
  <si>
    <t>ENERO-MAYO 2025/2024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</si>
  <si>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</si>
  <si>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</si>
  <si>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</si>
  <si>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</si>
  <si>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</si>
  <si>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</si>
  <si>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</si>
  <si>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</si>
  <si>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</si>
  <si>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</si>
  <si>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</si>
  <si>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</si>
  <si>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 xml:space="preserve"> -Del Sector Privado Interno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</si>
  <si>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</si>
  <si>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</si>
  <si>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</si>
  <si>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</si>
  <si>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</si>
  <si>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</si>
  <si>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</si>
  <si>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</si>
  <si>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</si>
  <si>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</si>
  <si>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</si>
  <si>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</si>
  <si>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</si>
  <si>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</si>
  <si>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</si>
  <si>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</si>
  <si>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</si>
  <si>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</si>
  <si>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</si>
  <si>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</si>
  <si>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</si>
  <si>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</si>
  <si>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</si>
  <si>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</si>
  <si>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</si>
  <si>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</si>
  <si>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</si>
  <si>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</si>
  <si>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</si>
  <si>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</si>
  <si>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</si>
  <si>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</si>
  <si>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</si>
  <si>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</si>
  <si>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</si>
  <si>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</si>
  <si>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</si>
  <si>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</si>
  <si>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</si>
  <si>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</si>
  <si>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</si>
  <si>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</si>
  <si>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</si>
  <si>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</si>
  <si>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</si>
  <si>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</si>
  <si>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</si>
  <si>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 xml:space="preserve">INFOTEP </t>
  </si>
  <si>
    <t>Plan de construcciones (Ley 6-86) -Fondo Pensiones Trabajadores de la Construcción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</si>
  <si>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</si>
  <si>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</si>
  <si>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</si>
  <si>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</si>
  <si>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</si>
  <si>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 y los depósitos en exceso de las recaudadoras. 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</si>
  <si>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</si>
  <si>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</si>
  <si>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ENERO-MAYO 2024/2025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</si>
  <si>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</si>
  <si>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</si>
  <si>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</si>
  <si>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</si>
  <si>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</si>
  <si>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</si>
  <si>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</si>
  <si>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</si>
  <si>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</si>
  <si>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</si>
  <si>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</si>
  <si>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</si>
  <si>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>ENERO-MAYO 2025/PRESUPUESTO 2025</t>
  </si>
  <si>
    <t>PRESUPUESTO  2025</t>
  </si>
  <si>
    <t>Diferencia</t>
  </si>
  <si>
    <t>Recursos de Captación Directa de la Procuradoria General de la República ( multas de tránsito)</t>
  </si>
  <si>
    <t>ENERO-MAYO  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</si>
</sst>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0.0%"/>
    <numFmt numFmtId="166" formatCode="_(* #,##0.0_);_(* \(#,##0.0\);_(* &quot;-&quot;??_);_(@_)"/>
    <numFmt numFmtId="167" formatCode="#,##0.0"/>
    <numFmt numFmtId="168" formatCode="_(* #,##0.0000_);_(* \(#,##0.0000\);_(* &quot;-&quot;??_);_(@_)"/>
    <numFmt numFmtId="169" formatCode="#,##0.0000_);\(#,##0.0000\)"/>
  </numFmts>
  <fonts count="37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12"/>
      <color indexed="8"/>
      <name val="Gotham"/>
    </font>
    <font>
      <sz val="8"/>
      <color indexed="8"/>
      <name val="Gotham"/>
    </font>
    <font>
      <sz val="10"/>
      <name val="Segoe UI"/>
      <family val="2"/>
    </font>
    <font>
      <b/>
      <sz val="8"/>
      <color indexed="8"/>
      <name val="Gotham"/>
    </font>
    <font>
      <sz val="8"/>
      <name val="Arial"/>
      <family val="2"/>
    </font>
    <font>
      <sz val="11"/>
      <name val="Segoe UI"/>
      <family val="2"/>
    </font>
    <font>
      <sz val="11"/>
      <color indexed="8"/>
      <name val="Aptos Narrow"/>
      <family val="2"/>
      <scheme val="minor"/>
    </font>
    <font>
      <sz val="9"/>
      <color indexed="8"/>
      <name val="Calibri"/>
      <family val="2"/>
    </font>
    <font>
      <sz val="8"/>
      <name val="Gotham"/>
    </font>
    <font>
      <sz val="10"/>
      <name val="Antique Olive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Gotham"/>
    </font>
    <font>
      <u/>
      <sz val="10"/>
      <color indexed="8"/>
      <name val="Gotham"/>
    </font>
    <font>
      <b/>
      <u/>
      <sz val="10"/>
      <color indexed="8"/>
      <name val="Gotham"/>
    </font>
    <font>
      <sz val="10"/>
      <color indexed="8"/>
      <name val="Segoe UI"/>
      <family val="2"/>
    </font>
    <font>
      <sz val="9"/>
      <color indexed="8"/>
      <name val="Gotha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6" fillId="0" borderId="0" applyFont="0" applyFill="0" applyBorder="0" applyAlignment="0" applyProtection="0"/>
    <xf numFmtId="0" fontId="1" fillId="0" borderId="0"/>
    <xf numFmtId="39" fontId="9" fillId="0" borderId="0"/>
    <xf numFmtId="0" fontId="1" fillId="0" borderId="0"/>
  </cellStyleXfs>
  <cellXfs count="308">
    <xf numFmtId="0" fontId="0" fillId="0" borderId="0" xfId="0"/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164" fontId="1" fillId="0" borderId="0" xfId="1" applyNumberFormat="1" applyFont="1"/>
    <xf numFmtId="164" fontId="1" fillId="0" borderId="0" xfId="0" applyNumberFormat="1" applyFont="1"/>
    <xf numFmtId="39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164" fontId="5" fillId="2" borderId="0" xfId="0" applyNumberFormat="1" applyFont="1" applyFill="1"/>
    <xf numFmtId="164" fontId="5" fillId="0" borderId="0" xfId="1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7" fillId="3" borderId="5" xfId="3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6" xfId="3" applyNumberFormat="1" applyFont="1" applyFill="1" applyBorder="1" applyAlignment="1">
      <alignment horizontal="center" vertical="center"/>
    </xf>
    <xf numFmtId="164" fontId="7" fillId="3" borderId="8" xfId="3" applyNumberFormat="1" applyFont="1" applyFill="1" applyBorder="1" applyAlignment="1">
      <alignment horizontal="center" vertical="center"/>
    </xf>
    <xf numFmtId="39" fontId="0" fillId="0" borderId="0" xfId="1" applyNumberFormat="1" applyFont="1"/>
    <xf numFmtId="0" fontId="8" fillId="0" borderId="9" xfId="0" applyFont="1" applyBorder="1" applyAlignment="1">
      <alignment horizontal="left" vertical="center"/>
    </xf>
    <xf numFmtId="164" fontId="8" fillId="2" borderId="10" xfId="4" applyNumberFormat="1" applyFont="1" applyFill="1" applyBorder="1"/>
    <xf numFmtId="0" fontId="8" fillId="0" borderId="10" xfId="3" applyFont="1" applyBorder="1"/>
    <xf numFmtId="164" fontId="8" fillId="2" borderId="11" xfId="3" applyNumberFormat="1" applyFont="1" applyFill="1" applyBorder="1"/>
    <xf numFmtId="164" fontId="8" fillId="2" borderId="11" xfId="1" applyNumberFormat="1" applyFont="1" applyFill="1" applyBorder="1"/>
    <xf numFmtId="49" fontId="10" fillId="0" borderId="10" xfId="5" applyNumberFormat="1" applyFont="1" applyBorder="1" applyAlignment="1">
      <alignment horizontal="left" indent="1"/>
    </xf>
    <xf numFmtId="164" fontId="10" fillId="2" borderId="11" xfId="3" applyNumberFormat="1" applyFont="1" applyFill="1" applyBorder="1"/>
    <xf numFmtId="164" fontId="10" fillId="2" borderId="11" xfId="1" applyNumberFormat="1" applyFont="1" applyFill="1" applyBorder="1"/>
    <xf numFmtId="49" fontId="8" fillId="0" borderId="10" xfId="3" applyNumberFormat="1" applyFont="1" applyBorder="1" applyAlignment="1">
      <alignment horizontal="left" indent="1"/>
    </xf>
    <xf numFmtId="49" fontId="10" fillId="0" borderId="10" xfId="5" applyNumberFormat="1" applyFont="1" applyBorder="1" applyAlignment="1">
      <alignment horizontal="left" indent="2"/>
    </xf>
    <xf numFmtId="49" fontId="10" fillId="0" borderId="10" xfId="0" applyNumberFormat="1" applyFont="1" applyBorder="1" applyAlignment="1">
      <alignment horizontal="left" indent="2"/>
    </xf>
    <xf numFmtId="49" fontId="10" fillId="0" borderId="10" xfId="3" applyNumberFormat="1" applyFont="1" applyBorder="1" applyAlignment="1">
      <alignment horizontal="left" indent="2"/>
    </xf>
    <xf numFmtId="0" fontId="8" fillId="0" borderId="10" xfId="3" applyFont="1" applyBorder="1" applyAlignment="1">
      <alignment horizontal="left" indent="1"/>
    </xf>
    <xf numFmtId="49" fontId="10" fillId="0" borderId="10" xfId="6" applyNumberFormat="1" applyFont="1" applyBorder="1" applyAlignment="1">
      <alignment horizontal="left" indent="2"/>
    </xf>
    <xf numFmtId="0" fontId="11" fillId="0" borderId="10" xfId="0" applyFont="1" applyBorder="1"/>
    <xf numFmtId="0" fontId="12" fillId="0" borderId="0" xfId="0" applyFont="1"/>
    <xf numFmtId="49" fontId="8" fillId="0" borderId="10" xfId="6" applyNumberFormat="1" applyFont="1" applyBorder="1" applyAlignment="1">
      <alignment horizontal="left" indent="1"/>
    </xf>
    <xf numFmtId="43" fontId="0" fillId="0" borderId="0" xfId="1" applyFont="1"/>
    <xf numFmtId="0" fontId="0" fillId="0" borderId="0" xfId="0" applyAlignment="1">
      <alignment vertical="center"/>
    </xf>
    <xf numFmtId="164" fontId="8" fillId="2" borderId="10" xfId="3" applyNumberFormat="1" applyFont="1" applyFill="1" applyBorder="1"/>
    <xf numFmtId="164" fontId="8" fillId="2" borderId="10" xfId="1" applyNumberFormat="1" applyFont="1" applyFill="1" applyBorder="1"/>
    <xf numFmtId="49" fontId="8" fillId="0" borderId="10" xfId="6" applyNumberFormat="1" applyFont="1" applyBorder="1" applyAlignment="1">
      <alignment horizontal="left"/>
    </xf>
    <xf numFmtId="0" fontId="13" fillId="0" borderId="0" xfId="0" applyFont="1"/>
    <xf numFmtId="43" fontId="8" fillId="2" borderId="11" xfId="1" applyFont="1" applyFill="1" applyBorder="1"/>
    <xf numFmtId="0" fontId="14" fillId="0" borderId="0" xfId="0" applyFont="1"/>
    <xf numFmtId="43" fontId="10" fillId="2" borderId="11" xfId="1" applyFont="1" applyFill="1" applyBorder="1"/>
    <xf numFmtId="0" fontId="16" fillId="0" borderId="0" xfId="7" applyFont="1" applyAlignment="1" applyProtection="1"/>
    <xf numFmtId="0" fontId="7" fillId="3" borderId="6" xfId="3" applyFont="1" applyFill="1" applyBorder="1" applyAlignment="1">
      <alignment horizontal="left" vertical="center"/>
    </xf>
    <xf numFmtId="164" fontId="7" fillId="3" borderId="6" xfId="3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0" fontId="8" fillId="0" borderId="12" xfId="3" applyFont="1" applyBorder="1" applyAlignment="1">
      <alignment horizontal="left" vertical="center"/>
    </xf>
    <xf numFmtId="164" fontId="8" fillId="0" borderId="11" xfId="3" applyNumberFormat="1" applyFont="1" applyBorder="1" applyAlignment="1">
      <alignment vertical="center"/>
    </xf>
    <xf numFmtId="164" fontId="8" fillId="0" borderId="11" xfId="1" applyNumberFormat="1" applyFont="1" applyBorder="1" applyAlignment="1">
      <alignment vertical="center"/>
    </xf>
    <xf numFmtId="165" fontId="0" fillId="0" borderId="0" xfId="2" applyNumberFormat="1" applyFont="1"/>
    <xf numFmtId="166" fontId="0" fillId="0" borderId="0" xfId="1" applyNumberFormat="1" applyFont="1"/>
    <xf numFmtId="49" fontId="10" fillId="0" borderId="10" xfId="0" applyNumberFormat="1" applyFont="1" applyBorder="1" applyAlignment="1">
      <alignment horizontal="left"/>
    </xf>
    <xf numFmtId="164" fontId="10" fillId="2" borderId="10" xfId="3" applyNumberFormat="1" applyFont="1" applyFill="1" applyBorder="1" applyAlignment="1">
      <alignment vertical="center"/>
    </xf>
    <xf numFmtId="164" fontId="10" fillId="2" borderId="10" xfId="1" applyNumberFormat="1" applyFont="1" applyFill="1" applyBorder="1" applyAlignment="1">
      <alignment vertical="center"/>
    </xf>
    <xf numFmtId="166" fontId="10" fillId="2" borderId="10" xfId="1" applyNumberFormat="1" applyFont="1" applyFill="1" applyBorder="1" applyAlignment="1" applyProtection="1">
      <alignment vertical="center"/>
    </xf>
    <xf numFmtId="164" fontId="10" fillId="2" borderId="10" xfId="1" applyNumberFormat="1" applyFont="1" applyFill="1" applyBorder="1" applyAlignment="1" applyProtection="1">
      <alignment vertical="center"/>
    </xf>
    <xf numFmtId="49" fontId="10" fillId="0" borderId="7" xfId="0" applyNumberFormat="1" applyFont="1" applyBorder="1" applyAlignment="1">
      <alignment horizontal="left"/>
    </xf>
    <xf numFmtId="49" fontId="7" fillId="3" borderId="13" xfId="0" applyNumberFormat="1" applyFont="1" applyFill="1" applyBorder="1" applyAlignment="1">
      <alignment horizontal="left" vertical="center"/>
    </xf>
    <xf numFmtId="164" fontId="7" fillId="3" borderId="14" xfId="0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3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3" applyNumberFormat="1" applyFont="1" applyFill="1" applyAlignment="1">
      <alignment vertical="center"/>
    </xf>
    <xf numFmtId="164" fontId="10" fillId="2" borderId="0" xfId="1" applyNumberFormat="1" applyFont="1" applyFill="1" applyAlignment="1">
      <alignment vertical="center"/>
    </xf>
    <xf numFmtId="164" fontId="10" fillId="0" borderId="0" xfId="3" applyNumberFormat="1" applyFont="1"/>
    <xf numFmtId="49" fontId="19" fillId="0" borderId="0" xfId="0" applyNumberFormat="1" applyFont="1"/>
    <xf numFmtId="164" fontId="20" fillId="0" borderId="0" xfId="0" applyNumberFormat="1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164" fontId="21" fillId="0" borderId="0" xfId="1" applyNumberFormat="1" applyFont="1" applyAlignment="1">
      <alignment vertical="center" wrapText="1"/>
    </xf>
    <xf numFmtId="164" fontId="0" fillId="0" borderId="0" xfId="0" applyNumberFormat="1"/>
    <xf numFmtId="0" fontId="21" fillId="0" borderId="0" xfId="0" applyFont="1"/>
    <xf numFmtId="164" fontId="8" fillId="0" borderId="0" xfId="0" applyNumberFormat="1" applyFont="1" applyAlignment="1">
      <alignment vertical="center" wrapText="1"/>
    </xf>
    <xf numFmtId="164" fontId="22" fillId="0" borderId="0" xfId="8" applyNumberFormat="1" applyFont="1"/>
    <xf numFmtId="164" fontId="23" fillId="2" borderId="0" xfId="0" applyNumberFormat="1" applyFont="1" applyFill="1" applyAlignment="1">
      <alignment vertical="center" wrapText="1"/>
    </xf>
    <xf numFmtId="0" fontId="21" fillId="0" borderId="0" xfId="0" applyFont="1" applyAlignment="1">
      <alignment horizontal="left" indent="1"/>
    </xf>
    <xf numFmtId="166" fontId="1" fillId="0" borderId="0" xfId="1" applyNumberFormat="1" applyFont="1"/>
    <xf numFmtId="164" fontId="18" fillId="0" borderId="0" xfId="0" applyNumberFormat="1" applyFont="1"/>
    <xf numFmtId="0" fontId="18" fillId="0" borderId="0" xfId="0" applyFont="1"/>
    <xf numFmtId="166" fontId="24" fillId="0" borderId="0" xfId="1" applyNumberFormat="1" applyFont="1"/>
    <xf numFmtId="164" fontId="23" fillId="0" borderId="0" xfId="0" applyNumberFormat="1" applyFont="1" applyAlignment="1">
      <alignment vertical="center" wrapText="1"/>
    </xf>
    <xf numFmtId="164" fontId="23" fillId="0" borderId="0" xfId="1" applyNumberFormat="1" applyFont="1" applyAlignment="1">
      <alignment vertical="center" wrapText="1"/>
    </xf>
    <xf numFmtId="164" fontId="25" fillId="0" borderId="0" xfId="8" applyNumberFormat="1" applyFont="1"/>
    <xf numFmtId="43" fontId="27" fillId="0" borderId="0" xfId="9" applyFont="1" applyAlignment="1">
      <alignment horizontal="right"/>
    </xf>
    <xf numFmtId="166" fontId="28" fillId="0" borderId="0" xfId="1" applyNumberFormat="1" applyFont="1"/>
    <xf numFmtId="166" fontId="0" fillId="2" borderId="0" xfId="1" applyNumberFormat="1" applyFont="1" applyFill="1"/>
    <xf numFmtId="43" fontId="28" fillId="0" borderId="0" xfId="1" applyFont="1"/>
    <xf numFmtId="166" fontId="28" fillId="2" borderId="0" xfId="1" applyNumberFormat="1" applyFont="1" applyFill="1"/>
    <xf numFmtId="164" fontId="28" fillId="2" borderId="0" xfId="1" applyNumberFormat="1" applyFont="1" applyFill="1" applyBorder="1" applyAlignment="1"/>
    <xf numFmtId="164" fontId="11" fillId="2" borderId="0" xfId="1" applyNumberFormat="1" applyFont="1" applyFill="1"/>
    <xf numFmtId="164" fontId="18" fillId="2" borderId="0" xfId="1" applyNumberFormat="1" applyFont="1" applyFill="1"/>
    <xf numFmtId="43" fontId="18" fillId="0" borderId="0" xfId="1" applyFont="1"/>
    <xf numFmtId="0" fontId="18" fillId="2" borderId="0" xfId="0" applyFont="1" applyFill="1"/>
    <xf numFmtId="164" fontId="18" fillId="0" borderId="0" xfId="1" applyNumberFormat="1" applyFont="1"/>
    <xf numFmtId="0" fontId="22" fillId="0" borderId="0" xfId="0" applyFont="1"/>
    <xf numFmtId="0" fontId="22" fillId="2" borderId="0" xfId="0" applyFont="1" applyFill="1"/>
    <xf numFmtId="164" fontId="22" fillId="2" borderId="0" xfId="0" applyNumberFormat="1" applyFont="1" applyFill="1"/>
    <xf numFmtId="164" fontId="22" fillId="0" borderId="0" xfId="1" applyNumberFormat="1" applyFont="1"/>
    <xf numFmtId="164" fontId="22" fillId="0" borderId="0" xfId="0" applyNumberFormat="1" applyFont="1"/>
    <xf numFmtId="0" fontId="1" fillId="0" borderId="0" xfId="0" applyFont="1"/>
    <xf numFmtId="0" fontId="29" fillId="0" borderId="0" xfId="0" applyFont="1"/>
    <xf numFmtId="0" fontId="0" fillId="2" borderId="0" xfId="0" applyFill="1"/>
    <xf numFmtId="164" fontId="0" fillId="2" borderId="0" xfId="0" applyNumberFormat="1" applyFill="1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10" applyFont="1" applyFill="1" applyBorder="1" applyAlignment="1">
      <alignment horizontal="center" vertical="center"/>
    </xf>
    <xf numFmtId="0" fontId="7" fillId="3" borderId="3" xfId="1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9" fontId="8" fillId="0" borderId="10" xfId="11" applyFont="1" applyBorder="1"/>
    <xf numFmtId="164" fontId="8" fillId="0" borderId="12" xfId="3" applyNumberFormat="1" applyFont="1" applyBorder="1"/>
    <xf numFmtId="164" fontId="8" fillId="0" borderId="11" xfId="3" applyNumberFormat="1" applyFont="1" applyBorder="1"/>
    <xf numFmtId="49" fontId="8" fillId="0" borderId="10" xfId="11" applyNumberFormat="1" applyFont="1" applyBorder="1"/>
    <xf numFmtId="164" fontId="8" fillId="0" borderId="10" xfId="3" applyNumberFormat="1" applyFont="1" applyBorder="1"/>
    <xf numFmtId="49" fontId="8" fillId="0" borderId="10" xfId="11" applyNumberFormat="1" applyFont="1" applyBorder="1" applyAlignment="1">
      <alignment horizontal="left" indent="1"/>
    </xf>
    <xf numFmtId="0" fontId="18" fillId="0" borderId="10" xfId="3" applyFont="1" applyBorder="1" applyAlignment="1">
      <alignment horizontal="left" indent="2"/>
    </xf>
    <xf numFmtId="164" fontId="18" fillId="0" borderId="10" xfId="3" applyNumberFormat="1" applyFont="1" applyBorder="1" applyAlignment="1">
      <alignment horizontal="right"/>
    </xf>
    <xf numFmtId="164" fontId="18" fillId="0" borderId="11" xfId="3" applyNumberFormat="1" applyFont="1" applyBorder="1" applyAlignment="1">
      <alignment horizontal="right"/>
    </xf>
    <xf numFmtId="164" fontId="11" fillId="0" borderId="10" xfId="3" applyNumberFormat="1" applyFont="1" applyBorder="1" applyAlignment="1">
      <alignment horizontal="right"/>
    </xf>
    <xf numFmtId="164" fontId="11" fillId="0" borderId="11" xfId="3" applyNumberFormat="1" applyFont="1" applyBorder="1" applyAlignment="1">
      <alignment horizontal="right"/>
    </xf>
    <xf numFmtId="49" fontId="10" fillId="0" borderId="10" xfId="11" applyNumberFormat="1" applyFont="1" applyBorder="1" applyAlignment="1">
      <alignment horizontal="left" indent="2"/>
    </xf>
    <xf numFmtId="164" fontId="18" fillId="2" borderId="10" xfId="3" applyNumberFormat="1" applyFont="1" applyFill="1" applyBorder="1" applyAlignment="1">
      <alignment horizontal="right"/>
    </xf>
    <xf numFmtId="0" fontId="30" fillId="0" borderId="0" xfId="0" applyFont="1"/>
    <xf numFmtId="49" fontId="18" fillId="0" borderId="10" xfId="11" applyNumberFormat="1" applyFont="1" applyBorder="1" applyAlignment="1">
      <alignment horizontal="left" indent="2"/>
    </xf>
    <xf numFmtId="166" fontId="18" fillId="0" borderId="10" xfId="1" applyNumberFormat="1" applyFont="1" applyFill="1" applyBorder="1" applyAlignment="1" applyProtection="1">
      <alignment horizontal="right"/>
    </xf>
    <xf numFmtId="43" fontId="18" fillId="0" borderId="11" xfId="1" applyFont="1" applyBorder="1" applyAlignment="1">
      <alignment horizontal="right"/>
    </xf>
    <xf numFmtId="164" fontId="8" fillId="0" borderId="10" xfId="11" applyNumberFormat="1" applyFont="1" applyBorder="1" applyAlignment="1">
      <alignment horizontal="left" indent="1"/>
    </xf>
    <xf numFmtId="164" fontId="10" fillId="0" borderId="10" xfId="3" applyNumberFormat="1" applyFont="1" applyBorder="1"/>
    <xf numFmtId="49" fontId="18" fillId="0" borderId="10" xfId="3" applyNumberFormat="1" applyFont="1" applyBorder="1" applyAlignment="1">
      <alignment horizontal="left" indent="2"/>
    </xf>
    <xf numFmtId="49" fontId="11" fillId="0" borderId="10" xfId="3" applyNumberFormat="1" applyFont="1" applyBorder="1" applyAlignment="1">
      <alignment horizontal="left"/>
    </xf>
    <xf numFmtId="39" fontId="8" fillId="0" borderId="10" xfId="11" applyFont="1" applyBorder="1" applyAlignment="1">
      <alignment horizontal="left" indent="1"/>
    </xf>
    <xf numFmtId="39" fontId="10" fillId="0" borderId="10" xfId="11" applyFont="1" applyBorder="1" applyAlignment="1">
      <alignment horizontal="left" indent="2"/>
    </xf>
    <xf numFmtId="164" fontId="10" fillId="2" borderId="10" xfId="3" applyNumberFormat="1" applyFont="1" applyFill="1" applyBorder="1"/>
    <xf numFmtId="0" fontId="31" fillId="0" borderId="0" xfId="0" applyFont="1"/>
    <xf numFmtId="164" fontId="7" fillId="3" borderId="8" xfId="3" applyNumberFormat="1" applyFont="1" applyFill="1" applyBorder="1" applyAlignment="1">
      <alignment vertical="center"/>
    </xf>
    <xf numFmtId="0" fontId="10" fillId="0" borderId="15" xfId="3" applyFont="1" applyBorder="1" applyAlignment="1">
      <alignment horizontal="left" vertical="center"/>
    </xf>
    <xf numFmtId="164" fontId="10" fillId="0" borderId="16" xfId="3" applyNumberFormat="1" applyFont="1" applyBorder="1" applyAlignment="1">
      <alignment vertical="center"/>
    </xf>
    <xf numFmtId="43" fontId="18" fillId="0" borderId="11" xfId="1" applyFont="1" applyFill="1" applyBorder="1" applyAlignment="1" applyProtection="1">
      <alignment horizontal="right" vertical="center"/>
    </xf>
    <xf numFmtId="165" fontId="1" fillId="0" borderId="0" xfId="2" applyNumberFormat="1" applyFont="1"/>
    <xf numFmtId="49" fontId="7" fillId="3" borderId="17" xfId="0" applyNumberFormat="1" applyFont="1" applyFill="1" applyBorder="1" applyAlignment="1">
      <alignment horizontal="left" vertical="center"/>
    </xf>
    <xf numFmtId="166" fontId="7" fillId="3" borderId="16" xfId="0" applyNumberFormat="1" applyFont="1" applyFill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164" fontId="18" fillId="0" borderId="0" xfId="3" applyNumberFormat="1" applyFont="1" applyAlignment="1">
      <alignment horizontal="center" vertical="center"/>
    </xf>
    <xf numFmtId="164" fontId="11" fillId="0" borderId="0" xfId="0" applyNumberFormat="1" applyFont="1"/>
    <xf numFmtId="166" fontId="18" fillId="0" borderId="0" xfId="0" applyNumberFormat="1" applyFont="1" applyAlignment="1">
      <alignment horizontal="center"/>
    </xf>
    <xf numFmtId="0" fontId="10" fillId="0" borderId="0" xfId="0" applyFont="1"/>
    <xf numFmtId="164" fontId="2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6" fontId="28" fillId="0" borderId="0" xfId="1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0" fontId="11" fillId="0" borderId="0" xfId="0" applyFont="1"/>
    <xf numFmtId="43" fontId="28" fillId="0" borderId="0" xfId="1" applyFont="1" applyFill="1" applyBorder="1" applyAlignment="1">
      <alignment horizontal="center"/>
    </xf>
    <xf numFmtId="166" fontId="28" fillId="2" borderId="0" xfId="1" applyNumberFormat="1" applyFont="1" applyFill="1" applyBorder="1" applyAlignment="1">
      <alignment horizontal="center"/>
    </xf>
    <xf numFmtId="166" fontId="18" fillId="0" borderId="0" xfId="0" applyNumberFormat="1" applyFont="1"/>
    <xf numFmtId="0" fontId="4" fillId="2" borderId="0" xfId="0" applyFont="1" applyFill="1"/>
    <xf numFmtId="0" fontId="7" fillId="3" borderId="5" xfId="0" applyFont="1" applyFill="1" applyBorder="1" applyAlignment="1">
      <alignment horizontal="center" vertical="center"/>
    </xf>
    <xf numFmtId="0" fontId="32" fillId="3" borderId="18" xfId="12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8" fillId="0" borderId="10" xfId="4" applyNumberFormat="1" applyFont="1" applyBorder="1"/>
    <xf numFmtId="164" fontId="8" fillId="0" borderId="11" xfId="4" applyNumberFormat="1" applyFont="1" applyBorder="1"/>
    <xf numFmtId="49" fontId="8" fillId="0" borderId="10" xfId="0" applyNumberFormat="1" applyFont="1" applyBorder="1"/>
    <xf numFmtId="49" fontId="8" fillId="0" borderId="10" xfId="0" applyNumberFormat="1" applyFont="1" applyBorder="1" applyAlignment="1">
      <alignment horizontal="left" indent="1"/>
    </xf>
    <xf numFmtId="0" fontId="10" fillId="0" borderId="10" xfId="0" applyFont="1" applyBorder="1" applyAlignment="1">
      <alignment horizontal="left" indent="2"/>
    </xf>
    <xf numFmtId="164" fontId="10" fillId="0" borderId="11" xfId="3" applyNumberFormat="1" applyFont="1" applyBorder="1"/>
    <xf numFmtId="49" fontId="8" fillId="4" borderId="10" xfId="4" applyNumberFormat="1" applyFont="1" applyFill="1" applyBorder="1" applyAlignment="1">
      <alignment horizontal="left" indent="3"/>
    </xf>
    <xf numFmtId="164" fontId="8" fillId="4" borderId="10" xfId="3" applyNumberFormat="1" applyFont="1" applyFill="1" applyBorder="1"/>
    <xf numFmtId="43" fontId="8" fillId="4" borderId="10" xfId="1" applyFont="1" applyFill="1" applyBorder="1"/>
    <xf numFmtId="49" fontId="8" fillId="0" borderId="10" xfId="0" applyNumberFormat="1" applyFont="1" applyBorder="1" applyAlignment="1">
      <alignment horizontal="left" indent="2"/>
    </xf>
    <xf numFmtId="164" fontId="10" fillId="0" borderId="10" xfId="0" applyNumberFormat="1" applyFont="1" applyBorder="1" applyAlignment="1">
      <alignment horizontal="left" indent="3"/>
    </xf>
    <xf numFmtId="164" fontId="10" fillId="2" borderId="10" xfId="12" applyNumberFormat="1" applyFont="1" applyFill="1" applyBorder="1"/>
    <xf numFmtId="164" fontId="10" fillId="0" borderId="10" xfId="12" applyNumberFormat="1" applyFont="1" applyBorder="1"/>
    <xf numFmtId="43" fontId="10" fillId="0" borderId="10" xfId="1" applyFont="1" applyFill="1" applyBorder="1" applyProtection="1"/>
    <xf numFmtId="49" fontId="8" fillId="0" borderId="10" xfId="4" applyNumberFormat="1" applyFont="1" applyBorder="1" applyAlignment="1">
      <alignment horizontal="left"/>
    </xf>
    <xf numFmtId="164" fontId="8" fillId="2" borderId="11" xfId="4" applyNumberFormat="1" applyFont="1" applyFill="1" applyBorder="1"/>
    <xf numFmtId="49" fontId="8" fillId="0" borderId="10" xfId="0" applyNumberFormat="1" applyFont="1" applyBorder="1" applyAlignment="1">
      <alignment horizontal="left"/>
    </xf>
    <xf numFmtId="49" fontId="8" fillId="0" borderId="10" xfId="8" applyNumberFormat="1" applyFont="1" applyBorder="1" applyAlignment="1">
      <alignment horizontal="left" indent="1"/>
    </xf>
    <xf numFmtId="164" fontId="8" fillId="2" borderId="11" xfId="8" applyNumberFormat="1" applyFont="1" applyFill="1" applyBorder="1"/>
    <xf numFmtId="164" fontId="8" fillId="0" borderId="11" xfId="8" applyNumberFormat="1" applyFont="1" applyBorder="1"/>
    <xf numFmtId="49" fontId="10" fillId="2" borderId="10" xfId="12" applyNumberFormat="1" applyFont="1" applyFill="1" applyBorder="1" applyAlignment="1">
      <alignment horizontal="left" indent="3"/>
    </xf>
    <xf numFmtId="164" fontId="10" fillId="2" borderId="11" xfId="8" applyNumberFormat="1" applyFont="1" applyFill="1" applyBorder="1"/>
    <xf numFmtId="164" fontId="10" fillId="0" borderId="11" xfId="8" applyNumberFormat="1" applyFont="1" applyBorder="1"/>
    <xf numFmtId="43" fontId="10" fillId="0" borderId="10" xfId="1" applyFont="1" applyBorder="1"/>
    <xf numFmtId="49" fontId="10" fillId="2" borderId="10" xfId="3" applyNumberFormat="1" applyFont="1" applyFill="1" applyBorder="1" applyAlignment="1">
      <alignment horizontal="left" indent="3"/>
    </xf>
    <xf numFmtId="49" fontId="8" fillId="0" borderId="10" xfId="0" applyNumberFormat="1" applyFont="1" applyBorder="1" applyAlignment="1">
      <alignment horizontal="left" indent="3"/>
    </xf>
    <xf numFmtId="49" fontId="11" fillId="0" borderId="10" xfId="0" applyNumberFormat="1" applyFont="1" applyBorder="1" applyAlignment="1">
      <alignment horizontal="left" indent="4"/>
    </xf>
    <xf numFmtId="164" fontId="11" fillId="0" borderId="10" xfId="12" applyNumberFormat="1" applyFont="1" applyBorder="1"/>
    <xf numFmtId="164" fontId="11" fillId="0" borderId="10" xfId="3" applyNumberFormat="1" applyFont="1" applyBorder="1"/>
    <xf numFmtId="164" fontId="11" fillId="0" borderId="11" xfId="4" applyNumberFormat="1" applyFont="1" applyBorder="1"/>
    <xf numFmtId="49" fontId="10" fillId="0" borderId="10" xfId="4" applyNumberFormat="1" applyFont="1" applyBorder="1" applyAlignment="1">
      <alignment horizontal="left" indent="5"/>
    </xf>
    <xf numFmtId="164" fontId="10" fillId="0" borderId="11" xfId="4" applyNumberFormat="1" applyFont="1" applyBorder="1"/>
    <xf numFmtId="49" fontId="10" fillId="0" borderId="10" xfId="0" applyNumberFormat="1" applyFont="1" applyBorder="1" applyAlignment="1">
      <alignment horizontal="left" indent="4"/>
    </xf>
    <xf numFmtId="166" fontId="10" fillId="0" borderId="10" xfId="1" applyNumberFormat="1" applyFont="1" applyFill="1" applyBorder="1" applyProtection="1"/>
    <xf numFmtId="49" fontId="8" fillId="2" borderId="10" xfId="0" applyNumberFormat="1" applyFont="1" applyFill="1" applyBorder="1" applyAlignment="1">
      <alignment horizontal="left" indent="3"/>
    </xf>
    <xf numFmtId="49" fontId="10" fillId="2" borderId="10" xfId="0" applyNumberFormat="1" applyFont="1" applyFill="1" applyBorder="1" applyAlignment="1">
      <alignment horizontal="left" indent="4"/>
    </xf>
    <xf numFmtId="43" fontId="10" fillId="2" borderId="10" xfId="1" applyFont="1" applyFill="1" applyBorder="1"/>
    <xf numFmtId="49" fontId="8" fillId="0" borderId="10" xfId="0" applyNumberFormat="1" applyFont="1" applyBorder="1" applyAlignment="1">
      <alignment horizontal="left" vertical="center" indent="2"/>
    </xf>
    <xf numFmtId="43" fontId="8" fillId="0" borderId="10" xfId="1" applyFont="1" applyBorder="1"/>
    <xf numFmtId="49" fontId="10" fillId="0" borderId="10" xfId="0" applyNumberFormat="1" applyFont="1" applyBorder="1" applyAlignment="1">
      <alignment horizontal="left" indent="3"/>
    </xf>
    <xf numFmtId="43" fontId="10" fillId="0" borderId="11" xfId="1" applyFont="1" applyBorder="1"/>
    <xf numFmtId="164" fontId="18" fillId="2" borderId="10" xfId="0" applyNumberFormat="1" applyFont="1" applyFill="1" applyBorder="1"/>
    <xf numFmtId="164" fontId="18" fillId="0" borderId="10" xfId="0" applyNumberFormat="1" applyFont="1" applyBorder="1"/>
    <xf numFmtId="164" fontId="11" fillId="2" borderId="10" xfId="3" applyNumberFormat="1" applyFont="1" applyFill="1" applyBorder="1"/>
    <xf numFmtId="49" fontId="18" fillId="0" borderId="10" xfId="4" applyNumberFormat="1" applyFont="1" applyBorder="1" applyAlignment="1">
      <alignment horizontal="left" indent="3"/>
    </xf>
    <xf numFmtId="164" fontId="18" fillId="0" borderId="10" xfId="3" applyNumberFormat="1" applyFont="1" applyBorder="1"/>
    <xf numFmtId="49" fontId="33" fillId="0" borderId="10" xfId="4" applyNumberFormat="1" applyFont="1" applyBorder="1" applyAlignment="1">
      <alignment horizontal="left" indent="2"/>
    </xf>
    <xf numFmtId="164" fontId="33" fillId="2" borderId="10" xfId="3" applyNumberFormat="1" applyFont="1" applyFill="1" applyBorder="1"/>
    <xf numFmtId="164" fontId="33" fillId="0" borderId="10" xfId="3" applyNumberFormat="1" applyFont="1" applyBorder="1"/>
    <xf numFmtId="49" fontId="10" fillId="0" borderId="10" xfId="4" applyNumberFormat="1" applyFont="1" applyBorder="1" applyAlignment="1">
      <alignment horizontal="left" indent="2"/>
    </xf>
    <xf numFmtId="49" fontId="10" fillId="0" borderId="10" xfId="8" applyNumberFormat="1" applyFont="1" applyBorder="1" applyAlignment="1">
      <alignment horizontal="left" indent="1"/>
    </xf>
    <xf numFmtId="49" fontId="7" fillId="3" borderId="18" xfId="0" applyNumberFormat="1" applyFont="1" applyFill="1" applyBorder="1" applyAlignment="1">
      <alignment vertical="center"/>
    </xf>
    <xf numFmtId="164" fontId="7" fillId="3" borderId="18" xfId="3" applyNumberFormat="1" applyFont="1" applyFill="1" applyBorder="1" applyAlignment="1">
      <alignment vertical="center"/>
    </xf>
    <xf numFmtId="164" fontId="7" fillId="3" borderId="4" xfId="3" applyNumberFormat="1" applyFont="1" applyFill="1" applyBorder="1" applyAlignment="1">
      <alignment vertical="center"/>
    </xf>
    <xf numFmtId="164" fontId="8" fillId="2" borderId="10" xfId="0" applyNumberFormat="1" applyFont="1" applyFill="1" applyBorder="1"/>
    <xf numFmtId="164" fontId="8" fillId="0" borderId="10" xfId="0" applyNumberFormat="1" applyFont="1" applyBorder="1"/>
    <xf numFmtId="164" fontId="8" fillId="0" borderId="11" xfId="0" applyNumberFormat="1" applyFont="1" applyBorder="1"/>
    <xf numFmtId="49" fontId="34" fillId="0" borderId="10" xfId="0" applyNumberFormat="1" applyFont="1" applyBorder="1" applyAlignment="1">
      <alignment horizontal="left"/>
    </xf>
    <xf numFmtId="164" fontId="34" fillId="2" borderId="10" xfId="0" applyNumberFormat="1" applyFont="1" applyFill="1" applyBorder="1"/>
    <xf numFmtId="164" fontId="34" fillId="0" borderId="11" xfId="0" applyNumberFormat="1" applyFont="1" applyBorder="1"/>
    <xf numFmtId="49" fontId="10" fillId="0" borderId="10" xfId="0" applyNumberFormat="1" applyFont="1" applyBorder="1" applyAlignment="1">
      <alignment horizontal="left" indent="1"/>
    </xf>
    <xf numFmtId="164" fontId="10" fillId="2" borderId="10" xfId="0" applyNumberFormat="1" applyFont="1" applyFill="1" applyBorder="1"/>
    <xf numFmtId="164" fontId="10" fillId="0" borderId="11" xfId="0" applyNumberFormat="1" applyFont="1" applyBorder="1"/>
    <xf numFmtId="164" fontId="10" fillId="0" borderId="10" xfId="0" applyNumberFormat="1" applyFont="1" applyBorder="1"/>
    <xf numFmtId="164" fontId="34" fillId="0" borderId="10" xfId="0" applyNumberFormat="1" applyFont="1" applyBorder="1"/>
    <xf numFmtId="49" fontId="33" fillId="0" borderId="10" xfId="0" applyNumberFormat="1" applyFont="1" applyBorder="1" applyAlignment="1">
      <alignment horizontal="left" indent="1"/>
    </xf>
    <xf numFmtId="164" fontId="33" fillId="2" borderId="10" xfId="0" applyNumberFormat="1" applyFont="1" applyFill="1" applyBorder="1"/>
    <xf numFmtId="164" fontId="33" fillId="0" borderId="10" xfId="0" applyNumberFormat="1" applyFont="1" applyBorder="1"/>
    <xf numFmtId="43" fontId="10" fillId="0" borderId="11" xfId="1" applyFont="1" applyFill="1" applyBorder="1" applyProtection="1"/>
    <xf numFmtId="164" fontId="33" fillId="0" borderId="11" xfId="0" applyNumberFormat="1" applyFont="1" applyBorder="1"/>
    <xf numFmtId="49" fontId="8" fillId="0" borderId="10" xfId="0" applyNumberFormat="1" applyFont="1" applyBorder="1" applyAlignment="1" applyProtection="1">
      <alignment horizontal="left" indent="2"/>
      <protection locked="0"/>
    </xf>
    <xf numFmtId="164" fontId="10" fillId="0" borderId="11" xfId="0" applyNumberFormat="1" applyFont="1" applyBorder="1" applyAlignment="1">
      <alignment horizontal="left" indent="3"/>
    </xf>
    <xf numFmtId="49" fontId="10" fillId="0" borderId="10" xfId="0" applyNumberFormat="1" applyFont="1" applyBorder="1" applyAlignment="1" applyProtection="1">
      <alignment horizontal="left" indent="2"/>
      <protection locked="0"/>
    </xf>
    <xf numFmtId="164" fontId="8" fillId="2" borderId="11" xfId="0" applyNumberFormat="1" applyFont="1" applyFill="1" applyBorder="1"/>
    <xf numFmtId="49" fontId="8" fillId="0" borderId="10" xfId="0" applyNumberFormat="1" applyFont="1" applyBorder="1" applyAlignment="1" applyProtection="1">
      <alignment horizontal="left" indent="3"/>
      <protection locked="0"/>
    </xf>
    <xf numFmtId="49" fontId="10" fillId="0" borderId="10" xfId="0" applyNumberFormat="1" applyFont="1" applyBorder="1" applyAlignment="1" applyProtection="1">
      <alignment horizontal="left" indent="4"/>
      <protection locked="0"/>
    </xf>
    <xf numFmtId="164" fontId="10" fillId="2" borderId="11" xfId="0" applyNumberFormat="1" applyFont="1" applyFill="1" applyBorder="1"/>
    <xf numFmtId="49" fontId="8" fillId="0" borderId="10" xfId="0" applyNumberFormat="1" applyFont="1" applyBorder="1" applyAlignment="1">
      <alignment horizontal="left" wrapText="1"/>
    </xf>
    <xf numFmtId="164" fontId="8" fillId="2" borderId="11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0" xfId="3" applyNumberFormat="1" applyFont="1" applyBorder="1" applyAlignment="1">
      <alignment vertical="center"/>
    </xf>
    <xf numFmtId="49" fontId="7" fillId="3" borderId="6" xfId="0" applyNumberFormat="1" applyFont="1" applyFill="1" applyBorder="1" applyAlignment="1">
      <alignment horizontal="left" vertical="center"/>
    </xf>
    <xf numFmtId="166" fontId="7" fillId="3" borderId="18" xfId="1" applyNumberFormat="1" applyFont="1" applyFill="1" applyBorder="1" applyAlignment="1">
      <alignment vertical="center"/>
    </xf>
    <xf numFmtId="164" fontId="7" fillId="3" borderId="18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49" fontId="8" fillId="0" borderId="9" xfId="0" applyNumberFormat="1" applyFont="1" applyBorder="1"/>
    <xf numFmtId="164" fontId="8" fillId="2" borderId="1" xfId="0" applyNumberFormat="1" applyFont="1" applyFill="1" applyBorder="1" applyAlignment="1">
      <alignment vertical="center"/>
    </xf>
    <xf numFmtId="164" fontId="8" fillId="2" borderId="10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6" fontId="8" fillId="0" borderId="11" xfId="1" applyNumberFormat="1" applyFont="1" applyFill="1" applyBorder="1" applyAlignment="1" applyProtection="1">
      <alignment vertical="center"/>
    </xf>
    <xf numFmtId="164" fontId="35" fillId="0" borderId="10" xfId="8" applyNumberFormat="1" applyFont="1" applyBorder="1"/>
    <xf numFmtId="164" fontId="10" fillId="2" borderId="10" xfId="0" applyNumberFormat="1" applyFont="1" applyFill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164" fontId="10" fillId="0" borderId="11" xfId="1" applyNumberFormat="1" applyFont="1" applyFill="1" applyBorder="1" applyAlignment="1" applyProtection="1">
      <alignment vertical="center"/>
    </xf>
    <xf numFmtId="164" fontId="10" fillId="2" borderId="11" xfId="0" applyNumberFormat="1" applyFont="1" applyFill="1" applyBorder="1" applyAlignment="1">
      <alignment vertical="center"/>
    </xf>
    <xf numFmtId="49" fontId="10" fillId="0" borderId="9" xfId="0" applyNumberFormat="1" applyFont="1" applyBorder="1"/>
    <xf numFmtId="49" fontId="10" fillId="0" borderId="9" xfId="0" applyNumberFormat="1" applyFont="1" applyBorder="1" applyAlignment="1">
      <alignment horizontal="left"/>
    </xf>
    <xf numFmtId="43" fontId="10" fillId="0" borderId="11" xfId="1" applyFont="1" applyFill="1" applyBorder="1" applyAlignment="1" applyProtection="1">
      <alignment vertical="center"/>
    </xf>
    <xf numFmtId="164" fontId="10" fillId="2" borderId="5" xfId="0" applyNumberFormat="1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167" fontId="18" fillId="0" borderId="0" xfId="0" applyNumberFormat="1" applyFont="1"/>
    <xf numFmtId="164" fontId="28" fillId="2" borderId="0" xfId="1" applyNumberFormat="1" applyFont="1" applyFill="1" applyAlignment="1">
      <alignment vertical="center"/>
    </xf>
    <xf numFmtId="164" fontId="36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vertical="center"/>
    </xf>
    <xf numFmtId="166" fontId="18" fillId="0" borderId="0" xfId="1" applyNumberFormat="1" applyFont="1"/>
    <xf numFmtId="164" fontId="28" fillId="2" borderId="0" xfId="0" applyNumberFormat="1" applyFont="1" applyFill="1" applyAlignment="1">
      <alignment vertical="center"/>
    </xf>
    <xf numFmtId="49" fontId="10" fillId="0" borderId="10" xfId="12" applyNumberFormat="1" applyFont="1" applyBorder="1" applyAlignment="1">
      <alignment horizontal="left" indent="3"/>
    </xf>
    <xf numFmtId="49" fontId="11" fillId="0" borderId="10" xfId="0" applyNumberFormat="1" applyFont="1" applyBorder="1" applyAlignment="1">
      <alignment horizontal="left" indent="3"/>
    </xf>
    <xf numFmtId="49" fontId="10" fillId="0" borderId="10" xfId="3" applyNumberFormat="1" applyFont="1" applyBorder="1" applyAlignment="1">
      <alignment horizontal="left" indent="3"/>
    </xf>
    <xf numFmtId="166" fontId="10" fillId="0" borderId="10" xfId="1" applyNumberFormat="1" applyFont="1" applyFill="1" applyBorder="1"/>
    <xf numFmtId="166" fontId="8" fillId="0" borderId="10" xfId="1" applyNumberFormat="1" applyFont="1" applyFill="1" applyBorder="1" applyProtection="1"/>
    <xf numFmtId="49" fontId="7" fillId="3" borderId="2" xfId="0" applyNumberFormat="1" applyFont="1" applyFill="1" applyBorder="1" applyAlignment="1">
      <alignment vertical="center"/>
    </xf>
    <xf numFmtId="49" fontId="8" fillId="0" borderId="10" xfId="0" applyNumberFormat="1" applyFont="1" applyBorder="1" applyAlignment="1">
      <alignment horizontal="left" vertical="center" wrapText="1"/>
    </xf>
    <xf numFmtId="164" fontId="11" fillId="0" borderId="18" xfId="3" applyNumberFormat="1" applyFont="1" applyBorder="1" applyAlignment="1">
      <alignment vertical="center"/>
    </xf>
    <xf numFmtId="43" fontId="11" fillId="0" borderId="10" xfId="1" applyFont="1" applyBorder="1" applyAlignment="1">
      <alignment vertical="center"/>
    </xf>
    <xf numFmtId="49" fontId="7" fillId="3" borderId="21" xfId="0" applyNumberFormat="1" applyFont="1" applyFill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164" fontId="10" fillId="0" borderId="0" xfId="0" applyNumberFormat="1" applyFont="1"/>
    <xf numFmtId="43" fontId="10" fillId="2" borderId="0" xfId="1" applyFont="1" applyFill="1" applyAlignment="1">
      <alignment vertical="center"/>
    </xf>
    <xf numFmtId="43" fontId="0" fillId="2" borderId="0" xfId="1" applyFont="1" applyFill="1"/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8" fontId="0" fillId="0" borderId="0" xfId="1" applyNumberFormat="1" applyFont="1"/>
    <xf numFmtId="169" fontId="0" fillId="0" borderId="0" xfId="0" applyNumberFormat="1"/>
    <xf numFmtId="49" fontId="10" fillId="0" borderId="10" xfId="3" applyNumberFormat="1" applyFont="1" applyBorder="1" applyAlignment="1">
      <alignment horizontal="left" indent="5"/>
    </xf>
    <xf numFmtId="49" fontId="10" fillId="0" borderId="10" xfId="0" applyNumberFormat="1" applyFont="1" applyBorder="1" applyAlignment="1">
      <alignment horizontal="left" indent="5"/>
    </xf>
    <xf numFmtId="164" fontId="11" fillId="0" borderId="18" xfId="12" applyNumberFormat="1" applyFont="1" applyBorder="1" applyAlignment="1">
      <alignment vertical="center"/>
    </xf>
    <xf numFmtId="43" fontId="8" fillId="0" borderId="10" xfId="1" applyFont="1" applyBorder="1" applyAlignment="1">
      <alignment vertical="center"/>
    </xf>
    <xf numFmtId="49" fontId="7" fillId="3" borderId="0" xfId="0" applyNumberFormat="1" applyFont="1" applyFill="1" applyAlignment="1">
      <alignment vertical="center"/>
    </xf>
    <xf numFmtId="164" fontId="7" fillId="3" borderId="0" xfId="3" applyNumberFormat="1" applyFont="1" applyFill="1" applyAlignment="1">
      <alignment vertical="center"/>
    </xf>
    <xf numFmtId="166" fontId="10" fillId="2" borderId="0" xfId="1" applyNumberFormat="1" applyFont="1" applyFill="1" applyAlignment="1">
      <alignment vertical="center"/>
    </xf>
    <xf numFmtId="49" fontId="11" fillId="5" borderId="18" xfId="0" applyNumberFormat="1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</cellXfs>
  <cellStyles count="13">
    <cellStyle name="Hipervínculo" xfId="7" builtinId="8"/>
    <cellStyle name="Millares" xfId="1" builtinId="3"/>
    <cellStyle name="Millares 20" xfId="9" xr:uid="{D17753F4-4F8A-470B-8ED1-6B4285FDBECD}"/>
    <cellStyle name="Normal" xfId="0" builtinId="0"/>
    <cellStyle name="Normal 10 2" xfId="10" xr:uid="{AE1B1C78-3C86-4575-AABF-EDC4DDE2A442}"/>
    <cellStyle name="Normal 2 2 2" xfId="4" xr:uid="{5BAC918E-863D-4ECE-8D0B-AB825E3435CD}"/>
    <cellStyle name="Normal 2 2 2 2" xfId="8" xr:uid="{B6A1BEF9-011C-4120-AC8E-042E7BDF59E7}"/>
    <cellStyle name="Normal 3" xfId="6" xr:uid="{C09A2B57-133C-42E3-A901-BF34155C3927}"/>
    <cellStyle name="Normal_COMPARACION 2002-2001" xfId="3" xr:uid="{6E48EC29-486C-4694-9DA4-591D620DBE3C}"/>
    <cellStyle name="Normal_COMPARACION 2002-2001 2" xfId="12" xr:uid="{FEAA5A04-7A25-42AD-A08C-49C50F5E7E68}"/>
    <cellStyle name="Normal_Hoja4" xfId="5" xr:uid="{613BA582-CE0C-44DC-8AA8-D969382498D7}"/>
    <cellStyle name="Normal_Hoja6" xfId="11" xr:uid="{F10BB4EC-A50F-4840-94AF-5008014BBE0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MAY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MAY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  <sheetName val="Hoja1"/>
    </sheetNames>
    <sheetDataSet>
      <sheetData sheetId="0"/>
      <sheetData sheetId="1"/>
      <sheetData sheetId="2"/>
      <sheetData sheetId="3">
        <row r="11">
          <cell r="I11">
            <v>12908.9</v>
          </cell>
          <cell r="J11">
            <v>11313.6</v>
          </cell>
          <cell r="K11">
            <v>11933.5</v>
          </cell>
          <cell r="L11">
            <v>11986.6</v>
          </cell>
          <cell r="M11">
            <v>12743.9</v>
          </cell>
        </row>
        <row r="12">
          <cell r="I12">
            <v>17302</v>
          </cell>
          <cell r="J12">
            <v>12300.8</v>
          </cell>
          <cell r="K12">
            <v>11863.2</v>
          </cell>
          <cell r="L12">
            <v>40824.199999999997</v>
          </cell>
          <cell r="M12">
            <v>21558.3</v>
          </cell>
        </row>
        <row r="13">
          <cell r="I13">
            <v>9006.4</v>
          </cell>
          <cell r="J13">
            <v>4037.7</v>
          </cell>
          <cell r="K13">
            <v>3901.8</v>
          </cell>
          <cell r="L13">
            <v>6448.2</v>
          </cell>
          <cell r="M13">
            <v>6465.5</v>
          </cell>
        </row>
        <row r="14">
          <cell r="I14">
            <v>232.5</v>
          </cell>
          <cell r="J14">
            <v>282.5</v>
          </cell>
          <cell r="K14">
            <v>262</v>
          </cell>
          <cell r="L14">
            <v>291.39999999999998</v>
          </cell>
          <cell r="M14">
            <v>407.1</v>
          </cell>
        </row>
        <row r="17">
          <cell r="I17">
            <v>133.5</v>
          </cell>
          <cell r="J17">
            <v>511.2</v>
          </cell>
          <cell r="K17">
            <v>2130.3000000000002</v>
          </cell>
          <cell r="L17">
            <v>232.5</v>
          </cell>
          <cell r="M17">
            <v>198.9</v>
          </cell>
        </row>
        <row r="18">
          <cell r="I18">
            <v>280.8</v>
          </cell>
          <cell r="J18">
            <v>144.80000000000001</v>
          </cell>
          <cell r="K18">
            <v>363.7</v>
          </cell>
          <cell r="L18">
            <v>4321.7</v>
          </cell>
          <cell r="M18">
            <v>361.2</v>
          </cell>
        </row>
        <row r="19">
          <cell r="I19">
            <v>1004.4</v>
          </cell>
          <cell r="J19">
            <v>1046.7</v>
          </cell>
          <cell r="K19">
            <v>1394.8</v>
          </cell>
          <cell r="L19">
            <v>1366.7</v>
          </cell>
          <cell r="M19">
            <v>1356.7</v>
          </cell>
        </row>
        <row r="20">
          <cell r="I20">
            <v>222.1</v>
          </cell>
          <cell r="J20">
            <v>216.7</v>
          </cell>
          <cell r="K20">
            <v>220.1</v>
          </cell>
          <cell r="L20">
            <v>205</v>
          </cell>
          <cell r="M20">
            <v>213.7</v>
          </cell>
        </row>
        <row r="21">
          <cell r="I21">
            <v>1792.6</v>
          </cell>
          <cell r="J21">
            <v>1470.6</v>
          </cell>
          <cell r="K21">
            <v>1504</v>
          </cell>
          <cell r="L21">
            <v>1449.4</v>
          </cell>
          <cell r="M21">
            <v>1903.7</v>
          </cell>
        </row>
        <row r="23">
          <cell r="I23">
            <v>195.9</v>
          </cell>
          <cell r="J23">
            <v>226.3</v>
          </cell>
          <cell r="K23">
            <v>333.6</v>
          </cell>
          <cell r="L23">
            <v>251.8</v>
          </cell>
          <cell r="M23">
            <v>300.89999999999998</v>
          </cell>
        </row>
        <row r="26">
          <cell r="I26">
            <v>21901.9</v>
          </cell>
          <cell r="J26">
            <v>17624.8</v>
          </cell>
          <cell r="K26">
            <v>16953.7</v>
          </cell>
          <cell r="L26">
            <v>18555.400000000001</v>
          </cell>
          <cell r="M26">
            <v>16861.5</v>
          </cell>
        </row>
        <row r="27">
          <cell r="I27">
            <v>13284.3</v>
          </cell>
          <cell r="J27">
            <v>13018.4</v>
          </cell>
          <cell r="K27">
            <v>14741.7</v>
          </cell>
          <cell r="L27">
            <v>14306.8</v>
          </cell>
          <cell r="M27">
            <v>14269.3</v>
          </cell>
        </row>
        <row r="29">
          <cell r="I29">
            <v>5006.6000000000004</v>
          </cell>
          <cell r="J29">
            <v>4257.3</v>
          </cell>
          <cell r="K29">
            <v>4350.6000000000004</v>
          </cell>
          <cell r="L29">
            <v>4448.3999999999996</v>
          </cell>
          <cell r="M29">
            <v>4942.8</v>
          </cell>
        </row>
        <row r="30">
          <cell r="I30">
            <v>2957.2</v>
          </cell>
          <cell r="J30">
            <v>2520.6</v>
          </cell>
          <cell r="K30">
            <v>2544.4</v>
          </cell>
          <cell r="L30">
            <v>2598.6</v>
          </cell>
          <cell r="M30">
            <v>2876.1</v>
          </cell>
        </row>
        <row r="33">
          <cell r="I33">
            <v>826.3</v>
          </cell>
          <cell r="J33">
            <v>817.4</v>
          </cell>
          <cell r="K33">
            <v>795.2</v>
          </cell>
          <cell r="L33">
            <v>810.5</v>
          </cell>
          <cell r="M33">
            <v>805.3</v>
          </cell>
        </row>
        <row r="34">
          <cell r="I34">
            <v>1205.7</v>
          </cell>
          <cell r="J34">
            <v>1144.0999999999999</v>
          </cell>
          <cell r="K34">
            <v>1132.9000000000001</v>
          </cell>
          <cell r="L34">
            <v>1408.1</v>
          </cell>
          <cell r="M34">
            <v>1550.6</v>
          </cell>
        </row>
        <row r="37">
          <cell r="I37">
            <v>1839</v>
          </cell>
          <cell r="J37">
            <v>1973.2</v>
          </cell>
          <cell r="K37">
            <v>1885.9</v>
          </cell>
          <cell r="L37">
            <v>1649.7</v>
          </cell>
          <cell r="M37">
            <v>1897.5</v>
          </cell>
        </row>
        <row r="38">
          <cell r="I38">
            <v>1196.2</v>
          </cell>
          <cell r="J38">
            <v>661.4</v>
          </cell>
          <cell r="K38">
            <v>67.099999999999994</v>
          </cell>
          <cell r="L38">
            <v>45.5</v>
          </cell>
          <cell r="M38">
            <v>47.2</v>
          </cell>
        </row>
        <row r="40">
          <cell r="I40">
            <v>12.6</v>
          </cell>
          <cell r="J40">
            <v>9.6</v>
          </cell>
          <cell r="K40">
            <v>15.9</v>
          </cell>
          <cell r="L40">
            <v>13.5</v>
          </cell>
          <cell r="M40">
            <v>14.4</v>
          </cell>
        </row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G41">
            <v>19</v>
          </cell>
          <cell r="I41">
            <v>10.5</v>
          </cell>
          <cell r="J41">
            <v>12.3</v>
          </cell>
          <cell r="K41">
            <v>8.3000000000000007</v>
          </cell>
          <cell r="L41">
            <v>6</v>
          </cell>
          <cell r="M41">
            <v>5.8</v>
          </cell>
        </row>
        <row r="42">
          <cell r="I42">
            <v>98.2</v>
          </cell>
          <cell r="J42">
            <v>102.7</v>
          </cell>
          <cell r="K42">
            <v>105.4</v>
          </cell>
          <cell r="L42">
            <v>108.1</v>
          </cell>
          <cell r="M42">
            <v>106.2</v>
          </cell>
        </row>
        <row r="43">
          <cell r="I43">
            <v>35.200000000000003</v>
          </cell>
          <cell r="J43">
            <v>30.7</v>
          </cell>
          <cell r="K43">
            <v>33.4</v>
          </cell>
          <cell r="L43">
            <v>32.4</v>
          </cell>
          <cell r="M43">
            <v>34.5</v>
          </cell>
        </row>
        <row r="48">
          <cell r="I48">
            <v>4516.1000000000004</v>
          </cell>
          <cell r="J48">
            <v>4532.1000000000004</v>
          </cell>
          <cell r="K48">
            <v>4975.8</v>
          </cell>
          <cell r="L48">
            <v>4976.8</v>
          </cell>
          <cell r="M48">
            <v>4857.1000000000004</v>
          </cell>
        </row>
        <row r="50">
          <cell r="I50">
            <v>1031.5</v>
          </cell>
          <cell r="J50">
            <v>980.4</v>
          </cell>
          <cell r="K50">
            <v>995.8</v>
          </cell>
          <cell r="L50">
            <v>1002.7</v>
          </cell>
          <cell r="M50">
            <v>863.8</v>
          </cell>
        </row>
        <row r="51">
          <cell r="I51">
            <v>15.5</v>
          </cell>
          <cell r="J51">
            <v>14.5</v>
          </cell>
          <cell r="K51">
            <v>17.2</v>
          </cell>
          <cell r="L51">
            <v>14.1</v>
          </cell>
          <cell r="M51">
            <v>13.6</v>
          </cell>
        </row>
        <row r="53">
          <cell r="I53">
            <v>128.80000000000001</v>
          </cell>
          <cell r="J53">
            <v>132.5</v>
          </cell>
          <cell r="K53">
            <v>135.80000000000001</v>
          </cell>
          <cell r="L53">
            <v>123.6</v>
          </cell>
          <cell r="M53">
            <v>128.6</v>
          </cell>
        </row>
        <row r="54">
          <cell r="I54">
            <v>0.1</v>
          </cell>
          <cell r="J54">
            <v>1.9</v>
          </cell>
          <cell r="K54">
            <v>0.3</v>
          </cell>
          <cell r="L54">
            <v>1.2</v>
          </cell>
          <cell r="M54">
            <v>0.2</v>
          </cell>
        </row>
        <row r="55">
          <cell r="I55">
            <v>313.60000000000002</v>
          </cell>
          <cell r="J55">
            <v>352.4</v>
          </cell>
          <cell r="K55">
            <v>988.1</v>
          </cell>
          <cell r="L55">
            <v>329.6</v>
          </cell>
          <cell r="M55">
            <v>328.5</v>
          </cell>
        </row>
        <row r="57">
          <cell r="L57">
            <v>1</v>
          </cell>
          <cell r="M57">
            <v>0</v>
          </cell>
        </row>
        <row r="66">
          <cell r="I66">
            <v>98.2</v>
          </cell>
          <cell r="J66">
            <v>81.400000000000006</v>
          </cell>
          <cell r="K66">
            <v>83.6</v>
          </cell>
          <cell r="L66">
            <v>75.599999999999994</v>
          </cell>
          <cell r="M66">
            <v>82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G67">
            <v>6.6</v>
          </cell>
          <cell r="I67">
            <v>10.1</v>
          </cell>
          <cell r="J67">
            <v>36.5</v>
          </cell>
          <cell r="K67">
            <v>10</v>
          </cell>
          <cell r="L67">
            <v>12.5</v>
          </cell>
          <cell r="M67">
            <v>19.600000000000001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G68">
            <v>316.89999999999998</v>
          </cell>
          <cell r="I68">
            <v>22.2</v>
          </cell>
          <cell r="J68">
            <v>143.6</v>
          </cell>
          <cell r="K68">
            <v>78.8</v>
          </cell>
          <cell r="L68">
            <v>192.9</v>
          </cell>
          <cell r="M68">
            <v>0.7</v>
          </cell>
        </row>
        <row r="71">
          <cell r="I71">
            <v>9.6999999999999993</v>
          </cell>
          <cell r="J71">
            <v>7.2</v>
          </cell>
          <cell r="K71">
            <v>8.1</v>
          </cell>
          <cell r="L71">
            <v>22.5</v>
          </cell>
          <cell r="M71">
            <v>31.5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G72">
            <v>2067.8000000000002</v>
          </cell>
          <cell r="I72">
            <v>2166.9</v>
          </cell>
          <cell r="J72">
            <v>1998.9</v>
          </cell>
          <cell r="K72">
            <v>2050.4</v>
          </cell>
          <cell r="L72">
            <v>1961</v>
          </cell>
          <cell r="M72">
            <v>2646.7</v>
          </cell>
        </row>
        <row r="75">
          <cell r="I75">
            <v>446.2</v>
          </cell>
        </row>
        <row r="76">
          <cell r="I76">
            <v>132.1</v>
          </cell>
          <cell r="J76">
            <v>94.1</v>
          </cell>
          <cell r="K76">
            <v>114.4</v>
          </cell>
          <cell r="L76">
            <v>103.9</v>
          </cell>
          <cell r="M76">
            <v>92.4</v>
          </cell>
        </row>
        <row r="77">
          <cell r="I77">
            <v>2.5</v>
          </cell>
          <cell r="J77">
            <v>2.4</v>
          </cell>
          <cell r="K77">
            <v>3</v>
          </cell>
          <cell r="L77">
            <v>2.6</v>
          </cell>
          <cell r="M77">
            <v>2.6</v>
          </cell>
        </row>
        <row r="79">
          <cell r="I79">
            <v>4.3</v>
          </cell>
          <cell r="K79">
            <v>3.1</v>
          </cell>
          <cell r="L79">
            <v>4</v>
          </cell>
          <cell r="M79">
            <v>3.2</v>
          </cell>
        </row>
        <row r="85">
          <cell r="I85">
            <v>183.3</v>
          </cell>
          <cell r="J85">
            <v>25.1</v>
          </cell>
          <cell r="K85">
            <v>30.1</v>
          </cell>
          <cell r="L85">
            <v>30</v>
          </cell>
          <cell r="M85">
            <v>37.9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69.2</v>
          </cell>
          <cell r="H89">
            <v>387.7</v>
          </cell>
          <cell r="I89">
            <v>88.7</v>
          </cell>
          <cell r="J89">
            <v>68.900000000000006</v>
          </cell>
          <cell r="K89">
            <v>85.4</v>
          </cell>
          <cell r="L89">
            <v>86.5</v>
          </cell>
          <cell r="M89">
            <v>84.3</v>
          </cell>
          <cell r="N89">
            <v>413.8</v>
          </cell>
        </row>
        <row r="91">
          <cell r="I91">
            <v>1014.3</v>
          </cell>
          <cell r="J91">
            <v>883.2</v>
          </cell>
          <cell r="K91">
            <v>810.1</v>
          </cell>
          <cell r="L91">
            <v>806.8</v>
          </cell>
          <cell r="M91">
            <v>984.6</v>
          </cell>
        </row>
        <row r="92">
          <cell r="I92">
            <v>0</v>
          </cell>
          <cell r="K92">
            <v>0</v>
          </cell>
          <cell r="L92">
            <v>0</v>
          </cell>
          <cell r="M92">
            <v>0</v>
          </cell>
        </row>
        <row r="96">
          <cell r="I96">
            <v>0</v>
          </cell>
          <cell r="K96">
            <v>3.8</v>
          </cell>
          <cell r="L96">
            <v>0</v>
          </cell>
          <cell r="M96">
            <v>0</v>
          </cell>
        </row>
        <row r="97">
          <cell r="I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I98">
            <v>0</v>
          </cell>
          <cell r="K98">
            <v>0</v>
          </cell>
          <cell r="L98">
            <v>0</v>
          </cell>
          <cell r="M98">
            <v>0</v>
          </cell>
        </row>
        <row r="100">
          <cell r="I100">
            <v>319.5</v>
          </cell>
          <cell r="J100">
            <v>4.3</v>
          </cell>
          <cell r="K100">
            <v>59.7</v>
          </cell>
          <cell r="L100">
            <v>14.4</v>
          </cell>
          <cell r="M100">
            <v>0</v>
          </cell>
        </row>
        <row r="104">
          <cell r="I104">
            <v>0</v>
          </cell>
          <cell r="J104">
            <v>27.3</v>
          </cell>
          <cell r="K104">
            <v>0</v>
          </cell>
          <cell r="L104">
            <v>0</v>
          </cell>
          <cell r="M104">
            <v>120.2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I112">
            <v>0</v>
          </cell>
          <cell r="J112">
            <v>157488.79999999999</v>
          </cell>
          <cell r="K112">
            <v>0</v>
          </cell>
          <cell r="L112">
            <v>153.80000000000001</v>
          </cell>
          <cell r="M112">
            <v>103.1</v>
          </cell>
        </row>
        <row r="114"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I115">
            <v>15868.6</v>
          </cell>
          <cell r="J115">
            <v>4123.6000000000004</v>
          </cell>
          <cell r="K115">
            <v>4826.8999999999996</v>
          </cell>
          <cell r="L115">
            <v>25469.599999999999</v>
          </cell>
          <cell r="M115">
            <v>1169.4000000000001</v>
          </cell>
        </row>
        <row r="118"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1"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I123">
            <v>410.3</v>
          </cell>
          <cell r="J123">
            <v>13.7</v>
          </cell>
          <cell r="K123">
            <v>356.8</v>
          </cell>
          <cell r="L123">
            <v>47.4</v>
          </cell>
          <cell r="M123">
            <v>17.5</v>
          </cell>
        </row>
        <row r="126">
          <cell r="C126">
            <v>508.2</v>
          </cell>
          <cell r="D126">
            <v>467.6</v>
          </cell>
          <cell r="E126">
            <v>510.5</v>
          </cell>
          <cell r="F126">
            <v>513.9</v>
          </cell>
          <cell r="G126">
            <v>546.20000000000005</v>
          </cell>
          <cell r="I126">
            <v>538.29999999999995</v>
          </cell>
          <cell r="J126">
            <v>521</v>
          </cell>
        </row>
        <row r="129">
          <cell r="I129">
            <v>0</v>
          </cell>
          <cell r="J129">
            <v>0</v>
          </cell>
          <cell r="K129">
            <v>0</v>
          </cell>
          <cell r="L129">
            <v>0.1</v>
          </cell>
          <cell r="M129">
            <v>0.3</v>
          </cell>
        </row>
        <row r="130">
          <cell r="I130">
            <v>0</v>
          </cell>
        </row>
        <row r="131">
          <cell r="I131">
            <v>3.4</v>
          </cell>
          <cell r="J131">
            <v>4.0999999999999996</v>
          </cell>
          <cell r="K131">
            <v>4</v>
          </cell>
          <cell r="L131">
            <v>4.4000000000000004</v>
          </cell>
          <cell r="M131">
            <v>3.6</v>
          </cell>
        </row>
        <row r="132">
          <cell r="C132">
            <v>75.099999999999994</v>
          </cell>
          <cell r="D132">
            <v>23.1</v>
          </cell>
          <cell r="I132">
            <v>81</v>
          </cell>
          <cell r="J132">
            <v>29.1</v>
          </cell>
          <cell r="K132">
            <v>69.400000000000006</v>
          </cell>
          <cell r="L132">
            <v>2190.6</v>
          </cell>
          <cell r="M132">
            <v>174.8</v>
          </cell>
        </row>
        <row r="133">
          <cell r="C133">
            <v>1.7</v>
          </cell>
          <cell r="E133">
            <v>1.7</v>
          </cell>
          <cell r="F133">
            <v>1.7</v>
          </cell>
        </row>
        <row r="134">
          <cell r="I134">
            <v>17.100000000000001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3">
          <cell r="C33">
            <v>3412.1</v>
          </cell>
          <cell r="D33">
            <v>2945</v>
          </cell>
          <cell r="E33">
            <v>2090.6999999999998</v>
          </cell>
          <cell r="G33">
            <v>2620.9</v>
          </cell>
          <cell r="H33">
            <v>13842.099999999999</v>
          </cell>
          <cell r="I33">
            <v>2406.3000000000002</v>
          </cell>
          <cell r="J33">
            <v>2341.2000000000003</v>
          </cell>
          <cell r="K33">
            <v>2385.4000000000005</v>
          </cell>
          <cell r="M33">
            <v>2922.0000000000005</v>
          </cell>
          <cell r="N33">
            <v>12480.699999999999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8B98-7B56-4721-9653-69E7F4BF2451}">
  <dimension ref="A1:DS379"/>
  <sheetViews>
    <sheetView showGridLines="0" zoomScaleNormal="100" workbookViewId="0">
      <selection activeCell="Q63" sqref="Q63:R71"/>
    </sheetView>
  </sheetViews>
  <sheetFormatPr baseColWidth="10" defaultColWidth="11.42578125" defaultRowHeight="12.75"/>
  <cols>
    <col min="1" max="1" width="0.85546875" customWidth="1"/>
    <col min="2" max="2" width="66" customWidth="1"/>
    <col min="3" max="3" width="15.42578125" bestFit="1" customWidth="1"/>
    <col min="4" max="6" width="10.85546875" customWidth="1"/>
    <col min="7" max="7" width="11.5703125" bestFit="1" customWidth="1"/>
    <col min="8" max="8" width="11.85546875" style="112" customWidth="1"/>
    <col min="9" max="9" width="10.85546875" style="113" customWidth="1"/>
    <col min="10" max="13" width="11.28515625" style="113" customWidth="1"/>
    <col min="14" max="14" width="12.85546875" style="114" customWidth="1"/>
    <col min="15" max="16" width="11.28515625" style="81" customWidth="1"/>
    <col min="17" max="17" width="11.5703125" style="6" bestFit="1" customWidth="1"/>
    <col min="18" max="18" width="17.42578125" style="6" bestFit="1" customWidth="1"/>
    <col min="19" max="19" width="17.28515625" bestFit="1" customWidth="1"/>
  </cols>
  <sheetData>
    <row r="1" spans="1:18" ht="18" customHeight="1">
      <c r="A1" t="s">
        <v>0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4"/>
      <c r="O1" s="5"/>
      <c r="P1" s="5"/>
    </row>
    <row r="2" spans="1:18" ht="15.75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8" ht="15" customHeight="1">
      <c r="B3" s="8"/>
      <c r="C3" s="8"/>
      <c r="D3" s="8"/>
      <c r="E3" s="8"/>
      <c r="F3" s="8"/>
      <c r="G3" s="8"/>
      <c r="H3" s="9"/>
      <c r="I3" s="10"/>
      <c r="J3" s="10"/>
      <c r="K3" s="10"/>
      <c r="L3" s="10"/>
      <c r="M3" s="10"/>
      <c r="N3" s="11"/>
      <c r="O3" s="12"/>
      <c r="P3" s="12"/>
    </row>
    <row r="4" spans="1:18" ht="18" customHeight="1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8" ht="15.75" customHeight="1"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8" ht="14.25">
      <c r="B6" s="14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8" ht="20.25" customHeight="1">
      <c r="B7" s="15" t="s">
        <v>5</v>
      </c>
      <c r="C7" s="16">
        <v>2024</v>
      </c>
      <c r="D7" s="17"/>
      <c r="E7" s="17"/>
      <c r="F7" s="17"/>
      <c r="G7" s="17"/>
      <c r="H7" s="15">
        <v>2024</v>
      </c>
      <c r="I7" s="16">
        <v>2025</v>
      </c>
      <c r="J7" s="17"/>
      <c r="K7" s="17"/>
      <c r="L7" s="17"/>
      <c r="M7" s="17"/>
      <c r="N7" s="15">
        <v>2025</v>
      </c>
      <c r="O7" s="18" t="s">
        <v>6</v>
      </c>
      <c r="P7" s="19"/>
    </row>
    <row r="8" spans="1:18" ht="24" customHeight="1" thickBot="1">
      <c r="B8" s="20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2"/>
      <c r="I8" s="23" t="s">
        <v>7</v>
      </c>
      <c r="J8" s="23" t="s">
        <v>8</v>
      </c>
      <c r="K8" s="23" t="s">
        <v>9</v>
      </c>
      <c r="L8" s="23" t="s">
        <v>10</v>
      </c>
      <c r="M8" s="23" t="s">
        <v>11</v>
      </c>
      <c r="N8" s="22"/>
      <c r="O8" s="24" t="s">
        <v>12</v>
      </c>
      <c r="P8" s="25" t="s">
        <v>13</v>
      </c>
      <c r="R8" s="26"/>
    </row>
    <row r="9" spans="1:18" ht="18" customHeight="1" thickTop="1">
      <c r="B9" s="27" t="s">
        <v>14</v>
      </c>
      <c r="C9" s="28">
        <f t="shared" ref="C9:K9" si="0">+C10+C49+C57</f>
        <v>76588.39999999998</v>
      </c>
      <c r="D9" s="28">
        <f t="shared" si="0"/>
        <v>66251.200000000012</v>
      </c>
      <c r="E9" s="28">
        <f t="shared" si="0"/>
        <v>64829.2</v>
      </c>
      <c r="F9" s="28">
        <f t="shared" si="0"/>
        <v>94756.099999999991</v>
      </c>
      <c r="G9" s="28">
        <f>+G10+G49+G57</f>
        <v>67778.7</v>
      </c>
      <c r="H9" s="28">
        <f>+H10+H49+H57</f>
        <v>370203.59999999992</v>
      </c>
      <c r="I9" s="28">
        <f t="shared" si="0"/>
        <v>85307.199999999997</v>
      </c>
      <c r="J9" s="28">
        <f t="shared" si="0"/>
        <v>65990</v>
      </c>
      <c r="K9" s="28">
        <f t="shared" si="0"/>
        <v>67036.700000000012</v>
      </c>
      <c r="L9" s="28">
        <f>+L10+L49+L57</f>
        <v>102896.8</v>
      </c>
      <c r="M9" s="28">
        <f>+M10+M49+M57</f>
        <v>80316.099999999991</v>
      </c>
      <c r="N9" s="28">
        <f>+N10+N49+N57</f>
        <v>401546.79999999993</v>
      </c>
      <c r="O9" s="28">
        <f t="shared" ref="O9:O72" si="1">+N9-H9</f>
        <v>31343.200000000012</v>
      </c>
      <c r="P9" s="28">
        <f t="shared" ref="P9:P45" si="2">+O9/H9*100</f>
        <v>8.4664762849415887</v>
      </c>
      <c r="Q9" s="26"/>
      <c r="R9" s="26"/>
    </row>
    <row r="10" spans="1:18" ht="18" customHeight="1">
      <c r="B10" s="29" t="s">
        <v>15</v>
      </c>
      <c r="C10" s="30">
        <f t="shared" ref="C10:M10" si="3">+C11+C16+C26+C44+C47+C48</f>
        <v>75360.999999999985</v>
      </c>
      <c r="D10" s="30">
        <f t="shared" si="3"/>
        <v>64587.100000000006</v>
      </c>
      <c r="E10" s="30">
        <f t="shared" si="3"/>
        <v>63500</v>
      </c>
      <c r="F10" s="30">
        <f t="shared" si="3"/>
        <v>93370.599999999991</v>
      </c>
      <c r="G10" s="30">
        <f t="shared" si="3"/>
        <v>66310.3</v>
      </c>
      <c r="H10" s="30">
        <f>+H11+H16+H26+H44+H47+H48</f>
        <v>363128.99999999994</v>
      </c>
      <c r="I10" s="30">
        <f t="shared" si="3"/>
        <v>83492.400000000009</v>
      </c>
      <c r="J10" s="30">
        <f t="shared" si="3"/>
        <v>64299</v>
      </c>
      <c r="K10" s="30">
        <f t="shared" si="3"/>
        <v>65444.700000000012</v>
      </c>
      <c r="L10" s="30">
        <f t="shared" si="3"/>
        <v>101262</v>
      </c>
      <c r="M10" s="30">
        <f t="shared" si="3"/>
        <v>78642.999999999985</v>
      </c>
      <c r="N10" s="31">
        <f>+N11+N16+N26+N44+N47+N48</f>
        <v>393141.09999999992</v>
      </c>
      <c r="O10" s="30">
        <f t="shared" si="1"/>
        <v>30012.099999999977</v>
      </c>
      <c r="P10" s="30">
        <f t="shared" si="2"/>
        <v>8.2648590445819465</v>
      </c>
      <c r="Q10" s="26"/>
      <c r="R10" s="26"/>
    </row>
    <row r="11" spans="1:18" ht="18" customHeight="1">
      <c r="B11" s="29" t="s">
        <v>16</v>
      </c>
      <c r="C11" s="30">
        <f t="shared" ref="C11:I11" si="4">SUM(C12:C15)</f>
        <v>33787.200000000004</v>
      </c>
      <c r="D11" s="30">
        <f t="shared" ref="D11:G11" si="5">SUM(D12:D15)</f>
        <v>28997.600000000002</v>
      </c>
      <c r="E11" s="30">
        <f t="shared" si="5"/>
        <v>26235.5</v>
      </c>
      <c r="F11" s="30">
        <f t="shared" si="5"/>
        <v>52144.800000000003</v>
      </c>
      <c r="G11" s="30">
        <f t="shared" si="5"/>
        <v>28995.4</v>
      </c>
      <c r="H11" s="30">
        <f>SUM(H12:H15)</f>
        <v>170160.5</v>
      </c>
      <c r="I11" s="30">
        <f t="shared" si="4"/>
        <v>39449.800000000003</v>
      </c>
      <c r="J11" s="30">
        <f t="shared" ref="J11:M11" si="6">SUM(J12:J15)</f>
        <v>27934.600000000002</v>
      </c>
      <c r="K11" s="30">
        <f t="shared" si="6"/>
        <v>27960.5</v>
      </c>
      <c r="L11" s="30">
        <f t="shared" si="6"/>
        <v>59550.399999999994</v>
      </c>
      <c r="M11" s="30">
        <f t="shared" si="6"/>
        <v>41174.799999999996</v>
      </c>
      <c r="N11" s="31">
        <f>SUM(N12:N15)</f>
        <v>196070.1</v>
      </c>
      <c r="O11" s="30">
        <f t="shared" si="1"/>
        <v>25909.600000000006</v>
      </c>
      <c r="P11" s="30">
        <f t="shared" si="2"/>
        <v>15.226565507271081</v>
      </c>
      <c r="Q11" s="26"/>
      <c r="R11" s="26"/>
    </row>
    <row r="12" spans="1:18" ht="18" customHeight="1">
      <c r="B12" s="32" t="s">
        <v>17</v>
      </c>
      <c r="C12" s="33">
        <v>11648</v>
      </c>
      <c r="D12" s="33">
        <v>10213.799999999999</v>
      </c>
      <c r="E12" s="33">
        <v>9585.4</v>
      </c>
      <c r="F12" s="33">
        <v>10858.6</v>
      </c>
      <c r="G12" s="33">
        <v>10904.2</v>
      </c>
      <c r="H12" s="33">
        <f>SUM(C12:G12)</f>
        <v>53210</v>
      </c>
      <c r="I12" s="33">
        <f>+[1]PP!I11</f>
        <v>12908.9</v>
      </c>
      <c r="J12" s="33">
        <f>+[1]PP!J11</f>
        <v>11313.6</v>
      </c>
      <c r="K12" s="33">
        <f>+[1]PP!K11</f>
        <v>11933.5</v>
      </c>
      <c r="L12" s="33">
        <f>+[1]PP!L11</f>
        <v>11986.6</v>
      </c>
      <c r="M12" s="33">
        <f>+[1]PP!M11</f>
        <v>12743.9</v>
      </c>
      <c r="N12" s="34">
        <f>SUM(I12:M12)</f>
        <v>60886.5</v>
      </c>
      <c r="O12" s="33">
        <f t="shared" si="1"/>
        <v>7676.5</v>
      </c>
      <c r="P12" s="33">
        <f t="shared" si="2"/>
        <v>14.426799473783122</v>
      </c>
      <c r="Q12" s="26"/>
      <c r="R12" s="26"/>
    </row>
    <row r="13" spans="1:18" ht="18" customHeight="1">
      <c r="B13" s="32" t="s">
        <v>18</v>
      </c>
      <c r="C13" s="33">
        <v>12491.3</v>
      </c>
      <c r="D13" s="33">
        <v>14806.1</v>
      </c>
      <c r="E13" s="33">
        <v>11688.1</v>
      </c>
      <c r="F13" s="33">
        <v>35827.4</v>
      </c>
      <c r="G13" s="33">
        <v>11062.1</v>
      </c>
      <c r="H13" s="33">
        <f>SUM(C13:G13)</f>
        <v>85875</v>
      </c>
      <c r="I13" s="33">
        <f>+[1]PP!I12</f>
        <v>17302</v>
      </c>
      <c r="J13" s="33">
        <f>+[1]PP!J12</f>
        <v>12300.8</v>
      </c>
      <c r="K13" s="33">
        <f>+[1]PP!K12</f>
        <v>11863.2</v>
      </c>
      <c r="L13" s="33">
        <f>+[1]PP!L12</f>
        <v>40824.199999999997</v>
      </c>
      <c r="M13" s="33">
        <f>+[1]PP!M12</f>
        <v>21558.3</v>
      </c>
      <c r="N13" s="34">
        <f t="shared" ref="N13:N15" si="7">SUM(I13:M13)</f>
        <v>103848.5</v>
      </c>
      <c r="O13" s="33">
        <f t="shared" si="1"/>
        <v>17973.5</v>
      </c>
      <c r="P13" s="33">
        <f t="shared" si="2"/>
        <v>20.929839883551672</v>
      </c>
      <c r="Q13" s="26"/>
      <c r="R13" s="26"/>
    </row>
    <row r="14" spans="1:18" ht="18" customHeight="1">
      <c r="B14" s="32" t="s">
        <v>19</v>
      </c>
      <c r="C14" s="33">
        <v>9395.6</v>
      </c>
      <c r="D14" s="33">
        <v>3826.2</v>
      </c>
      <c r="E14" s="33">
        <v>4821.7</v>
      </c>
      <c r="F14" s="33">
        <v>5219.8</v>
      </c>
      <c r="G14" s="33">
        <v>6756</v>
      </c>
      <c r="H14" s="33">
        <f>SUM(C14:G14)</f>
        <v>30019.3</v>
      </c>
      <c r="I14" s="33">
        <f>+[1]PP!I13</f>
        <v>9006.4</v>
      </c>
      <c r="J14" s="33">
        <f>+[1]PP!J13</f>
        <v>4037.7</v>
      </c>
      <c r="K14" s="33">
        <f>+[1]PP!K13</f>
        <v>3901.8</v>
      </c>
      <c r="L14" s="33">
        <f>+[1]PP!L13</f>
        <v>6448.2</v>
      </c>
      <c r="M14" s="33">
        <f>+[1]PP!M13</f>
        <v>6465.5</v>
      </c>
      <c r="N14" s="34">
        <f t="shared" si="7"/>
        <v>29859.599999999999</v>
      </c>
      <c r="O14" s="33">
        <f t="shared" si="1"/>
        <v>-159.70000000000073</v>
      </c>
      <c r="P14" s="33">
        <f t="shared" si="2"/>
        <v>-0.53199108573484633</v>
      </c>
      <c r="Q14" s="26"/>
      <c r="R14" s="26"/>
    </row>
    <row r="15" spans="1:18" ht="18" customHeight="1">
      <c r="B15" s="32" t="s">
        <v>20</v>
      </c>
      <c r="C15" s="33">
        <v>252.3</v>
      </c>
      <c r="D15" s="33">
        <v>151.5</v>
      </c>
      <c r="E15" s="33">
        <v>140.30000000000001</v>
      </c>
      <c r="F15" s="33">
        <v>239</v>
      </c>
      <c r="G15" s="33">
        <v>273.10000000000002</v>
      </c>
      <c r="H15" s="33">
        <f>SUM(C15:G15)</f>
        <v>1056.2</v>
      </c>
      <c r="I15" s="33">
        <f>+[1]PP!I14</f>
        <v>232.5</v>
      </c>
      <c r="J15" s="33">
        <f>+[1]PP!J14</f>
        <v>282.5</v>
      </c>
      <c r="K15" s="33">
        <f>+[1]PP!K14</f>
        <v>262</v>
      </c>
      <c r="L15" s="33">
        <f>+[1]PP!L14</f>
        <v>291.39999999999998</v>
      </c>
      <c r="M15" s="33">
        <f>+[1]PP!M14</f>
        <v>407.1</v>
      </c>
      <c r="N15" s="34">
        <f t="shared" si="7"/>
        <v>1475.5</v>
      </c>
      <c r="O15" s="33">
        <f t="shared" si="1"/>
        <v>419.29999999999995</v>
      </c>
      <c r="P15" s="33">
        <f t="shared" si="2"/>
        <v>39.698920658966095</v>
      </c>
      <c r="Q15" s="26"/>
      <c r="R15" s="26"/>
    </row>
    <row r="16" spans="1:18" ht="18" customHeight="1">
      <c r="B16" s="29" t="s">
        <v>21</v>
      </c>
      <c r="C16" s="30">
        <f t="shared" ref="C16:M16" si="8">+C17+C25</f>
        <v>3217.7000000000003</v>
      </c>
      <c r="D16" s="30">
        <f t="shared" si="8"/>
        <v>3868.3999999999996</v>
      </c>
      <c r="E16" s="30">
        <f t="shared" si="8"/>
        <v>4933.1999999999989</v>
      </c>
      <c r="F16" s="30">
        <f t="shared" si="8"/>
        <v>7803.7999999999984</v>
      </c>
      <c r="G16" s="30">
        <f t="shared" si="8"/>
        <v>4123.8</v>
      </c>
      <c r="H16" s="30">
        <f>+H17+H25</f>
        <v>23946.9</v>
      </c>
      <c r="I16" s="30">
        <f t="shared" si="8"/>
        <v>3853.7</v>
      </c>
      <c r="J16" s="30">
        <f t="shared" si="8"/>
        <v>3770.2000000000003</v>
      </c>
      <c r="K16" s="30">
        <f t="shared" si="8"/>
        <v>6252.2000000000016</v>
      </c>
      <c r="L16" s="30">
        <f t="shared" si="8"/>
        <v>8025.0999999999995</v>
      </c>
      <c r="M16" s="30">
        <f t="shared" si="8"/>
        <v>4553.0999999999995</v>
      </c>
      <c r="N16" s="31">
        <f>+N17+N25</f>
        <v>26454.3</v>
      </c>
      <c r="O16" s="30">
        <f t="shared" si="1"/>
        <v>2507.3999999999978</v>
      </c>
      <c r="P16" s="30">
        <f t="shared" si="2"/>
        <v>10.470666349297812</v>
      </c>
      <c r="Q16" s="26"/>
      <c r="R16" s="26"/>
    </row>
    <row r="17" spans="2:18" ht="18" customHeight="1">
      <c r="B17" s="35" t="s">
        <v>22</v>
      </c>
      <c r="C17" s="30">
        <f t="shared" ref="C17:M17" si="9">SUM(C18:C24)</f>
        <v>3070.3</v>
      </c>
      <c r="D17" s="30">
        <f t="shared" si="9"/>
        <v>3690.2999999999997</v>
      </c>
      <c r="E17" s="30">
        <f t="shared" si="9"/>
        <v>4726.2999999999993</v>
      </c>
      <c r="F17" s="30">
        <f t="shared" si="9"/>
        <v>7588.8999999999987</v>
      </c>
      <c r="G17" s="30">
        <f t="shared" si="9"/>
        <v>3913.7</v>
      </c>
      <c r="H17" s="30">
        <f>SUM(H18:H24)</f>
        <v>22989.5</v>
      </c>
      <c r="I17" s="30">
        <f t="shared" si="9"/>
        <v>3657.7999999999997</v>
      </c>
      <c r="J17" s="30">
        <f t="shared" si="9"/>
        <v>3543.9</v>
      </c>
      <c r="K17" s="30">
        <f t="shared" si="9"/>
        <v>5918.6000000000013</v>
      </c>
      <c r="L17" s="30">
        <f t="shared" si="9"/>
        <v>7773.2999999999993</v>
      </c>
      <c r="M17" s="30">
        <f t="shared" si="9"/>
        <v>4252.2</v>
      </c>
      <c r="N17" s="31">
        <f>SUM(N18:N24)</f>
        <v>25145.8</v>
      </c>
      <c r="O17" s="30">
        <f t="shared" si="1"/>
        <v>2156.2999999999993</v>
      </c>
      <c r="P17" s="30">
        <f t="shared" si="2"/>
        <v>9.3794993366536872</v>
      </c>
      <c r="Q17" s="26"/>
      <c r="R17" s="26"/>
    </row>
    <row r="18" spans="2:18" ht="18" customHeight="1">
      <c r="B18" s="36" t="s">
        <v>23</v>
      </c>
      <c r="C18" s="33">
        <v>163.69999999999999</v>
      </c>
      <c r="D18" s="33">
        <v>486.5</v>
      </c>
      <c r="E18" s="33">
        <v>1757.6</v>
      </c>
      <c r="F18" s="33">
        <v>271.39999999999998</v>
      </c>
      <c r="G18" s="33">
        <v>200.3</v>
      </c>
      <c r="H18" s="33">
        <f t="shared" ref="H18:H25" si="10">SUM(C18:G18)</f>
        <v>2879.5000000000005</v>
      </c>
      <c r="I18" s="33">
        <f>+[1]PP!I17</f>
        <v>133.5</v>
      </c>
      <c r="J18" s="33">
        <f>+[1]PP!J17</f>
        <v>511.2</v>
      </c>
      <c r="K18" s="33">
        <f>+[1]PP!K17</f>
        <v>2130.3000000000002</v>
      </c>
      <c r="L18" s="33">
        <f>+[1]PP!L17</f>
        <v>232.5</v>
      </c>
      <c r="M18" s="33">
        <f>+[1]PP!M17</f>
        <v>198.9</v>
      </c>
      <c r="N18" s="34">
        <f t="shared" ref="N18:N25" si="11">SUM(I18:M18)</f>
        <v>3206.4</v>
      </c>
      <c r="O18" s="33">
        <f t="shared" si="1"/>
        <v>326.89999999999964</v>
      </c>
      <c r="P18" s="33">
        <f t="shared" si="2"/>
        <v>11.352665393297432</v>
      </c>
      <c r="Q18" s="26"/>
      <c r="R18" s="26"/>
    </row>
    <row r="19" spans="2:18" ht="18" customHeight="1">
      <c r="B19" s="36" t="s">
        <v>24</v>
      </c>
      <c r="C19" s="33">
        <v>330</v>
      </c>
      <c r="D19" s="33">
        <v>207.4</v>
      </c>
      <c r="E19" s="33">
        <v>184.7</v>
      </c>
      <c r="F19" s="33">
        <v>4032.4</v>
      </c>
      <c r="G19" s="33">
        <v>384.1</v>
      </c>
      <c r="H19" s="33">
        <f t="shared" si="10"/>
        <v>5138.6000000000004</v>
      </c>
      <c r="I19" s="33">
        <f>+[1]PP!I18</f>
        <v>280.8</v>
      </c>
      <c r="J19" s="33">
        <f>+[1]PP!J18</f>
        <v>144.80000000000001</v>
      </c>
      <c r="K19" s="33">
        <f>+[1]PP!K18</f>
        <v>363.7</v>
      </c>
      <c r="L19" s="33">
        <f>+[1]PP!L18</f>
        <v>4321.7</v>
      </c>
      <c r="M19" s="33">
        <f>+[1]PP!M18</f>
        <v>361.2</v>
      </c>
      <c r="N19" s="34">
        <f t="shared" si="11"/>
        <v>5472.2</v>
      </c>
      <c r="O19" s="33">
        <f t="shared" si="1"/>
        <v>333.59999999999945</v>
      </c>
      <c r="P19" s="33">
        <f t="shared" si="2"/>
        <v>6.4920406336356091</v>
      </c>
      <c r="Q19" s="26"/>
      <c r="R19" s="26"/>
    </row>
    <row r="20" spans="2:18" ht="18" customHeight="1">
      <c r="B20" s="36" t="s">
        <v>25</v>
      </c>
      <c r="C20" s="33">
        <v>960</v>
      </c>
      <c r="D20" s="33">
        <v>1157.2</v>
      </c>
      <c r="E20" s="33">
        <v>1093.0999999999999</v>
      </c>
      <c r="F20" s="33">
        <v>1127</v>
      </c>
      <c r="G20" s="33">
        <v>1220</v>
      </c>
      <c r="H20" s="33">
        <f t="shared" si="10"/>
        <v>5557.2999999999993</v>
      </c>
      <c r="I20" s="33">
        <f>+[1]PP!I19</f>
        <v>1004.4</v>
      </c>
      <c r="J20" s="33">
        <f>+[1]PP!J19</f>
        <v>1046.7</v>
      </c>
      <c r="K20" s="33">
        <f>+[1]PP!K19</f>
        <v>1394.8</v>
      </c>
      <c r="L20" s="33">
        <f>+[1]PP!L19</f>
        <v>1366.7</v>
      </c>
      <c r="M20" s="33">
        <f>+[1]PP!M19</f>
        <v>1356.7</v>
      </c>
      <c r="N20" s="34">
        <f t="shared" si="11"/>
        <v>6169.2999999999993</v>
      </c>
      <c r="O20" s="33">
        <f t="shared" si="1"/>
        <v>612</v>
      </c>
      <c r="P20" s="33">
        <f t="shared" si="2"/>
        <v>11.012542061792599</v>
      </c>
      <c r="Q20" s="26"/>
      <c r="R20" s="26"/>
    </row>
    <row r="21" spans="2:18" ht="18" customHeight="1">
      <c r="B21" s="36" t="s">
        <v>26</v>
      </c>
      <c r="C21" s="33">
        <v>215.2</v>
      </c>
      <c r="D21" s="33">
        <v>203.6</v>
      </c>
      <c r="E21" s="33">
        <v>203.9</v>
      </c>
      <c r="F21" s="33">
        <v>200.9</v>
      </c>
      <c r="G21" s="33">
        <v>203.5</v>
      </c>
      <c r="H21" s="33">
        <f t="shared" si="10"/>
        <v>1027.0999999999999</v>
      </c>
      <c r="I21" s="33">
        <f>+[1]PP!I20</f>
        <v>222.1</v>
      </c>
      <c r="J21" s="33">
        <f>+[1]PP!J20</f>
        <v>216.7</v>
      </c>
      <c r="K21" s="33">
        <f>+[1]PP!K20</f>
        <v>220.1</v>
      </c>
      <c r="L21" s="33">
        <f>+[1]PP!L20</f>
        <v>205</v>
      </c>
      <c r="M21" s="33">
        <f>+[1]PP!M20</f>
        <v>213.7</v>
      </c>
      <c r="N21" s="34">
        <f t="shared" si="11"/>
        <v>1077.5999999999999</v>
      </c>
      <c r="O21" s="33">
        <f t="shared" si="1"/>
        <v>50.5</v>
      </c>
      <c r="P21" s="33">
        <f t="shared" si="2"/>
        <v>4.9167559147113238</v>
      </c>
      <c r="Q21" s="26"/>
      <c r="R21" s="26"/>
    </row>
    <row r="22" spans="2:18" ht="18" customHeight="1">
      <c r="B22" s="36" t="s">
        <v>27</v>
      </c>
      <c r="C22" s="33">
        <v>96.4</v>
      </c>
      <c r="D22" s="33">
        <v>147</v>
      </c>
      <c r="E22" s="33">
        <v>97.7</v>
      </c>
      <c r="F22" s="33">
        <v>104.9</v>
      </c>
      <c r="G22" s="33">
        <v>130</v>
      </c>
      <c r="H22" s="33">
        <f t="shared" si="10"/>
        <v>576</v>
      </c>
      <c r="I22" s="33">
        <v>97.5</v>
      </c>
      <c r="J22" s="33">
        <v>99.5</v>
      </c>
      <c r="K22" s="33">
        <v>91.1</v>
      </c>
      <c r="L22" s="33">
        <v>120.1</v>
      </c>
      <c r="M22" s="33">
        <v>92.8</v>
      </c>
      <c r="N22" s="34">
        <f t="shared" si="11"/>
        <v>501.00000000000006</v>
      </c>
      <c r="O22" s="33">
        <f t="shared" si="1"/>
        <v>-74.999999999999943</v>
      </c>
      <c r="P22" s="33">
        <f t="shared" si="2"/>
        <v>-13.020833333333323</v>
      </c>
      <c r="Q22" s="26"/>
      <c r="R22" s="26"/>
    </row>
    <row r="23" spans="2:18" ht="18" customHeight="1">
      <c r="B23" s="37" t="s">
        <v>28</v>
      </c>
      <c r="C23" s="33">
        <v>1257.9000000000001</v>
      </c>
      <c r="D23" s="33">
        <v>1418.1</v>
      </c>
      <c r="E23" s="33">
        <v>1202.8</v>
      </c>
      <c r="F23" s="33">
        <v>1667.6</v>
      </c>
      <c r="G23" s="33">
        <v>1679.8</v>
      </c>
      <c r="H23" s="33">
        <f t="shared" si="10"/>
        <v>7226.2</v>
      </c>
      <c r="I23" s="33">
        <f>+[1]PP!I21</f>
        <v>1792.6</v>
      </c>
      <c r="J23" s="33">
        <f>+[1]PP!J21</f>
        <v>1470.6</v>
      </c>
      <c r="K23" s="33">
        <f>+[1]PP!K21</f>
        <v>1504</v>
      </c>
      <c r="L23" s="33">
        <f>+[1]PP!L21</f>
        <v>1449.4</v>
      </c>
      <c r="M23" s="33">
        <f>+[1]PP!M21</f>
        <v>1903.7</v>
      </c>
      <c r="N23" s="34">
        <f t="shared" si="11"/>
        <v>8120.3</v>
      </c>
      <c r="O23" s="33">
        <f t="shared" si="1"/>
        <v>894.10000000000036</v>
      </c>
      <c r="P23" s="33">
        <f t="shared" si="2"/>
        <v>12.373031468821791</v>
      </c>
      <c r="Q23" s="26"/>
      <c r="R23" s="26"/>
    </row>
    <row r="24" spans="2:18" ht="18" customHeight="1">
      <c r="B24" s="37" t="s">
        <v>29</v>
      </c>
      <c r="C24" s="33">
        <v>47.1</v>
      </c>
      <c r="D24" s="33">
        <v>70.5</v>
      </c>
      <c r="E24" s="33">
        <v>186.5</v>
      </c>
      <c r="F24" s="33">
        <v>184.7</v>
      </c>
      <c r="G24" s="33">
        <v>96</v>
      </c>
      <c r="H24" s="33">
        <f t="shared" si="10"/>
        <v>584.79999999999995</v>
      </c>
      <c r="I24" s="33">
        <v>126.9</v>
      </c>
      <c r="J24" s="33">
        <v>54.4</v>
      </c>
      <c r="K24" s="33">
        <v>214.6</v>
      </c>
      <c r="L24" s="33">
        <v>77.900000000000006</v>
      </c>
      <c r="M24" s="33">
        <v>125.2</v>
      </c>
      <c r="N24" s="34">
        <f t="shared" si="11"/>
        <v>599</v>
      </c>
      <c r="O24" s="33">
        <f t="shared" si="1"/>
        <v>14.200000000000045</v>
      </c>
      <c r="P24" s="33">
        <f t="shared" si="2"/>
        <v>2.4281805745554115</v>
      </c>
      <c r="Q24" s="26"/>
      <c r="R24" s="26"/>
    </row>
    <row r="25" spans="2:18" ht="18" customHeight="1">
      <c r="B25" s="35" t="s">
        <v>30</v>
      </c>
      <c r="C25" s="30">
        <v>147.4</v>
      </c>
      <c r="D25" s="30">
        <v>178.1</v>
      </c>
      <c r="E25" s="30">
        <v>206.9</v>
      </c>
      <c r="F25" s="30">
        <v>214.9</v>
      </c>
      <c r="G25" s="30">
        <v>210.1</v>
      </c>
      <c r="H25" s="30">
        <f t="shared" si="10"/>
        <v>957.4</v>
      </c>
      <c r="I25" s="30">
        <f>+[1]PP!I23</f>
        <v>195.9</v>
      </c>
      <c r="J25" s="30">
        <f>+[1]PP!J23</f>
        <v>226.3</v>
      </c>
      <c r="K25" s="30">
        <f>+[1]PP!K23</f>
        <v>333.6</v>
      </c>
      <c r="L25" s="30">
        <f>+[1]PP!L23</f>
        <v>251.8</v>
      </c>
      <c r="M25" s="30">
        <f>+[1]PP!M23</f>
        <v>300.89999999999998</v>
      </c>
      <c r="N25" s="31">
        <f t="shared" si="11"/>
        <v>1308.5</v>
      </c>
      <c r="O25" s="30">
        <f t="shared" si="1"/>
        <v>351.1</v>
      </c>
      <c r="P25" s="30">
        <f t="shared" si="2"/>
        <v>36.672237309379575</v>
      </c>
      <c r="Q25" s="26"/>
      <c r="R25" s="26"/>
    </row>
    <row r="26" spans="2:18" ht="18" customHeight="1">
      <c r="B26" s="29" t="s">
        <v>31</v>
      </c>
      <c r="C26" s="30">
        <f t="shared" ref="C26:G26" si="12">+C27+C29+C38+C43</f>
        <v>37198.299999999996</v>
      </c>
      <c r="D26" s="30">
        <f t="shared" si="12"/>
        <v>30618.800000000003</v>
      </c>
      <c r="E26" s="30">
        <f t="shared" si="12"/>
        <v>31221.4</v>
      </c>
      <c r="F26" s="30">
        <f t="shared" si="12"/>
        <v>32220.299999999996</v>
      </c>
      <c r="G26" s="30">
        <f t="shared" si="12"/>
        <v>32220.5</v>
      </c>
      <c r="H26" s="30">
        <f>+H27+H29+H38+H43</f>
        <v>163479.29999999999</v>
      </c>
      <c r="I26" s="30">
        <f t="shared" ref="I26:M26" si="13">+I27+I29+I38+I43</f>
        <v>39028.5</v>
      </c>
      <c r="J26" s="30">
        <f t="shared" si="13"/>
        <v>31479.399999999998</v>
      </c>
      <c r="K26" s="30">
        <f t="shared" si="13"/>
        <v>30100.100000000002</v>
      </c>
      <c r="L26" s="30">
        <f t="shared" si="13"/>
        <v>32559</v>
      </c>
      <c r="M26" s="30">
        <f t="shared" si="13"/>
        <v>31922.400000000001</v>
      </c>
      <c r="N26" s="31">
        <f>+N27+N29+N38+N43</f>
        <v>165089.39999999997</v>
      </c>
      <c r="O26" s="30">
        <f t="shared" si="1"/>
        <v>1610.0999999999767</v>
      </c>
      <c r="P26" s="30">
        <f t="shared" si="2"/>
        <v>0.98489533537272111</v>
      </c>
      <c r="Q26" s="26"/>
      <c r="R26" s="26"/>
    </row>
    <row r="27" spans="2:18" ht="18" customHeight="1">
      <c r="B27" s="35" t="s">
        <v>32</v>
      </c>
      <c r="C27" s="30">
        <f t="shared" ref="C27:M27" si="14">+C28</f>
        <v>21797.8</v>
      </c>
      <c r="D27" s="30">
        <f t="shared" si="14"/>
        <v>17100.7</v>
      </c>
      <c r="E27" s="30">
        <f t="shared" si="14"/>
        <v>16961.599999999999</v>
      </c>
      <c r="F27" s="30">
        <f t="shared" si="14"/>
        <v>18373.099999999999</v>
      </c>
      <c r="G27" s="30">
        <f t="shared" si="14"/>
        <v>16997.3</v>
      </c>
      <c r="H27" s="30">
        <f>+H28</f>
        <v>91230.5</v>
      </c>
      <c r="I27" s="30">
        <f t="shared" si="14"/>
        <v>21901.9</v>
      </c>
      <c r="J27" s="30">
        <f t="shared" si="14"/>
        <v>17624.8</v>
      </c>
      <c r="K27" s="30">
        <f t="shared" si="14"/>
        <v>16953.7</v>
      </c>
      <c r="L27" s="30">
        <f t="shared" si="14"/>
        <v>18555.400000000001</v>
      </c>
      <c r="M27" s="30">
        <f t="shared" si="14"/>
        <v>16861.5</v>
      </c>
      <c r="N27" s="31">
        <f>+N28</f>
        <v>91897.299999999988</v>
      </c>
      <c r="O27" s="30">
        <f t="shared" si="1"/>
        <v>666.79999999998836</v>
      </c>
      <c r="P27" s="30">
        <f t="shared" si="2"/>
        <v>0.73089591748372351</v>
      </c>
      <c r="Q27" s="26"/>
      <c r="R27" s="26"/>
    </row>
    <row r="28" spans="2:18" ht="18" customHeight="1">
      <c r="B28" s="38" t="s">
        <v>33</v>
      </c>
      <c r="C28" s="33">
        <v>21797.8</v>
      </c>
      <c r="D28" s="33">
        <v>17100.7</v>
      </c>
      <c r="E28" s="33">
        <v>16961.599999999999</v>
      </c>
      <c r="F28" s="33">
        <v>18373.099999999999</v>
      </c>
      <c r="G28" s="33">
        <v>16997.3</v>
      </c>
      <c r="H28" s="33">
        <f>SUM(C28:G28)</f>
        <v>91230.5</v>
      </c>
      <c r="I28" s="33">
        <f>+[1]PP!I26</f>
        <v>21901.9</v>
      </c>
      <c r="J28" s="33">
        <f>+[1]PP!J26</f>
        <v>17624.8</v>
      </c>
      <c r="K28" s="33">
        <f>+[1]PP!K26</f>
        <v>16953.7</v>
      </c>
      <c r="L28" s="33">
        <f>+[1]PP!L26</f>
        <v>18555.400000000001</v>
      </c>
      <c r="M28" s="33">
        <f>+[1]PP!M26</f>
        <v>16861.5</v>
      </c>
      <c r="N28" s="34">
        <f>SUM(I28:M28)</f>
        <v>91897.299999999988</v>
      </c>
      <c r="O28" s="33">
        <f t="shared" si="1"/>
        <v>666.79999999998836</v>
      </c>
      <c r="P28" s="33">
        <f t="shared" si="2"/>
        <v>0.73089591748372351</v>
      </c>
      <c r="Q28" s="26"/>
      <c r="R28" s="26"/>
    </row>
    <row r="29" spans="2:18" ht="18" customHeight="1">
      <c r="B29" s="39" t="s">
        <v>34</v>
      </c>
      <c r="C29" s="30">
        <f t="shared" ref="C29:M29" si="15">SUM(C30:C37)</f>
        <v>12488.7</v>
      </c>
      <c r="D29" s="30">
        <f t="shared" si="15"/>
        <v>10419</v>
      </c>
      <c r="E29" s="30">
        <f t="shared" si="15"/>
        <v>11897</v>
      </c>
      <c r="F29" s="30">
        <f t="shared" si="15"/>
        <v>11628.000000000002</v>
      </c>
      <c r="G29" s="30">
        <f t="shared" si="15"/>
        <v>13039.300000000001</v>
      </c>
      <c r="H29" s="30">
        <f>SUM(H30:H37)</f>
        <v>59472</v>
      </c>
      <c r="I29" s="30">
        <f t="shared" si="15"/>
        <v>13760.699999999999</v>
      </c>
      <c r="J29" s="30">
        <f t="shared" si="15"/>
        <v>10868.3</v>
      </c>
      <c r="K29" s="30">
        <f t="shared" si="15"/>
        <v>10847.2</v>
      </c>
      <c r="L29" s="30">
        <f t="shared" si="15"/>
        <v>11924.1</v>
      </c>
      <c r="M29" s="30">
        <f t="shared" si="15"/>
        <v>12746.499999999998</v>
      </c>
      <c r="N29" s="31">
        <f>SUM(N30:N37)</f>
        <v>60146.799999999996</v>
      </c>
      <c r="O29" s="30">
        <f t="shared" si="1"/>
        <v>674.79999999999563</v>
      </c>
      <c r="P29" s="30">
        <f t="shared" si="2"/>
        <v>1.1346516007532883</v>
      </c>
      <c r="Q29" s="26"/>
      <c r="R29" s="26"/>
    </row>
    <row r="30" spans="2:18" ht="18" customHeight="1">
      <c r="B30" s="38" t="s">
        <v>35</v>
      </c>
      <c r="C30" s="33">
        <v>4142.6000000000004</v>
      </c>
      <c r="D30" s="33">
        <v>4157.3999999999996</v>
      </c>
      <c r="E30" s="33">
        <v>4844.7</v>
      </c>
      <c r="F30" s="33">
        <v>4087.7</v>
      </c>
      <c r="G30" s="33">
        <v>5115.3</v>
      </c>
      <c r="H30" s="33">
        <f t="shared" ref="H30:H37" si="16">SUM(C30:G30)</f>
        <v>22347.7</v>
      </c>
      <c r="I30" s="33">
        <f>+[1]PP!I29</f>
        <v>5006.6000000000004</v>
      </c>
      <c r="J30" s="33">
        <f>+[1]PP!J29</f>
        <v>4257.3</v>
      </c>
      <c r="K30" s="33">
        <f>+[1]PP!K29</f>
        <v>4350.6000000000004</v>
      </c>
      <c r="L30" s="33">
        <f>+[1]PP!L29</f>
        <v>4448.3999999999996</v>
      </c>
      <c r="M30" s="33">
        <f>+[1]PP!M29</f>
        <v>4942.8</v>
      </c>
      <c r="N30" s="34">
        <f t="shared" ref="N30:N37" si="17">SUM(I30:M30)</f>
        <v>23005.7</v>
      </c>
      <c r="O30" s="33">
        <f t="shared" si="1"/>
        <v>658</v>
      </c>
      <c r="P30" s="33">
        <f t="shared" si="2"/>
        <v>2.9443745888838673</v>
      </c>
      <c r="Q30" s="26"/>
      <c r="R30" s="26"/>
    </row>
    <row r="31" spans="2:18" ht="18" customHeight="1">
      <c r="B31" s="38" t="s">
        <v>36</v>
      </c>
      <c r="C31" s="33">
        <v>2466.9</v>
      </c>
      <c r="D31" s="33">
        <v>2569</v>
      </c>
      <c r="E31" s="33">
        <v>3012.3</v>
      </c>
      <c r="F31" s="33">
        <v>2512.9</v>
      </c>
      <c r="G31" s="33">
        <v>3049.3</v>
      </c>
      <c r="H31" s="33">
        <f t="shared" si="16"/>
        <v>13610.400000000001</v>
      </c>
      <c r="I31" s="33">
        <f>+[1]PP!I30</f>
        <v>2957.2</v>
      </c>
      <c r="J31" s="33">
        <f>+[1]PP!J30</f>
        <v>2520.6</v>
      </c>
      <c r="K31" s="33">
        <f>+[1]PP!K30</f>
        <v>2544.4</v>
      </c>
      <c r="L31" s="33">
        <f>+[1]PP!L30</f>
        <v>2598.6</v>
      </c>
      <c r="M31" s="33">
        <f>+[1]PP!M30</f>
        <v>2876.1</v>
      </c>
      <c r="N31" s="34">
        <f t="shared" si="17"/>
        <v>13496.9</v>
      </c>
      <c r="O31" s="33">
        <f t="shared" si="1"/>
        <v>-113.50000000000182</v>
      </c>
      <c r="P31" s="33">
        <f t="shared" si="2"/>
        <v>-0.83392111914419709</v>
      </c>
      <c r="Q31" s="26"/>
      <c r="R31" s="26"/>
    </row>
    <row r="32" spans="2:18" ht="18" customHeight="1">
      <c r="B32" s="38" t="s">
        <v>37</v>
      </c>
      <c r="C32" s="33">
        <v>1505.7</v>
      </c>
      <c r="D32" s="33">
        <v>451.9</v>
      </c>
      <c r="E32" s="33">
        <v>618.1</v>
      </c>
      <c r="F32" s="33">
        <v>998.8</v>
      </c>
      <c r="G32" s="33">
        <v>937.2</v>
      </c>
      <c r="H32" s="33">
        <f t="shared" si="16"/>
        <v>4511.7</v>
      </c>
      <c r="I32" s="33">
        <v>1194.8</v>
      </c>
      <c r="J32" s="33">
        <v>506.2</v>
      </c>
      <c r="K32" s="33">
        <v>573.29999999999995</v>
      </c>
      <c r="L32" s="33">
        <v>809.6</v>
      </c>
      <c r="M32" s="33">
        <v>701.5</v>
      </c>
      <c r="N32" s="34">
        <f t="shared" si="17"/>
        <v>3785.4</v>
      </c>
      <c r="O32" s="33">
        <f t="shared" si="1"/>
        <v>-726.29999999999973</v>
      </c>
      <c r="P32" s="33">
        <f t="shared" si="2"/>
        <v>-16.098144823459002</v>
      </c>
      <c r="Q32" s="26"/>
      <c r="R32" s="26"/>
    </row>
    <row r="33" spans="1:18" ht="18" customHeight="1">
      <c r="B33" s="38" t="s">
        <v>38</v>
      </c>
      <c r="C33" s="33">
        <v>2360.6999999999998</v>
      </c>
      <c r="D33" s="33">
        <v>1604</v>
      </c>
      <c r="E33" s="33">
        <v>1598.2</v>
      </c>
      <c r="F33" s="33">
        <v>1939.5</v>
      </c>
      <c r="G33" s="33">
        <v>1754.3</v>
      </c>
      <c r="H33" s="33">
        <f t="shared" si="16"/>
        <v>9256.6999999999989</v>
      </c>
      <c r="I33" s="33">
        <v>2517.1999999999998</v>
      </c>
      <c r="J33" s="33">
        <v>1589.5</v>
      </c>
      <c r="K33" s="33">
        <v>1416.7</v>
      </c>
      <c r="L33" s="33">
        <v>1785.3</v>
      </c>
      <c r="M33" s="33">
        <v>1839.9</v>
      </c>
      <c r="N33" s="34">
        <f t="shared" si="17"/>
        <v>9148.6</v>
      </c>
      <c r="O33" s="33">
        <f t="shared" si="1"/>
        <v>-108.09999999999854</v>
      </c>
      <c r="P33" s="33">
        <f t="shared" si="2"/>
        <v>-1.1678027806885669</v>
      </c>
      <c r="Q33" s="26"/>
      <c r="R33" s="26"/>
    </row>
    <row r="34" spans="1:18" ht="18" customHeight="1">
      <c r="B34" s="38" t="s">
        <v>39</v>
      </c>
      <c r="C34" s="33">
        <v>46.2</v>
      </c>
      <c r="D34" s="33">
        <v>26.2</v>
      </c>
      <c r="E34" s="33">
        <v>30.4</v>
      </c>
      <c r="F34" s="33">
        <v>60</v>
      </c>
      <c r="G34" s="33">
        <v>29.6</v>
      </c>
      <c r="H34" s="33">
        <f t="shared" si="16"/>
        <v>192.4</v>
      </c>
      <c r="I34" s="33">
        <v>44.9</v>
      </c>
      <c r="J34" s="33">
        <v>27.7</v>
      </c>
      <c r="K34" s="33">
        <v>30.6</v>
      </c>
      <c r="L34" s="33">
        <v>63.6</v>
      </c>
      <c r="M34" s="33">
        <v>20.9</v>
      </c>
      <c r="N34" s="34">
        <f t="shared" si="17"/>
        <v>187.7</v>
      </c>
      <c r="O34" s="33">
        <f t="shared" si="1"/>
        <v>-4.7000000000000171</v>
      </c>
      <c r="P34" s="33">
        <f t="shared" si="2"/>
        <v>-2.4428274428274515</v>
      </c>
      <c r="Q34" s="26"/>
      <c r="R34" s="26"/>
    </row>
    <row r="35" spans="1:18" ht="18" customHeight="1">
      <c r="B35" s="38" t="s">
        <v>40</v>
      </c>
      <c r="C35" s="33">
        <v>786.5</v>
      </c>
      <c r="D35" s="33">
        <v>779.6</v>
      </c>
      <c r="E35" s="33">
        <v>773.4</v>
      </c>
      <c r="F35" s="33">
        <v>793</v>
      </c>
      <c r="G35" s="33">
        <v>786.1</v>
      </c>
      <c r="H35" s="33">
        <f t="shared" si="16"/>
        <v>3918.6</v>
      </c>
      <c r="I35" s="33">
        <f>+[1]PP!I33</f>
        <v>826.3</v>
      </c>
      <c r="J35" s="33">
        <f>+[1]PP!J33</f>
        <v>817.4</v>
      </c>
      <c r="K35" s="33">
        <f>+[1]PP!K33</f>
        <v>795.2</v>
      </c>
      <c r="L35" s="33">
        <f>+[1]PP!L33</f>
        <v>810.5</v>
      </c>
      <c r="M35" s="33">
        <f>+[1]PP!M33</f>
        <v>805.3</v>
      </c>
      <c r="N35" s="34">
        <f t="shared" si="17"/>
        <v>4054.7</v>
      </c>
      <c r="O35" s="33">
        <f t="shared" si="1"/>
        <v>136.09999999999991</v>
      </c>
      <c r="P35" s="33">
        <f t="shared" si="2"/>
        <v>3.4731791966518633</v>
      </c>
      <c r="Q35" s="26"/>
      <c r="R35" s="26"/>
    </row>
    <row r="36" spans="1:18" ht="18" customHeight="1">
      <c r="B36" s="38" t="s">
        <v>41</v>
      </c>
      <c r="C36" s="33">
        <v>1176.7</v>
      </c>
      <c r="D36" s="33">
        <v>827.5</v>
      </c>
      <c r="E36" s="33">
        <v>1016.5</v>
      </c>
      <c r="F36" s="33">
        <v>1231.5999999999999</v>
      </c>
      <c r="G36" s="33">
        <v>1364.1</v>
      </c>
      <c r="H36" s="33">
        <f t="shared" si="16"/>
        <v>5616.4</v>
      </c>
      <c r="I36" s="33">
        <f>+[1]PP!I34</f>
        <v>1205.7</v>
      </c>
      <c r="J36" s="33">
        <f>+[1]PP!J34</f>
        <v>1144.0999999999999</v>
      </c>
      <c r="K36" s="33">
        <f>+[1]PP!K34</f>
        <v>1132.9000000000001</v>
      </c>
      <c r="L36" s="33">
        <f>+[1]PP!L34</f>
        <v>1408.1</v>
      </c>
      <c r="M36" s="33">
        <f>+[1]PP!M34</f>
        <v>1550.6</v>
      </c>
      <c r="N36" s="34">
        <f t="shared" si="17"/>
        <v>6441.4</v>
      </c>
      <c r="O36" s="33">
        <f t="shared" si="1"/>
        <v>825</v>
      </c>
      <c r="P36" s="33">
        <f t="shared" si="2"/>
        <v>14.689124706217507</v>
      </c>
      <c r="Q36" s="26"/>
      <c r="R36" s="26"/>
    </row>
    <row r="37" spans="1:18" ht="18" customHeight="1">
      <c r="B37" s="38" t="s">
        <v>29</v>
      </c>
      <c r="C37" s="33">
        <v>3.4</v>
      </c>
      <c r="D37" s="33">
        <v>3.4</v>
      </c>
      <c r="E37" s="33">
        <v>3.4</v>
      </c>
      <c r="F37" s="33">
        <v>4.5</v>
      </c>
      <c r="G37" s="33">
        <v>3.4</v>
      </c>
      <c r="H37" s="33">
        <f t="shared" si="16"/>
        <v>18.099999999999998</v>
      </c>
      <c r="I37" s="33">
        <v>8</v>
      </c>
      <c r="J37" s="33">
        <v>5.5</v>
      </c>
      <c r="K37" s="33">
        <v>3.5</v>
      </c>
      <c r="L37" s="33">
        <v>0</v>
      </c>
      <c r="M37" s="33">
        <v>9.4</v>
      </c>
      <c r="N37" s="34">
        <f t="shared" si="17"/>
        <v>26.4</v>
      </c>
      <c r="O37" s="33">
        <f t="shared" si="1"/>
        <v>8.3000000000000007</v>
      </c>
      <c r="P37" s="33">
        <f t="shared" si="2"/>
        <v>45.856353591160229</v>
      </c>
      <c r="Q37" s="26"/>
      <c r="R37" s="26"/>
    </row>
    <row r="38" spans="1:18" ht="18" customHeight="1">
      <c r="B38" s="39" t="s">
        <v>42</v>
      </c>
      <c r="C38" s="30">
        <f t="shared" ref="C38:M38" si="18">SUM(C39:C42)</f>
        <v>2707.2</v>
      </c>
      <c r="D38" s="30">
        <f t="shared" si="18"/>
        <v>2930.7000000000003</v>
      </c>
      <c r="E38" s="30">
        <f t="shared" si="18"/>
        <v>2092.8999999999996</v>
      </c>
      <c r="F38" s="30">
        <f t="shared" si="18"/>
        <v>2058.6000000000004</v>
      </c>
      <c r="G38" s="30">
        <f t="shared" si="18"/>
        <v>2009</v>
      </c>
      <c r="H38" s="30">
        <f>SUM(H39:H42)</f>
        <v>11798.399999999998</v>
      </c>
      <c r="I38" s="30">
        <f t="shared" si="18"/>
        <v>3168.5999999999995</v>
      </c>
      <c r="J38" s="30">
        <f t="shared" si="18"/>
        <v>2767.9999999999995</v>
      </c>
      <c r="K38" s="30">
        <f t="shared" si="18"/>
        <v>2091.8000000000002</v>
      </c>
      <c r="L38" s="30">
        <f t="shared" si="18"/>
        <v>1835.7</v>
      </c>
      <c r="M38" s="30">
        <f t="shared" si="18"/>
        <v>2085.4</v>
      </c>
      <c r="N38" s="31">
        <f>SUM(N39:N42)</f>
        <v>11949.5</v>
      </c>
      <c r="O38" s="30">
        <f t="shared" si="1"/>
        <v>151.10000000000218</v>
      </c>
      <c r="P38" s="30">
        <f t="shared" si="2"/>
        <v>1.2806821263900376</v>
      </c>
      <c r="Q38" s="26"/>
      <c r="R38" s="26"/>
    </row>
    <row r="39" spans="1:18" ht="18" customHeight="1">
      <c r="B39" s="40" t="s">
        <v>43</v>
      </c>
      <c r="C39" s="33">
        <v>1684.8</v>
      </c>
      <c r="D39" s="33">
        <v>1971.1</v>
      </c>
      <c r="E39" s="33">
        <v>1770.4</v>
      </c>
      <c r="F39" s="33">
        <v>1837.7</v>
      </c>
      <c r="G39" s="33">
        <v>1824.1</v>
      </c>
      <c r="H39" s="33">
        <f>SUM(C39:G39)</f>
        <v>9088.0999999999985</v>
      </c>
      <c r="I39" s="33">
        <f>+[1]PP!I37</f>
        <v>1839</v>
      </c>
      <c r="J39" s="33">
        <f>+[1]PP!J37</f>
        <v>1973.2</v>
      </c>
      <c r="K39" s="33">
        <f>+[1]PP!K37</f>
        <v>1885.9</v>
      </c>
      <c r="L39" s="33">
        <f>+[1]PP!L37</f>
        <v>1649.7</v>
      </c>
      <c r="M39" s="33">
        <f>+[1]PP!M37</f>
        <v>1897.5</v>
      </c>
      <c r="N39" s="34">
        <f>SUM(I39:M39)</f>
        <v>9245.2999999999993</v>
      </c>
      <c r="O39" s="33">
        <f t="shared" si="1"/>
        <v>157.20000000000073</v>
      </c>
      <c r="P39" s="33">
        <f t="shared" si="2"/>
        <v>1.7297344879567869</v>
      </c>
      <c r="Q39" s="26"/>
      <c r="R39" s="26"/>
    </row>
    <row r="40" spans="1:18" ht="18" customHeight="1">
      <c r="B40" s="40" t="s">
        <v>44</v>
      </c>
      <c r="C40" s="33">
        <v>876.2</v>
      </c>
      <c r="D40" s="33">
        <v>817.7</v>
      </c>
      <c r="E40" s="33">
        <v>191.3</v>
      </c>
      <c r="F40" s="33">
        <v>77.7</v>
      </c>
      <c r="G40" s="33">
        <v>49.7</v>
      </c>
      <c r="H40" s="33">
        <f>SUM(C40:G40)</f>
        <v>2012.6000000000001</v>
      </c>
      <c r="I40" s="33">
        <f>+[1]PP!I38</f>
        <v>1196.2</v>
      </c>
      <c r="J40" s="33">
        <f>+[1]PP!J38</f>
        <v>661.4</v>
      </c>
      <c r="K40" s="33">
        <f>+[1]PP!K38</f>
        <v>67.099999999999994</v>
      </c>
      <c r="L40" s="33">
        <f>+[1]PP!L38</f>
        <v>45.5</v>
      </c>
      <c r="M40" s="33">
        <f>+[1]PP!M38</f>
        <v>47.2</v>
      </c>
      <c r="N40" s="34">
        <f t="shared" ref="N40:N42" si="19">SUM(I40:M40)</f>
        <v>2017.3999999999999</v>
      </c>
      <c r="O40" s="33">
        <f t="shared" si="1"/>
        <v>4.7999999999997272</v>
      </c>
      <c r="P40" s="33">
        <f t="shared" si="2"/>
        <v>0.23849746596441057</v>
      </c>
      <c r="Q40" s="26"/>
      <c r="R40" s="26"/>
    </row>
    <row r="41" spans="1:18" ht="18" customHeight="1">
      <c r="B41" s="38" t="s">
        <v>45</v>
      </c>
      <c r="C41" s="33">
        <v>112.2</v>
      </c>
      <c r="D41" s="33">
        <v>108.1</v>
      </c>
      <c r="E41" s="33">
        <v>100</v>
      </c>
      <c r="F41" s="33">
        <v>111.4</v>
      </c>
      <c r="G41" s="33">
        <v>102.7</v>
      </c>
      <c r="H41" s="33">
        <f>SUM(C41:G41)</f>
        <v>534.40000000000009</v>
      </c>
      <c r="I41" s="33">
        <f>+[1]PP!I42</f>
        <v>98.2</v>
      </c>
      <c r="J41" s="33">
        <f>+[1]PP!J42</f>
        <v>102.7</v>
      </c>
      <c r="K41" s="33">
        <f>+[1]PP!K42</f>
        <v>105.4</v>
      </c>
      <c r="L41" s="33">
        <f>+[1]PP!L42</f>
        <v>108.1</v>
      </c>
      <c r="M41" s="33">
        <f>+[1]PP!M42</f>
        <v>106.2</v>
      </c>
      <c r="N41" s="34">
        <f t="shared" si="19"/>
        <v>520.6</v>
      </c>
      <c r="O41" s="33">
        <f t="shared" si="1"/>
        <v>-13.800000000000068</v>
      </c>
      <c r="P41" s="33">
        <f t="shared" si="2"/>
        <v>-2.5823353293413298</v>
      </c>
      <c r="Q41" s="26"/>
      <c r="R41" s="26"/>
    </row>
    <row r="42" spans="1:18" ht="18" customHeight="1">
      <c r="B42" s="38" t="s">
        <v>46</v>
      </c>
      <c r="C42" s="33">
        <v>34</v>
      </c>
      <c r="D42" s="33">
        <v>33.799999999999997</v>
      </c>
      <c r="E42" s="33">
        <v>31.2</v>
      </c>
      <c r="F42" s="33">
        <v>31.8</v>
      </c>
      <c r="G42" s="33">
        <v>32.5</v>
      </c>
      <c r="H42" s="33">
        <f>SUM(C42:G42)</f>
        <v>163.30000000000001</v>
      </c>
      <c r="I42" s="33">
        <f>+[1]PP!I43</f>
        <v>35.200000000000003</v>
      </c>
      <c r="J42" s="33">
        <f>+[1]PP!J43</f>
        <v>30.7</v>
      </c>
      <c r="K42" s="33">
        <f>+[1]PP!K43</f>
        <v>33.4</v>
      </c>
      <c r="L42" s="33">
        <f>+[1]PP!L43</f>
        <v>32.4</v>
      </c>
      <c r="M42" s="33">
        <f>+[1]PP!M43</f>
        <v>34.5</v>
      </c>
      <c r="N42" s="34">
        <f t="shared" si="19"/>
        <v>166.20000000000002</v>
      </c>
      <c r="O42" s="33">
        <f t="shared" si="1"/>
        <v>2.9000000000000057</v>
      </c>
      <c r="P42" s="33">
        <f t="shared" si="2"/>
        <v>1.7758726270667515</v>
      </c>
      <c r="Q42" s="26"/>
      <c r="R42" s="26"/>
    </row>
    <row r="43" spans="1:18" ht="18" customHeight="1">
      <c r="B43" s="35" t="s">
        <v>47</v>
      </c>
      <c r="C43" s="30">
        <v>204.6</v>
      </c>
      <c r="D43" s="30">
        <v>168.4</v>
      </c>
      <c r="E43" s="30">
        <v>269.89999999999998</v>
      </c>
      <c r="F43" s="30">
        <v>160.6</v>
      </c>
      <c r="G43" s="30">
        <v>174.9</v>
      </c>
      <c r="H43" s="30">
        <f>SUM(C43:G43)</f>
        <v>978.4</v>
      </c>
      <c r="I43" s="30">
        <v>197.3</v>
      </c>
      <c r="J43" s="30">
        <v>218.3</v>
      </c>
      <c r="K43" s="30">
        <v>207.4</v>
      </c>
      <c r="L43" s="30">
        <v>243.8</v>
      </c>
      <c r="M43" s="30">
        <v>229</v>
      </c>
      <c r="N43" s="31">
        <f>SUM(I43:M43)</f>
        <v>1095.8</v>
      </c>
      <c r="O43" s="30">
        <f t="shared" si="1"/>
        <v>117.39999999999998</v>
      </c>
      <c r="P43" s="30">
        <f t="shared" si="2"/>
        <v>11.999182338511854</v>
      </c>
      <c r="Q43" s="26"/>
      <c r="R43" s="26"/>
    </row>
    <row r="44" spans="1:18" ht="18" customHeight="1">
      <c r="B44" s="41" t="s">
        <v>48</v>
      </c>
      <c r="C44" s="30">
        <f t="shared" ref="C44:M44" si="20">SUM(C45:C46)</f>
        <v>1030.7</v>
      </c>
      <c r="D44" s="30">
        <f t="shared" si="20"/>
        <v>955.3</v>
      </c>
      <c r="E44" s="30">
        <f t="shared" si="20"/>
        <v>976.9</v>
      </c>
      <c r="F44" s="30">
        <f t="shared" si="20"/>
        <v>1064.7</v>
      </c>
      <c r="G44" s="30">
        <f t="shared" si="20"/>
        <v>835.7</v>
      </c>
      <c r="H44" s="30">
        <f>SUM(H45:H46)</f>
        <v>4863.3</v>
      </c>
      <c r="I44" s="30">
        <f t="shared" si="20"/>
        <v>1031.5</v>
      </c>
      <c r="J44" s="30">
        <f t="shared" si="20"/>
        <v>980.4</v>
      </c>
      <c r="K44" s="30">
        <f t="shared" si="20"/>
        <v>995.8</v>
      </c>
      <c r="L44" s="30">
        <f t="shared" si="20"/>
        <v>1002.7</v>
      </c>
      <c r="M44" s="30">
        <f t="shared" si="20"/>
        <v>863.9</v>
      </c>
      <c r="N44" s="31">
        <f>SUM(N45:N46)</f>
        <v>4874.3</v>
      </c>
      <c r="O44" s="30">
        <f t="shared" si="1"/>
        <v>11</v>
      </c>
      <c r="P44" s="30">
        <f t="shared" si="2"/>
        <v>0.22618386692163756</v>
      </c>
      <c r="Q44" s="26"/>
      <c r="R44" s="26"/>
    </row>
    <row r="45" spans="1:18" ht="18" customHeight="1">
      <c r="B45" s="38" t="s">
        <v>49</v>
      </c>
      <c r="C45" s="33">
        <v>1030.7</v>
      </c>
      <c r="D45" s="33">
        <v>955.3</v>
      </c>
      <c r="E45" s="33">
        <v>976.9</v>
      </c>
      <c r="F45" s="33">
        <v>1064.7</v>
      </c>
      <c r="G45" s="33">
        <v>835.7</v>
      </c>
      <c r="H45" s="33">
        <f>SUM(C45:G45)</f>
        <v>4863.3</v>
      </c>
      <c r="I45" s="33">
        <f>+[1]PP!I50</f>
        <v>1031.5</v>
      </c>
      <c r="J45" s="33">
        <f>+[1]PP!J50</f>
        <v>980.4</v>
      </c>
      <c r="K45" s="33">
        <f>+[1]PP!K50</f>
        <v>995.8</v>
      </c>
      <c r="L45" s="33">
        <f>+[1]PP!L50</f>
        <v>1002.7</v>
      </c>
      <c r="M45" s="33">
        <f>+[1]PP!M50</f>
        <v>863.8</v>
      </c>
      <c r="N45" s="34">
        <f>SUM(I45:M45)</f>
        <v>4874.2</v>
      </c>
      <c r="O45" s="33">
        <f t="shared" si="1"/>
        <v>10.899999999999636</v>
      </c>
      <c r="P45" s="33">
        <f t="shared" si="2"/>
        <v>0.22412764994961518</v>
      </c>
      <c r="Q45" s="26"/>
      <c r="R45" s="26"/>
    </row>
    <row r="46" spans="1:18" ht="18" customHeight="1">
      <c r="B46" s="38" t="s">
        <v>29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  <c r="H46" s="33">
        <f>SUM(C46:G46)</f>
        <v>0</v>
      </c>
      <c r="I46" s="33">
        <v>0</v>
      </c>
      <c r="J46" s="33">
        <v>0</v>
      </c>
      <c r="K46" s="33">
        <v>0</v>
      </c>
      <c r="L46" s="33">
        <v>0</v>
      </c>
      <c r="M46" s="33">
        <v>0.1</v>
      </c>
      <c r="N46" s="34">
        <f>SUM(I46:M46)</f>
        <v>0.1</v>
      </c>
      <c r="O46" s="33">
        <f t="shared" si="1"/>
        <v>0.1</v>
      </c>
      <c r="P46" s="34">
        <v>0</v>
      </c>
      <c r="Q46" s="26"/>
      <c r="R46" s="26"/>
    </row>
    <row r="47" spans="1:18" ht="18" customHeight="1">
      <c r="B47" s="41" t="s">
        <v>50</v>
      </c>
      <c r="C47" s="30">
        <v>126.9</v>
      </c>
      <c r="D47" s="30">
        <v>146.69999999999999</v>
      </c>
      <c r="E47" s="30">
        <v>132.6</v>
      </c>
      <c r="F47" s="30">
        <v>136.80000000000001</v>
      </c>
      <c r="G47" s="30">
        <v>134.4</v>
      </c>
      <c r="H47" s="30">
        <f>SUM(C47:G47)</f>
        <v>677.4</v>
      </c>
      <c r="I47" s="30">
        <f>+[1]PP!I53</f>
        <v>128.80000000000001</v>
      </c>
      <c r="J47" s="30">
        <f>+[1]PP!J53</f>
        <v>132.5</v>
      </c>
      <c r="K47" s="30">
        <f>+[1]PP!K53</f>
        <v>135.80000000000001</v>
      </c>
      <c r="L47" s="30">
        <f>+[1]PP!L53</f>
        <v>123.6</v>
      </c>
      <c r="M47" s="30">
        <f>+[1]PP!M53</f>
        <v>128.6</v>
      </c>
      <c r="N47" s="31">
        <f>SUM(I47:M47)</f>
        <v>649.30000000000007</v>
      </c>
      <c r="O47" s="30">
        <f t="shared" si="1"/>
        <v>-28.099999999999909</v>
      </c>
      <c r="P47" s="30">
        <f>+O47/H47*100</f>
        <v>-4.1482137584883239</v>
      </c>
      <c r="Q47" s="26"/>
      <c r="R47" s="26"/>
    </row>
    <row r="48" spans="1:18" ht="18" customHeight="1">
      <c r="A48" s="42"/>
      <c r="B48" s="41" t="s">
        <v>51</v>
      </c>
      <c r="C48" s="30">
        <v>0.2</v>
      </c>
      <c r="D48" s="30">
        <v>0.3</v>
      </c>
      <c r="E48" s="30">
        <v>0.4</v>
      </c>
      <c r="F48" s="30">
        <v>0.2</v>
      </c>
      <c r="G48" s="30">
        <v>0.5</v>
      </c>
      <c r="H48" s="30">
        <f>SUM(C48:G48)</f>
        <v>1.6</v>
      </c>
      <c r="I48" s="30">
        <f>+[1]PP!I54</f>
        <v>0.1</v>
      </c>
      <c r="J48" s="30">
        <f>+[1]PP!J54</f>
        <v>1.9</v>
      </c>
      <c r="K48" s="30">
        <f>+[1]PP!K54</f>
        <v>0.3</v>
      </c>
      <c r="L48" s="30">
        <f>+[1]PP!L54</f>
        <v>1.2</v>
      </c>
      <c r="M48" s="30">
        <f>+[1]PP!M54</f>
        <v>0.2</v>
      </c>
      <c r="N48" s="31">
        <f>SUM(I48:M48)</f>
        <v>3.7</v>
      </c>
      <c r="O48" s="30">
        <f t="shared" si="1"/>
        <v>2.1</v>
      </c>
      <c r="P48" s="30">
        <f>+O48/H48*100</f>
        <v>131.25</v>
      </c>
      <c r="Q48" s="26"/>
      <c r="R48" s="26"/>
    </row>
    <row r="49" spans="1:123" ht="18" customHeight="1">
      <c r="B49" s="29" t="s">
        <v>52</v>
      </c>
      <c r="C49" s="30">
        <f>+C50+C53+C56</f>
        <v>422.5</v>
      </c>
      <c r="D49" s="30">
        <f t="shared" ref="D49:G49" si="21">+D50+D53+D56</f>
        <v>565.5</v>
      </c>
      <c r="E49" s="30">
        <f t="shared" si="21"/>
        <v>541.69999999999993</v>
      </c>
      <c r="F49" s="30">
        <f t="shared" si="21"/>
        <v>551.70000000000005</v>
      </c>
      <c r="G49" s="30">
        <f t="shared" si="21"/>
        <v>463.40000000000003</v>
      </c>
      <c r="H49" s="30">
        <f>+H50+H53+H56</f>
        <v>2544.7999999999997</v>
      </c>
      <c r="I49" s="30">
        <f>+I50+I53+I56</f>
        <v>448.9</v>
      </c>
      <c r="J49" s="30">
        <f t="shared" ref="J49:M49" si="22">+J50+J53+J56</f>
        <v>571.69999999999993</v>
      </c>
      <c r="K49" s="30">
        <f t="shared" si="22"/>
        <v>506.9</v>
      </c>
      <c r="L49" s="30">
        <f t="shared" si="22"/>
        <v>560.69999999999993</v>
      </c>
      <c r="M49" s="30">
        <f t="shared" si="22"/>
        <v>445.30000000000007</v>
      </c>
      <c r="N49" s="31">
        <f>+N50+N53+N56</f>
        <v>2533.5</v>
      </c>
      <c r="O49" s="30">
        <f t="shared" si="1"/>
        <v>-11.299999999999727</v>
      </c>
      <c r="P49" s="30">
        <f>+O49/H49*100</f>
        <v>-0.44404275385097958</v>
      </c>
      <c r="Q49" s="26"/>
      <c r="R49" s="26"/>
    </row>
    <row r="50" spans="1:123" ht="18" customHeight="1">
      <c r="B50" s="43" t="s">
        <v>53</v>
      </c>
      <c r="C50" s="30">
        <f t="shared" ref="C50:G50" si="23">+C51+C52</f>
        <v>0.9</v>
      </c>
      <c r="D50" s="30">
        <f t="shared" si="23"/>
        <v>0</v>
      </c>
      <c r="E50" s="30">
        <f t="shared" si="23"/>
        <v>0</v>
      </c>
      <c r="F50" s="30">
        <f t="shared" si="23"/>
        <v>0</v>
      </c>
      <c r="G50" s="30">
        <f t="shared" si="23"/>
        <v>1.8</v>
      </c>
      <c r="H50" s="30">
        <f>+H51+H52</f>
        <v>2.7</v>
      </c>
      <c r="I50" s="30">
        <f t="shared" ref="I50:M50" si="24">+I51+I52</f>
        <v>0.2</v>
      </c>
      <c r="J50" s="30">
        <f t="shared" si="24"/>
        <v>0</v>
      </c>
      <c r="K50" s="30">
        <f t="shared" si="24"/>
        <v>1.2</v>
      </c>
      <c r="L50" s="30">
        <f t="shared" si="24"/>
        <v>2.2999999999999998</v>
      </c>
      <c r="M50" s="30">
        <f t="shared" si="24"/>
        <v>0.3</v>
      </c>
      <c r="N50" s="31">
        <f>+N51+N52</f>
        <v>3.9999999999999996</v>
      </c>
      <c r="O50" s="30">
        <f t="shared" si="1"/>
        <v>1.2999999999999994</v>
      </c>
      <c r="P50" s="30">
        <f>+O50/H50*100</f>
        <v>48.148148148148124</v>
      </c>
      <c r="Q50" s="26"/>
      <c r="R50" s="26"/>
      <c r="S50" s="44"/>
      <c r="T50" s="44"/>
    </row>
    <row r="51" spans="1:123" ht="18" customHeight="1">
      <c r="B51" s="40" t="s">
        <v>54</v>
      </c>
      <c r="C51" s="33">
        <v>0.9</v>
      </c>
      <c r="D51" s="33">
        <v>0</v>
      </c>
      <c r="E51" s="33">
        <v>0</v>
      </c>
      <c r="F51" s="33">
        <v>0</v>
      </c>
      <c r="G51" s="33">
        <v>1.8</v>
      </c>
      <c r="H51" s="33">
        <f>SUM(C51:G51)</f>
        <v>2.7</v>
      </c>
      <c r="I51" s="33">
        <v>0.2</v>
      </c>
      <c r="J51" s="33">
        <v>0</v>
      </c>
      <c r="K51" s="33">
        <v>1.2</v>
      </c>
      <c r="L51" s="33">
        <v>2.2999999999999998</v>
      </c>
      <c r="M51" s="33">
        <v>0.3</v>
      </c>
      <c r="N51" s="34">
        <f>SUM(I51:M51)</f>
        <v>3.9999999999999996</v>
      </c>
      <c r="O51" s="33">
        <f t="shared" si="1"/>
        <v>1.2999999999999994</v>
      </c>
      <c r="P51" s="33">
        <f>+O51/H51*100</f>
        <v>48.148148148148124</v>
      </c>
      <c r="Q51" s="26"/>
      <c r="R51" s="26"/>
    </row>
    <row r="52" spans="1:123" ht="18" customHeight="1">
      <c r="B52" s="40" t="s">
        <v>55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f>SUM(C52:G52)</f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4">
        <f>SUM(I52:M52)</f>
        <v>0</v>
      </c>
      <c r="O52" s="33">
        <f t="shared" si="1"/>
        <v>0</v>
      </c>
      <c r="P52" s="34">
        <v>0</v>
      </c>
      <c r="Q52" s="26"/>
      <c r="R52" s="26"/>
    </row>
    <row r="53" spans="1:123" ht="18" customHeight="1">
      <c r="B53" s="43" t="s">
        <v>56</v>
      </c>
      <c r="C53" s="30">
        <f t="shared" ref="C53:L53" si="25">+C54+C55</f>
        <v>421.6</v>
      </c>
      <c r="D53" s="30">
        <f t="shared" si="25"/>
        <v>565.5</v>
      </c>
      <c r="E53" s="30">
        <f t="shared" si="25"/>
        <v>541.69999999999993</v>
      </c>
      <c r="F53" s="30">
        <f>+F54+F55</f>
        <v>551.70000000000005</v>
      </c>
      <c r="G53" s="30">
        <f>+G54+G55</f>
        <v>461.6</v>
      </c>
      <c r="H53" s="30">
        <f>+H54+H55</f>
        <v>2542.1</v>
      </c>
      <c r="I53" s="30">
        <f t="shared" si="25"/>
        <v>448.7</v>
      </c>
      <c r="J53" s="30">
        <f t="shared" si="25"/>
        <v>571.69999999999993</v>
      </c>
      <c r="K53" s="30">
        <f t="shared" si="25"/>
        <v>505.7</v>
      </c>
      <c r="L53" s="30">
        <f t="shared" si="25"/>
        <v>558.4</v>
      </c>
      <c r="M53" s="30">
        <f>+M54+M55</f>
        <v>444.90000000000003</v>
      </c>
      <c r="N53" s="31">
        <f>+N54+N55</f>
        <v>2529.4</v>
      </c>
      <c r="O53" s="30">
        <f t="shared" si="1"/>
        <v>-12.699999999999818</v>
      </c>
      <c r="P53" s="30">
        <f t="shared" ref="P53:P57" si="26">+O53/H53*100</f>
        <v>-0.49958695566656769</v>
      </c>
      <c r="Q53" s="26"/>
      <c r="R53" s="26"/>
    </row>
    <row r="54" spans="1:123" ht="18" customHeight="1">
      <c r="A54" s="45"/>
      <c r="B54" s="38" t="s">
        <v>57</v>
      </c>
      <c r="C54" s="33">
        <v>419.1</v>
      </c>
      <c r="D54" s="33">
        <v>563.1</v>
      </c>
      <c r="E54" s="33">
        <v>539.29999999999995</v>
      </c>
      <c r="F54" s="33">
        <v>549.1</v>
      </c>
      <c r="G54" s="33">
        <v>459</v>
      </c>
      <c r="H54" s="33">
        <f>SUM(C54:G54)</f>
        <v>2529.6</v>
      </c>
      <c r="I54" s="33">
        <f>+[1]PP!I75</f>
        <v>446.2</v>
      </c>
      <c r="J54" s="33">
        <v>569.29999999999995</v>
      </c>
      <c r="K54" s="33">
        <v>502.7</v>
      </c>
      <c r="L54" s="33">
        <v>555.79999999999995</v>
      </c>
      <c r="M54" s="33">
        <v>442.3</v>
      </c>
      <c r="N54" s="34">
        <f>SUM(I54:M54)</f>
        <v>2516.3000000000002</v>
      </c>
      <c r="O54" s="33">
        <f t="shared" si="1"/>
        <v>-13.299999999999727</v>
      </c>
      <c r="P54" s="33">
        <f t="shared" si="26"/>
        <v>-0.52577482605944525</v>
      </c>
      <c r="Q54" s="26"/>
      <c r="R54" s="26"/>
    </row>
    <row r="55" spans="1:123" ht="18" customHeight="1">
      <c r="B55" s="38" t="s">
        <v>29</v>
      </c>
      <c r="C55" s="33">
        <v>2.5</v>
      </c>
      <c r="D55" s="33">
        <v>2.4</v>
      </c>
      <c r="E55" s="33">
        <v>2.4</v>
      </c>
      <c r="F55" s="33">
        <v>2.6</v>
      </c>
      <c r="G55" s="33">
        <v>2.6</v>
      </c>
      <c r="H55" s="33">
        <f>SUM(C55:G55)</f>
        <v>12.5</v>
      </c>
      <c r="I55" s="33">
        <f>+[1]PP!I77</f>
        <v>2.5</v>
      </c>
      <c r="J55" s="33">
        <f>+[1]PP!J77</f>
        <v>2.4</v>
      </c>
      <c r="K55" s="33">
        <f>+[1]PP!K77</f>
        <v>3</v>
      </c>
      <c r="L55" s="33">
        <f>+[1]PP!L77</f>
        <v>2.6</v>
      </c>
      <c r="M55" s="33">
        <f>+[1]PP!M77</f>
        <v>2.6</v>
      </c>
      <c r="N55" s="34">
        <f>SUM(I55:M55)</f>
        <v>13.1</v>
      </c>
      <c r="O55" s="33">
        <f t="shared" si="1"/>
        <v>0.59999999999999964</v>
      </c>
      <c r="P55" s="33">
        <f t="shared" si="26"/>
        <v>4.7999999999999972</v>
      </c>
      <c r="Q55" s="26"/>
      <c r="R55" s="26"/>
    </row>
    <row r="56" spans="1:123" ht="18" customHeight="1">
      <c r="B56" s="43" t="s">
        <v>58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f>SUM(C56:G56)</f>
        <v>0</v>
      </c>
      <c r="I56" s="46">
        <v>0</v>
      </c>
      <c r="J56" s="46">
        <v>0</v>
      </c>
      <c r="K56" s="46">
        <v>0</v>
      </c>
      <c r="L56" s="46">
        <v>0</v>
      </c>
      <c r="M56" s="46">
        <v>0.1</v>
      </c>
      <c r="N56" s="47">
        <f>SUM(I56:M56)</f>
        <v>0.1</v>
      </c>
      <c r="O56" s="46">
        <f t="shared" si="1"/>
        <v>0.1</v>
      </c>
      <c r="P56" s="47">
        <v>0</v>
      </c>
      <c r="Q56" s="26"/>
      <c r="R56" s="26"/>
    </row>
    <row r="57" spans="1:123" ht="18" customHeight="1">
      <c r="B57" s="48" t="s">
        <v>59</v>
      </c>
      <c r="C57" s="30">
        <f t="shared" ref="C57:G57" si="27">+C58+C62+C63</f>
        <v>804.90000000000009</v>
      </c>
      <c r="D57" s="30">
        <f t="shared" si="27"/>
        <v>1098.6000000000001</v>
      </c>
      <c r="E57" s="30">
        <f t="shared" si="27"/>
        <v>787.5</v>
      </c>
      <c r="F57" s="30">
        <f t="shared" si="27"/>
        <v>833.8</v>
      </c>
      <c r="G57" s="30">
        <f t="shared" si="27"/>
        <v>1005</v>
      </c>
      <c r="H57" s="30">
        <f>+H58+H62+H63</f>
        <v>4529.8</v>
      </c>
      <c r="I57" s="30">
        <f>+I58+I62+I63</f>
        <v>1365.9</v>
      </c>
      <c r="J57" s="30">
        <f>+J58+J62+J63</f>
        <v>1119.3</v>
      </c>
      <c r="K57" s="30">
        <f>+K58+K62+K63</f>
        <v>1085.0999999999999</v>
      </c>
      <c r="L57" s="30">
        <f t="shared" ref="L57:M57" si="28">+L58+L62+L63</f>
        <v>1074.0999999999999</v>
      </c>
      <c r="M57" s="30">
        <f t="shared" si="28"/>
        <v>1227.8</v>
      </c>
      <c r="N57" s="31">
        <f>+N58+N62+N63</f>
        <v>5872.2000000000007</v>
      </c>
      <c r="O57" s="30">
        <f t="shared" si="1"/>
        <v>1342.4000000000005</v>
      </c>
      <c r="P57" s="30">
        <f t="shared" si="26"/>
        <v>29.634862466334067</v>
      </c>
      <c r="Q57" s="26"/>
      <c r="R57" s="26"/>
    </row>
    <row r="58" spans="1:123" s="49" customFormat="1" ht="18" customHeight="1">
      <c r="B58" s="48" t="s">
        <v>60</v>
      </c>
      <c r="C58" s="30">
        <f t="shared" ref="C58:M58" si="29">+C59</f>
        <v>0.1</v>
      </c>
      <c r="D58" s="30">
        <f t="shared" si="29"/>
        <v>0</v>
      </c>
      <c r="E58" s="30">
        <f t="shared" si="29"/>
        <v>0</v>
      </c>
      <c r="F58" s="30">
        <f t="shared" si="29"/>
        <v>0</v>
      </c>
      <c r="G58" s="30">
        <f t="shared" si="29"/>
        <v>0</v>
      </c>
      <c r="H58" s="30">
        <f>+H59</f>
        <v>0.1</v>
      </c>
      <c r="I58" s="30">
        <f t="shared" si="29"/>
        <v>336.5</v>
      </c>
      <c r="J58" s="30">
        <f t="shared" si="29"/>
        <v>218.1</v>
      </c>
      <c r="K58" s="30">
        <f>+K59</f>
        <v>255.1</v>
      </c>
      <c r="L58" s="30">
        <f t="shared" si="29"/>
        <v>248.2</v>
      </c>
      <c r="M58" s="30">
        <f t="shared" si="29"/>
        <v>223.5</v>
      </c>
      <c r="N58" s="31">
        <f>+N59</f>
        <v>1281.4000000000001</v>
      </c>
      <c r="O58" s="30">
        <f t="shared" si="1"/>
        <v>1281.3000000000002</v>
      </c>
      <c r="P58" s="50">
        <v>0</v>
      </c>
      <c r="Q58" s="26"/>
      <c r="R58" s="26"/>
    </row>
    <row r="59" spans="1:123" ht="18" customHeight="1">
      <c r="B59" s="43" t="s">
        <v>61</v>
      </c>
      <c r="C59" s="30">
        <f t="shared" ref="C59:G59" si="30">+C60+C61</f>
        <v>0.1</v>
      </c>
      <c r="D59" s="30">
        <f t="shared" si="30"/>
        <v>0</v>
      </c>
      <c r="E59" s="30">
        <f t="shared" si="30"/>
        <v>0</v>
      </c>
      <c r="F59" s="30">
        <f t="shared" si="30"/>
        <v>0</v>
      </c>
      <c r="G59" s="30">
        <f t="shared" si="30"/>
        <v>0</v>
      </c>
      <c r="H59" s="30">
        <f>+H60+H61</f>
        <v>0.1</v>
      </c>
      <c r="I59" s="30">
        <f t="shared" ref="I59:J59" si="31">+I60+I61</f>
        <v>336.5</v>
      </c>
      <c r="J59" s="30">
        <f t="shared" si="31"/>
        <v>218.1</v>
      </c>
      <c r="K59" s="30">
        <f>+K60+K61</f>
        <v>255.1</v>
      </c>
      <c r="L59" s="30">
        <f t="shared" ref="L59:M59" si="32">+L60+L61</f>
        <v>248.2</v>
      </c>
      <c r="M59" s="30">
        <f t="shared" si="32"/>
        <v>223.5</v>
      </c>
      <c r="N59" s="31">
        <f>+N60+N61</f>
        <v>1281.4000000000001</v>
      </c>
      <c r="O59" s="30">
        <f t="shared" si="1"/>
        <v>1281.3000000000002</v>
      </c>
      <c r="P59" s="50">
        <v>0</v>
      </c>
      <c r="Q59" s="26"/>
      <c r="R59" s="26"/>
    </row>
    <row r="60" spans="1:123" s="51" customFormat="1" ht="18" customHeight="1">
      <c r="B60" s="38" t="s">
        <v>62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f>SUM(C60:G60)</f>
        <v>0</v>
      </c>
      <c r="I60" s="33">
        <v>336.5</v>
      </c>
      <c r="J60" s="33">
        <v>218.1</v>
      </c>
      <c r="K60" s="33">
        <v>255.1</v>
      </c>
      <c r="L60" s="33">
        <v>248.2</v>
      </c>
      <c r="M60" s="33">
        <v>223.5</v>
      </c>
      <c r="N60" s="34">
        <f>SUM(I60:M60)</f>
        <v>1281.4000000000001</v>
      </c>
      <c r="O60" s="33">
        <f t="shared" si="1"/>
        <v>1281.4000000000001</v>
      </c>
      <c r="P60" s="52">
        <v>0</v>
      </c>
      <c r="Q60" s="26"/>
      <c r="R60" s="26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</row>
    <row r="61" spans="1:123" ht="18" customHeight="1">
      <c r="B61" s="38" t="s">
        <v>29</v>
      </c>
      <c r="C61" s="33">
        <v>0.1</v>
      </c>
      <c r="D61" s="33">
        <v>0</v>
      </c>
      <c r="E61" s="33">
        <v>0</v>
      </c>
      <c r="F61" s="33">
        <v>0</v>
      </c>
      <c r="G61" s="33">
        <v>0</v>
      </c>
      <c r="H61" s="33">
        <f>SUM(C61:G61)</f>
        <v>0.1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4">
        <f>SUM(I61:M61)</f>
        <v>0</v>
      </c>
      <c r="O61" s="33">
        <f t="shared" si="1"/>
        <v>-0.1</v>
      </c>
      <c r="P61" s="52">
        <v>0</v>
      </c>
      <c r="Q61" s="26"/>
      <c r="R61" s="26"/>
    </row>
    <row r="62" spans="1:123" ht="18" customHeight="1">
      <c r="B62" s="43" t="s">
        <v>63</v>
      </c>
      <c r="C62" s="30">
        <v>64.099999999999994</v>
      </c>
      <c r="D62" s="30">
        <v>51.7</v>
      </c>
      <c r="E62" s="30">
        <v>11.5</v>
      </c>
      <c r="F62" s="30">
        <v>40</v>
      </c>
      <c r="G62" s="30">
        <v>43</v>
      </c>
      <c r="H62" s="30">
        <f>SUM(C62:G62)</f>
        <v>210.3</v>
      </c>
      <c r="I62" s="30">
        <v>10.7</v>
      </c>
      <c r="J62" s="30">
        <v>9.9</v>
      </c>
      <c r="K62" s="30">
        <v>13.9</v>
      </c>
      <c r="L62" s="30">
        <v>14.9</v>
      </c>
      <c r="M62" s="30">
        <v>14.1</v>
      </c>
      <c r="N62" s="31">
        <f>SUM(I62:M62)</f>
        <v>63.5</v>
      </c>
      <c r="O62" s="30">
        <f t="shared" si="1"/>
        <v>-146.80000000000001</v>
      </c>
      <c r="P62" s="30">
        <f t="shared" ref="P62:P70" si="33">+O62/H62*100</f>
        <v>-69.805040418449835</v>
      </c>
      <c r="Q62" s="26"/>
      <c r="R62" s="26"/>
    </row>
    <row r="63" spans="1:123" ht="18" customHeight="1">
      <c r="B63" s="43" t="s">
        <v>64</v>
      </c>
      <c r="C63" s="30">
        <v>740.7</v>
      </c>
      <c r="D63" s="30">
        <v>1046.9000000000001</v>
      </c>
      <c r="E63" s="30">
        <v>776</v>
      </c>
      <c r="F63" s="30">
        <v>793.8</v>
      </c>
      <c r="G63" s="30">
        <v>962</v>
      </c>
      <c r="H63" s="30">
        <f>SUM(C63:G63)</f>
        <v>4319.4000000000005</v>
      </c>
      <c r="I63" s="30">
        <v>1018.7</v>
      </c>
      <c r="J63" s="30">
        <v>891.3</v>
      </c>
      <c r="K63" s="30">
        <v>816.1</v>
      </c>
      <c r="L63" s="30">
        <v>811</v>
      </c>
      <c r="M63" s="30">
        <v>990.2</v>
      </c>
      <c r="N63" s="31">
        <f>SUM(I63:M63)</f>
        <v>4527.3</v>
      </c>
      <c r="O63" s="30">
        <f t="shared" si="1"/>
        <v>207.89999999999964</v>
      </c>
      <c r="P63" s="30">
        <f t="shared" si="33"/>
        <v>4.8131684956243834</v>
      </c>
      <c r="Q63" s="26"/>
      <c r="R63" s="26"/>
    </row>
    <row r="64" spans="1:123" ht="18" customHeight="1">
      <c r="B64" s="40" t="s">
        <v>65</v>
      </c>
      <c r="C64" s="33">
        <v>736.3</v>
      </c>
      <c r="D64" s="33">
        <v>1040.5</v>
      </c>
      <c r="E64" s="33">
        <v>766.8</v>
      </c>
      <c r="F64" s="33">
        <v>785.8</v>
      </c>
      <c r="G64" s="33">
        <v>959</v>
      </c>
      <c r="H64" s="33">
        <f>SUM(C64:G64)</f>
        <v>4288.3999999999996</v>
      </c>
      <c r="I64" s="33">
        <f>+[1]PP!I91</f>
        <v>1014.3</v>
      </c>
      <c r="J64" s="33">
        <f>+[1]PP!J91</f>
        <v>883.2</v>
      </c>
      <c r="K64" s="33">
        <f>+[1]PP!K91</f>
        <v>810.1</v>
      </c>
      <c r="L64" s="33">
        <f>+[1]PP!L91</f>
        <v>806.8</v>
      </c>
      <c r="M64" s="33">
        <f>+[1]PP!M91</f>
        <v>984.6</v>
      </c>
      <c r="N64" s="34">
        <f>SUM(I64:M64)</f>
        <v>4499</v>
      </c>
      <c r="O64" s="33">
        <f t="shared" si="1"/>
        <v>210.60000000000036</v>
      </c>
      <c r="P64" s="33">
        <f t="shared" si="33"/>
        <v>4.9109224885738358</v>
      </c>
      <c r="Q64" s="26"/>
      <c r="R64" s="26"/>
    </row>
    <row r="65" spans="2:21" ht="18" customHeight="1" thickBot="1">
      <c r="B65" s="54" t="s">
        <v>66</v>
      </c>
      <c r="C65" s="55">
        <f t="shared" ref="C65:N65" si="34">+C9</f>
        <v>76588.39999999998</v>
      </c>
      <c r="D65" s="55">
        <f t="shared" si="34"/>
        <v>66251.200000000012</v>
      </c>
      <c r="E65" s="55">
        <f t="shared" si="34"/>
        <v>64829.2</v>
      </c>
      <c r="F65" s="55">
        <f t="shared" si="34"/>
        <v>94756.099999999991</v>
      </c>
      <c r="G65" s="55">
        <f t="shared" si="34"/>
        <v>67778.7</v>
      </c>
      <c r="H65" s="55">
        <f>+H9</f>
        <v>370203.59999999992</v>
      </c>
      <c r="I65" s="55">
        <f t="shared" si="34"/>
        <v>85307.199999999997</v>
      </c>
      <c r="J65" s="55">
        <f t="shared" si="34"/>
        <v>65990</v>
      </c>
      <c r="K65" s="55">
        <f t="shared" si="34"/>
        <v>67036.700000000012</v>
      </c>
      <c r="L65" s="55">
        <f t="shared" si="34"/>
        <v>102896.8</v>
      </c>
      <c r="M65" s="55">
        <f t="shared" si="34"/>
        <v>80316.099999999991</v>
      </c>
      <c r="N65" s="56">
        <f t="shared" si="34"/>
        <v>401546.79999999993</v>
      </c>
      <c r="O65" s="55">
        <f t="shared" si="1"/>
        <v>31343.200000000012</v>
      </c>
      <c r="P65" s="55">
        <f t="shared" si="33"/>
        <v>8.4664762849415887</v>
      </c>
      <c r="Q65" s="26"/>
      <c r="R65" s="26"/>
      <c r="S65" s="44"/>
    </row>
    <row r="66" spans="2:21" ht="18" customHeight="1" thickTop="1">
      <c r="B66" s="57" t="s">
        <v>67</v>
      </c>
      <c r="C66" s="58">
        <f t="shared" ref="C66:K66" si="35">SUM(C67:C71)</f>
        <v>102.99999999999999</v>
      </c>
      <c r="D66" s="58">
        <f t="shared" si="35"/>
        <v>51.6</v>
      </c>
      <c r="E66" s="58">
        <f t="shared" si="35"/>
        <v>100</v>
      </c>
      <c r="F66" s="58">
        <f t="shared" si="35"/>
        <v>1977.3</v>
      </c>
      <c r="G66" s="58">
        <f t="shared" si="35"/>
        <v>229.6</v>
      </c>
      <c r="H66" s="58">
        <f>SUM(H67:H71)</f>
        <v>2461.4999999999995</v>
      </c>
      <c r="I66" s="58">
        <f t="shared" si="35"/>
        <v>101.4</v>
      </c>
      <c r="J66" s="58">
        <f t="shared" si="35"/>
        <v>54.000000000000007</v>
      </c>
      <c r="K66" s="58">
        <f t="shared" si="35"/>
        <v>109.5</v>
      </c>
      <c r="L66" s="58">
        <f>SUM(L67:L71)</f>
        <v>2224.4</v>
      </c>
      <c r="M66" s="58">
        <f t="shared" ref="M66" si="36">SUM(M67:M71)</f>
        <v>197.60000000000002</v>
      </c>
      <c r="N66" s="59">
        <f>SUM(N67:N71)</f>
        <v>2686.9</v>
      </c>
      <c r="O66" s="58">
        <f t="shared" si="1"/>
        <v>225.40000000000055</v>
      </c>
      <c r="P66" s="58">
        <f t="shared" si="33"/>
        <v>9.1570180784074982</v>
      </c>
      <c r="Q66" s="60"/>
      <c r="R66" s="26"/>
      <c r="S66" s="61"/>
    </row>
    <row r="67" spans="2:21" ht="18" customHeight="1">
      <c r="B67" s="62" t="s">
        <v>68</v>
      </c>
      <c r="C67" s="63">
        <v>2.9</v>
      </c>
      <c r="D67" s="63">
        <v>0.1</v>
      </c>
      <c r="E67" s="63">
        <v>0.1</v>
      </c>
      <c r="F67" s="63">
        <v>1</v>
      </c>
      <c r="G67" s="63">
        <v>1.2</v>
      </c>
      <c r="H67" s="63">
        <f t="shared" ref="H67:H69" si="37">SUM(C67:G67)</f>
        <v>5.3</v>
      </c>
      <c r="I67" s="63">
        <v>3</v>
      </c>
      <c r="J67" s="63">
        <v>4.7</v>
      </c>
      <c r="K67" s="63">
        <v>14.2</v>
      </c>
      <c r="L67" s="63">
        <v>5.3</v>
      </c>
      <c r="M67" s="63">
        <v>3.5</v>
      </c>
      <c r="N67" s="64">
        <f t="shared" ref="N67:N71" si="38">SUM(I67:M67)</f>
        <v>30.7</v>
      </c>
      <c r="O67" s="63">
        <f t="shared" si="1"/>
        <v>25.4</v>
      </c>
      <c r="P67" s="63">
        <f t="shared" si="33"/>
        <v>479.24528301886795</v>
      </c>
      <c r="Q67" s="26"/>
      <c r="R67" s="26"/>
    </row>
    <row r="68" spans="2:21" ht="18" customHeight="1">
      <c r="B68" s="62" t="s">
        <v>69</v>
      </c>
      <c r="C68" s="63">
        <v>20.9</v>
      </c>
      <c r="D68" s="63">
        <v>25</v>
      </c>
      <c r="E68" s="63">
        <v>42.7</v>
      </c>
      <c r="F68" s="63">
        <v>14.9</v>
      </c>
      <c r="G68" s="63">
        <v>35.9</v>
      </c>
      <c r="H68" s="63">
        <f t="shared" si="37"/>
        <v>139.4</v>
      </c>
      <c r="I68" s="63">
        <v>14</v>
      </c>
      <c r="J68" s="63">
        <v>16.100000000000001</v>
      </c>
      <c r="K68" s="63">
        <v>21.9</v>
      </c>
      <c r="L68" s="63">
        <v>24</v>
      </c>
      <c r="M68" s="63">
        <v>15.4</v>
      </c>
      <c r="N68" s="64">
        <f t="shared" si="38"/>
        <v>91.4</v>
      </c>
      <c r="O68" s="63">
        <f t="shared" si="1"/>
        <v>-48</v>
      </c>
      <c r="P68" s="63">
        <f t="shared" si="33"/>
        <v>-34.433285509325678</v>
      </c>
      <c r="Q68" s="26"/>
      <c r="R68" s="26"/>
    </row>
    <row r="69" spans="2:21" ht="18" customHeight="1">
      <c r="B69" s="62" t="s">
        <v>70</v>
      </c>
      <c r="C69" s="63">
        <f>+[1]PP!C132</f>
        <v>75.099999999999994</v>
      </c>
      <c r="D69" s="63">
        <f>+[1]PP!D132</f>
        <v>23.1</v>
      </c>
      <c r="E69" s="63">
        <v>53.2</v>
      </c>
      <c r="F69" s="63">
        <v>1957.6</v>
      </c>
      <c r="G69" s="63">
        <v>188.6</v>
      </c>
      <c r="H69" s="63">
        <f t="shared" si="37"/>
        <v>2297.6</v>
      </c>
      <c r="I69" s="63">
        <f>+[1]PP!I132</f>
        <v>81</v>
      </c>
      <c r="J69" s="63">
        <f>+[1]PP!J132</f>
        <v>29.1</v>
      </c>
      <c r="K69" s="63">
        <f>+[1]PP!K132</f>
        <v>69.400000000000006</v>
      </c>
      <c r="L69" s="63">
        <f>+[1]PP!L132</f>
        <v>2190.6</v>
      </c>
      <c r="M69" s="63">
        <f>+[1]PP!M132</f>
        <v>174.8</v>
      </c>
      <c r="N69" s="64">
        <f t="shared" si="38"/>
        <v>2544.9</v>
      </c>
      <c r="O69" s="63">
        <f t="shared" si="1"/>
        <v>247.30000000000018</v>
      </c>
      <c r="P69" s="63">
        <f t="shared" si="33"/>
        <v>10.763405292479117</v>
      </c>
      <c r="Q69" s="26"/>
      <c r="R69" s="26"/>
    </row>
    <row r="70" spans="2:21" ht="15.75" customHeight="1">
      <c r="B70" s="62" t="s">
        <v>71</v>
      </c>
      <c r="C70" s="65">
        <v>4.0999999999999996</v>
      </c>
      <c r="D70" s="65">
        <v>3.4</v>
      </c>
      <c r="E70" s="65">
        <v>4</v>
      </c>
      <c r="F70" s="65">
        <v>3.8</v>
      </c>
      <c r="G70" s="65">
        <v>3.9</v>
      </c>
      <c r="H70" s="63">
        <f>SUM(C70:G70)</f>
        <v>19.2</v>
      </c>
      <c r="I70" s="66">
        <f>+[1]PP!I131</f>
        <v>3.4</v>
      </c>
      <c r="J70" s="66">
        <f>+[1]PP!J131</f>
        <v>4.0999999999999996</v>
      </c>
      <c r="K70" s="66">
        <f>+[1]PP!K131</f>
        <v>4</v>
      </c>
      <c r="L70" s="66">
        <f>+[1]PP!L131</f>
        <v>4.4000000000000004</v>
      </c>
      <c r="M70" s="66">
        <f>+[1]PP!M131</f>
        <v>3.6</v>
      </c>
      <c r="N70" s="64">
        <f t="shared" si="38"/>
        <v>19.5</v>
      </c>
      <c r="O70" s="66">
        <f t="shared" si="1"/>
        <v>0.30000000000000071</v>
      </c>
      <c r="P70" s="66">
        <f t="shared" si="33"/>
        <v>1.5625000000000038</v>
      </c>
      <c r="Q70" s="26"/>
      <c r="R70" s="26"/>
    </row>
    <row r="71" spans="2:21" ht="18.75" customHeight="1" thickBot="1">
      <c r="B71" s="67" t="s">
        <v>72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f>SUM(C71:G71)</f>
        <v>0</v>
      </c>
      <c r="I71" s="63">
        <f>+[1]PP!I129</f>
        <v>0</v>
      </c>
      <c r="J71" s="63">
        <f>+[1]PP!J129</f>
        <v>0</v>
      </c>
      <c r="K71" s="63">
        <f>+[1]PP!K129</f>
        <v>0</v>
      </c>
      <c r="L71" s="63">
        <f>+[1]PP!L129</f>
        <v>0.1</v>
      </c>
      <c r="M71" s="63">
        <f>+[1]PP!M129</f>
        <v>0.3</v>
      </c>
      <c r="N71" s="64">
        <f t="shared" si="38"/>
        <v>0.4</v>
      </c>
      <c r="O71" s="63">
        <f t="shared" si="1"/>
        <v>0.4</v>
      </c>
      <c r="P71" s="66">
        <v>0</v>
      </c>
      <c r="Q71" s="26"/>
      <c r="R71" s="26"/>
    </row>
    <row r="72" spans="2:21" ht="26.25" customHeight="1" thickTop="1">
      <c r="B72" s="68" t="s">
        <v>73</v>
      </c>
      <c r="C72" s="69">
        <f>+C66+C65</f>
        <v>76691.39999999998</v>
      </c>
      <c r="D72" s="69">
        <f t="shared" ref="D72:F72" si="39">+D66+D65</f>
        <v>66302.800000000017</v>
      </c>
      <c r="E72" s="69">
        <f t="shared" si="39"/>
        <v>64929.2</v>
      </c>
      <c r="F72" s="69">
        <f t="shared" si="39"/>
        <v>96733.4</v>
      </c>
      <c r="G72" s="69">
        <f>+G66+G65</f>
        <v>68008.3</v>
      </c>
      <c r="H72" s="69">
        <f>+H66+H65</f>
        <v>372665.09999999992</v>
      </c>
      <c r="I72" s="69">
        <f t="shared" ref="I72:K72" si="40">+I66+I65</f>
        <v>85408.599999999991</v>
      </c>
      <c r="J72" s="70">
        <f t="shared" si="40"/>
        <v>66044</v>
      </c>
      <c r="K72" s="70">
        <f t="shared" si="40"/>
        <v>67146.200000000012</v>
      </c>
      <c r="L72" s="70">
        <f>+L66+L65</f>
        <v>105121.2</v>
      </c>
      <c r="M72" s="70">
        <f t="shared" ref="M72:N72" si="41">+M66+M65</f>
        <v>80513.7</v>
      </c>
      <c r="N72" s="70">
        <f t="shared" si="41"/>
        <v>404233.69999999995</v>
      </c>
      <c r="O72" s="69">
        <f t="shared" si="1"/>
        <v>31568.600000000035</v>
      </c>
      <c r="P72" s="69">
        <f>+O72/H72*100</f>
        <v>8.4710374006044677</v>
      </c>
      <c r="Q72" s="26"/>
      <c r="R72" s="26"/>
    </row>
    <row r="73" spans="2:21" ht="14.25" customHeight="1">
      <c r="B73" s="71" t="s">
        <v>74</v>
      </c>
      <c r="C73" s="72"/>
      <c r="D73" s="72"/>
      <c r="E73" s="72"/>
      <c r="F73" s="72"/>
      <c r="G73" s="72"/>
      <c r="H73" s="73"/>
      <c r="I73" s="74"/>
      <c r="J73" s="74"/>
      <c r="K73" s="74"/>
      <c r="L73" s="74"/>
      <c r="M73" s="74"/>
      <c r="N73" s="75"/>
      <c r="O73" s="72"/>
      <c r="P73" s="76"/>
    </row>
    <row r="74" spans="2:21" ht="15" customHeight="1">
      <c r="B74" s="77" t="s">
        <v>75</v>
      </c>
      <c r="C74" s="78"/>
      <c r="D74" s="78"/>
      <c r="E74" s="78"/>
      <c r="F74" s="78"/>
      <c r="G74" s="78"/>
      <c r="H74" s="79"/>
      <c r="I74" s="79"/>
      <c r="J74" s="79"/>
      <c r="K74" s="79"/>
      <c r="L74" s="79"/>
      <c r="M74" s="79"/>
      <c r="N74" s="80"/>
      <c r="O74" s="5"/>
      <c r="T74" s="6"/>
      <c r="U74" s="6"/>
    </row>
    <row r="75" spans="2:21" ht="17.25" customHeight="1">
      <c r="B75" s="82" t="s">
        <v>76</v>
      </c>
      <c r="C75" s="83"/>
      <c r="D75" s="83"/>
      <c r="E75" s="83"/>
      <c r="F75" s="83"/>
      <c r="G75" s="83"/>
      <c r="H75" s="79"/>
      <c r="I75" s="79"/>
      <c r="J75" s="79"/>
      <c r="K75" s="79"/>
      <c r="L75" s="79"/>
      <c r="M75" s="79"/>
      <c r="N75" s="80"/>
      <c r="O75" s="84"/>
    </row>
    <row r="76" spans="2:21" ht="12" customHeight="1">
      <c r="B76" s="82" t="s">
        <v>77</v>
      </c>
      <c r="C76" s="79"/>
      <c r="D76" s="79"/>
      <c r="E76" s="79"/>
      <c r="F76" s="79"/>
      <c r="G76" s="85"/>
      <c r="H76" s="79"/>
      <c r="I76" s="79"/>
      <c r="J76" s="79"/>
      <c r="K76" s="79"/>
      <c r="L76" s="79"/>
      <c r="M76" s="79"/>
      <c r="N76" s="79"/>
      <c r="O76" s="5"/>
    </row>
    <row r="77" spans="2:21">
      <c r="B77" s="86" t="s">
        <v>78</v>
      </c>
      <c r="C77" s="87"/>
      <c r="D77" s="87"/>
      <c r="E77" s="87"/>
      <c r="F77" s="87"/>
      <c r="G77" s="87"/>
      <c r="H77" s="87"/>
      <c r="I77" s="79"/>
      <c r="J77" s="79"/>
      <c r="K77" s="79"/>
      <c r="L77" s="79"/>
      <c r="M77" s="79"/>
      <c r="N77" s="80"/>
      <c r="O77" s="88"/>
      <c r="P77" s="73"/>
    </row>
    <row r="78" spans="2:21" ht="16.5">
      <c r="B78" s="89"/>
      <c r="C78" s="79"/>
      <c r="D78" s="79"/>
      <c r="E78" s="79"/>
      <c r="F78" s="79"/>
      <c r="G78" s="79"/>
      <c r="H78" s="90"/>
      <c r="I78" s="91"/>
      <c r="J78" s="91"/>
      <c r="K78" s="91"/>
      <c r="L78" s="91"/>
      <c r="M78" s="91"/>
      <c r="N78" s="92"/>
      <c r="O78" s="93"/>
      <c r="P78" s="73"/>
    </row>
    <row r="79" spans="2:21">
      <c r="B79" s="89"/>
      <c r="C79" s="94"/>
      <c r="D79" s="94"/>
      <c r="E79" s="94"/>
      <c r="F79" s="94"/>
      <c r="G79" s="94"/>
      <c r="H79" s="95"/>
      <c r="I79" s="79"/>
      <c r="J79" s="79"/>
      <c r="K79" s="79"/>
      <c r="L79" s="79"/>
      <c r="M79" s="79"/>
      <c r="N79" s="80"/>
      <c r="O79" s="73"/>
      <c r="P79" s="73"/>
    </row>
    <row r="80" spans="2:21">
      <c r="B80" s="89"/>
      <c r="C80" s="96"/>
      <c r="D80" s="96"/>
      <c r="E80" s="96"/>
      <c r="F80" s="96"/>
      <c r="G80" s="96"/>
      <c r="H80" s="96"/>
      <c r="I80" s="79"/>
      <c r="J80" s="79"/>
      <c r="K80" s="79"/>
      <c r="L80" s="79"/>
      <c r="M80" s="79"/>
      <c r="N80" s="80"/>
      <c r="O80" s="73"/>
      <c r="P80" s="73"/>
    </row>
    <row r="81" spans="2:16">
      <c r="B81" s="89"/>
      <c r="C81" s="97"/>
      <c r="D81" s="95"/>
      <c r="E81" s="95"/>
      <c r="F81" s="95"/>
      <c r="G81" s="95"/>
      <c r="H81" s="98"/>
      <c r="I81" s="99"/>
      <c r="J81" s="99"/>
      <c r="K81" s="99"/>
      <c r="L81" s="99"/>
      <c r="M81" s="99"/>
      <c r="N81" s="100"/>
      <c r="O81" s="73"/>
      <c r="P81" s="73"/>
    </row>
    <row r="82" spans="2:16">
      <c r="B82" s="89"/>
      <c r="C82" s="97"/>
      <c r="D82" s="95"/>
      <c r="E82" s="95"/>
      <c r="F82" s="95"/>
      <c r="G82" s="95"/>
      <c r="H82" s="98"/>
      <c r="I82" s="73"/>
      <c r="J82" s="73"/>
      <c r="K82" s="73"/>
      <c r="L82" s="73"/>
      <c r="M82" s="73"/>
      <c r="N82" s="101"/>
      <c r="O82" s="73"/>
      <c r="P82" s="73"/>
    </row>
    <row r="83" spans="2:16">
      <c r="B83" s="89"/>
      <c r="C83" s="102"/>
      <c r="D83" s="89"/>
      <c r="E83" s="89"/>
      <c r="F83" s="89"/>
      <c r="G83" s="89"/>
      <c r="H83" s="103"/>
      <c r="I83" s="73"/>
      <c r="J83" s="73"/>
      <c r="K83" s="73"/>
      <c r="L83" s="73"/>
      <c r="M83" s="73"/>
      <c r="N83" s="101"/>
      <c r="O83" s="73"/>
      <c r="P83" s="73"/>
    </row>
    <row r="84" spans="2:16">
      <c r="B84" s="89"/>
      <c r="C84" s="102"/>
      <c r="D84" s="89"/>
      <c r="E84" s="89"/>
      <c r="F84" s="89"/>
      <c r="G84" s="89"/>
      <c r="H84" s="103"/>
      <c r="I84" s="73"/>
      <c r="J84" s="73"/>
      <c r="K84" s="73"/>
      <c r="L84" s="73"/>
      <c r="M84" s="73"/>
      <c r="N84" s="101"/>
      <c r="O84" s="73"/>
      <c r="P84" s="73"/>
    </row>
    <row r="85" spans="2:16">
      <c r="B85" s="89"/>
      <c r="C85" s="102"/>
      <c r="D85" s="89"/>
      <c r="E85" s="89"/>
      <c r="F85" s="89"/>
      <c r="G85" s="89"/>
      <c r="H85" s="103"/>
      <c r="I85" s="73"/>
      <c r="J85" s="73"/>
      <c r="K85" s="73"/>
      <c r="L85" s="73"/>
      <c r="M85" s="73"/>
      <c r="N85" s="101"/>
      <c r="O85" s="73"/>
      <c r="P85" s="73"/>
    </row>
    <row r="86" spans="2:16">
      <c r="B86" s="89"/>
      <c r="C86" s="102"/>
      <c r="D86" s="89"/>
      <c r="E86" s="89"/>
      <c r="F86" s="89"/>
      <c r="G86" s="89"/>
      <c r="H86" s="103"/>
      <c r="I86" s="73"/>
      <c r="J86" s="73"/>
      <c r="K86" s="73"/>
      <c r="L86" s="73"/>
      <c r="M86" s="73"/>
      <c r="N86" s="101"/>
      <c r="O86" s="73"/>
      <c r="P86" s="73"/>
    </row>
    <row r="87" spans="2:16">
      <c r="B87" s="89"/>
      <c r="C87" s="89"/>
      <c r="D87" s="89"/>
      <c r="E87" s="89"/>
      <c r="F87" s="89"/>
      <c r="G87" s="89"/>
      <c r="H87" s="103"/>
      <c r="I87" s="73"/>
      <c r="J87" s="73"/>
      <c r="K87" s="73"/>
      <c r="L87" s="73"/>
      <c r="M87" s="73"/>
      <c r="N87" s="101"/>
      <c r="O87" s="73"/>
      <c r="P87" s="73"/>
    </row>
    <row r="88" spans="2:16">
      <c r="B88" s="89"/>
      <c r="C88" s="89"/>
      <c r="D88" s="89"/>
      <c r="E88" s="89"/>
      <c r="F88" s="89"/>
      <c r="G88" s="89"/>
      <c r="H88" s="103"/>
      <c r="I88" s="73"/>
      <c r="J88" s="73"/>
      <c r="K88" s="73"/>
      <c r="L88" s="73"/>
      <c r="M88" s="73"/>
      <c r="N88" s="101"/>
      <c r="O88" s="73"/>
      <c r="P88" s="73"/>
    </row>
    <row r="89" spans="2:16">
      <c r="B89" s="89"/>
      <c r="C89" s="89"/>
      <c r="D89" s="89"/>
      <c r="E89" s="89"/>
      <c r="F89" s="89"/>
      <c r="G89" s="89"/>
      <c r="H89" s="103"/>
      <c r="I89" s="73"/>
      <c r="J89" s="73"/>
      <c r="K89" s="73"/>
      <c r="L89" s="73"/>
      <c r="M89" s="73"/>
      <c r="N89" s="101"/>
      <c r="O89" s="73"/>
      <c r="P89" s="73"/>
    </row>
    <row r="90" spans="2:16">
      <c r="B90" s="89"/>
      <c r="C90" s="89"/>
      <c r="D90" s="89"/>
      <c r="E90" s="89"/>
      <c r="F90" s="89"/>
      <c r="G90" s="89"/>
      <c r="H90" s="103"/>
      <c r="I90" s="73"/>
      <c r="J90" s="73"/>
      <c r="K90" s="73"/>
      <c r="L90" s="73"/>
      <c r="M90" s="73"/>
      <c r="N90" s="104"/>
      <c r="O90" s="88"/>
      <c r="P90" s="88"/>
    </row>
    <row r="91" spans="2:16">
      <c r="B91" s="89"/>
      <c r="C91" s="89"/>
      <c r="D91" s="89"/>
      <c r="E91" s="89"/>
      <c r="F91" s="89"/>
      <c r="G91" s="89"/>
      <c r="H91" s="103"/>
      <c r="I91" s="73"/>
      <c r="J91" s="73"/>
      <c r="K91" s="73"/>
      <c r="L91" s="73"/>
      <c r="M91" s="73"/>
      <c r="N91" s="101"/>
      <c r="O91" s="88"/>
      <c r="P91" s="88"/>
    </row>
    <row r="92" spans="2:16">
      <c r="B92" s="89"/>
      <c r="C92" s="89"/>
      <c r="D92" s="89"/>
      <c r="E92" s="89"/>
      <c r="F92" s="89"/>
      <c r="G92" s="89"/>
      <c r="H92" s="103"/>
      <c r="I92" s="73"/>
      <c r="J92" s="73"/>
      <c r="K92" s="73"/>
      <c r="L92" s="73"/>
      <c r="M92" s="73"/>
      <c r="N92" s="104"/>
      <c r="O92" s="88"/>
      <c r="P92" s="88"/>
    </row>
    <row r="93" spans="2:16">
      <c r="B93" s="89"/>
      <c r="C93" s="89"/>
      <c r="D93" s="89"/>
      <c r="E93" s="89"/>
      <c r="F93" s="89"/>
      <c r="G93" s="89"/>
      <c r="H93" s="103"/>
      <c r="I93" s="73"/>
      <c r="J93" s="73"/>
      <c r="K93" s="73"/>
      <c r="L93" s="73"/>
      <c r="M93" s="73"/>
      <c r="N93" s="104"/>
      <c r="O93" s="88"/>
      <c r="P93" s="88"/>
    </row>
    <row r="94" spans="2:16">
      <c r="B94" s="89"/>
      <c r="C94" s="89"/>
      <c r="D94" s="89"/>
      <c r="E94" s="89"/>
      <c r="F94" s="89"/>
      <c r="G94" s="89"/>
      <c r="H94" s="103"/>
      <c r="I94" s="73"/>
      <c r="J94" s="73"/>
      <c r="K94" s="73"/>
      <c r="L94" s="73"/>
      <c r="M94" s="73"/>
      <c r="N94" s="104"/>
      <c r="O94" s="88"/>
      <c r="P94" s="88"/>
    </row>
    <row r="95" spans="2:16">
      <c r="B95" s="89"/>
      <c r="C95" s="89"/>
      <c r="D95" s="89"/>
      <c r="E95" s="89"/>
      <c r="F95" s="89"/>
      <c r="G95" s="89"/>
      <c r="H95" s="103"/>
      <c r="I95" s="73"/>
      <c r="J95" s="73"/>
      <c r="K95" s="73"/>
      <c r="L95" s="73"/>
      <c r="M95" s="73"/>
      <c r="N95" s="104"/>
      <c r="O95" s="88"/>
      <c r="P95" s="88"/>
    </row>
    <row r="96" spans="2:16">
      <c r="B96" s="89"/>
      <c r="C96" s="89"/>
      <c r="D96" s="89"/>
      <c r="E96" s="89"/>
      <c r="F96" s="89"/>
      <c r="G96" s="89"/>
      <c r="H96" s="103"/>
      <c r="I96" s="73"/>
      <c r="J96" s="73"/>
      <c r="K96" s="73"/>
      <c r="L96" s="73"/>
      <c r="M96" s="73"/>
      <c r="N96" s="104"/>
      <c r="O96" s="88"/>
      <c r="P96" s="88"/>
    </row>
    <row r="97" spans="2:16">
      <c r="B97" s="89"/>
      <c r="C97" s="89"/>
      <c r="D97" s="89"/>
      <c r="E97" s="89"/>
      <c r="F97" s="89"/>
      <c r="G97" s="89"/>
      <c r="H97" s="103"/>
      <c r="I97" s="73"/>
      <c r="J97" s="73"/>
      <c r="K97" s="73"/>
      <c r="L97" s="73"/>
      <c r="M97" s="73"/>
      <c r="N97" s="104"/>
      <c r="O97" s="88"/>
      <c r="P97" s="88"/>
    </row>
    <row r="98" spans="2:16">
      <c r="B98" s="89"/>
      <c r="C98" s="89"/>
      <c r="D98" s="89"/>
      <c r="E98" s="89"/>
      <c r="F98" s="89"/>
      <c r="G98" s="89"/>
      <c r="H98" s="103"/>
      <c r="I98" s="73"/>
      <c r="J98" s="73"/>
      <c r="K98" s="73"/>
      <c r="L98" s="73"/>
      <c r="M98" s="73"/>
      <c r="N98" s="104"/>
      <c r="O98" s="88"/>
      <c r="P98" s="88"/>
    </row>
    <row r="99" spans="2:16">
      <c r="B99" s="89"/>
      <c r="C99" s="89"/>
      <c r="D99" s="89"/>
      <c r="E99" s="89"/>
      <c r="F99" s="89"/>
      <c r="G99" s="89"/>
      <c r="H99" s="103"/>
      <c r="I99" s="73"/>
      <c r="J99" s="73"/>
      <c r="K99" s="73"/>
      <c r="L99" s="73"/>
      <c r="M99" s="73"/>
      <c r="N99" s="104"/>
      <c r="O99" s="88"/>
      <c r="P99" s="88"/>
    </row>
    <row r="100" spans="2:16">
      <c r="B100" s="89"/>
      <c r="C100" s="89"/>
      <c r="D100" s="89"/>
      <c r="E100" s="89"/>
      <c r="F100" s="89"/>
      <c r="G100" s="89"/>
      <c r="H100" s="103"/>
      <c r="I100" s="73"/>
      <c r="J100" s="73"/>
      <c r="K100" s="73"/>
      <c r="L100" s="73"/>
      <c r="M100" s="73"/>
      <c r="N100" s="104"/>
      <c r="O100" s="88"/>
      <c r="P100" s="88"/>
    </row>
    <row r="101" spans="2:16">
      <c r="B101" s="89"/>
      <c r="C101" s="89"/>
      <c r="D101" s="89"/>
      <c r="E101" s="89"/>
      <c r="F101" s="89"/>
      <c r="G101" s="89"/>
      <c r="H101" s="103"/>
      <c r="I101" s="73"/>
      <c r="J101" s="73"/>
      <c r="K101" s="73"/>
      <c r="L101" s="73"/>
      <c r="M101" s="73"/>
      <c r="N101" s="104"/>
      <c r="O101" s="88"/>
      <c r="P101" s="88"/>
    </row>
    <row r="102" spans="2:16">
      <c r="B102" s="89"/>
      <c r="C102" s="89"/>
      <c r="D102" s="89"/>
      <c r="E102" s="89"/>
      <c r="F102" s="89"/>
      <c r="G102" s="89"/>
      <c r="H102" s="103"/>
      <c r="I102" s="73"/>
      <c r="J102" s="73"/>
      <c r="K102" s="73"/>
      <c r="L102" s="73"/>
      <c r="M102" s="73"/>
      <c r="N102" s="104"/>
      <c r="O102" s="88"/>
      <c r="P102" s="88"/>
    </row>
    <row r="103" spans="2:16">
      <c r="B103" s="89"/>
      <c r="C103" s="89"/>
      <c r="D103" s="89"/>
      <c r="E103" s="89"/>
      <c r="F103" s="89"/>
      <c r="G103" s="89"/>
      <c r="H103" s="103"/>
      <c r="I103" s="73"/>
      <c r="J103" s="73"/>
      <c r="K103" s="73"/>
      <c r="L103" s="73"/>
      <c r="M103" s="73"/>
      <c r="N103" s="104"/>
      <c r="O103" s="88"/>
      <c r="P103" s="88"/>
    </row>
    <row r="104" spans="2:16">
      <c r="B104" s="89"/>
      <c r="C104" s="89"/>
      <c r="D104" s="89"/>
      <c r="E104" s="89"/>
      <c r="F104" s="89"/>
      <c r="G104" s="89"/>
      <c r="H104" s="103"/>
      <c r="I104" s="73"/>
      <c r="J104" s="73"/>
      <c r="K104" s="73"/>
      <c r="L104" s="73"/>
      <c r="M104" s="73"/>
      <c r="N104" s="104"/>
      <c r="O104" s="88"/>
      <c r="P104" s="88"/>
    </row>
    <row r="105" spans="2:16">
      <c r="B105" s="89"/>
      <c r="C105" s="89"/>
      <c r="D105" s="89"/>
      <c r="E105" s="89"/>
      <c r="F105" s="89"/>
      <c r="G105" s="89"/>
      <c r="H105" s="103"/>
      <c r="I105" s="73"/>
      <c r="J105" s="73"/>
      <c r="K105" s="73"/>
      <c r="L105" s="73"/>
      <c r="M105" s="73"/>
      <c r="N105" s="104"/>
      <c r="O105" s="88"/>
      <c r="P105" s="88"/>
    </row>
    <row r="106" spans="2:16">
      <c r="B106" s="89"/>
      <c r="C106" s="89"/>
      <c r="D106" s="89"/>
      <c r="E106" s="89"/>
      <c r="F106" s="89"/>
      <c r="G106" s="89"/>
      <c r="H106" s="103"/>
      <c r="I106" s="73"/>
      <c r="J106" s="73"/>
      <c r="K106" s="73"/>
      <c r="L106" s="73"/>
      <c r="M106" s="73"/>
      <c r="N106" s="104"/>
      <c r="O106" s="88"/>
      <c r="P106" s="88"/>
    </row>
    <row r="107" spans="2:16">
      <c r="B107" s="89"/>
      <c r="C107" s="89"/>
      <c r="D107" s="89"/>
      <c r="E107" s="89"/>
      <c r="F107" s="89"/>
      <c r="G107" s="89"/>
      <c r="H107" s="103"/>
      <c r="I107" s="73"/>
      <c r="J107" s="73"/>
      <c r="K107" s="73"/>
      <c r="L107" s="73"/>
      <c r="M107" s="73"/>
      <c r="N107" s="104"/>
      <c r="O107" s="88"/>
      <c r="P107" s="88"/>
    </row>
    <row r="108" spans="2:16">
      <c r="B108" s="89"/>
      <c r="C108" s="89"/>
      <c r="D108" s="89"/>
      <c r="E108" s="89"/>
      <c r="F108" s="89"/>
      <c r="G108" s="89"/>
      <c r="H108" s="103"/>
      <c r="I108" s="73"/>
      <c r="J108" s="73"/>
      <c r="K108" s="73"/>
      <c r="L108" s="73"/>
      <c r="M108" s="73"/>
      <c r="N108" s="104"/>
      <c r="O108" s="88"/>
      <c r="P108" s="88"/>
    </row>
    <row r="109" spans="2:16">
      <c r="B109" s="89"/>
      <c r="C109" s="89"/>
      <c r="D109" s="89"/>
      <c r="E109" s="89"/>
      <c r="F109" s="89"/>
      <c r="G109" s="89"/>
      <c r="H109" s="103"/>
      <c r="I109" s="73"/>
      <c r="J109" s="73"/>
      <c r="K109" s="73"/>
      <c r="L109" s="73"/>
      <c r="M109" s="73"/>
      <c r="N109" s="104"/>
      <c r="O109" s="88"/>
      <c r="P109" s="88"/>
    </row>
    <row r="110" spans="2:16">
      <c r="B110" s="89"/>
      <c r="C110" s="89"/>
      <c r="D110" s="89"/>
      <c r="E110" s="89"/>
      <c r="F110" s="89"/>
      <c r="G110" s="89"/>
      <c r="H110" s="103"/>
      <c r="I110" s="73"/>
      <c r="J110" s="73"/>
      <c r="K110" s="73"/>
      <c r="L110" s="73"/>
      <c r="M110" s="73"/>
      <c r="N110" s="104"/>
      <c r="O110" s="88"/>
      <c r="P110" s="88"/>
    </row>
    <row r="111" spans="2:16">
      <c r="B111" s="89"/>
      <c r="C111" s="89"/>
      <c r="D111" s="89"/>
      <c r="E111" s="89"/>
      <c r="F111" s="89"/>
      <c r="G111" s="89"/>
      <c r="H111" s="103"/>
      <c r="I111" s="73"/>
      <c r="J111" s="73"/>
      <c r="K111" s="73"/>
      <c r="L111" s="73"/>
      <c r="M111" s="73"/>
      <c r="N111" s="104"/>
      <c r="O111" s="88"/>
      <c r="P111" s="88"/>
    </row>
    <row r="112" spans="2:16">
      <c r="B112" s="89"/>
      <c r="C112" s="89"/>
      <c r="D112" s="89"/>
      <c r="E112" s="89"/>
      <c r="F112" s="89"/>
      <c r="G112" s="89"/>
      <c r="H112" s="103"/>
      <c r="I112" s="73"/>
      <c r="J112" s="73"/>
      <c r="K112" s="73"/>
      <c r="L112" s="73"/>
      <c r="M112" s="73"/>
      <c r="N112" s="104"/>
      <c r="O112" s="88"/>
      <c r="P112" s="88"/>
    </row>
    <row r="113" spans="2:16">
      <c r="B113" s="89"/>
      <c r="C113" s="89"/>
      <c r="D113" s="89"/>
      <c r="E113" s="89"/>
      <c r="F113" s="89"/>
      <c r="G113" s="89"/>
      <c r="H113" s="103"/>
      <c r="I113" s="73"/>
      <c r="J113" s="73"/>
      <c r="K113" s="73"/>
      <c r="L113" s="73"/>
      <c r="M113" s="73"/>
      <c r="N113" s="104"/>
      <c r="O113" s="88"/>
      <c r="P113" s="88"/>
    </row>
    <row r="114" spans="2:16">
      <c r="B114" s="89"/>
      <c r="C114" s="89"/>
      <c r="D114" s="89"/>
      <c r="E114" s="89"/>
      <c r="F114" s="89"/>
      <c r="G114" s="89"/>
      <c r="H114" s="103"/>
      <c r="I114" s="73"/>
      <c r="J114" s="73"/>
      <c r="K114" s="73"/>
      <c r="L114" s="73"/>
      <c r="M114" s="73"/>
      <c r="N114" s="104"/>
      <c r="O114" s="88"/>
      <c r="P114" s="88"/>
    </row>
    <row r="115" spans="2:16">
      <c r="B115" s="89"/>
      <c r="C115" s="89"/>
      <c r="D115" s="89"/>
      <c r="E115" s="89"/>
      <c r="F115" s="89"/>
      <c r="G115" s="89"/>
      <c r="H115" s="103"/>
      <c r="I115" s="73"/>
      <c r="J115" s="73"/>
      <c r="K115" s="73"/>
      <c r="L115" s="73"/>
      <c r="M115" s="73"/>
      <c r="N115" s="104"/>
      <c r="O115" s="88"/>
      <c r="P115" s="88"/>
    </row>
    <row r="116" spans="2:16">
      <c r="B116" s="89"/>
      <c r="C116" s="89"/>
      <c r="D116" s="89"/>
      <c r="E116" s="89"/>
      <c r="F116" s="89"/>
      <c r="G116" s="89"/>
      <c r="H116" s="103"/>
      <c r="I116" s="73"/>
      <c r="J116" s="73"/>
      <c r="K116" s="73"/>
      <c r="L116" s="73"/>
      <c r="M116" s="73"/>
      <c r="N116" s="104"/>
      <c r="O116" s="88"/>
      <c r="P116" s="88"/>
    </row>
    <row r="117" spans="2:16">
      <c r="B117" s="89"/>
      <c r="C117" s="89"/>
      <c r="D117" s="89"/>
      <c r="E117" s="89"/>
      <c r="F117" s="89"/>
      <c r="G117" s="89"/>
      <c r="H117" s="103"/>
      <c r="I117" s="73"/>
      <c r="J117" s="73"/>
      <c r="K117" s="73"/>
      <c r="L117" s="73"/>
      <c r="M117" s="73"/>
      <c r="N117" s="104"/>
      <c r="O117" s="88"/>
      <c r="P117" s="88"/>
    </row>
    <row r="118" spans="2:16">
      <c r="B118" s="89"/>
      <c r="C118" s="89"/>
      <c r="D118" s="89"/>
      <c r="E118" s="89"/>
      <c r="F118" s="89"/>
      <c r="G118" s="89"/>
      <c r="H118" s="103"/>
      <c r="I118" s="73"/>
      <c r="J118" s="73"/>
      <c r="K118" s="73"/>
      <c r="L118" s="73"/>
      <c r="M118" s="73"/>
      <c r="N118" s="104"/>
      <c r="O118" s="88"/>
      <c r="P118" s="88"/>
    </row>
    <row r="119" spans="2:16">
      <c r="B119" s="89"/>
      <c r="C119" s="89"/>
      <c r="D119" s="89"/>
      <c r="E119" s="89"/>
      <c r="F119" s="89"/>
      <c r="G119" s="89"/>
      <c r="H119" s="103"/>
      <c r="I119" s="73"/>
      <c r="J119" s="73"/>
      <c r="K119" s="73"/>
      <c r="L119" s="73"/>
      <c r="M119" s="73"/>
      <c r="N119" s="104"/>
      <c r="O119" s="88"/>
      <c r="P119" s="88"/>
    </row>
    <row r="120" spans="2:16">
      <c r="B120" s="89"/>
      <c r="C120" s="89"/>
      <c r="D120" s="89"/>
      <c r="E120" s="89"/>
      <c r="F120" s="89"/>
      <c r="G120" s="89"/>
      <c r="H120" s="103"/>
      <c r="I120" s="73"/>
      <c r="J120" s="73"/>
      <c r="K120" s="73"/>
      <c r="L120" s="73"/>
      <c r="M120" s="73"/>
      <c r="N120" s="104"/>
      <c r="O120" s="88"/>
      <c r="P120" s="88"/>
    </row>
    <row r="121" spans="2:16">
      <c r="B121" s="89"/>
      <c r="C121" s="89"/>
      <c r="D121" s="89"/>
      <c r="E121" s="89"/>
      <c r="F121" s="89"/>
      <c r="G121" s="89"/>
      <c r="H121" s="103"/>
      <c r="I121" s="73"/>
      <c r="J121" s="73"/>
      <c r="K121" s="73"/>
      <c r="L121" s="73"/>
      <c r="M121" s="73"/>
      <c r="N121" s="104"/>
      <c r="O121" s="88"/>
      <c r="P121" s="88"/>
    </row>
    <row r="122" spans="2:16">
      <c r="B122" s="89"/>
      <c r="C122" s="89"/>
      <c r="D122" s="89"/>
      <c r="E122" s="89"/>
      <c r="F122" s="89"/>
      <c r="G122" s="89"/>
      <c r="H122" s="103"/>
      <c r="I122" s="73"/>
      <c r="J122" s="73"/>
      <c r="K122" s="73"/>
      <c r="L122" s="73"/>
      <c r="M122" s="73"/>
      <c r="N122" s="104"/>
      <c r="O122" s="88"/>
      <c r="P122" s="88"/>
    </row>
    <row r="123" spans="2:16">
      <c r="B123" s="89"/>
      <c r="C123" s="89"/>
      <c r="D123" s="89"/>
      <c r="E123" s="89"/>
      <c r="F123" s="89"/>
      <c r="G123" s="89"/>
      <c r="H123" s="103"/>
      <c r="I123" s="73"/>
      <c r="J123" s="73"/>
      <c r="K123" s="73"/>
      <c r="L123" s="73"/>
      <c r="M123" s="73"/>
      <c r="N123" s="104"/>
      <c r="O123" s="88"/>
      <c r="P123" s="88"/>
    </row>
    <row r="124" spans="2:16">
      <c r="B124" s="89"/>
      <c r="C124" s="89"/>
      <c r="D124" s="89"/>
      <c r="E124" s="89"/>
      <c r="F124" s="89"/>
      <c r="G124" s="89"/>
      <c r="H124" s="103"/>
      <c r="I124" s="73"/>
      <c r="J124" s="73"/>
      <c r="K124" s="73"/>
      <c r="L124" s="73"/>
      <c r="M124" s="73"/>
      <c r="N124" s="104"/>
      <c r="O124" s="88"/>
      <c r="P124" s="88"/>
    </row>
    <row r="125" spans="2:16">
      <c r="B125" s="89"/>
      <c r="C125" s="89"/>
      <c r="D125" s="89"/>
      <c r="E125" s="89"/>
      <c r="F125" s="89"/>
      <c r="G125" s="89"/>
      <c r="H125" s="103"/>
      <c r="I125" s="73"/>
      <c r="J125" s="73"/>
      <c r="K125" s="73"/>
      <c r="L125" s="73"/>
      <c r="M125" s="73"/>
      <c r="N125" s="104"/>
      <c r="O125" s="88"/>
      <c r="P125" s="88"/>
    </row>
    <row r="126" spans="2:16">
      <c r="B126" s="89"/>
      <c r="C126" s="89"/>
      <c r="D126" s="89"/>
      <c r="E126" s="89"/>
      <c r="F126" s="89"/>
      <c r="G126" s="89"/>
      <c r="H126" s="103"/>
      <c r="I126" s="73"/>
      <c r="J126" s="73"/>
      <c r="K126" s="73"/>
      <c r="L126" s="73"/>
      <c r="M126" s="73"/>
      <c r="N126" s="104"/>
      <c r="O126" s="88"/>
      <c r="P126" s="88"/>
    </row>
    <row r="127" spans="2:16">
      <c r="B127" s="89"/>
      <c r="C127" s="89"/>
      <c r="D127" s="89"/>
      <c r="E127" s="89"/>
      <c r="F127" s="89"/>
      <c r="G127" s="89"/>
      <c r="H127" s="103"/>
      <c r="I127" s="73"/>
      <c r="J127" s="73"/>
      <c r="K127" s="73"/>
      <c r="L127" s="73"/>
      <c r="M127" s="73"/>
      <c r="N127" s="104"/>
      <c r="O127" s="88"/>
      <c r="P127" s="88"/>
    </row>
    <row r="128" spans="2:16">
      <c r="B128" s="89"/>
      <c r="C128" s="89"/>
      <c r="D128" s="89"/>
      <c r="E128" s="89"/>
      <c r="F128" s="89"/>
      <c r="G128" s="89"/>
      <c r="H128" s="103"/>
      <c r="I128" s="73"/>
      <c r="J128" s="73"/>
      <c r="K128" s="73"/>
      <c r="L128" s="73"/>
      <c r="M128" s="73"/>
      <c r="N128" s="104"/>
      <c r="O128" s="88"/>
      <c r="P128" s="88"/>
    </row>
    <row r="129" spans="2:16">
      <c r="B129" s="89"/>
      <c r="C129" s="89"/>
      <c r="D129" s="89"/>
      <c r="E129" s="89"/>
      <c r="F129" s="89"/>
      <c r="G129" s="89"/>
      <c r="H129" s="103"/>
      <c r="I129" s="73"/>
      <c r="J129" s="73"/>
      <c r="K129" s="73"/>
      <c r="L129" s="73"/>
      <c r="M129" s="73"/>
      <c r="N129" s="104"/>
      <c r="O129" s="88"/>
      <c r="P129" s="88"/>
    </row>
    <row r="130" spans="2:16">
      <c r="B130" s="89"/>
      <c r="C130" s="89"/>
      <c r="D130" s="89"/>
      <c r="E130" s="89"/>
      <c r="F130" s="89"/>
      <c r="G130" s="89"/>
      <c r="H130" s="103"/>
      <c r="I130" s="73"/>
      <c r="J130" s="73"/>
      <c r="K130" s="73"/>
      <c r="L130" s="73"/>
      <c r="M130" s="73"/>
      <c r="N130" s="104"/>
      <c r="O130" s="88"/>
      <c r="P130" s="88"/>
    </row>
    <row r="131" spans="2:16">
      <c r="B131" s="89"/>
      <c r="C131" s="89"/>
      <c r="D131" s="89"/>
      <c r="E131" s="89"/>
      <c r="F131" s="89"/>
      <c r="G131" s="89"/>
      <c r="H131" s="103"/>
      <c r="I131" s="73"/>
      <c r="J131" s="73"/>
      <c r="K131" s="73"/>
      <c r="L131" s="73"/>
      <c r="M131" s="73"/>
      <c r="N131" s="104"/>
      <c r="O131" s="88"/>
      <c r="P131" s="88"/>
    </row>
    <row r="132" spans="2:16">
      <c r="B132" s="89"/>
      <c r="C132" s="89"/>
      <c r="D132" s="89"/>
      <c r="E132" s="89"/>
      <c r="F132" s="89"/>
      <c r="G132" s="89"/>
      <c r="H132" s="103"/>
      <c r="I132" s="73"/>
      <c r="J132" s="73"/>
      <c r="K132" s="73"/>
      <c r="L132" s="73"/>
      <c r="M132" s="73"/>
      <c r="N132" s="104"/>
      <c r="O132" s="88"/>
      <c r="P132" s="88"/>
    </row>
    <row r="133" spans="2:16">
      <c r="B133" s="89"/>
      <c r="C133" s="89"/>
      <c r="D133" s="89"/>
      <c r="E133" s="89"/>
      <c r="F133" s="89"/>
      <c r="G133" s="89"/>
      <c r="H133" s="103"/>
      <c r="I133" s="73"/>
      <c r="J133" s="73"/>
      <c r="K133" s="73"/>
      <c r="L133" s="73"/>
      <c r="M133" s="73"/>
      <c r="N133" s="104"/>
      <c r="O133" s="88"/>
      <c r="P133" s="88"/>
    </row>
    <row r="134" spans="2:16">
      <c r="B134" s="89"/>
      <c r="C134" s="89"/>
      <c r="D134" s="89"/>
      <c r="E134" s="89"/>
      <c r="F134" s="89"/>
      <c r="G134" s="89"/>
      <c r="H134" s="103"/>
      <c r="I134" s="73"/>
      <c r="J134" s="73"/>
      <c r="K134" s="73"/>
      <c r="L134" s="73"/>
      <c r="M134" s="73"/>
      <c r="N134" s="104"/>
      <c r="O134" s="88"/>
      <c r="P134" s="88"/>
    </row>
    <row r="135" spans="2:16">
      <c r="B135" s="89"/>
      <c r="C135" s="89"/>
      <c r="D135" s="89"/>
      <c r="E135" s="89"/>
      <c r="F135" s="89"/>
      <c r="G135" s="89"/>
      <c r="H135" s="103"/>
      <c r="I135" s="73"/>
      <c r="J135" s="73"/>
      <c r="K135" s="73"/>
      <c r="L135" s="73"/>
      <c r="M135" s="73"/>
      <c r="N135" s="104"/>
      <c r="O135" s="88"/>
      <c r="P135" s="88"/>
    </row>
    <row r="136" spans="2:16">
      <c r="B136" s="89"/>
      <c r="C136" s="89"/>
      <c r="D136" s="89"/>
      <c r="E136" s="89"/>
      <c r="F136" s="89"/>
      <c r="G136" s="89"/>
      <c r="H136" s="103"/>
      <c r="I136" s="73"/>
      <c r="J136" s="73"/>
      <c r="K136" s="73"/>
      <c r="L136" s="73"/>
      <c r="M136" s="73"/>
      <c r="N136" s="104"/>
      <c r="O136" s="88"/>
      <c r="P136" s="88"/>
    </row>
    <row r="137" spans="2:16">
      <c r="B137" s="89"/>
      <c r="C137" s="89"/>
      <c r="D137" s="89"/>
      <c r="E137" s="89"/>
      <c r="F137" s="89"/>
      <c r="G137" s="89"/>
      <c r="H137" s="103"/>
      <c r="I137" s="73"/>
      <c r="J137" s="73"/>
      <c r="K137" s="73"/>
      <c r="L137" s="73"/>
      <c r="M137" s="73"/>
      <c r="N137" s="104"/>
      <c r="O137" s="88"/>
      <c r="P137" s="88"/>
    </row>
    <row r="138" spans="2:16">
      <c r="B138" s="89"/>
      <c r="C138" s="89"/>
      <c r="D138" s="89"/>
      <c r="E138" s="89"/>
      <c r="F138" s="89"/>
      <c r="G138" s="89"/>
      <c r="H138" s="103"/>
      <c r="I138" s="73"/>
      <c r="J138" s="73"/>
      <c r="K138" s="73"/>
      <c r="L138" s="73"/>
      <c r="M138" s="73"/>
      <c r="N138" s="104"/>
      <c r="O138" s="88"/>
      <c r="P138" s="88"/>
    </row>
    <row r="139" spans="2:16">
      <c r="B139" s="89"/>
      <c r="C139" s="89"/>
      <c r="D139" s="89"/>
      <c r="E139" s="89"/>
      <c r="F139" s="89"/>
      <c r="G139" s="89"/>
      <c r="H139" s="103"/>
      <c r="I139" s="73"/>
      <c r="J139" s="73"/>
      <c r="K139" s="73"/>
      <c r="L139" s="73"/>
      <c r="M139" s="73"/>
      <c r="N139" s="104"/>
      <c r="O139" s="88"/>
      <c r="P139" s="88"/>
    </row>
    <row r="140" spans="2:16">
      <c r="B140" s="89"/>
      <c r="C140" s="89"/>
      <c r="D140" s="89"/>
      <c r="E140" s="89"/>
      <c r="F140" s="89"/>
      <c r="G140" s="89"/>
      <c r="H140" s="103"/>
      <c r="I140" s="73"/>
      <c r="J140" s="73"/>
      <c r="K140" s="73"/>
      <c r="L140" s="73"/>
      <c r="M140" s="73"/>
      <c r="N140" s="104"/>
      <c r="O140" s="88"/>
      <c r="P140" s="88"/>
    </row>
    <row r="141" spans="2:16">
      <c r="B141" s="89"/>
      <c r="C141" s="89"/>
      <c r="D141" s="89"/>
      <c r="E141" s="89"/>
      <c r="F141" s="89"/>
      <c r="G141" s="89"/>
      <c r="H141" s="103"/>
      <c r="I141" s="73"/>
      <c r="J141" s="73"/>
      <c r="K141" s="73"/>
      <c r="L141" s="73"/>
      <c r="M141" s="73"/>
      <c r="N141" s="104"/>
      <c r="O141" s="88"/>
      <c r="P141" s="88"/>
    </row>
    <row r="142" spans="2:16">
      <c r="B142" s="89"/>
      <c r="C142" s="89"/>
      <c r="D142" s="89"/>
      <c r="E142" s="89"/>
      <c r="F142" s="89"/>
      <c r="G142" s="89"/>
      <c r="H142" s="103"/>
      <c r="I142" s="73"/>
      <c r="J142" s="73"/>
      <c r="K142" s="73"/>
      <c r="L142" s="73"/>
      <c r="M142" s="73"/>
      <c r="N142" s="104"/>
      <c r="O142" s="88"/>
      <c r="P142" s="88"/>
    </row>
    <row r="143" spans="2:16">
      <c r="B143" s="89"/>
      <c r="C143" s="89"/>
      <c r="D143" s="89"/>
      <c r="E143" s="89"/>
      <c r="F143" s="89"/>
      <c r="G143" s="89"/>
      <c r="H143" s="103"/>
      <c r="I143" s="73"/>
      <c r="J143" s="73"/>
      <c r="K143" s="73"/>
      <c r="L143" s="73"/>
      <c r="M143" s="73"/>
      <c r="N143" s="104"/>
      <c r="O143" s="88"/>
      <c r="P143" s="88"/>
    </row>
    <row r="144" spans="2:16">
      <c r="B144" s="89"/>
      <c r="C144" s="89"/>
      <c r="D144" s="89"/>
      <c r="E144" s="89"/>
      <c r="F144" s="89"/>
      <c r="G144" s="89"/>
      <c r="H144" s="103"/>
      <c r="I144" s="73"/>
      <c r="J144" s="73"/>
      <c r="K144" s="73"/>
      <c r="L144" s="73"/>
      <c r="M144" s="73"/>
      <c r="N144" s="104"/>
      <c r="O144" s="88"/>
      <c r="P144" s="88"/>
    </row>
    <row r="145" spans="2:16">
      <c r="B145" s="89"/>
      <c r="C145" s="89"/>
      <c r="D145" s="89"/>
      <c r="E145" s="89"/>
      <c r="F145" s="89"/>
      <c r="G145" s="89"/>
      <c r="H145" s="103"/>
      <c r="I145" s="73"/>
      <c r="J145" s="73"/>
      <c r="K145" s="73"/>
      <c r="L145" s="73"/>
      <c r="M145" s="73"/>
      <c r="N145" s="104"/>
      <c r="O145" s="88"/>
      <c r="P145" s="88"/>
    </row>
    <row r="146" spans="2:16">
      <c r="B146" s="89"/>
      <c r="C146" s="89"/>
      <c r="D146" s="89"/>
      <c r="E146" s="89"/>
      <c r="F146" s="89"/>
      <c r="G146" s="89"/>
      <c r="H146" s="103"/>
      <c r="I146" s="73"/>
      <c r="J146" s="73"/>
      <c r="K146" s="73"/>
      <c r="L146" s="73"/>
      <c r="M146" s="73"/>
      <c r="N146" s="104"/>
      <c r="O146" s="88"/>
      <c r="P146" s="88"/>
    </row>
    <row r="147" spans="2:16">
      <c r="B147" s="89"/>
      <c r="C147" s="89"/>
      <c r="D147" s="89"/>
      <c r="E147" s="89"/>
      <c r="F147" s="89"/>
      <c r="G147" s="89"/>
      <c r="H147" s="103"/>
      <c r="I147" s="73"/>
      <c r="J147" s="73"/>
      <c r="K147" s="73"/>
      <c r="L147" s="73"/>
      <c r="M147" s="73"/>
      <c r="N147" s="104"/>
      <c r="O147" s="88"/>
      <c r="P147" s="88"/>
    </row>
    <row r="148" spans="2:16">
      <c r="B148" s="89"/>
      <c r="C148" s="89"/>
      <c r="D148" s="89"/>
      <c r="E148" s="89"/>
      <c r="F148" s="89"/>
      <c r="G148" s="89"/>
      <c r="H148" s="103"/>
      <c r="I148" s="73"/>
      <c r="J148" s="73"/>
      <c r="K148" s="73"/>
      <c r="L148" s="73"/>
      <c r="M148" s="73"/>
      <c r="N148" s="104"/>
      <c r="O148" s="88"/>
      <c r="P148" s="88"/>
    </row>
    <row r="149" spans="2:16">
      <c r="B149" s="89"/>
      <c r="C149" s="89"/>
      <c r="D149" s="89"/>
      <c r="E149" s="89"/>
      <c r="F149" s="89"/>
      <c r="G149" s="89"/>
      <c r="H149" s="103"/>
      <c r="I149" s="73"/>
      <c r="J149" s="73"/>
      <c r="K149" s="73"/>
      <c r="L149" s="73"/>
      <c r="M149" s="73"/>
      <c r="N149" s="104"/>
      <c r="O149" s="88"/>
      <c r="P149" s="88"/>
    </row>
    <row r="150" spans="2:16">
      <c r="B150" s="89"/>
      <c r="C150" s="89"/>
      <c r="D150" s="89"/>
      <c r="E150" s="89"/>
      <c r="F150" s="89"/>
      <c r="G150" s="89"/>
      <c r="H150" s="103"/>
      <c r="I150" s="73"/>
      <c r="J150" s="73"/>
      <c r="K150" s="73"/>
      <c r="L150" s="73"/>
      <c r="M150" s="73"/>
      <c r="N150" s="104"/>
      <c r="O150" s="88"/>
      <c r="P150" s="88"/>
    </row>
    <row r="151" spans="2:16">
      <c r="B151" s="89"/>
      <c r="C151" s="89"/>
      <c r="D151" s="89"/>
      <c r="E151" s="89"/>
      <c r="F151" s="89"/>
      <c r="G151" s="89"/>
      <c r="H151" s="103"/>
      <c r="I151" s="73"/>
      <c r="J151" s="73"/>
      <c r="K151" s="73"/>
      <c r="L151" s="73"/>
      <c r="M151" s="73"/>
      <c r="N151" s="104"/>
      <c r="O151" s="88"/>
      <c r="P151" s="88"/>
    </row>
    <row r="152" spans="2:16">
      <c r="B152" s="89"/>
      <c r="C152" s="89"/>
      <c r="D152" s="89"/>
      <c r="E152" s="89"/>
      <c r="F152" s="89"/>
      <c r="G152" s="89"/>
      <c r="H152" s="103"/>
      <c r="I152" s="73"/>
      <c r="J152" s="73"/>
      <c r="K152" s="73"/>
      <c r="L152" s="73"/>
      <c r="M152" s="73"/>
      <c r="N152" s="104"/>
      <c r="O152" s="88"/>
      <c r="P152" s="88"/>
    </row>
    <row r="153" spans="2:16">
      <c r="B153" s="89"/>
      <c r="C153" s="89"/>
      <c r="D153" s="89"/>
      <c r="E153" s="89"/>
      <c r="F153" s="89"/>
      <c r="G153" s="89"/>
      <c r="H153" s="103"/>
      <c r="I153" s="73"/>
      <c r="J153" s="73"/>
      <c r="K153" s="73"/>
      <c r="L153" s="73"/>
      <c r="M153" s="73"/>
      <c r="N153" s="104"/>
      <c r="O153" s="88"/>
      <c r="P153" s="88"/>
    </row>
    <row r="154" spans="2:16">
      <c r="B154" s="89"/>
      <c r="C154" s="89"/>
      <c r="D154" s="89"/>
      <c r="E154" s="89"/>
      <c r="F154" s="89"/>
      <c r="G154" s="89"/>
      <c r="H154" s="103"/>
      <c r="I154" s="73"/>
      <c r="J154" s="73"/>
      <c r="K154" s="73"/>
      <c r="L154" s="73"/>
      <c r="M154" s="73"/>
      <c r="N154" s="104"/>
      <c r="O154" s="88"/>
      <c r="P154" s="88"/>
    </row>
    <row r="155" spans="2:16">
      <c r="B155" s="89"/>
      <c r="C155" s="89"/>
      <c r="D155" s="89"/>
      <c r="E155" s="89"/>
      <c r="F155" s="89"/>
      <c r="G155" s="89"/>
      <c r="H155" s="103"/>
      <c r="I155" s="73"/>
      <c r="J155" s="73"/>
      <c r="K155" s="73"/>
      <c r="L155" s="73"/>
      <c r="M155" s="73"/>
      <c r="N155" s="104"/>
      <c r="O155" s="88"/>
      <c r="P155" s="88"/>
    </row>
    <row r="156" spans="2:16">
      <c r="B156" s="89"/>
      <c r="C156" s="89"/>
      <c r="D156" s="89"/>
      <c r="E156" s="89"/>
      <c r="F156" s="89"/>
      <c r="G156" s="89"/>
      <c r="H156" s="103"/>
      <c r="I156" s="73"/>
      <c r="J156" s="73"/>
      <c r="K156" s="73"/>
      <c r="L156" s="73"/>
      <c r="M156" s="73"/>
      <c r="N156" s="104"/>
      <c r="O156" s="88"/>
      <c r="P156" s="88"/>
    </row>
    <row r="157" spans="2:16">
      <c r="B157" s="89"/>
      <c r="C157" s="89"/>
      <c r="D157" s="89"/>
      <c r="E157" s="89"/>
      <c r="F157" s="89"/>
      <c r="G157" s="89"/>
      <c r="H157" s="103"/>
      <c r="I157" s="73"/>
      <c r="J157" s="73"/>
      <c r="K157" s="73"/>
      <c r="L157" s="73"/>
      <c r="M157" s="73"/>
      <c r="N157" s="104"/>
      <c r="O157" s="88"/>
      <c r="P157" s="88"/>
    </row>
    <row r="158" spans="2:16">
      <c r="B158" s="89"/>
      <c r="C158" s="89"/>
      <c r="D158" s="89"/>
      <c r="E158" s="89"/>
      <c r="F158" s="89"/>
      <c r="G158" s="89"/>
      <c r="H158" s="103"/>
      <c r="I158" s="73"/>
      <c r="J158" s="73"/>
      <c r="K158" s="73"/>
      <c r="L158" s="73"/>
      <c r="M158" s="73"/>
      <c r="N158" s="104"/>
      <c r="O158" s="88"/>
      <c r="P158" s="88"/>
    </row>
    <row r="159" spans="2:16">
      <c r="B159" s="89"/>
      <c r="C159" s="89"/>
      <c r="D159" s="89"/>
      <c r="E159" s="89"/>
      <c r="F159" s="89"/>
      <c r="G159" s="89"/>
      <c r="H159" s="103"/>
      <c r="I159" s="73"/>
      <c r="J159" s="73"/>
      <c r="K159" s="73"/>
      <c r="L159" s="73"/>
      <c r="M159" s="73"/>
      <c r="N159" s="104"/>
      <c r="O159" s="88"/>
      <c r="P159" s="88"/>
    </row>
    <row r="160" spans="2:16">
      <c r="B160" s="89"/>
      <c r="C160" s="89"/>
      <c r="D160" s="89"/>
      <c r="E160" s="89"/>
      <c r="F160" s="89"/>
      <c r="G160" s="89"/>
      <c r="H160" s="103"/>
      <c r="I160" s="73"/>
      <c r="J160" s="73"/>
      <c r="K160" s="73"/>
      <c r="L160" s="73"/>
      <c r="M160" s="73"/>
      <c r="N160" s="104"/>
      <c r="O160" s="88"/>
      <c r="P160" s="88"/>
    </row>
    <row r="161" spans="2:16">
      <c r="B161" s="89"/>
      <c r="C161" s="89"/>
      <c r="D161" s="89"/>
      <c r="E161" s="89"/>
      <c r="F161" s="89"/>
      <c r="G161" s="89"/>
      <c r="H161" s="103"/>
      <c r="I161" s="73"/>
      <c r="J161" s="73"/>
      <c r="K161" s="73"/>
      <c r="L161" s="73"/>
      <c r="M161" s="73"/>
      <c r="N161" s="104"/>
      <c r="O161" s="88"/>
      <c r="P161" s="88"/>
    </row>
    <row r="162" spans="2:16">
      <c r="B162" s="89"/>
      <c r="C162" s="89"/>
      <c r="D162" s="89"/>
      <c r="E162" s="89"/>
      <c r="F162" s="89"/>
      <c r="G162" s="89"/>
      <c r="H162" s="103"/>
      <c r="I162" s="73"/>
      <c r="J162" s="73"/>
      <c r="K162" s="73"/>
      <c r="L162" s="73"/>
      <c r="M162" s="73"/>
      <c r="N162" s="104"/>
      <c r="O162" s="88"/>
      <c r="P162" s="88"/>
    </row>
    <row r="163" spans="2:16">
      <c r="B163" s="89"/>
      <c r="C163" s="89"/>
      <c r="D163" s="89"/>
      <c r="E163" s="89"/>
      <c r="F163" s="89"/>
      <c r="G163" s="89"/>
      <c r="H163" s="103"/>
      <c r="I163" s="73"/>
      <c r="J163" s="73"/>
      <c r="K163" s="73"/>
      <c r="L163" s="73"/>
      <c r="M163" s="73"/>
      <c r="N163" s="104"/>
      <c r="O163" s="88"/>
      <c r="P163" s="88"/>
    </row>
    <row r="164" spans="2:16">
      <c r="B164" s="89"/>
      <c r="C164" s="89"/>
      <c r="D164" s="89"/>
      <c r="E164" s="89"/>
      <c r="F164" s="89"/>
      <c r="G164" s="89"/>
      <c r="H164" s="103"/>
      <c r="I164" s="73"/>
      <c r="J164" s="73"/>
      <c r="K164" s="73"/>
      <c r="L164" s="73"/>
      <c r="M164" s="73"/>
      <c r="N164" s="104"/>
      <c r="O164" s="88"/>
      <c r="P164" s="88"/>
    </row>
    <row r="165" spans="2:16">
      <c r="B165" s="89"/>
      <c r="C165" s="89"/>
      <c r="D165" s="89"/>
      <c r="E165" s="89"/>
      <c r="F165" s="89"/>
      <c r="G165" s="89"/>
      <c r="H165" s="103"/>
      <c r="I165" s="73"/>
      <c r="J165" s="73"/>
      <c r="K165" s="73"/>
      <c r="L165" s="73"/>
      <c r="M165" s="73"/>
      <c r="N165" s="104"/>
      <c r="O165" s="88"/>
      <c r="P165" s="88"/>
    </row>
    <row r="166" spans="2:16">
      <c r="B166" s="89"/>
      <c r="C166" s="89"/>
      <c r="D166" s="89"/>
      <c r="E166" s="89"/>
      <c r="F166" s="89"/>
      <c r="G166" s="89"/>
      <c r="H166" s="103"/>
      <c r="I166" s="73"/>
      <c r="J166" s="73"/>
      <c r="K166" s="73"/>
      <c r="L166" s="73"/>
      <c r="M166" s="73"/>
      <c r="N166" s="104"/>
      <c r="O166" s="88"/>
      <c r="P166" s="88"/>
    </row>
    <row r="167" spans="2:16">
      <c r="B167" s="89"/>
      <c r="C167" s="89"/>
      <c r="D167" s="89"/>
      <c r="E167" s="89"/>
      <c r="F167" s="89"/>
      <c r="G167" s="89"/>
      <c r="H167" s="103"/>
      <c r="I167" s="73"/>
      <c r="J167" s="73"/>
      <c r="K167" s="73"/>
      <c r="L167" s="73"/>
      <c r="M167" s="73"/>
      <c r="N167" s="104"/>
      <c r="O167" s="88"/>
      <c r="P167" s="88"/>
    </row>
    <row r="168" spans="2:16">
      <c r="B168" s="89"/>
      <c r="C168" s="89"/>
      <c r="D168" s="89"/>
      <c r="E168" s="89"/>
      <c r="F168" s="89"/>
      <c r="G168" s="89"/>
      <c r="H168" s="103"/>
      <c r="I168" s="73"/>
      <c r="J168" s="73"/>
      <c r="K168" s="73"/>
      <c r="L168" s="73"/>
      <c r="M168" s="73"/>
      <c r="N168" s="104"/>
      <c r="O168" s="88"/>
      <c r="P168" s="88"/>
    </row>
    <row r="169" spans="2:16">
      <c r="B169" s="89"/>
      <c r="C169" s="89"/>
      <c r="D169" s="89"/>
      <c r="E169" s="89"/>
      <c r="F169" s="89"/>
      <c r="G169" s="89"/>
      <c r="H169" s="103"/>
      <c r="I169" s="73"/>
      <c r="J169" s="73"/>
      <c r="K169" s="73"/>
      <c r="L169" s="73"/>
      <c r="M169" s="73"/>
      <c r="N169" s="104"/>
      <c r="O169" s="88"/>
      <c r="P169" s="88"/>
    </row>
    <row r="170" spans="2:16">
      <c r="B170" s="89"/>
      <c r="C170" s="89"/>
      <c r="D170" s="89"/>
      <c r="E170" s="89"/>
      <c r="F170" s="89"/>
      <c r="G170" s="89"/>
      <c r="H170" s="103"/>
      <c r="I170" s="73"/>
      <c r="J170" s="73"/>
      <c r="K170" s="73"/>
      <c r="L170" s="73"/>
      <c r="M170" s="73"/>
      <c r="N170" s="104"/>
      <c r="O170" s="88"/>
      <c r="P170" s="88"/>
    </row>
    <row r="171" spans="2:16">
      <c r="B171" s="89"/>
      <c r="C171" s="89"/>
      <c r="D171" s="89"/>
      <c r="E171" s="89"/>
      <c r="F171" s="89"/>
      <c r="G171" s="89"/>
      <c r="H171" s="103"/>
      <c r="I171" s="73"/>
      <c r="J171" s="73"/>
      <c r="K171" s="73"/>
      <c r="L171" s="73"/>
      <c r="M171" s="73"/>
      <c r="N171" s="104"/>
      <c r="O171" s="88"/>
      <c r="P171" s="88"/>
    </row>
    <row r="172" spans="2:16">
      <c r="B172" s="89"/>
      <c r="C172" s="89"/>
      <c r="D172" s="89"/>
      <c r="E172" s="89"/>
      <c r="F172" s="89"/>
      <c r="G172" s="89"/>
      <c r="H172" s="103"/>
      <c r="I172" s="73"/>
      <c r="J172" s="73"/>
      <c r="K172" s="73"/>
      <c r="L172" s="73"/>
      <c r="M172" s="73"/>
      <c r="N172" s="104"/>
      <c r="O172" s="88"/>
      <c r="P172" s="88"/>
    </row>
    <row r="173" spans="2:16">
      <c r="B173" s="89"/>
      <c r="C173" s="89"/>
      <c r="D173" s="89"/>
      <c r="E173" s="89"/>
      <c r="F173" s="89"/>
      <c r="G173" s="89"/>
      <c r="H173" s="103"/>
      <c r="I173" s="73"/>
      <c r="J173" s="73"/>
      <c r="K173" s="73"/>
      <c r="L173" s="73"/>
      <c r="M173" s="73"/>
      <c r="N173" s="104"/>
      <c r="O173" s="88"/>
      <c r="P173" s="88"/>
    </row>
    <row r="174" spans="2:16">
      <c r="B174" s="89"/>
      <c r="C174" s="89"/>
      <c r="D174" s="89"/>
      <c r="E174" s="89"/>
      <c r="F174" s="89"/>
      <c r="G174" s="89"/>
      <c r="H174" s="103"/>
      <c r="I174" s="73"/>
      <c r="J174" s="73"/>
      <c r="K174" s="73"/>
      <c r="L174" s="73"/>
      <c r="M174" s="73"/>
      <c r="N174" s="104"/>
      <c r="O174" s="88"/>
      <c r="P174" s="88"/>
    </row>
    <row r="175" spans="2:16">
      <c r="B175" s="89"/>
      <c r="C175" s="89"/>
      <c r="D175" s="89"/>
      <c r="E175" s="89"/>
      <c r="F175" s="89"/>
      <c r="G175" s="89"/>
      <c r="H175" s="103"/>
      <c r="I175" s="73"/>
      <c r="J175" s="73"/>
      <c r="K175" s="73"/>
      <c r="L175" s="73"/>
      <c r="M175" s="73"/>
      <c r="N175" s="104"/>
      <c r="O175" s="88"/>
      <c r="P175" s="88"/>
    </row>
    <row r="176" spans="2:16">
      <c r="B176" s="89"/>
      <c r="C176" s="89"/>
      <c r="D176" s="89"/>
      <c r="E176" s="89"/>
      <c r="F176" s="89"/>
      <c r="G176" s="89"/>
      <c r="H176" s="103"/>
      <c r="I176" s="73"/>
      <c r="J176" s="73"/>
      <c r="K176" s="73"/>
      <c r="L176" s="73"/>
      <c r="M176" s="73"/>
      <c r="N176" s="104"/>
      <c r="O176" s="88"/>
      <c r="P176" s="88"/>
    </row>
    <row r="177" spans="2:16">
      <c r="B177" s="89"/>
      <c r="C177" s="89"/>
      <c r="D177" s="89"/>
      <c r="E177" s="89"/>
      <c r="F177" s="89"/>
      <c r="G177" s="89"/>
      <c r="H177" s="103"/>
      <c r="I177" s="73"/>
      <c r="J177" s="73"/>
      <c r="K177" s="73"/>
      <c r="L177" s="73"/>
      <c r="M177" s="73"/>
      <c r="N177" s="104"/>
      <c r="O177" s="88"/>
      <c r="P177" s="88"/>
    </row>
    <row r="178" spans="2:16">
      <c r="B178" s="89"/>
      <c r="C178" s="89"/>
      <c r="D178" s="89"/>
      <c r="E178" s="89"/>
      <c r="F178" s="89"/>
      <c r="G178" s="89"/>
      <c r="H178" s="103"/>
      <c r="I178" s="73"/>
      <c r="J178" s="73"/>
      <c r="K178" s="73"/>
      <c r="L178" s="73"/>
      <c r="M178" s="73"/>
      <c r="N178" s="104"/>
      <c r="O178" s="88"/>
      <c r="P178" s="88"/>
    </row>
    <row r="179" spans="2:16">
      <c r="B179" s="89"/>
      <c r="C179" s="89"/>
      <c r="D179" s="89"/>
      <c r="E179" s="89"/>
      <c r="F179" s="89"/>
      <c r="G179" s="89"/>
      <c r="H179" s="103"/>
      <c r="I179" s="73"/>
      <c r="J179" s="73"/>
      <c r="K179" s="73"/>
      <c r="L179" s="73"/>
      <c r="M179" s="73"/>
      <c r="N179" s="104"/>
      <c r="O179" s="88"/>
      <c r="P179" s="88"/>
    </row>
    <row r="180" spans="2:16">
      <c r="B180" s="89"/>
      <c r="C180" s="89"/>
      <c r="D180" s="89"/>
      <c r="E180" s="89"/>
      <c r="F180" s="89"/>
      <c r="G180" s="89"/>
      <c r="H180" s="103"/>
      <c r="I180" s="73"/>
      <c r="J180" s="73"/>
      <c r="K180" s="73"/>
      <c r="L180" s="73"/>
      <c r="M180" s="73"/>
      <c r="N180" s="104"/>
      <c r="O180" s="88"/>
      <c r="P180" s="88"/>
    </row>
    <row r="181" spans="2:16">
      <c r="B181" s="89"/>
      <c r="C181" s="89"/>
      <c r="D181" s="89"/>
      <c r="E181" s="89"/>
      <c r="F181" s="89"/>
      <c r="G181" s="89"/>
      <c r="H181" s="103"/>
      <c r="I181" s="73"/>
      <c r="J181" s="73"/>
      <c r="K181" s="73"/>
      <c r="L181" s="73"/>
      <c r="M181" s="73"/>
      <c r="N181" s="104"/>
      <c r="O181" s="88"/>
      <c r="P181" s="88"/>
    </row>
    <row r="182" spans="2:16">
      <c r="B182" s="89"/>
      <c r="C182" s="89"/>
      <c r="D182" s="89"/>
      <c r="E182" s="89"/>
      <c r="F182" s="89"/>
      <c r="G182" s="89"/>
      <c r="H182" s="103"/>
      <c r="I182" s="73"/>
      <c r="J182" s="73"/>
      <c r="K182" s="73"/>
      <c r="L182" s="73"/>
      <c r="M182" s="73"/>
      <c r="N182" s="104"/>
      <c r="O182" s="88"/>
      <c r="P182" s="88"/>
    </row>
    <row r="183" spans="2:16">
      <c r="B183" s="89"/>
      <c r="C183" s="89"/>
      <c r="D183" s="89"/>
      <c r="E183" s="89"/>
      <c r="F183" s="89"/>
      <c r="G183" s="89"/>
      <c r="H183" s="103"/>
      <c r="I183" s="73"/>
      <c r="J183" s="73"/>
      <c r="K183" s="73"/>
      <c r="L183" s="73"/>
      <c r="M183" s="73"/>
      <c r="N183" s="104"/>
      <c r="O183" s="88"/>
      <c r="P183" s="88"/>
    </row>
    <row r="184" spans="2:16">
      <c r="B184" s="89"/>
      <c r="C184" s="89"/>
      <c r="D184" s="89"/>
      <c r="E184" s="89"/>
      <c r="F184" s="89"/>
      <c r="G184" s="89"/>
      <c r="H184" s="103"/>
      <c r="I184" s="73"/>
      <c r="J184" s="73"/>
      <c r="K184" s="73"/>
      <c r="L184" s="73"/>
      <c r="M184" s="73"/>
      <c r="N184" s="104"/>
      <c r="O184" s="88"/>
      <c r="P184" s="88"/>
    </row>
    <row r="185" spans="2:16">
      <c r="B185" s="89"/>
      <c r="C185" s="89"/>
      <c r="D185" s="89"/>
      <c r="E185" s="89"/>
      <c r="F185" s="89"/>
      <c r="G185" s="89"/>
      <c r="H185" s="103"/>
      <c r="I185" s="73"/>
      <c r="J185" s="73"/>
      <c r="K185" s="73"/>
      <c r="L185" s="73"/>
      <c r="M185" s="73"/>
      <c r="N185" s="104"/>
      <c r="O185" s="88"/>
      <c r="P185" s="88"/>
    </row>
    <row r="186" spans="2:16">
      <c r="B186" s="89"/>
      <c r="C186" s="89"/>
      <c r="D186" s="89"/>
      <c r="E186" s="89"/>
      <c r="F186" s="89"/>
      <c r="G186" s="89"/>
      <c r="H186" s="103"/>
      <c r="I186" s="73"/>
      <c r="J186" s="73"/>
      <c r="K186" s="73"/>
      <c r="L186" s="73"/>
      <c r="M186" s="73"/>
      <c r="N186" s="104"/>
      <c r="O186" s="88"/>
      <c r="P186" s="88"/>
    </row>
    <row r="187" spans="2:16">
      <c r="B187" s="89"/>
      <c r="C187" s="89"/>
      <c r="D187" s="89"/>
      <c r="E187" s="89"/>
      <c r="F187" s="89"/>
      <c r="G187" s="89"/>
      <c r="H187" s="103"/>
      <c r="I187" s="73"/>
      <c r="J187" s="73"/>
      <c r="K187" s="73"/>
      <c r="L187" s="73"/>
      <c r="M187" s="73"/>
      <c r="N187" s="104"/>
      <c r="O187" s="88"/>
      <c r="P187" s="88"/>
    </row>
    <row r="188" spans="2:16">
      <c r="B188" s="89"/>
      <c r="C188" s="89"/>
      <c r="D188" s="89"/>
      <c r="E188" s="89"/>
      <c r="F188" s="89"/>
      <c r="G188" s="89"/>
      <c r="H188" s="103"/>
      <c r="I188" s="73"/>
      <c r="J188" s="73"/>
      <c r="K188" s="73"/>
      <c r="L188" s="73"/>
      <c r="M188" s="73"/>
      <c r="N188" s="104"/>
      <c r="O188" s="88"/>
      <c r="P188" s="88"/>
    </row>
    <row r="189" spans="2:16">
      <c r="B189" s="89"/>
      <c r="C189" s="89"/>
      <c r="D189" s="89"/>
      <c r="E189" s="89"/>
      <c r="F189" s="89"/>
      <c r="G189" s="89"/>
      <c r="H189" s="103"/>
      <c r="I189" s="73"/>
      <c r="J189" s="73"/>
      <c r="K189" s="73"/>
      <c r="L189" s="73"/>
      <c r="M189" s="73"/>
      <c r="N189" s="104"/>
      <c r="O189" s="88"/>
      <c r="P189" s="88"/>
    </row>
    <row r="190" spans="2:16">
      <c r="B190" s="89"/>
      <c r="C190" s="89"/>
      <c r="D190" s="89"/>
      <c r="E190" s="89"/>
      <c r="F190" s="89"/>
      <c r="G190" s="89"/>
      <c r="H190" s="103"/>
      <c r="I190" s="73"/>
      <c r="J190" s="73"/>
      <c r="K190" s="73"/>
      <c r="L190" s="73"/>
      <c r="M190" s="73"/>
      <c r="N190" s="104"/>
      <c r="O190" s="88"/>
      <c r="P190" s="88"/>
    </row>
    <row r="191" spans="2:16" ht="14.25">
      <c r="B191" s="105"/>
      <c r="C191" s="105"/>
      <c r="D191" s="105"/>
      <c r="E191" s="105"/>
      <c r="F191" s="105"/>
      <c r="G191" s="105"/>
      <c r="H191" s="106"/>
      <c r="I191" s="107"/>
      <c r="J191" s="107"/>
      <c r="K191" s="107"/>
      <c r="L191" s="107"/>
      <c r="M191" s="107"/>
      <c r="N191" s="108"/>
      <c r="O191" s="109"/>
      <c r="P191" s="109"/>
    </row>
    <row r="192" spans="2:16">
      <c r="B192" s="110"/>
      <c r="C192" s="110"/>
      <c r="D192" s="110"/>
      <c r="E192" s="110"/>
      <c r="F192" s="110"/>
      <c r="G192" s="110"/>
      <c r="H192" s="2"/>
      <c r="I192" s="3"/>
      <c r="J192" s="3"/>
      <c r="K192" s="3"/>
      <c r="L192" s="3"/>
      <c r="M192" s="3"/>
      <c r="N192" s="4"/>
      <c r="O192" s="5"/>
      <c r="P192" s="5"/>
    </row>
    <row r="193" spans="2:16">
      <c r="B193" s="110"/>
      <c r="C193" s="110"/>
      <c r="D193" s="110"/>
      <c r="E193" s="110"/>
      <c r="F193" s="110"/>
      <c r="G193" s="110"/>
      <c r="H193" s="2"/>
      <c r="I193" s="3"/>
      <c r="J193" s="3"/>
      <c r="K193" s="3"/>
      <c r="L193" s="3"/>
      <c r="M193" s="3"/>
      <c r="N193" s="4"/>
      <c r="O193" s="5"/>
      <c r="P193" s="5"/>
    </row>
    <row r="194" spans="2:16">
      <c r="B194" s="110"/>
      <c r="C194" s="110"/>
      <c r="D194" s="110"/>
      <c r="E194" s="110"/>
      <c r="F194" s="110"/>
      <c r="G194" s="110"/>
      <c r="H194" s="2"/>
      <c r="I194" s="3"/>
      <c r="J194" s="3"/>
      <c r="K194" s="3"/>
      <c r="L194" s="3"/>
      <c r="M194" s="3"/>
      <c r="N194" s="4"/>
      <c r="O194" s="5"/>
      <c r="P194" s="5"/>
    </row>
    <row r="195" spans="2:16">
      <c r="B195" s="110"/>
      <c r="C195" s="110"/>
      <c r="D195" s="110"/>
      <c r="E195" s="110"/>
      <c r="F195" s="110"/>
      <c r="G195" s="110"/>
      <c r="H195" s="2"/>
      <c r="I195" s="3"/>
      <c r="J195" s="3"/>
      <c r="K195" s="3"/>
      <c r="L195" s="3"/>
      <c r="M195" s="3"/>
      <c r="N195" s="4"/>
      <c r="O195" s="5"/>
      <c r="P195" s="5"/>
    </row>
    <row r="196" spans="2:16">
      <c r="B196" s="110"/>
      <c r="C196" s="110"/>
      <c r="D196" s="110"/>
      <c r="E196" s="110"/>
      <c r="F196" s="110"/>
      <c r="G196" s="110"/>
      <c r="H196" s="2"/>
      <c r="I196" s="3"/>
      <c r="J196" s="3"/>
      <c r="K196" s="3"/>
      <c r="L196" s="3"/>
      <c r="M196" s="3"/>
      <c r="N196" s="4"/>
      <c r="O196" s="5"/>
      <c r="P196" s="5"/>
    </row>
    <row r="197" spans="2:16">
      <c r="B197" s="110"/>
      <c r="C197" s="110"/>
      <c r="D197" s="110"/>
      <c r="E197" s="110"/>
      <c r="F197" s="110"/>
      <c r="G197" s="110"/>
      <c r="H197" s="2"/>
      <c r="I197" s="3"/>
      <c r="J197" s="3"/>
      <c r="K197" s="3"/>
      <c r="L197" s="3"/>
      <c r="M197" s="3"/>
      <c r="N197" s="4"/>
      <c r="O197" s="5"/>
      <c r="P197" s="5"/>
    </row>
    <row r="198" spans="2:16">
      <c r="B198" s="110"/>
      <c r="C198" s="110"/>
      <c r="D198" s="110"/>
      <c r="E198" s="110"/>
      <c r="F198" s="110"/>
      <c r="G198" s="110"/>
      <c r="H198" s="2"/>
      <c r="I198" s="3"/>
      <c r="J198" s="3"/>
      <c r="K198" s="3"/>
      <c r="L198" s="3"/>
      <c r="M198" s="3"/>
      <c r="N198" s="4"/>
      <c r="O198" s="5"/>
      <c r="P198" s="5"/>
    </row>
    <row r="199" spans="2:16">
      <c r="B199" s="110"/>
      <c r="C199" s="110"/>
      <c r="D199" s="110"/>
      <c r="E199" s="110"/>
      <c r="F199" s="110"/>
      <c r="G199" s="110"/>
      <c r="H199" s="2"/>
      <c r="I199" s="3"/>
      <c r="J199" s="3"/>
      <c r="K199" s="3"/>
      <c r="L199" s="3"/>
      <c r="M199" s="3"/>
      <c r="N199" s="4"/>
      <c r="O199" s="5"/>
      <c r="P199" s="5"/>
    </row>
    <row r="200" spans="2:16">
      <c r="B200" s="110"/>
      <c r="C200" s="110"/>
      <c r="D200" s="110"/>
      <c r="E200" s="110"/>
      <c r="F200" s="110"/>
      <c r="G200" s="110"/>
      <c r="H200" s="2"/>
      <c r="I200" s="3"/>
      <c r="J200" s="3"/>
      <c r="K200" s="3"/>
      <c r="L200" s="3"/>
      <c r="M200" s="3"/>
      <c r="N200" s="4"/>
      <c r="O200" s="5"/>
      <c r="P200" s="5"/>
    </row>
    <row r="201" spans="2:16">
      <c r="B201" s="110"/>
      <c r="C201" s="110"/>
      <c r="D201" s="110"/>
      <c r="E201" s="110"/>
      <c r="F201" s="110"/>
      <c r="G201" s="110"/>
      <c r="H201" s="2"/>
      <c r="I201" s="3"/>
      <c r="J201" s="3"/>
      <c r="K201" s="3"/>
      <c r="L201" s="3"/>
      <c r="M201" s="3"/>
      <c r="N201" s="4"/>
      <c r="O201" s="5"/>
      <c r="P201" s="5"/>
    </row>
    <row r="202" spans="2:16">
      <c r="B202" s="110"/>
      <c r="C202" s="110"/>
      <c r="D202" s="110"/>
      <c r="E202" s="110"/>
      <c r="F202" s="110"/>
      <c r="G202" s="110"/>
      <c r="H202" s="2"/>
      <c r="I202" s="3"/>
      <c r="J202" s="3"/>
      <c r="K202" s="3"/>
      <c r="L202" s="3"/>
      <c r="M202" s="3"/>
      <c r="N202" s="4"/>
      <c r="O202" s="5"/>
      <c r="P202" s="5"/>
    </row>
    <row r="203" spans="2:16">
      <c r="B203" s="110"/>
      <c r="C203" s="110"/>
      <c r="D203" s="110"/>
      <c r="E203" s="110"/>
      <c r="F203" s="110"/>
      <c r="G203" s="110"/>
      <c r="H203" s="2"/>
      <c r="I203" s="3"/>
      <c r="J203" s="3"/>
      <c r="K203" s="3"/>
      <c r="L203" s="3"/>
      <c r="M203" s="3"/>
      <c r="N203" s="4"/>
      <c r="O203" s="5"/>
      <c r="P203" s="5"/>
    </row>
    <row r="204" spans="2:16">
      <c r="B204" s="110"/>
      <c r="C204" s="110"/>
      <c r="D204" s="110"/>
      <c r="E204" s="110"/>
      <c r="F204" s="110"/>
      <c r="G204" s="110"/>
      <c r="H204" s="2"/>
      <c r="I204" s="3"/>
      <c r="J204" s="3"/>
      <c r="K204" s="3"/>
      <c r="L204" s="3"/>
      <c r="M204" s="3"/>
      <c r="N204" s="4"/>
      <c r="O204" s="5"/>
      <c r="P204" s="5"/>
    </row>
    <row r="205" spans="2:16">
      <c r="B205" s="110"/>
      <c r="C205" s="110"/>
      <c r="D205" s="110"/>
      <c r="E205" s="110"/>
      <c r="F205" s="110"/>
      <c r="G205" s="110"/>
      <c r="H205" s="2"/>
      <c r="I205" s="3"/>
      <c r="J205" s="3"/>
      <c r="K205" s="3"/>
      <c r="L205" s="3"/>
      <c r="M205" s="3"/>
      <c r="N205" s="4"/>
      <c r="O205" s="5"/>
      <c r="P205" s="5"/>
    </row>
    <row r="206" spans="2:16">
      <c r="B206" s="110"/>
      <c r="C206" s="110"/>
      <c r="D206" s="110"/>
      <c r="E206" s="110"/>
      <c r="F206" s="110"/>
      <c r="G206" s="110"/>
      <c r="H206" s="2"/>
      <c r="I206" s="3"/>
      <c r="J206" s="3"/>
      <c r="K206" s="3"/>
      <c r="L206" s="3"/>
      <c r="M206" s="3"/>
      <c r="N206" s="4"/>
      <c r="O206" s="5"/>
      <c r="P206" s="5"/>
    </row>
    <row r="207" spans="2:16">
      <c r="B207" s="110"/>
      <c r="C207" s="110"/>
      <c r="D207" s="110"/>
      <c r="E207" s="110"/>
      <c r="F207" s="110"/>
      <c r="G207" s="110"/>
      <c r="H207" s="2"/>
      <c r="I207" s="3"/>
      <c r="J207" s="3"/>
      <c r="K207" s="3"/>
      <c r="L207" s="3"/>
      <c r="M207" s="3"/>
      <c r="N207" s="4"/>
      <c r="O207" s="5"/>
      <c r="P207" s="5"/>
    </row>
    <row r="208" spans="2:16">
      <c r="B208" s="110"/>
      <c r="C208" s="110"/>
      <c r="D208" s="110"/>
      <c r="E208" s="110"/>
      <c r="F208" s="110"/>
      <c r="G208" s="110"/>
      <c r="H208" s="2"/>
      <c r="I208" s="3"/>
      <c r="J208" s="3"/>
      <c r="K208" s="3"/>
      <c r="L208" s="3"/>
      <c r="M208" s="3"/>
      <c r="N208" s="4"/>
      <c r="O208" s="5"/>
      <c r="P208" s="5"/>
    </row>
    <row r="209" spans="2:16">
      <c r="B209" s="110"/>
      <c r="C209" s="110"/>
      <c r="D209" s="110"/>
      <c r="E209" s="110"/>
      <c r="F209" s="110"/>
      <c r="G209" s="110"/>
      <c r="H209" s="2"/>
      <c r="I209" s="3"/>
      <c r="J209" s="3"/>
      <c r="K209" s="3"/>
      <c r="L209" s="3"/>
      <c r="M209" s="3"/>
      <c r="N209" s="4"/>
      <c r="O209" s="5"/>
      <c r="P209" s="5"/>
    </row>
    <row r="210" spans="2:16">
      <c r="B210" s="110"/>
      <c r="C210" s="110"/>
      <c r="D210" s="110"/>
      <c r="E210" s="110"/>
      <c r="F210" s="110"/>
      <c r="G210" s="110"/>
      <c r="H210" s="2"/>
      <c r="I210" s="3"/>
      <c r="J210" s="3"/>
      <c r="K210" s="3"/>
      <c r="L210" s="3"/>
      <c r="M210" s="3"/>
      <c r="N210" s="4"/>
      <c r="O210" s="5"/>
      <c r="P210" s="5"/>
    </row>
    <row r="211" spans="2:16">
      <c r="B211" s="110"/>
      <c r="C211" s="110"/>
      <c r="D211" s="110"/>
      <c r="E211" s="110"/>
      <c r="F211" s="110"/>
      <c r="G211" s="110"/>
      <c r="H211" s="2"/>
      <c r="I211" s="3"/>
      <c r="J211" s="3"/>
      <c r="K211" s="3"/>
      <c r="L211" s="3"/>
      <c r="M211" s="3"/>
      <c r="N211" s="4"/>
      <c r="O211" s="5"/>
      <c r="P211" s="5"/>
    </row>
    <row r="212" spans="2:16">
      <c r="B212" s="110"/>
      <c r="C212" s="110"/>
      <c r="D212" s="110"/>
      <c r="E212" s="110"/>
      <c r="F212" s="110"/>
      <c r="G212" s="110"/>
      <c r="H212" s="2"/>
      <c r="I212" s="3"/>
      <c r="J212" s="3"/>
      <c r="K212" s="3"/>
      <c r="L212" s="3"/>
      <c r="M212" s="3"/>
      <c r="N212" s="4"/>
      <c r="O212" s="5"/>
      <c r="P212" s="5"/>
    </row>
    <row r="213" spans="2:16">
      <c r="B213" s="110"/>
      <c r="C213" s="110"/>
      <c r="D213" s="110"/>
      <c r="E213" s="110"/>
      <c r="F213" s="110"/>
      <c r="G213" s="110"/>
      <c r="H213" s="2"/>
      <c r="I213" s="3"/>
      <c r="J213" s="3"/>
      <c r="K213" s="3"/>
      <c r="L213" s="3"/>
      <c r="M213" s="3"/>
      <c r="N213" s="4"/>
      <c r="O213" s="5"/>
      <c r="P213" s="5"/>
    </row>
    <row r="214" spans="2:16">
      <c r="B214" s="110"/>
      <c r="C214" s="110"/>
      <c r="D214" s="110"/>
      <c r="E214" s="110"/>
      <c r="F214" s="110"/>
      <c r="G214" s="110"/>
      <c r="H214" s="2"/>
      <c r="I214" s="3"/>
      <c r="J214" s="3"/>
      <c r="K214" s="3"/>
      <c r="L214" s="3"/>
      <c r="M214" s="3"/>
      <c r="N214" s="4"/>
      <c r="O214" s="5"/>
      <c r="P214" s="5"/>
    </row>
    <row r="215" spans="2:16">
      <c r="B215" s="110"/>
      <c r="C215" s="110"/>
      <c r="D215" s="110"/>
      <c r="E215" s="110"/>
      <c r="F215" s="110"/>
      <c r="G215" s="110"/>
      <c r="H215" s="2"/>
      <c r="I215" s="3"/>
      <c r="J215" s="3"/>
      <c r="K215" s="3"/>
      <c r="L215" s="3"/>
      <c r="M215" s="3"/>
      <c r="N215" s="4"/>
      <c r="O215" s="5"/>
      <c r="P215" s="5"/>
    </row>
    <row r="216" spans="2:16">
      <c r="B216" s="110"/>
      <c r="C216" s="110"/>
      <c r="D216" s="110"/>
      <c r="E216" s="110"/>
      <c r="F216" s="110"/>
      <c r="G216" s="110"/>
      <c r="H216" s="2"/>
      <c r="I216" s="3"/>
      <c r="J216" s="3"/>
      <c r="K216" s="3"/>
      <c r="L216" s="3"/>
      <c r="M216" s="3"/>
      <c r="N216" s="4"/>
      <c r="O216" s="5"/>
      <c r="P216" s="5"/>
    </row>
    <row r="217" spans="2:16">
      <c r="B217" s="110"/>
      <c r="C217" s="110"/>
      <c r="D217" s="110"/>
      <c r="E217" s="110"/>
      <c r="F217" s="110"/>
      <c r="G217" s="110"/>
      <c r="H217" s="2"/>
      <c r="I217" s="3"/>
      <c r="J217" s="3"/>
      <c r="K217" s="3"/>
      <c r="L217" s="3"/>
      <c r="M217" s="3"/>
      <c r="N217" s="4"/>
      <c r="O217" s="5"/>
      <c r="P217" s="5"/>
    </row>
    <row r="218" spans="2:16">
      <c r="B218" s="110"/>
      <c r="C218" s="110"/>
      <c r="D218" s="110"/>
      <c r="E218" s="110"/>
      <c r="F218" s="110"/>
      <c r="G218" s="110"/>
      <c r="H218" s="2"/>
      <c r="I218" s="3"/>
      <c r="J218" s="3"/>
      <c r="K218" s="3"/>
      <c r="L218" s="3"/>
      <c r="M218" s="3"/>
      <c r="N218" s="4"/>
      <c r="O218" s="5"/>
      <c r="P218" s="5"/>
    </row>
    <row r="219" spans="2:16">
      <c r="B219" s="110"/>
      <c r="C219" s="110"/>
      <c r="D219" s="110"/>
      <c r="E219" s="110"/>
      <c r="F219" s="110"/>
      <c r="G219" s="110"/>
      <c r="H219" s="2"/>
      <c r="I219" s="3"/>
      <c r="J219" s="3"/>
      <c r="K219" s="3"/>
      <c r="L219" s="3"/>
      <c r="M219" s="3"/>
      <c r="N219" s="4"/>
      <c r="O219" s="5"/>
      <c r="P219" s="5"/>
    </row>
    <row r="220" spans="2:16">
      <c r="B220" s="110"/>
      <c r="C220" s="110"/>
      <c r="D220" s="110"/>
      <c r="E220" s="110"/>
      <c r="F220" s="110"/>
      <c r="G220" s="110"/>
      <c r="H220" s="2"/>
      <c r="I220" s="3"/>
      <c r="J220" s="3"/>
      <c r="K220" s="3"/>
      <c r="L220" s="3"/>
      <c r="M220" s="3"/>
      <c r="N220" s="4"/>
      <c r="O220" s="5"/>
      <c r="P220" s="5"/>
    </row>
    <row r="221" spans="2:16">
      <c r="B221" s="110"/>
      <c r="C221" s="110"/>
      <c r="D221" s="110"/>
      <c r="E221" s="110"/>
      <c r="F221" s="110"/>
      <c r="G221" s="110"/>
      <c r="H221" s="2"/>
      <c r="I221" s="3"/>
      <c r="J221" s="3"/>
      <c r="K221" s="3"/>
      <c r="L221" s="3"/>
      <c r="M221" s="3"/>
      <c r="N221" s="4"/>
      <c r="O221" s="5"/>
      <c r="P221" s="5"/>
    </row>
    <row r="222" spans="2:16">
      <c r="B222" s="110"/>
      <c r="C222" s="110"/>
      <c r="D222" s="110"/>
      <c r="E222" s="110"/>
      <c r="F222" s="110"/>
      <c r="G222" s="110"/>
      <c r="H222" s="2"/>
      <c r="I222" s="3"/>
      <c r="J222" s="3"/>
      <c r="K222" s="3"/>
      <c r="L222" s="3"/>
      <c r="M222" s="3"/>
      <c r="N222" s="4"/>
      <c r="O222" s="5"/>
      <c r="P222" s="5"/>
    </row>
    <row r="223" spans="2:16">
      <c r="B223" s="110"/>
      <c r="C223" s="110"/>
      <c r="D223" s="110"/>
      <c r="E223" s="110"/>
      <c r="F223" s="110"/>
      <c r="G223" s="110"/>
      <c r="H223" s="2"/>
      <c r="I223" s="3"/>
      <c r="J223" s="3"/>
      <c r="K223" s="3"/>
      <c r="L223" s="3"/>
      <c r="M223" s="3"/>
      <c r="N223" s="4"/>
      <c r="O223" s="5"/>
      <c r="P223" s="5"/>
    </row>
    <row r="224" spans="2:16">
      <c r="B224" s="110"/>
      <c r="C224" s="110"/>
      <c r="D224" s="110"/>
      <c r="E224" s="110"/>
      <c r="F224" s="110"/>
      <c r="G224" s="110"/>
      <c r="H224" s="2"/>
      <c r="I224" s="3"/>
      <c r="J224" s="3"/>
      <c r="K224" s="3"/>
      <c r="L224" s="3"/>
      <c r="M224" s="3"/>
      <c r="N224" s="4"/>
      <c r="O224" s="5"/>
      <c r="P224" s="5"/>
    </row>
    <row r="225" spans="2:16">
      <c r="B225" s="110"/>
      <c r="C225" s="110"/>
      <c r="D225" s="110"/>
      <c r="E225" s="110"/>
      <c r="F225" s="110"/>
      <c r="G225" s="110"/>
      <c r="H225" s="2"/>
      <c r="I225" s="3"/>
      <c r="J225" s="3"/>
      <c r="K225" s="3"/>
      <c r="L225" s="3"/>
      <c r="M225" s="3"/>
      <c r="N225" s="4"/>
      <c r="O225" s="5"/>
      <c r="P225" s="5"/>
    </row>
    <row r="226" spans="2:16">
      <c r="B226" s="110"/>
      <c r="C226" s="110"/>
      <c r="D226" s="110"/>
      <c r="E226" s="110"/>
      <c r="F226" s="110"/>
      <c r="G226" s="110"/>
      <c r="H226" s="2"/>
      <c r="I226" s="3"/>
      <c r="J226" s="3"/>
      <c r="K226" s="3"/>
      <c r="L226" s="3"/>
      <c r="M226" s="3"/>
      <c r="N226" s="4"/>
      <c r="O226" s="5"/>
      <c r="P226" s="5"/>
    </row>
    <row r="227" spans="2:16">
      <c r="B227" s="110"/>
      <c r="C227" s="110"/>
      <c r="D227" s="110"/>
      <c r="E227" s="110"/>
      <c r="F227" s="110"/>
      <c r="G227" s="110"/>
      <c r="H227" s="2"/>
      <c r="I227" s="3"/>
      <c r="J227" s="3"/>
      <c r="K227" s="3"/>
      <c r="L227" s="3"/>
      <c r="M227" s="3"/>
      <c r="N227" s="4"/>
      <c r="O227" s="5"/>
      <c r="P227" s="5"/>
    </row>
    <row r="228" spans="2:16">
      <c r="B228" s="110"/>
      <c r="C228" s="110"/>
      <c r="D228" s="110"/>
      <c r="E228" s="110"/>
      <c r="F228" s="110"/>
      <c r="G228" s="110"/>
      <c r="H228" s="2"/>
      <c r="I228" s="3"/>
      <c r="J228" s="3"/>
      <c r="K228" s="3"/>
      <c r="L228" s="3"/>
      <c r="M228" s="3"/>
      <c r="N228" s="4"/>
      <c r="O228" s="5"/>
      <c r="P228" s="5"/>
    </row>
    <row r="229" spans="2:16">
      <c r="B229" s="110"/>
      <c r="C229" s="110"/>
      <c r="D229" s="110"/>
      <c r="E229" s="110"/>
      <c r="F229" s="110"/>
      <c r="G229" s="110"/>
      <c r="H229" s="2"/>
      <c r="I229" s="3"/>
      <c r="J229" s="3"/>
      <c r="K229" s="3"/>
      <c r="L229" s="3"/>
      <c r="M229" s="3"/>
      <c r="N229" s="4"/>
      <c r="O229" s="5"/>
      <c r="P229" s="5"/>
    </row>
    <row r="230" spans="2:16">
      <c r="B230" s="110"/>
      <c r="C230" s="110"/>
      <c r="D230" s="110"/>
      <c r="E230" s="110"/>
      <c r="F230" s="110"/>
      <c r="G230" s="110"/>
      <c r="H230" s="2"/>
      <c r="I230" s="3"/>
      <c r="J230" s="3"/>
      <c r="K230" s="3"/>
      <c r="L230" s="3"/>
      <c r="M230" s="3"/>
      <c r="N230" s="4"/>
      <c r="O230" s="5"/>
      <c r="P230" s="5"/>
    </row>
    <row r="231" spans="2:16">
      <c r="B231" s="110"/>
      <c r="C231" s="110"/>
      <c r="D231" s="110"/>
      <c r="E231" s="110"/>
      <c r="F231" s="110"/>
      <c r="G231" s="110"/>
      <c r="H231" s="2"/>
      <c r="I231" s="3"/>
      <c r="J231" s="3"/>
      <c r="K231" s="3"/>
      <c r="L231" s="3"/>
      <c r="M231" s="3"/>
      <c r="N231" s="4"/>
      <c r="O231" s="5"/>
      <c r="P231" s="5"/>
    </row>
    <row r="232" spans="2:16">
      <c r="B232" s="110"/>
      <c r="C232" s="110"/>
      <c r="D232" s="110"/>
      <c r="E232" s="110"/>
      <c r="F232" s="110"/>
      <c r="G232" s="110"/>
      <c r="H232" s="2"/>
      <c r="I232" s="3"/>
      <c r="J232" s="3"/>
      <c r="K232" s="3"/>
      <c r="L232" s="3"/>
      <c r="M232" s="3"/>
      <c r="N232" s="4"/>
      <c r="O232" s="5"/>
      <c r="P232" s="5"/>
    </row>
    <row r="233" spans="2:16">
      <c r="B233" s="110"/>
      <c r="C233" s="110"/>
      <c r="D233" s="110"/>
      <c r="E233" s="110"/>
      <c r="F233" s="110"/>
      <c r="G233" s="110"/>
      <c r="H233" s="2"/>
      <c r="I233" s="3"/>
      <c r="J233" s="3"/>
      <c r="K233" s="3"/>
      <c r="L233" s="3"/>
      <c r="M233" s="3"/>
      <c r="N233" s="4"/>
      <c r="O233" s="5"/>
      <c r="P233" s="5"/>
    </row>
    <row r="234" spans="2:16">
      <c r="B234" s="110"/>
      <c r="C234" s="110"/>
      <c r="D234" s="110"/>
      <c r="E234" s="110"/>
      <c r="F234" s="110"/>
      <c r="G234" s="110"/>
      <c r="H234" s="2"/>
      <c r="I234" s="3"/>
      <c r="J234" s="3"/>
      <c r="K234" s="3"/>
      <c r="L234" s="3"/>
      <c r="M234" s="3"/>
      <c r="N234" s="4"/>
      <c r="O234" s="5"/>
      <c r="P234" s="5"/>
    </row>
    <row r="235" spans="2:16">
      <c r="B235" s="110"/>
      <c r="C235" s="110"/>
      <c r="D235" s="110"/>
      <c r="E235" s="110"/>
      <c r="F235" s="110"/>
      <c r="G235" s="110"/>
      <c r="H235" s="2"/>
      <c r="I235" s="3"/>
      <c r="J235" s="3"/>
      <c r="K235" s="3"/>
      <c r="L235" s="3"/>
      <c r="M235" s="3"/>
      <c r="N235" s="4"/>
      <c r="O235" s="5"/>
      <c r="P235" s="5"/>
    </row>
    <row r="236" spans="2:16">
      <c r="B236" s="110"/>
      <c r="C236" s="110"/>
      <c r="D236" s="110"/>
      <c r="E236" s="110"/>
      <c r="F236" s="110"/>
      <c r="G236" s="110"/>
      <c r="H236" s="2"/>
      <c r="I236" s="3"/>
      <c r="J236" s="3"/>
      <c r="K236" s="3"/>
      <c r="L236" s="3"/>
      <c r="M236" s="3"/>
      <c r="N236" s="4"/>
      <c r="O236" s="5"/>
      <c r="P236" s="5"/>
    </row>
    <row r="237" spans="2:16">
      <c r="B237" s="110"/>
      <c r="C237" s="110"/>
      <c r="D237" s="110"/>
      <c r="E237" s="110"/>
      <c r="F237" s="110"/>
      <c r="G237" s="110"/>
      <c r="H237" s="2"/>
      <c r="I237" s="3"/>
      <c r="J237" s="3"/>
      <c r="K237" s="3"/>
      <c r="L237" s="3"/>
      <c r="M237" s="3"/>
      <c r="N237" s="4"/>
      <c r="O237" s="5"/>
      <c r="P237" s="5"/>
    </row>
    <row r="238" spans="2:16">
      <c r="B238" s="110"/>
      <c r="C238" s="110"/>
      <c r="D238" s="110"/>
      <c r="E238" s="110"/>
      <c r="F238" s="110"/>
      <c r="G238" s="110"/>
      <c r="H238" s="2"/>
      <c r="I238" s="3"/>
      <c r="J238" s="3"/>
      <c r="K238" s="3"/>
      <c r="L238" s="3"/>
      <c r="M238" s="3"/>
      <c r="N238" s="4"/>
      <c r="O238" s="5"/>
      <c r="P238" s="5"/>
    </row>
    <row r="239" spans="2:16">
      <c r="B239" s="110"/>
      <c r="C239" s="110"/>
      <c r="D239" s="110"/>
      <c r="E239" s="110"/>
      <c r="F239" s="110"/>
      <c r="G239" s="110"/>
      <c r="H239" s="2"/>
      <c r="I239" s="3"/>
      <c r="J239" s="3"/>
      <c r="K239" s="3"/>
      <c r="L239" s="3"/>
      <c r="M239" s="3"/>
      <c r="N239" s="4"/>
      <c r="O239" s="5"/>
      <c r="P239" s="5"/>
    </row>
    <row r="240" spans="2:16">
      <c r="B240" s="110"/>
      <c r="C240" s="110"/>
      <c r="D240" s="110"/>
      <c r="E240" s="110"/>
      <c r="F240" s="110"/>
      <c r="G240" s="110"/>
      <c r="H240" s="2"/>
      <c r="I240" s="3"/>
      <c r="J240" s="3"/>
      <c r="K240" s="3"/>
      <c r="L240" s="3"/>
      <c r="M240" s="3"/>
      <c r="N240" s="4"/>
      <c r="O240" s="5"/>
      <c r="P240" s="5"/>
    </row>
    <row r="241" spans="2:16">
      <c r="B241" s="110"/>
      <c r="C241" s="110"/>
      <c r="D241" s="110"/>
      <c r="E241" s="110"/>
      <c r="F241" s="110"/>
      <c r="G241" s="110"/>
      <c r="H241" s="2"/>
      <c r="I241" s="3"/>
      <c r="J241" s="3"/>
      <c r="K241" s="3"/>
      <c r="L241" s="3"/>
      <c r="M241" s="3"/>
      <c r="N241" s="4"/>
      <c r="O241" s="5"/>
      <c r="P241" s="5"/>
    </row>
    <row r="242" spans="2:16">
      <c r="B242" s="110"/>
      <c r="C242" s="110"/>
      <c r="D242" s="110"/>
      <c r="E242" s="110"/>
      <c r="F242" s="110"/>
      <c r="G242" s="110"/>
      <c r="H242" s="2"/>
      <c r="I242" s="3"/>
      <c r="J242" s="3"/>
      <c r="K242" s="3"/>
      <c r="L242" s="3"/>
      <c r="M242" s="3"/>
      <c r="N242" s="4"/>
      <c r="O242" s="5"/>
      <c r="P242" s="5"/>
    </row>
    <row r="243" spans="2:16">
      <c r="B243" s="110"/>
      <c r="C243" s="110"/>
      <c r="D243" s="110"/>
      <c r="E243" s="110"/>
      <c r="F243" s="110"/>
      <c r="G243" s="110"/>
      <c r="H243" s="2"/>
      <c r="I243" s="3"/>
      <c r="J243" s="3"/>
      <c r="K243" s="3"/>
      <c r="L243" s="3"/>
      <c r="M243" s="3"/>
      <c r="N243" s="4"/>
      <c r="O243" s="5"/>
      <c r="P243" s="5"/>
    </row>
    <row r="244" spans="2:16">
      <c r="B244" s="110"/>
      <c r="C244" s="110"/>
      <c r="D244" s="110"/>
      <c r="E244" s="110"/>
      <c r="F244" s="110"/>
      <c r="G244" s="110"/>
      <c r="H244" s="2"/>
      <c r="I244" s="3"/>
      <c r="J244" s="3"/>
      <c r="K244" s="3"/>
      <c r="L244" s="3"/>
      <c r="M244" s="3"/>
      <c r="N244" s="4"/>
      <c r="O244" s="5"/>
      <c r="P244" s="5"/>
    </row>
    <row r="245" spans="2:16">
      <c r="B245" s="110"/>
      <c r="C245" s="110"/>
      <c r="D245" s="110"/>
      <c r="E245" s="110"/>
      <c r="F245" s="110"/>
      <c r="G245" s="110"/>
      <c r="H245" s="2"/>
      <c r="I245" s="3"/>
      <c r="J245" s="3"/>
      <c r="K245" s="3"/>
      <c r="L245" s="3"/>
      <c r="M245" s="3"/>
      <c r="N245" s="4"/>
      <c r="O245" s="5"/>
      <c r="P245" s="5"/>
    </row>
    <row r="246" spans="2:16">
      <c r="B246" s="110"/>
      <c r="C246" s="110"/>
      <c r="D246" s="110"/>
      <c r="E246" s="110"/>
      <c r="F246" s="110"/>
      <c r="G246" s="110"/>
      <c r="H246" s="2"/>
      <c r="I246" s="3"/>
      <c r="J246" s="3"/>
      <c r="K246" s="3"/>
      <c r="L246" s="3"/>
      <c r="M246" s="3"/>
      <c r="N246" s="4"/>
      <c r="O246" s="5"/>
      <c r="P246" s="5"/>
    </row>
    <row r="247" spans="2:16">
      <c r="B247" s="110"/>
      <c r="C247" s="110"/>
      <c r="D247" s="110"/>
      <c r="E247" s="110"/>
      <c r="F247" s="110"/>
      <c r="G247" s="110"/>
      <c r="H247" s="2"/>
      <c r="I247" s="3"/>
      <c r="J247" s="3"/>
      <c r="K247" s="3"/>
      <c r="L247" s="3"/>
      <c r="M247" s="3"/>
      <c r="N247" s="4"/>
      <c r="O247" s="5"/>
      <c r="P247" s="5"/>
    </row>
    <row r="248" spans="2:16">
      <c r="B248" s="110"/>
      <c r="C248" s="110"/>
      <c r="D248" s="110"/>
      <c r="E248" s="110"/>
      <c r="F248" s="110"/>
      <c r="G248" s="110"/>
      <c r="H248" s="2"/>
      <c r="I248" s="3"/>
      <c r="J248" s="3"/>
      <c r="K248" s="3"/>
      <c r="L248" s="3"/>
      <c r="M248" s="3"/>
      <c r="N248" s="4"/>
      <c r="O248" s="5"/>
      <c r="P248" s="5"/>
    </row>
    <row r="249" spans="2:16">
      <c r="B249" s="110"/>
      <c r="C249" s="110"/>
      <c r="D249" s="110"/>
      <c r="E249" s="110"/>
      <c r="F249" s="110"/>
      <c r="G249" s="110"/>
      <c r="H249" s="2"/>
      <c r="I249" s="3"/>
      <c r="J249" s="3"/>
      <c r="K249" s="3"/>
      <c r="L249" s="3"/>
      <c r="M249" s="3"/>
      <c r="N249" s="4"/>
      <c r="O249" s="5"/>
      <c r="P249" s="5"/>
    </row>
    <row r="250" spans="2:16">
      <c r="B250" s="110"/>
      <c r="C250" s="110"/>
      <c r="D250" s="110"/>
      <c r="E250" s="110"/>
      <c r="F250" s="110"/>
      <c r="G250" s="110"/>
      <c r="H250" s="2"/>
      <c r="I250" s="3"/>
      <c r="J250" s="3"/>
      <c r="K250" s="3"/>
      <c r="L250" s="3"/>
      <c r="M250" s="3"/>
      <c r="N250" s="4"/>
      <c r="O250" s="5"/>
      <c r="P250" s="5"/>
    </row>
    <row r="251" spans="2:16">
      <c r="B251" s="110"/>
      <c r="C251" s="110"/>
      <c r="D251" s="110"/>
      <c r="E251" s="110"/>
      <c r="F251" s="110"/>
      <c r="G251" s="110"/>
      <c r="H251" s="2"/>
      <c r="I251" s="3"/>
      <c r="J251" s="3"/>
      <c r="K251" s="3"/>
      <c r="L251" s="3"/>
      <c r="M251" s="3"/>
      <c r="N251" s="4"/>
      <c r="O251" s="5"/>
      <c r="P251" s="5"/>
    </row>
    <row r="252" spans="2:16">
      <c r="B252" s="110"/>
      <c r="C252" s="110"/>
      <c r="D252" s="110"/>
      <c r="E252" s="110"/>
      <c r="F252" s="110"/>
      <c r="G252" s="110"/>
      <c r="H252" s="2"/>
      <c r="I252" s="3"/>
      <c r="J252" s="3"/>
      <c r="K252" s="3"/>
      <c r="L252" s="3"/>
      <c r="M252" s="3"/>
      <c r="N252" s="4"/>
      <c r="O252" s="5"/>
      <c r="P252" s="5"/>
    </row>
    <row r="253" spans="2:16">
      <c r="B253" s="110"/>
      <c r="C253" s="110"/>
      <c r="D253" s="110"/>
      <c r="E253" s="110"/>
      <c r="F253" s="110"/>
      <c r="G253" s="110"/>
      <c r="H253" s="2"/>
      <c r="I253" s="3"/>
      <c r="J253" s="3"/>
      <c r="K253" s="3"/>
      <c r="L253" s="3"/>
      <c r="M253" s="3"/>
      <c r="N253" s="4"/>
      <c r="O253" s="5"/>
      <c r="P253" s="5"/>
    </row>
    <row r="254" spans="2:16">
      <c r="B254" s="110"/>
      <c r="C254" s="110"/>
      <c r="D254" s="110"/>
      <c r="E254" s="110"/>
      <c r="F254" s="110"/>
      <c r="G254" s="110"/>
      <c r="H254" s="2"/>
      <c r="I254" s="3"/>
      <c r="J254" s="3"/>
      <c r="K254" s="3"/>
      <c r="L254" s="3"/>
      <c r="M254" s="3"/>
      <c r="N254" s="4"/>
      <c r="O254" s="5"/>
      <c r="P254" s="5"/>
    </row>
    <row r="255" spans="2:16">
      <c r="B255" s="110"/>
      <c r="C255" s="110"/>
      <c r="D255" s="110"/>
      <c r="E255" s="110"/>
      <c r="F255" s="110"/>
      <c r="G255" s="110"/>
      <c r="H255" s="2"/>
      <c r="I255" s="3"/>
      <c r="J255" s="3"/>
      <c r="K255" s="3"/>
      <c r="L255" s="3"/>
      <c r="M255" s="3"/>
      <c r="N255" s="4"/>
      <c r="O255" s="5"/>
      <c r="P255" s="5"/>
    </row>
    <row r="256" spans="2:16">
      <c r="B256" s="110"/>
      <c r="C256" s="110"/>
      <c r="D256" s="110"/>
      <c r="E256" s="110"/>
      <c r="F256" s="110"/>
      <c r="G256" s="110"/>
      <c r="H256" s="2"/>
      <c r="I256" s="3"/>
      <c r="J256" s="3"/>
      <c r="K256" s="3"/>
      <c r="L256" s="3"/>
      <c r="M256" s="3"/>
      <c r="N256" s="4"/>
      <c r="O256" s="5"/>
      <c r="P256" s="5"/>
    </row>
    <row r="257" spans="2:16">
      <c r="B257" s="110"/>
      <c r="C257" s="110"/>
      <c r="D257" s="110"/>
      <c r="E257" s="110"/>
      <c r="F257" s="110"/>
      <c r="G257" s="110"/>
      <c r="H257" s="2"/>
      <c r="I257" s="3"/>
      <c r="J257" s="3"/>
      <c r="K257" s="3"/>
      <c r="L257" s="3"/>
      <c r="M257" s="3"/>
      <c r="N257" s="4"/>
      <c r="O257" s="5"/>
      <c r="P257" s="5"/>
    </row>
    <row r="258" spans="2:16">
      <c r="B258" s="110"/>
      <c r="C258" s="110"/>
      <c r="D258" s="110"/>
      <c r="E258" s="110"/>
      <c r="F258" s="110"/>
      <c r="G258" s="110"/>
      <c r="H258" s="2"/>
      <c r="I258" s="3"/>
      <c r="J258" s="3"/>
      <c r="K258" s="3"/>
      <c r="L258" s="3"/>
      <c r="M258" s="3"/>
      <c r="N258" s="4"/>
      <c r="O258" s="5"/>
      <c r="P258" s="5"/>
    </row>
    <row r="259" spans="2:16">
      <c r="B259" s="110"/>
      <c r="C259" s="110"/>
      <c r="D259" s="110"/>
      <c r="E259" s="110"/>
      <c r="F259" s="110"/>
      <c r="G259" s="110"/>
      <c r="H259" s="2"/>
      <c r="I259" s="3"/>
      <c r="J259" s="3"/>
      <c r="K259" s="3"/>
      <c r="L259" s="3"/>
      <c r="M259" s="3"/>
      <c r="N259" s="4"/>
      <c r="O259" s="5"/>
      <c r="P259" s="5"/>
    </row>
    <row r="260" spans="2:16">
      <c r="B260" s="110"/>
      <c r="C260" s="110"/>
      <c r="D260" s="110"/>
      <c r="E260" s="110"/>
      <c r="F260" s="110"/>
      <c r="G260" s="110"/>
      <c r="H260" s="2"/>
      <c r="I260" s="3"/>
      <c r="J260" s="3"/>
      <c r="K260" s="3"/>
      <c r="L260" s="3"/>
      <c r="M260" s="3"/>
      <c r="N260" s="4"/>
      <c r="O260" s="5"/>
      <c r="P260" s="5"/>
    </row>
    <row r="261" spans="2:16">
      <c r="B261" s="110"/>
      <c r="C261" s="110"/>
      <c r="D261" s="110"/>
      <c r="E261" s="110"/>
      <c r="F261" s="110"/>
      <c r="G261" s="110"/>
      <c r="H261" s="2"/>
      <c r="I261" s="3"/>
      <c r="J261" s="3"/>
      <c r="K261" s="3"/>
      <c r="L261" s="3"/>
      <c r="M261" s="3"/>
      <c r="N261" s="4"/>
      <c r="O261" s="5"/>
      <c r="P261" s="5"/>
    </row>
    <row r="262" spans="2:16">
      <c r="B262" s="110"/>
      <c r="C262" s="110"/>
      <c r="D262" s="110"/>
      <c r="E262" s="110"/>
      <c r="F262" s="110"/>
      <c r="G262" s="110"/>
      <c r="H262" s="2"/>
      <c r="I262" s="3"/>
      <c r="J262" s="3"/>
      <c r="K262" s="3"/>
      <c r="L262" s="3"/>
      <c r="M262" s="3"/>
      <c r="N262" s="4"/>
      <c r="O262" s="5"/>
      <c r="P262" s="5"/>
    </row>
    <row r="263" spans="2:16">
      <c r="B263" s="110"/>
      <c r="C263" s="110"/>
      <c r="D263" s="110"/>
      <c r="E263" s="110"/>
      <c r="F263" s="110"/>
      <c r="G263" s="110"/>
      <c r="H263" s="2"/>
      <c r="I263" s="3"/>
      <c r="J263" s="3"/>
      <c r="K263" s="3"/>
      <c r="L263" s="3"/>
      <c r="M263" s="3"/>
      <c r="N263" s="4"/>
      <c r="O263" s="5"/>
      <c r="P263" s="5"/>
    </row>
    <row r="264" spans="2:16">
      <c r="B264" s="110"/>
      <c r="C264" s="110"/>
      <c r="D264" s="110"/>
      <c r="E264" s="110"/>
      <c r="F264" s="110"/>
      <c r="G264" s="110"/>
      <c r="H264" s="2"/>
      <c r="I264" s="3"/>
      <c r="J264" s="3"/>
      <c r="K264" s="3"/>
      <c r="L264" s="3"/>
      <c r="M264" s="3"/>
      <c r="N264" s="4"/>
      <c r="O264" s="5"/>
      <c r="P264" s="5"/>
    </row>
    <row r="265" spans="2:16">
      <c r="B265" s="110"/>
      <c r="C265" s="110"/>
      <c r="D265" s="110"/>
      <c r="E265" s="110"/>
      <c r="F265" s="110"/>
      <c r="G265" s="110"/>
      <c r="H265" s="2"/>
      <c r="I265" s="3"/>
      <c r="J265" s="3"/>
      <c r="K265" s="3"/>
      <c r="L265" s="3"/>
      <c r="M265" s="3"/>
      <c r="N265" s="4"/>
      <c r="O265" s="5"/>
      <c r="P265" s="5"/>
    </row>
    <row r="266" spans="2:16">
      <c r="B266" s="110"/>
      <c r="C266" s="110"/>
      <c r="D266" s="110"/>
      <c r="E266" s="110"/>
      <c r="F266" s="110"/>
      <c r="G266" s="110"/>
      <c r="H266" s="2"/>
      <c r="I266" s="3"/>
      <c r="J266" s="3"/>
      <c r="K266" s="3"/>
      <c r="L266" s="3"/>
      <c r="M266" s="3"/>
      <c r="N266" s="4"/>
      <c r="O266" s="5"/>
      <c r="P266" s="5"/>
    </row>
    <row r="267" spans="2:16">
      <c r="B267" s="110"/>
      <c r="C267" s="110"/>
      <c r="D267" s="110"/>
      <c r="E267" s="110"/>
      <c r="F267" s="110"/>
      <c r="G267" s="110"/>
      <c r="H267" s="2"/>
      <c r="I267" s="3"/>
      <c r="J267" s="3"/>
      <c r="K267" s="3"/>
      <c r="L267" s="3"/>
      <c r="M267" s="3"/>
      <c r="N267" s="4"/>
      <c r="O267" s="5"/>
      <c r="P267" s="5"/>
    </row>
    <row r="268" spans="2:16">
      <c r="B268" s="110"/>
      <c r="C268" s="110"/>
      <c r="D268" s="110"/>
      <c r="E268" s="110"/>
      <c r="F268" s="110"/>
      <c r="G268" s="110"/>
      <c r="H268" s="2"/>
      <c r="I268" s="3"/>
      <c r="J268" s="3"/>
      <c r="K268" s="3"/>
      <c r="L268" s="3"/>
      <c r="M268" s="3"/>
      <c r="N268" s="4"/>
      <c r="O268" s="5"/>
      <c r="P268" s="5"/>
    </row>
    <row r="269" spans="2:16">
      <c r="B269" s="110"/>
      <c r="C269" s="110"/>
      <c r="D269" s="110"/>
      <c r="E269" s="110"/>
      <c r="F269" s="110"/>
      <c r="G269" s="110"/>
      <c r="H269" s="2"/>
      <c r="I269" s="3"/>
      <c r="J269" s="3"/>
      <c r="K269" s="3"/>
      <c r="L269" s="3"/>
      <c r="M269" s="3"/>
      <c r="N269" s="4"/>
      <c r="O269" s="5"/>
      <c r="P269" s="5"/>
    </row>
    <row r="270" spans="2:16">
      <c r="B270" s="110"/>
      <c r="C270" s="110"/>
      <c r="D270" s="110"/>
      <c r="E270" s="110"/>
      <c r="F270" s="110"/>
      <c r="G270" s="110"/>
      <c r="H270" s="2"/>
      <c r="I270" s="3"/>
      <c r="J270" s="3"/>
      <c r="K270" s="3"/>
      <c r="L270" s="3"/>
      <c r="M270" s="3"/>
      <c r="N270" s="4"/>
      <c r="O270" s="5"/>
      <c r="P270" s="5"/>
    </row>
    <row r="271" spans="2:16">
      <c r="B271" s="110"/>
      <c r="C271" s="110"/>
      <c r="D271" s="110"/>
      <c r="E271" s="110"/>
      <c r="F271" s="110"/>
      <c r="G271" s="110"/>
      <c r="H271" s="2"/>
      <c r="I271" s="3"/>
      <c r="J271" s="3"/>
      <c r="K271" s="3"/>
      <c r="L271" s="3"/>
      <c r="M271" s="3"/>
      <c r="N271" s="4"/>
      <c r="O271" s="5"/>
      <c r="P271" s="5"/>
    </row>
    <row r="272" spans="2:16">
      <c r="B272" s="110"/>
      <c r="C272" s="110"/>
      <c r="D272" s="110"/>
      <c r="E272" s="110"/>
      <c r="F272" s="110"/>
      <c r="G272" s="110"/>
      <c r="H272" s="2"/>
      <c r="I272" s="3"/>
      <c r="J272" s="3"/>
      <c r="K272" s="3"/>
      <c r="L272" s="3"/>
      <c r="M272" s="3"/>
      <c r="N272" s="4"/>
      <c r="O272" s="5"/>
      <c r="P272" s="5"/>
    </row>
    <row r="273" spans="2:16">
      <c r="B273" s="110"/>
      <c r="C273" s="110"/>
      <c r="D273" s="110"/>
      <c r="E273" s="110"/>
      <c r="F273" s="110"/>
      <c r="G273" s="110"/>
      <c r="H273" s="2"/>
      <c r="I273" s="3"/>
      <c r="J273" s="3"/>
      <c r="K273" s="3"/>
      <c r="L273" s="3"/>
      <c r="M273" s="3"/>
      <c r="N273" s="4"/>
      <c r="O273" s="5"/>
      <c r="P273" s="5"/>
    </row>
    <row r="274" spans="2:16">
      <c r="B274" s="110"/>
      <c r="C274" s="110"/>
      <c r="D274" s="110"/>
      <c r="E274" s="110"/>
      <c r="F274" s="110"/>
      <c r="G274" s="110"/>
      <c r="H274" s="2"/>
      <c r="I274" s="3"/>
      <c r="J274" s="3"/>
      <c r="K274" s="3"/>
      <c r="L274" s="3"/>
      <c r="M274" s="3"/>
      <c r="N274" s="4"/>
      <c r="O274" s="5"/>
      <c r="P274" s="5"/>
    </row>
    <row r="275" spans="2:16">
      <c r="B275" s="110"/>
      <c r="C275" s="110"/>
      <c r="D275" s="110"/>
      <c r="E275" s="110"/>
      <c r="F275" s="110"/>
      <c r="G275" s="110"/>
      <c r="H275" s="2"/>
      <c r="I275" s="3"/>
      <c r="J275" s="3"/>
      <c r="K275" s="3"/>
      <c r="L275" s="3"/>
      <c r="M275" s="3"/>
      <c r="N275" s="4"/>
      <c r="O275" s="5"/>
      <c r="P275" s="5"/>
    </row>
    <row r="276" spans="2:16">
      <c r="B276" s="110"/>
      <c r="C276" s="110"/>
      <c r="D276" s="110"/>
      <c r="E276" s="110"/>
      <c r="F276" s="110"/>
      <c r="G276" s="110"/>
      <c r="H276" s="2"/>
      <c r="I276" s="3"/>
      <c r="J276" s="3"/>
      <c r="K276" s="3"/>
      <c r="L276" s="3"/>
      <c r="M276" s="3"/>
      <c r="N276" s="4"/>
      <c r="O276" s="5"/>
      <c r="P276" s="5"/>
    </row>
    <row r="277" spans="2:16">
      <c r="B277" s="110"/>
      <c r="C277" s="110"/>
      <c r="D277" s="110"/>
      <c r="E277" s="110"/>
      <c r="F277" s="110"/>
      <c r="G277" s="110"/>
      <c r="H277" s="2"/>
      <c r="I277" s="3"/>
      <c r="J277" s="3"/>
      <c r="K277" s="3"/>
      <c r="L277" s="3"/>
      <c r="M277" s="3"/>
      <c r="N277" s="4"/>
      <c r="O277" s="5"/>
      <c r="P277" s="5"/>
    </row>
    <row r="278" spans="2:16">
      <c r="B278" s="110"/>
      <c r="C278" s="110"/>
      <c r="D278" s="110"/>
      <c r="E278" s="110"/>
      <c r="F278" s="110"/>
      <c r="G278" s="110"/>
      <c r="H278" s="2"/>
      <c r="I278" s="3"/>
      <c r="J278" s="3"/>
      <c r="K278" s="3"/>
      <c r="L278" s="3"/>
      <c r="M278" s="3"/>
      <c r="N278" s="4"/>
      <c r="O278" s="5"/>
      <c r="P278" s="5"/>
    </row>
    <row r="279" spans="2:16">
      <c r="B279" s="110"/>
      <c r="C279" s="110"/>
      <c r="D279" s="110"/>
      <c r="E279" s="110"/>
      <c r="F279" s="110"/>
      <c r="G279" s="110"/>
      <c r="H279" s="2"/>
      <c r="I279" s="3"/>
      <c r="J279" s="3"/>
      <c r="K279" s="3"/>
      <c r="L279" s="3"/>
      <c r="M279" s="3"/>
      <c r="N279" s="4"/>
      <c r="O279" s="5"/>
      <c r="P279" s="5"/>
    </row>
    <row r="280" spans="2:16">
      <c r="B280" s="110"/>
      <c r="C280" s="110"/>
      <c r="D280" s="110"/>
      <c r="E280" s="110"/>
      <c r="F280" s="110"/>
      <c r="G280" s="110"/>
      <c r="H280" s="2"/>
      <c r="I280" s="3"/>
      <c r="J280" s="3"/>
      <c r="K280" s="3"/>
      <c r="L280" s="3"/>
      <c r="M280" s="3"/>
      <c r="N280" s="4"/>
      <c r="O280" s="5"/>
      <c r="P280" s="5"/>
    </row>
    <row r="281" spans="2:16">
      <c r="B281" s="110"/>
      <c r="C281" s="110"/>
      <c r="D281" s="110"/>
      <c r="E281" s="110"/>
      <c r="F281" s="110"/>
      <c r="G281" s="110"/>
      <c r="H281" s="2"/>
      <c r="I281" s="3"/>
      <c r="J281" s="3"/>
      <c r="K281" s="3"/>
      <c r="L281" s="3"/>
      <c r="M281" s="3"/>
      <c r="N281" s="4"/>
      <c r="O281" s="5"/>
      <c r="P281" s="5"/>
    </row>
    <row r="282" spans="2:16">
      <c r="B282" s="110"/>
      <c r="C282" s="110"/>
      <c r="D282" s="110"/>
      <c r="E282" s="110"/>
      <c r="F282" s="110"/>
      <c r="G282" s="110"/>
      <c r="H282" s="2"/>
      <c r="I282" s="3"/>
      <c r="J282" s="3"/>
      <c r="K282" s="3"/>
      <c r="L282" s="3"/>
      <c r="M282" s="3"/>
      <c r="N282" s="4"/>
      <c r="O282" s="5"/>
      <c r="P282" s="5"/>
    </row>
    <row r="283" spans="2:16">
      <c r="B283" s="110"/>
      <c r="C283" s="110"/>
      <c r="D283" s="110"/>
      <c r="E283" s="110"/>
      <c r="F283" s="110"/>
      <c r="G283" s="110"/>
      <c r="H283" s="2"/>
      <c r="I283" s="3"/>
      <c r="J283" s="3"/>
      <c r="K283" s="3"/>
      <c r="L283" s="3"/>
      <c r="M283" s="3"/>
      <c r="N283" s="4"/>
      <c r="O283" s="5"/>
      <c r="P283" s="5"/>
    </row>
    <row r="284" spans="2:16">
      <c r="B284" s="110"/>
      <c r="C284" s="110"/>
      <c r="D284" s="110"/>
      <c r="E284" s="110"/>
      <c r="F284" s="110"/>
      <c r="G284" s="110"/>
      <c r="H284" s="2"/>
      <c r="I284" s="3"/>
      <c r="J284" s="3"/>
      <c r="K284" s="3"/>
      <c r="L284" s="3"/>
      <c r="M284" s="3"/>
      <c r="N284" s="4"/>
      <c r="O284" s="5"/>
      <c r="P284" s="5"/>
    </row>
    <row r="285" spans="2:16">
      <c r="B285" s="110"/>
      <c r="C285" s="110"/>
      <c r="D285" s="110"/>
      <c r="E285" s="110"/>
      <c r="F285" s="110"/>
      <c r="G285" s="110"/>
      <c r="H285" s="2"/>
      <c r="I285" s="3"/>
      <c r="J285" s="3"/>
      <c r="K285" s="3"/>
      <c r="L285" s="3"/>
      <c r="M285" s="3"/>
      <c r="N285" s="4"/>
      <c r="O285" s="5"/>
      <c r="P285" s="5"/>
    </row>
    <row r="286" spans="2:16">
      <c r="B286" s="110"/>
      <c r="C286" s="110"/>
      <c r="D286" s="110"/>
      <c r="E286" s="110"/>
      <c r="F286" s="110"/>
      <c r="G286" s="110"/>
      <c r="H286" s="2"/>
      <c r="I286" s="3"/>
      <c r="J286" s="3"/>
      <c r="K286" s="3"/>
      <c r="L286" s="3"/>
      <c r="M286" s="3"/>
      <c r="N286" s="4"/>
      <c r="O286" s="5"/>
      <c r="P286" s="5"/>
    </row>
    <row r="287" spans="2:16">
      <c r="B287" s="110"/>
      <c r="C287" s="110"/>
      <c r="D287" s="110"/>
      <c r="E287" s="110"/>
      <c r="F287" s="110"/>
      <c r="G287" s="110"/>
      <c r="H287" s="2"/>
      <c r="I287" s="3"/>
      <c r="J287" s="3"/>
      <c r="K287" s="3"/>
      <c r="L287" s="3"/>
      <c r="M287" s="3"/>
      <c r="N287" s="4"/>
      <c r="O287" s="5"/>
      <c r="P287" s="5"/>
    </row>
    <row r="288" spans="2:16">
      <c r="B288" s="110"/>
      <c r="C288" s="110"/>
      <c r="D288" s="110"/>
      <c r="E288" s="110"/>
      <c r="F288" s="110"/>
      <c r="G288" s="110"/>
      <c r="H288" s="2"/>
      <c r="I288" s="3"/>
      <c r="J288" s="3"/>
      <c r="K288" s="3"/>
      <c r="L288" s="3"/>
      <c r="M288" s="3"/>
      <c r="N288" s="4"/>
      <c r="O288" s="5"/>
      <c r="P288" s="5"/>
    </row>
    <row r="289" spans="2:16">
      <c r="B289" s="110"/>
      <c r="C289" s="110"/>
      <c r="D289" s="110"/>
      <c r="E289" s="110"/>
      <c r="F289" s="110"/>
      <c r="G289" s="110"/>
      <c r="H289" s="2"/>
      <c r="I289" s="3"/>
      <c r="J289" s="3"/>
      <c r="K289" s="3"/>
      <c r="L289" s="3"/>
      <c r="M289" s="3"/>
      <c r="N289" s="4"/>
      <c r="O289" s="5"/>
      <c r="P289" s="5"/>
    </row>
    <row r="290" spans="2:16">
      <c r="B290" s="110"/>
      <c r="C290" s="110"/>
      <c r="D290" s="110"/>
      <c r="E290" s="110"/>
      <c r="F290" s="110"/>
      <c r="G290" s="110"/>
      <c r="H290" s="2"/>
      <c r="I290" s="3"/>
      <c r="J290" s="3"/>
      <c r="K290" s="3"/>
      <c r="L290" s="3"/>
      <c r="M290" s="3"/>
      <c r="N290" s="4"/>
      <c r="O290" s="5"/>
      <c r="P290" s="5"/>
    </row>
    <row r="291" spans="2:16">
      <c r="B291" s="111"/>
    </row>
    <row r="292" spans="2:16">
      <c r="B292" s="111"/>
    </row>
    <row r="293" spans="2:16">
      <c r="B293" s="111"/>
    </row>
    <row r="294" spans="2:16">
      <c r="B294" s="111"/>
    </row>
    <row r="295" spans="2:16">
      <c r="B295" s="111"/>
    </row>
    <row r="296" spans="2:16">
      <c r="B296" s="111"/>
    </row>
    <row r="297" spans="2:16">
      <c r="B297" s="111"/>
    </row>
    <row r="298" spans="2:16">
      <c r="B298" s="111"/>
    </row>
    <row r="299" spans="2:16">
      <c r="B299" s="111"/>
    </row>
    <row r="300" spans="2:16">
      <c r="B300" s="111"/>
    </row>
    <row r="301" spans="2:16">
      <c r="B301" s="111"/>
    </row>
    <row r="302" spans="2:16">
      <c r="B302" s="111"/>
    </row>
    <row r="303" spans="2:16">
      <c r="B303" s="111"/>
    </row>
    <row r="304" spans="2:16">
      <c r="B304" s="111"/>
    </row>
    <row r="305" spans="2:2">
      <c r="B305" s="111"/>
    </row>
    <row r="306" spans="2:2">
      <c r="B306" s="111"/>
    </row>
    <row r="307" spans="2:2">
      <c r="B307" s="111"/>
    </row>
    <row r="308" spans="2:2">
      <c r="B308" s="111"/>
    </row>
    <row r="309" spans="2:2">
      <c r="B309" s="111"/>
    </row>
    <row r="310" spans="2:2">
      <c r="B310" s="111"/>
    </row>
    <row r="311" spans="2:2">
      <c r="B311" s="111"/>
    </row>
    <row r="312" spans="2:2">
      <c r="B312" s="111"/>
    </row>
    <row r="313" spans="2:2">
      <c r="B313" s="111"/>
    </row>
    <row r="314" spans="2:2">
      <c r="B314" s="111"/>
    </row>
    <row r="315" spans="2:2">
      <c r="B315" s="111"/>
    </row>
    <row r="316" spans="2:2">
      <c r="B316" s="111"/>
    </row>
    <row r="317" spans="2:2">
      <c r="B317" s="111"/>
    </row>
    <row r="318" spans="2:2">
      <c r="B318" s="111"/>
    </row>
    <row r="319" spans="2:2">
      <c r="B319" s="111"/>
    </row>
    <row r="320" spans="2:2">
      <c r="B320" s="111"/>
    </row>
    <row r="321" spans="2:2">
      <c r="B321" s="111"/>
    </row>
    <row r="322" spans="2:2">
      <c r="B322" s="111"/>
    </row>
    <row r="323" spans="2:2">
      <c r="B323" s="111"/>
    </row>
    <row r="324" spans="2:2">
      <c r="B324" s="111"/>
    </row>
    <row r="325" spans="2:2">
      <c r="B325" s="111"/>
    </row>
    <row r="326" spans="2:2">
      <c r="B326" s="111"/>
    </row>
    <row r="327" spans="2:2">
      <c r="B327" s="111"/>
    </row>
    <row r="328" spans="2:2">
      <c r="B328" s="111"/>
    </row>
    <row r="329" spans="2:2">
      <c r="B329" s="111"/>
    </row>
    <row r="330" spans="2:2">
      <c r="B330" s="111"/>
    </row>
    <row r="331" spans="2:2">
      <c r="B331" s="111"/>
    </row>
    <row r="332" spans="2:2">
      <c r="B332" s="111"/>
    </row>
    <row r="333" spans="2:2">
      <c r="B333" s="111"/>
    </row>
    <row r="334" spans="2:2">
      <c r="B334" s="111"/>
    </row>
    <row r="335" spans="2:2">
      <c r="B335" s="111"/>
    </row>
    <row r="336" spans="2:2">
      <c r="B336" s="111"/>
    </row>
    <row r="337" spans="2:2">
      <c r="B337" s="111"/>
    </row>
    <row r="338" spans="2:2">
      <c r="B338" s="111"/>
    </row>
    <row r="339" spans="2:2">
      <c r="B339" s="111"/>
    </row>
    <row r="340" spans="2:2">
      <c r="B340" s="111"/>
    </row>
    <row r="341" spans="2:2">
      <c r="B341" s="111"/>
    </row>
    <row r="342" spans="2:2">
      <c r="B342" s="111"/>
    </row>
    <row r="343" spans="2:2">
      <c r="B343" s="111"/>
    </row>
    <row r="344" spans="2:2">
      <c r="B344" s="111"/>
    </row>
    <row r="345" spans="2:2">
      <c r="B345" s="111"/>
    </row>
    <row r="346" spans="2:2">
      <c r="B346" s="111"/>
    </row>
    <row r="347" spans="2:2">
      <c r="B347" s="111"/>
    </row>
    <row r="348" spans="2:2">
      <c r="B348" s="111"/>
    </row>
    <row r="349" spans="2:2">
      <c r="B349" s="111"/>
    </row>
    <row r="350" spans="2:2">
      <c r="B350" s="111"/>
    </row>
    <row r="351" spans="2:2">
      <c r="B351" s="111"/>
    </row>
    <row r="352" spans="2:2">
      <c r="B352" s="111"/>
    </row>
    <row r="353" spans="2:2">
      <c r="B353" s="111"/>
    </row>
    <row r="354" spans="2:2">
      <c r="B354" s="111"/>
    </row>
    <row r="355" spans="2:2">
      <c r="B355" s="111"/>
    </row>
    <row r="356" spans="2:2">
      <c r="B356" s="111"/>
    </row>
    <row r="357" spans="2:2">
      <c r="B357" s="111"/>
    </row>
    <row r="358" spans="2:2">
      <c r="B358" s="111"/>
    </row>
    <row r="359" spans="2:2">
      <c r="B359" s="111"/>
    </row>
    <row r="360" spans="2:2">
      <c r="B360" s="111"/>
    </row>
    <row r="361" spans="2:2">
      <c r="B361" s="111"/>
    </row>
    <row r="362" spans="2:2">
      <c r="B362" s="111"/>
    </row>
    <row r="363" spans="2:2">
      <c r="B363" s="111"/>
    </row>
    <row r="364" spans="2:2">
      <c r="B364" s="111"/>
    </row>
    <row r="365" spans="2:2">
      <c r="B365" s="111"/>
    </row>
    <row r="366" spans="2:2">
      <c r="B366" s="111"/>
    </row>
    <row r="367" spans="2:2">
      <c r="B367" s="111"/>
    </row>
    <row r="368" spans="2:2">
      <c r="B368" s="111"/>
    </row>
    <row r="369" spans="2:2">
      <c r="B369" s="111"/>
    </row>
    <row r="370" spans="2:2">
      <c r="B370" s="111"/>
    </row>
    <row r="371" spans="2:2">
      <c r="B371" s="111"/>
    </row>
    <row r="372" spans="2:2">
      <c r="B372" s="111"/>
    </row>
    <row r="373" spans="2:2">
      <c r="B373" s="111"/>
    </row>
    <row r="374" spans="2:2">
      <c r="B374" s="111"/>
    </row>
    <row r="375" spans="2:2">
      <c r="B375" s="111"/>
    </row>
    <row r="376" spans="2:2">
      <c r="B376" s="111"/>
    </row>
    <row r="377" spans="2:2">
      <c r="B377" s="111"/>
    </row>
    <row r="378" spans="2:2">
      <c r="B378" s="111"/>
    </row>
    <row r="379" spans="2:2">
      <c r="B379" s="111"/>
    </row>
  </sheetData>
  <mergeCells count="10">
    <mergeCell ref="B2:P2"/>
    <mergeCell ref="B4:P4"/>
    <mergeCell ref="B5:P5"/>
    <mergeCell ref="B6:P6"/>
    <mergeCell ref="B7:B8"/>
    <mergeCell ref="C7:G7"/>
    <mergeCell ref="H7:H8"/>
    <mergeCell ref="I7:M7"/>
    <mergeCell ref="N7:N8"/>
    <mergeCell ref="O7:P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A81F4-875E-4257-8CF1-DCAA1A1F8D5C}">
  <sheetPr>
    <pageSetUpPr fitToPage="1"/>
  </sheetPr>
  <dimension ref="A1:AJ215"/>
  <sheetViews>
    <sheetView showGridLines="0" topLeftCell="A3" zoomScaleNormal="100" workbookViewId="0">
      <selection activeCell="B5" sqref="B5:P5"/>
    </sheetView>
  </sheetViews>
  <sheetFormatPr baseColWidth="10" defaultColWidth="11.42578125" defaultRowHeight="12.75"/>
  <cols>
    <col min="1" max="1" width="1.28515625" customWidth="1"/>
    <col min="2" max="2" width="66.85546875" customWidth="1"/>
    <col min="3" max="3" width="10.85546875" bestFit="1" customWidth="1"/>
    <col min="4" max="5" width="10.85546875" customWidth="1"/>
    <col min="6" max="7" width="11.5703125" bestFit="1" customWidth="1"/>
    <col min="8" max="8" width="12.42578125" bestFit="1" customWidth="1"/>
    <col min="9" max="13" width="11.7109375" customWidth="1"/>
    <col min="14" max="14" width="12.7109375" customWidth="1"/>
    <col min="15" max="15" width="11.140625" customWidth="1"/>
    <col min="16" max="16" width="9.42578125" bestFit="1" customWidth="1"/>
  </cols>
  <sheetData>
    <row r="1" spans="1:36" ht="15.75">
      <c r="A1" t="s">
        <v>0</v>
      </c>
      <c r="B1" s="7" t="s">
        <v>79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</row>
    <row r="2" spans="1:36" ht="15.75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</row>
    <row r="3" spans="1:36" ht="16.5" customHeight="1">
      <c r="B3" s="13" t="s">
        <v>80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</row>
    <row r="4" spans="1:36" ht="16.5" customHeight="1">
      <c r="B4" s="14" t="s">
        <v>185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</row>
    <row r="5" spans="1:36" ht="14.25">
      <c r="B5" s="14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</row>
    <row r="6" spans="1:36" ht="20.25" customHeight="1">
      <c r="B6" s="116" t="s">
        <v>5</v>
      </c>
      <c r="C6" s="117">
        <v>2024</v>
      </c>
      <c r="D6" s="118"/>
      <c r="E6" s="118"/>
      <c r="F6" s="118"/>
      <c r="G6" s="118"/>
      <c r="H6" s="116">
        <v>2024</v>
      </c>
      <c r="I6" s="117">
        <v>2025</v>
      </c>
      <c r="J6" s="118"/>
      <c r="K6" s="118"/>
      <c r="L6" s="118"/>
      <c r="M6" s="118"/>
      <c r="N6" s="116">
        <v>2025</v>
      </c>
      <c r="O6" s="17" t="s">
        <v>6</v>
      </c>
      <c r="P6" s="119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</row>
    <row r="7" spans="1:36" ht="22.5" customHeight="1" thickBot="1">
      <c r="B7" s="120"/>
      <c r="C7" s="21" t="s">
        <v>7</v>
      </c>
      <c r="D7" s="21" t="s">
        <v>8</v>
      </c>
      <c r="E7" s="21" t="s">
        <v>9</v>
      </c>
      <c r="F7" s="21" t="s">
        <v>10</v>
      </c>
      <c r="G7" s="21" t="s">
        <v>11</v>
      </c>
      <c r="H7" s="120"/>
      <c r="I7" s="21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120"/>
      <c r="O7" s="121" t="s">
        <v>12</v>
      </c>
      <c r="P7" s="21" t="s">
        <v>13</v>
      </c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</row>
    <row r="8" spans="1:36" ht="18" customHeight="1" thickTop="1">
      <c r="B8" s="122" t="s">
        <v>15</v>
      </c>
      <c r="C8" s="123">
        <f t="shared" ref="C8:G8" si="0">+C9+C19</f>
        <v>18003.999999999996</v>
      </c>
      <c r="D8" s="123">
        <f t="shared" si="0"/>
        <v>17214.400000000001</v>
      </c>
      <c r="E8" s="123">
        <f t="shared" si="0"/>
        <v>18133.400000000001</v>
      </c>
      <c r="F8" s="123">
        <f t="shared" si="0"/>
        <v>20275</v>
      </c>
      <c r="G8" s="123">
        <f t="shared" si="0"/>
        <v>21214.1</v>
      </c>
      <c r="H8" s="124">
        <f>+H9+H19</f>
        <v>94840.900000000009</v>
      </c>
      <c r="I8" s="123">
        <f t="shared" ref="I8:M8" si="1">+I9+I19</f>
        <v>19532</v>
      </c>
      <c r="J8" s="123">
        <f t="shared" si="1"/>
        <v>19543.099999999999</v>
      </c>
      <c r="K8" s="123">
        <f t="shared" si="1"/>
        <v>21792.5</v>
      </c>
      <c r="L8" s="123">
        <f t="shared" si="1"/>
        <v>21270.9</v>
      </c>
      <c r="M8" s="123">
        <f t="shared" si="1"/>
        <v>21187.599999999999</v>
      </c>
      <c r="N8" s="124">
        <f>+N9+N19</f>
        <v>103326.1</v>
      </c>
      <c r="O8" s="123">
        <f t="shared" ref="O8:O19" si="2">+N8-H8</f>
        <v>8485.1999999999971</v>
      </c>
      <c r="P8" s="124">
        <f t="shared" ref="P8:P16" si="3">+O8/H8*100</f>
        <v>8.9467729639849427</v>
      </c>
      <c r="Q8" s="5"/>
      <c r="R8" s="5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</row>
    <row r="9" spans="1:36" ht="18" customHeight="1">
      <c r="B9" s="125" t="s">
        <v>81</v>
      </c>
      <c r="C9" s="126">
        <f t="shared" ref="C9:G9" si="4">+C11+C12+C18</f>
        <v>13681.399999999998</v>
      </c>
      <c r="D9" s="126">
        <f t="shared" si="4"/>
        <v>13368.4</v>
      </c>
      <c r="E9" s="126">
        <f t="shared" si="4"/>
        <v>13909.5</v>
      </c>
      <c r="F9" s="126">
        <f t="shared" si="4"/>
        <v>15639.199999999999</v>
      </c>
      <c r="G9" s="126">
        <f t="shared" si="4"/>
        <v>16339.4</v>
      </c>
      <c r="H9" s="126">
        <f>+H11+H12+H18</f>
        <v>72937.900000000009</v>
      </c>
      <c r="I9" s="126">
        <f t="shared" ref="I9:M9" si="5">+I11+I12+I18</f>
        <v>15012.4</v>
      </c>
      <c r="J9" s="126">
        <f t="shared" si="5"/>
        <v>15008.5</v>
      </c>
      <c r="K9" s="126">
        <f t="shared" si="5"/>
        <v>16813.599999999999</v>
      </c>
      <c r="L9" s="126">
        <f t="shared" si="5"/>
        <v>16291.4</v>
      </c>
      <c r="M9" s="126">
        <f t="shared" si="5"/>
        <v>16327.9</v>
      </c>
      <c r="N9" s="126">
        <f>+N10+N12+N18</f>
        <v>79453.8</v>
      </c>
      <c r="O9" s="126">
        <f t="shared" si="2"/>
        <v>6515.8999999999942</v>
      </c>
      <c r="P9" s="124">
        <f t="shared" si="3"/>
        <v>8.9334899962845018</v>
      </c>
      <c r="Q9" s="5"/>
      <c r="R9" s="5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</row>
    <row r="10" spans="1:36" ht="18" customHeight="1">
      <c r="B10" s="127" t="s">
        <v>32</v>
      </c>
      <c r="C10" s="126">
        <f t="shared" ref="C10:M10" si="6">+C11</f>
        <v>12143.8</v>
      </c>
      <c r="D10" s="126">
        <f t="shared" si="6"/>
        <v>11627.3</v>
      </c>
      <c r="E10" s="126">
        <f t="shared" si="6"/>
        <v>12121.5</v>
      </c>
      <c r="F10" s="126">
        <f t="shared" si="6"/>
        <v>13533.5</v>
      </c>
      <c r="G10" s="126">
        <f t="shared" si="6"/>
        <v>14109.6</v>
      </c>
      <c r="H10" s="124">
        <f>+H11</f>
        <v>63535.7</v>
      </c>
      <c r="I10" s="126">
        <f t="shared" si="6"/>
        <v>13284.3</v>
      </c>
      <c r="J10" s="126">
        <f t="shared" si="6"/>
        <v>13018.4</v>
      </c>
      <c r="K10" s="126">
        <f t="shared" si="6"/>
        <v>14741.7</v>
      </c>
      <c r="L10" s="126">
        <f t="shared" si="6"/>
        <v>14306.8</v>
      </c>
      <c r="M10" s="126">
        <f t="shared" si="6"/>
        <v>14269.3</v>
      </c>
      <c r="N10" s="124">
        <f>+N11</f>
        <v>69620.5</v>
      </c>
      <c r="O10" s="126">
        <f t="shared" si="2"/>
        <v>6084.8000000000029</v>
      </c>
      <c r="P10" s="124">
        <f t="shared" si="3"/>
        <v>9.5769779824571124</v>
      </c>
      <c r="Q10" s="5"/>
      <c r="R10" s="5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</row>
    <row r="11" spans="1:36" ht="18" customHeight="1">
      <c r="B11" s="128" t="s">
        <v>33</v>
      </c>
      <c r="C11" s="129">
        <v>12143.8</v>
      </c>
      <c r="D11" s="129">
        <v>11627.3</v>
      </c>
      <c r="E11" s="129">
        <v>12121.5</v>
      </c>
      <c r="F11" s="129">
        <v>13533.5</v>
      </c>
      <c r="G11" s="129">
        <v>14109.6</v>
      </c>
      <c r="H11" s="130">
        <f>SUM(C11:G11)</f>
        <v>63535.7</v>
      </c>
      <c r="I11" s="129">
        <f>+[1]PP!I27</f>
        <v>13284.3</v>
      </c>
      <c r="J11" s="129">
        <f>+[1]PP!J27</f>
        <v>13018.4</v>
      </c>
      <c r="K11" s="129">
        <f>+[1]PP!K27</f>
        <v>14741.7</v>
      </c>
      <c r="L11" s="129">
        <f>+[1]PP!L27</f>
        <v>14306.8</v>
      </c>
      <c r="M11" s="129">
        <f>+[1]PP!M27</f>
        <v>14269.3</v>
      </c>
      <c r="N11" s="130">
        <f>SUM(I11:M11)</f>
        <v>69620.5</v>
      </c>
      <c r="O11" s="129">
        <f t="shared" si="2"/>
        <v>6084.8000000000029</v>
      </c>
      <c r="P11" s="130">
        <f t="shared" si="3"/>
        <v>9.5769779824571124</v>
      </c>
      <c r="Q11" s="5"/>
      <c r="R11" s="5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</row>
    <row r="12" spans="1:36" ht="18" customHeight="1">
      <c r="B12" s="35" t="s">
        <v>34</v>
      </c>
      <c r="C12" s="131">
        <f t="shared" ref="C12:G12" si="7">SUM(C13:C17)</f>
        <v>1497.8000000000002</v>
      </c>
      <c r="D12" s="131">
        <f t="shared" si="7"/>
        <v>1702.6000000000001</v>
      </c>
      <c r="E12" s="131">
        <f t="shared" si="7"/>
        <v>1744.7999999999997</v>
      </c>
      <c r="F12" s="131">
        <f t="shared" si="7"/>
        <v>2064.9</v>
      </c>
      <c r="G12" s="131">
        <f t="shared" si="7"/>
        <v>2183</v>
      </c>
      <c r="H12" s="131">
        <f>SUM(H13:H17)</f>
        <v>9193.1</v>
      </c>
      <c r="I12" s="131">
        <f t="shared" ref="I12:M12" si="8">SUM(I13:I17)</f>
        <v>1667.1999999999998</v>
      </c>
      <c r="J12" s="131">
        <f t="shared" si="8"/>
        <v>1936.8000000000002</v>
      </c>
      <c r="K12" s="131">
        <f t="shared" si="8"/>
        <v>2033.1</v>
      </c>
      <c r="L12" s="131">
        <f t="shared" si="8"/>
        <v>1942.1</v>
      </c>
      <c r="M12" s="131">
        <f t="shared" si="8"/>
        <v>2006.1</v>
      </c>
      <c r="N12" s="131">
        <f>SUM(N13:N17)</f>
        <v>9585.2999999999993</v>
      </c>
      <c r="O12" s="131">
        <f t="shared" si="2"/>
        <v>392.19999999999891</v>
      </c>
      <c r="P12" s="132">
        <f t="shared" si="3"/>
        <v>4.2662431606313316</v>
      </c>
      <c r="Q12" s="5"/>
      <c r="R12" s="5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</row>
    <row r="13" spans="1:36" ht="18" customHeight="1">
      <c r="B13" s="133" t="s">
        <v>37</v>
      </c>
      <c r="C13" s="129">
        <v>952</v>
      </c>
      <c r="D13" s="129">
        <v>1136</v>
      </c>
      <c r="E13" s="129">
        <v>1252.5</v>
      </c>
      <c r="F13" s="129">
        <v>1463.1</v>
      </c>
      <c r="G13" s="129">
        <v>1420.4</v>
      </c>
      <c r="H13" s="130">
        <f t="shared" ref="H13:H18" si="9">SUM(C13:G13)</f>
        <v>6224</v>
      </c>
      <c r="I13" s="129">
        <v>1092.8</v>
      </c>
      <c r="J13" s="129">
        <v>1335.7</v>
      </c>
      <c r="K13" s="129">
        <v>1431.6</v>
      </c>
      <c r="L13" s="129">
        <v>1247.7</v>
      </c>
      <c r="M13" s="129">
        <v>1284.5999999999999</v>
      </c>
      <c r="N13" s="130">
        <f t="shared" ref="N13:N18" si="10">SUM(I13:M13)</f>
        <v>6392.4</v>
      </c>
      <c r="O13" s="129">
        <f t="shared" si="2"/>
        <v>168.39999999999964</v>
      </c>
      <c r="P13" s="130">
        <f t="shared" si="3"/>
        <v>2.705655526992282</v>
      </c>
      <c r="Q13" s="5"/>
      <c r="R13" s="5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</row>
    <row r="14" spans="1:36" ht="18" customHeight="1">
      <c r="B14" s="133" t="s">
        <v>39</v>
      </c>
      <c r="C14" s="129">
        <v>106.7</v>
      </c>
      <c r="D14" s="129">
        <v>185.4</v>
      </c>
      <c r="E14" s="129">
        <v>169.1</v>
      </c>
      <c r="F14" s="129">
        <v>188.9</v>
      </c>
      <c r="G14" s="129">
        <v>248.4</v>
      </c>
      <c r="H14" s="130">
        <f t="shared" si="9"/>
        <v>898.5</v>
      </c>
      <c r="I14" s="129">
        <v>123.3</v>
      </c>
      <c r="J14" s="129">
        <v>224</v>
      </c>
      <c r="K14" s="129">
        <v>163.19999999999999</v>
      </c>
      <c r="L14" s="129">
        <v>200.8</v>
      </c>
      <c r="M14" s="129">
        <v>207.4</v>
      </c>
      <c r="N14" s="130">
        <f t="shared" si="10"/>
        <v>918.69999999999993</v>
      </c>
      <c r="O14" s="129">
        <f t="shared" si="2"/>
        <v>20.199999999999932</v>
      </c>
      <c r="P14" s="130">
        <f t="shared" si="3"/>
        <v>2.2481914301613726</v>
      </c>
      <c r="Q14" s="5"/>
      <c r="R14" s="5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</row>
    <row r="15" spans="1:36" ht="18" customHeight="1">
      <c r="B15" s="133" t="s">
        <v>82</v>
      </c>
      <c r="C15" s="129">
        <v>241.4</v>
      </c>
      <c r="D15" s="134">
        <v>211.9</v>
      </c>
      <c r="E15" s="134">
        <v>193.1</v>
      </c>
      <c r="F15" s="134">
        <v>258.2</v>
      </c>
      <c r="G15" s="134">
        <v>334.8</v>
      </c>
      <c r="H15" s="130">
        <f t="shared" si="9"/>
        <v>1239.3999999999999</v>
      </c>
      <c r="I15" s="129">
        <v>279.10000000000002</v>
      </c>
      <c r="J15" s="134">
        <v>237.2</v>
      </c>
      <c r="K15" s="134">
        <v>259.39999999999998</v>
      </c>
      <c r="L15" s="134">
        <v>341</v>
      </c>
      <c r="M15" s="134">
        <v>323.3</v>
      </c>
      <c r="N15" s="130">
        <f t="shared" si="10"/>
        <v>1439.9999999999998</v>
      </c>
      <c r="O15" s="129">
        <f t="shared" si="2"/>
        <v>200.59999999999991</v>
      </c>
      <c r="P15" s="130">
        <f t="shared" si="3"/>
        <v>16.185250927868317</v>
      </c>
      <c r="Q15" s="5"/>
      <c r="R15" s="5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</row>
    <row r="16" spans="1:36" s="135" customFormat="1" ht="18" customHeight="1">
      <c r="B16" s="136" t="s">
        <v>83</v>
      </c>
      <c r="C16" s="134">
        <v>197.7</v>
      </c>
      <c r="D16" s="129">
        <v>169.3</v>
      </c>
      <c r="E16" s="129">
        <v>130.1</v>
      </c>
      <c r="F16" s="129">
        <v>154.69999999999999</v>
      </c>
      <c r="G16" s="129">
        <v>179.4</v>
      </c>
      <c r="H16" s="130">
        <f t="shared" si="9"/>
        <v>831.19999999999993</v>
      </c>
      <c r="I16" s="134">
        <v>172</v>
      </c>
      <c r="J16" s="129">
        <v>139.9</v>
      </c>
      <c r="K16" s="129">
        <v>178.9</v>
      </c>
      <c r="L16" s="129">
        <v>152.6</v>
      </c>
      <c r="M16" s="129">
        <v>190.8</v>
      </c>
      <c r="N16" s="130">
        <f t="shared" si="10"/>
        <v>834.2</v>
      </c>
      <c r="O16" s="129">
        <f t="shared" si="2"/>
        <v>3.0000000000001137</v>
      </c>
      <c r="P16" s="130">
        <f t="shared" si="3"/>
        <v>0.36092396535131305</v>
      </c>
      <c r="Q16" s="5"/>
      <c r="R16" s="5"/>
    </row>
    <row r="17" spans="1:36" ht="18" customHeight="1">
      <c r="B17" s="133" t="s">
        <v>29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30">
        <f t="shared" si="9"/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30">
        <f t="shared" si="10"/>
        <v>0</v>
      </c>
      <c r="O17" s="137">
        <f t="shared" si="2"/>
        <v>0</v>
      </c>
      <c r="P17" s="138">
        <v>0</v>
      </c>
      <c r="Q17" s="5"/>
      <c r="R17" s="5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</row>
    <row r="18" spans="1:36" ht="18" customHeight="1">
      <c r="B18" s="139" t="s">
        <v>47</v>
      </c>
      <c r="C18" s="131">
        <v>39.799999999999997</v>
      </c>
      <c r="D18" s="131">
        <v>38.5</v>
      </c>
      <c r="E18" s="131">
        <v>43.2</v>
      </c>
      <c r="F18" s="131">
        <v>40.799999999999997</v>
      </c>
      <c r="G18" s="131">
        <v>46.8</v>
      </c>
      <c r="H18" s="132">
        <f t="shared" si="9"/>
        <v>209.10000000000002</v>
      </c>
      <c r="I18" s="131">
        <v>60.9</v>
      </c>
      <c r="J18" s="131">
        <v>53.3</v>
      </c>
      <c r="K18" s="131">
        <v>38.799999999999997</v>
      </c>
      <c r="L18" s="131">
        <v>42.5</v>
      </c>
      <c r="M18" s="131">
        <v>52.5</v>
      </c>
      <c r="N18" s="132">
        <f t="shared" si="10"/>
        <v>248</v>
      </c>
      <c r="O18" s="131">
        <f t="shared" si="2"/>
        <v>38.899999999999977</v>
      </c>
      <c r="P18" s="132">
        <f t="shared" ref="P18:P25" si="11">+O18/H18*100</f>
        <v>18.603538976566224</v>
      </c>
      <c r="Q18" s="5"/>
      <c r="R18" s="5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</row>
    <row r="19" spans="1:36" ht="18" customHeight="1">
      <c r="B19" s="41" t="s">
        <v>84</v>
      </c>
      <c r="C19" s="131">
        <f t="shared" ref="C19:G19" si="12">+C20+C22</f>
        <v>4322.5999999999995</v>
      </c>
      <c r="D19" s="131">
        <f t="shared" si="12"/>
        <v>3846</v>
      </c>
      <c r="E19" s="131">
        <f t="shared" si="12"/>
        <v>4223.8999999999996</v>
      </c>
      <c r="F19" s="131">
        <f t="shared" si="12"/>
        <v>4635.8</v>
      </c>
      <c r="G19" s="131">
        <f t="shared" si="12"/>
        <v>4874.7</v>
      </c>
      <c r="H19" s="131">
        <f>+H20+H22</f>
        <v>21902.999999999996</v>
      </c>
      <c r="I19" s="131">
        <f t="shared" ref="I19:M19" si="13">+I20+I22</f>
        <v>4519.6000000000004</v>
      </c>
      <c r="J19" s="131">
        <f t="shared" si="13"/>
        <v>4534.6000000000004</v>
      </c>
      <c r="K19" s="131">
        <f t="shared" si="13"/>
        <v>4978.9000000000005</v>
      </c>
      <c r="L19" s="131">
        <f t="shared" si="13"/>
        <v>4979.5</v>
      </c>
      <c r="M19" s="131">
        <f t="shared" si="13"/>
        <v>4859.7000000000007</v>
      </c>
      <c r="N19" s="131">
        <f>+N20+N22</f>
        <v>23872.300000000003</v>
      </c>
      <c r="O19" s="131">
        <f t="shared" si="2"/>
        <v>1969.3000000000065</v>
      </c>
      <c r="P19" s="132">
        <f t="shared" si="11"/>
        <v>8.9910057982925018</v>
      </c>
      <c r="Q19" s="5"/>
      <c r="R19" s="5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</row>
    <row r="20" spans="1:36" ht="18" customHeight="1">
      <c r="B20" s="127" t="s">
        <v>85</v>
      </c>
      <c r="C20" s="131">
        <f>+C21</f>
        <v>4321.2</v>
      </c>
      <c r="D20" s="131">
        <f t="shared" ref="D20:G20" si="14">+D21</f>
        <v>3844.4</v>
      </c>
      <c r="E20" s="131">
        <f t="shared" si="14"/>
        <v>4222.8999999999996</v>
      </c>
      <c r="F20" s="131">
        <f t="shared" si="14"/>
        <v>4632.6000000000004</v>
      </c>
      <c r="G20" s="131">
        <f t="shared" si="14"/>
        <v>4872.3</v>
      </c>
      <c r="H20" s="131">
        <f>+H21</f>
        <v>21893.399999999998</v>
      </c>
      <c r="I20" s="131">
        <f>+I21</f>
        <v>4516.1000000000004</v>
      </c>
      <c r="J20" s="131">
        <f t="shared" ref="J20:O20" si="15">+J21</f>
        <v>4532.1000000000004</v>
      </c>
      <c r="K20" s="131">
        <f t="shared" si="15"/>
        <v>4975.8</v>
      </c>
      <c r="L20" s="131">
        <f t="shared" si="15"/>
        <v>4976.8</v>
      </c>
      <c r="M20" s="131">
        <f t="shared" si="15"/>
        <v>4857.1000000000004</v>
      </c>
      <c r="N20" s="131">
        <f>+N21</f>
        <v>23857.9</v>
      </c>
      <c r="O20" s="131">
        <f t="shared" si="15"/>
        <v>1964.5000000000036</v>
      </c>
      <c r="P20" s="132">
        <f t="shared" si="11"/>
        <v>8.9730238336667849</v>
      </c>
      <c r="Q20" s="5"/>
      <c r="R20" s="5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</row>
    <row r="21" spans="1:36" ht="18" customHeight="1">
      <c r="B21" s="38" t="s">
        <v>86</v>
      </c>
      <c r="C21" s="129">
        <v>4321.2</v>
      </c>
      <c r="D21" s="129">
        <v>3844.4</v>
      </c>
      <c r="E21" s="129">
        <v>4222.8999999999996</v>
      </c>
      <c r="F21" s="129">
        <v>4632.6000000000004</v>
      </c>
      <c r="G21" s="129">
        <v>4872.3</v>
      </c>
      <c r="H21" s="130">
        <f>SUM(C21:G21)</f>
        <v>21893.399999999998</v>
      </c>
      <c r="I21" s="129">
        <f>+[1]PP!I48</f>
        <v>4516.1000000000004</v>
      </c>
      <c r="J21" s="129">
        <f>+[1]PP!J48</f>
        <v>4532.1000000000004</v>
      </c>
      <c r="K21" s="129">
        <f>+[1]PP!K48</f>
        <v>4975.8</v>
      </c>
      <c r="L21" s="129">
        <f>+[1]PP!L48</f>
        <v>4976.8</v>
      </c>
      <c r="M21" s="129">
        <f>+[1]PP!M48</f>
        <v>4857.1000000000004</v>
      </c>
      <c r="N21" s="130">
        <f>SUM(I21:M21)</f>
        <v>23857.9</v>
      </c>
      <c r="O21" s="129">
        <f t="shared" ref="O21:O32" si="16">+N21-H21</f>
        <v>1964.5000000000036</v>
      </c>
      <c r="P21" s="130">
        <f t="shared" si="11"/>
        <v>8.9730238336667849</v>
      </c>
      <c r="Q21" s="5"/>
      <c r="R21" s="5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</row>
    <row r="22" spans="1:36" ht="18" customHeight="1">
      <c r="B22" s="127" t="s">
        <v>87</v>
      </c>
      <c r="C22" s="126">
        <f t="shared" ref="C22:G22" si="17">+C23+C24</f>
        <v>1.4</v>
      </c>
      <c r="D22" s="126">
        <f t="shared" si="17"/>
        <v>1.6</v>
      </c>
      <c r="E22" s="126">
        <f t="shared" si="17"/>
        <v>1</v>
      </c>
      <c r="F22" s="126">
        <f t="shared" si="17"/>
        <v>3.2</v>
      </c>
      <c r="G22" s="126">
        <f t="shared" si="17"/>
        <v>2.4</v>
      </c>
      <c r="H22" s="124">
        <f>+H23+H24</f>
        <v>9.6</v>
      </c>
      <c r="I22" s="126">
        <f t="shared" ref="I22:M22" si="18">+I23+I24</f>
        <v>3.5</v>
      </c>
      <c r="J22" s="126">
        <f t="shared" si="18"/>
        <v>2.5</v>
      </c>
      <c r="K22" s="126">
        <f t="shared" si="18"/>
        <v>3.0999999999999996</v>
      </c>
      <c r="L22" s="126">
        <f t="shared" si="18"/>
        <v>2.7</v>
      </c>
      <c r="M22" s="126">
        <f t="shared" si="18"/>
        <v>2.6</v>
      </c>
      <c r="N22" s="124">
        <f>+N23+N24</f>
        <v>14.4</v>
      </c>
      <c r="O22" s="126">
        <f t="shared" si="16"/>
        <v>4.8000000000000007</v>
      </c>
      <c r="P22" s="124">
        <f t="shared" si="11"/>
        <v>50.000000000000014</v>
      </c>
      <c r="Q22" s="5"/>
      <c r="R22" s="5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</row>
    <row r="23" spans="1:36" ht="18" customHeight="1">
      <c r="B23" s="38" t="s">
        <v>88</v>
      </c>
      <c r="C23" s="140">
        <v>0.5</v>
      </c>
      <c r="D23" s="140">
        <v>0.5</v>
      </c>
      <c r="E23" s="140">
        <v>0.4</v>
      </c>
      <c r="F23" s="140">
        <v>0.7</v>
      </c>
      <c r="G23" s="140">
        <v>0.6</v>
      </c>
      <c r="H23" s="130">
        <f>SUM(C23:G23)</f>
        <v>2.6999999999999997</v>
      </c>
      <c r="I23" s="140">
        <v>2.7</v>
      </c>
      <c r="J23" s="140">
        <v>1.5</v>
      </c>
      <c r="K23" s="140">
        <v>1.7</v>
      </c>
      <c r="L23" s="140">
        <v>1.6</v>
      </c>
      <c r="M23" s="140">
        <v>1.5</v>
      </c>
      <c r="N23" s="130">
        <f>SUM(I23:M23)</f>
        <v>9</v>
      </c>
      <c r="O23" s="129">
        <f t="shared" si="16"/>
        <v>6.3000000000000007</v>
      </c>
      <c r="P23" s="130">
        <f t="shared" si="11"/>
        <v>233.3333333333334</v>
      </c>
      <c r="Q23" s="5"/>
      <c r="R23" s="5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</row>
    <row r="24" spans="1:36" ht="18" customHeight="1">
      <c r="B24" s="141" t="s">
        <v>29</v>
      </c>
      <c r="C24" s="140">
        <v>0.9</v>
      </c>
      <c r="D24" s="140">
        <v>1.1000000000000001</v>
      </c>
      <c r="E24" s="140">
        <v>0.6</v>
      </c>
      <c r="F24" s="140">
        <v>2.5</v>
      </c>
      <c r="G24" s="140">
        <v>1.8</v>
      </c>
      <c r="H24" s="130">
        <f>SUM(C24:G24)</f>
        <v>6.8999999999999995</v>
      </c>
      <c r="I24" s="140">
        <v>0.8</v>
      </c>
      <c r="J24" s="140">
        <v>1</v>
      </c>
      <c r="K24" s="140">
        <v>1.4</v>
      </c>
      <c r="L24" s="140">
        <v>1.1000000000000001</v>
      </c>
      <c r="M24" s="140">
        <v>1.1000000000000001</v>
      </c>
      <c r="N24" s="130">
        <f>SUM(I24:M24)</f>
        <v>5.4</v>
      </c>
      <c r="O24" s="129">
        <f t="shared" si="16"/>
        <v>-1.4999999999999991</v>
      </c>
      <c r="P24" s="130">
        <f t="shared" si="11"/>
        <v>-21.739130434782599</v>
      </c>
      <c r="Q24" s="5"/>
      <c r="R24" s="5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</row>
    <row r="25" spans="1:36" ht="18" customHeight="1">
      <c r="B25" s="122" t="s">
        <v>89</v>
      </c>
      <c r="C25" s="126">
        <v>0</v>
      </c>
      <c r="D25" s="126">
        <v>0.2</v>
      </c>
      <c r="E25" s="126">
        <v>0.1</v>
      </c>
      <c r="F25" s="126">
        <v>0</v>
      </c>
      <c r="G25" s="126">
        <v>0</v>
      </c>
      <c r="H25" s="132">
        <f>SUM(C25:G25)</f>
        <v>0.30000000000000004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32">
        <f>SUM(I25:M25)</f>
        <v>0</v>
      </c>
      <c r="O25" s="126">
        <f t="shared" si="16"/>
        <v>-0.30000000000000004</v>
      </c>
      <c r="P25" s="130">
        <f t="shared" si="11"/>
        <v>-100</v>
      </c>
      <c r="Q25" s="5"/>
      <c r="R25" s="5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</row>
    <row r="26" spans="1:36" ht="18" customHeight="1">
      <c r="B26" s="142" t="s">
        <v>90</v>
      </c>
      <c r="C26" s="126">
        <f t="shared" ref="C26:M27" si="19">+C27</f>
        <v>30.1</v>
      </c>
      <c r="D26" s="126">
        <f t="shared" si="19"/>
        <v>213.5</v>
      </c>
      <c r="E26" s="126">
        <f t="shared" si="19"/>
        <v>63.4</v>
      </c>
      <c r="F26" s="126">
        <f t="shared" si="19"/>
        <v>81.900000000000006</v>
      </c>
      <c r="G26" s="126">
        <f t="shared" si="19"/>
        <v>112.2</v>
      </c>
      <c r="H26" s="126">
        <f>+H27</f>
        <v>501.09999999999997</v>
      </c>
      <c r="I26" s="126">
        <f t="shared" si="19"/>
        <v>202.3</v>
      </c>
      <c r="J26" s="126">
        <f t="shared" si="19"/>
        <v>103.2</v>
      </c>
      <c r="K26" s="126">
        <f t="shared" si="19"/>
        <v>114.5</v>
      </c>
      <c r="L26" s="126">
        <f t="shared" si="19"/>
        <v>58.6</v>
      </c>
      <c r="M26" s="126">
        <f t="shared" si="19"/>
        <v>687.9</v>
      </c>
      <c r="N26" s="126">
        <f>+N27</f>
        <v>1166.5</v>
      </c>
      <c r="O26" s="126">
        <f t="shared" si="16"/>
        <v>665.40000000000009</v>
      </c>
      <c r="P26" s="124">
        <f>+O26/H26*100</f>
        <v>132.78786669327482</v>
      </c>
      <c r="Q26" s="5"/>
      <c r="R26" s="5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</row>
    <row r="27" spans="1:36" ht="18" customHeight="1">
      <c r="B27" s="143" t="s">
        <v>53</v>
      </c>
      <c r="C27" s="126">
        <f t="shared" si="19"/>
        <v>30.1</v>
      </c>
      <c r="D27" s="126">
        <f t="shared" si="19"/>
        <v>213.5</v>
      </c>
      <c r="E27" s="126">
        <f t="shared" si="19"/>
        <v>63.4</v>
      </c>
      <c r="F27" s="126">
        <f t="shared" si="19"/>
        <v>81.900000000000006</v>
      </c>
      <c r="G27" s="126">
        <f t="shared" si="19"/>
        <v>112.2</v>
      </c>
      <c r="H27" s="124">
        <f>+H28</f>
        <v>501.09999999999997</v>
      </c>
      <c r="I27" s="126">
        <f t="shared" si="19"/>
        <v>202.3</v>
      </c>
      <c r="J27" s="126">
        <f t="shared" si="19"/>
        <v>103.2</v>
      </c>
      <c r="K27" s="126">
        <f t="shared" si="19"/>
        <v>114.5</v>
      </c>
      <c r="L27" s="126">
        <f t="shared" si="19"/>
        <v>58.6</v>
      </c>
      <c r="M27" s="126">
        <f t="shared" si="19"/>
        <v>687.9</v>
      </c>
      <c r="N27" s="124">
        <f>+N28</f>
        <v>1166.5</v>
      </c>
      <c r="O27" s="126">
        <f t="shared" si="16"/>
        <v>665.40000000000009</v>
      </c>
      <c r="P27" s="124">
        <f>+O27/H27*100</f>
        <v>132.78786669327482</v>
      </c>
      <c r="Q27" s="5"/>
      <c r="R27" s="5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</row>
    <row r="28" spans="1:36" ht="18" customHeight="1">
      <c r="B28" s="144" t="s">
        <v>55</v>
      </c>
      <c r="C28" s="145">
        <v>30.1</v>
      </c>
      <c r="D28" s="140">
        <v>213.5</v>
      </c>
      <c r="E28" s="140">
        <v>63.4</v>
      </c>
      <c r="F28" s="140">
        <v>81.900000000000006</v>
      </c>
      <c r="G28" s="140">
        <v>112.2</v>
      </c>
      <c r="H28" s="130">
        <f>SUM(C28:G28)</f>
        <v>501.09999999999997</v>
      </c>
      <c r="I28" s="145">
        <v>202.3</v>
      </c>
      <c r="J28" s="140">
        <v>103.2</v>
      </c>
      <c r="K28" s="140">
        <v>114.5</v>
      </c>
      <c r="L28" s="140">
        <v>58.6</v>
      </c>
      <c r="M28" s="140">
        <v>687.9</v>
      </c>
      <c r="N28" s="130">
        <f>SUM(I28:M28)</f>
        <v>1166.5</v>
      </c>
      <c r="O28" s="129">
        <f t="shared" si="16"/>
        <v>665.40000000000009</v>
      </c>
      <c r="P28" s="130">
        <f>+O28/H28*100</f>
        <v>132.78786669327482</v>
      </c>
      <c r="Q28" s="5"/>
      <c r="R28" s="5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</row>
    <row r="29" spans="1:36" ht="18" customHeight="1">
      <c r="B29" s="41" t="s">
        <v>91</v>
      </c>
      <c r="C29" s="126">
        <v>79</v>
      </c>
      <c r="D29" s="126">
        <v>0</v>
      </c>
      <c r="E29" s="126">
        <v>0</v>
      </c>
      <c r="F29" s="126">
        <v>87.3</v>
      </c>
      <c r="G29" s="126">
        <v>0</v>
      </c>
      <c r="H29" s="132">
        <f>SUM(C29:G29)</f>
        <v>166.3</v>
      </c>
      <c r="I29" s="126">
        <v>259</v>
      </c>
      <c r="J29" s="126">
        <v>0</v>
      </c>
      <c r="K29" s="126">
        <v>0</v>
      </c>
      <c r="L29" s="126">
        <v>109.3</v>
      </c>
      <c r="M29" s="126">
        <v>134.1</v>
      </c>
      <c r="N29" s="132">
        <f>SUM(I29:M29)</f>
        <v>502.4</v>
      </c>
      <c r="O29" s="131">
        <f t="shared" si="16"/>
        <v>336.09999999999997</v>
      </c>
      <c r="P29" s="132">
        <f>+O29/H29*100</f>
        <v>202.10463018641005</v>
      </c>
      <c r="Q29" s="5"/>
      <c r="R29" s="5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</row>
    <row r="30" spans="1:36" ht="18" customHeight="1" thickBot="1">
      <c r="A30" s="146"/>
      <c r="B30" s="54" t="s">
        <v>92</v>
      </c>
      <c r="C30" s="55">
        <f t="shared" ref="C30:G30" si="20">+C8+C25+C26+C29</f>
        <v>18113.099999999995</v>
      </c>
      <c r="D30" s="55">
        <f t="shared" si="20"/>
        <v>17428.100000000002</v>
      </c>
      <c r="E30" s="55">
        <f t="shared" si="20"/>
        <v>18196.900000000001</v>
      </c>
      <c r="F30" s="55">
        <f t="shared" si="20"/>
        <v>20444.2</v>
      </c>
      <c r="G30" s="55">
        <f t="shared" si="20"/>
        <v>21326.3</v>
      </c>
      <c r="H30" s="147">
        <f>+H8+H25+H26+H29</f>
        <v>95508.60000000002</v>
      </c>
      <c r="I30" s="55">
        <f t="shared" ref="I30:M30" si="21">+I8+I25+I26+I29</f>
        <v>19993.3</v>
      </c>
      <c r="J30" s="55">
        <f t="shared" si="21"/>
        <v>19646.3</v>
      </c>
      <c r="K30" s="55">
        <f t="shared" si="21"/>
        <v>21907</v>
      </c>
      <c r="L30" s="55">
        <f t="shared" si="21"/>
        <v>21438.799999999999</v>
      </c>
      <c r="M30" s="55">
        <f t="shared" si="21"/>
        <v>22009.599999999999</v>
      </c>
      <c r="N30" s="147">
        <f>+N8+N25+N26+N29</f>
        <v>104995</v>
      </c>
      <c r="O30" s="55">
        <f t="shared" si="16"/>
        <v>9486.3999999999796</v>
      </c>
      <c r="P30" s="147">
        <f>+O30/H30*100</f>
        <v>9.9325086955520003</v>
      </c>
      <c r="Q30" s="5"/>
      <c r="R30" s="5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</row>
    <row r="31" spans="1:36" ht="18" customHeight="1" thickTop="1" thickBot="1">
      <c r="A31" s="146"/>
      <c r="B31" s="148" t="s">
        <v>93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f>SUM(I31:M31)</f>
        <v>0</v>
      </c>
      <c r="O31" s="149">
        <f t="shared" si="16"/>
        <v>0</v>
      </c>
      <c r="P31" s="150">
        <v>0</v>
      </c>
      <c r="Q31" s="151"/>
      <c r="R31" s="5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</row>
    <row r="32" spans="1:36" ht="21.75" customHeight="1" thickTop="1" thickBot="1">
      <c r="A32" s="146"/>
      <c r="B32" s="152" t="s">
        <v>73</v>
      </c>
      <c r="C32" s="153">
        <f t="shared" ref="C32:G32" si="22">+C31+C30</f>
        <v>18113.099999999995</v>
      </c>
      <c r="D32" s="153">
        <f t="shared" si="22"/>
        <v>17428.100000000002</v>
      </c>
      <c r="E32" s="153">
        <f t="shared" si="22"/>
        <v>18196.900000000001</v>
      </c>
      <c r="F32" s="153">
        <f t="shared" si="22"/>
        <v>20444.2</v>
      </c>
      <c r="G32" s="153">
        <f t="shared" si="22"/>
        <v>21326.3</v>
      </c>
      <c r="H32" s="153">
        <f>+H31+H30</f>
        <v>95508.60000000002</v>
      </c>
      <c r="I32" s="153">
        <f t="shared" ref="I32:M32" si="23">+I31+I30</f>
        <v>19993.3</v>
      </c>
      <c r="J32" s="153">
        <f t="shared" si="23"/>
        <v>19646.3</v>
      </c>
      <c r="K32" s="153">
        <f t="shared" si="23"/>
        <v>21907</v>
      </c>
      <c r="L32" s="153">
        <f t="shared" si="23"/>
        <v>21438.799999999999</v>
      </c>
      <c r="M32" s="153">
        <f t="shared" si="23"/>
        <v>22009.599999999999</v>
      </c>
      <c r="N32" s="153">
        <f>+N31+N30</f>
        <v>104995</v>
      </c>
      <c r="O32" s="154">
        <f t="shared" si="16"/>
        <v>9486.3999999999796</v>
      </c>
      <c r="P32" s="154">
        <f>+O32/H32*100</f>
        <v>9.9325086955520003</v>
      </c>
      <c r="Q32" s="5"/>
      <c r="R32" s="5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</row>
    <row r="33" spans="1:36" ht="18" customHeight="1" thickTop="1">
      <c r="A33" s="146"/>
      <c r="B33" s="71" t="s">
        <v>74</v>
      </c>
      <c r="C33" s="72"/>
      <c r="D33" s="72"/>
      <c r="E33" s="72"/>
      <c r="F33" s="72"/>
      <c r="G33" s="72"/>
      <c r="H33" s="72"/>
      <c r="I33" s="89"/>
      <c r="J33" s="89"/>
      <c r="K33" s="89"/>
      <c r="L33" s="89"/>
      <c r="M33" s="89"/>
      <c r="N33" s="89"/>
      <c r="O33" s="89"/>
      <c r="P33" s="155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</row>
    <row r="34" spans="1:36">
      <c r="B34" s="77" t="s">
        <v>75</v>
      </c>
      <c r="C34" s="88"/>
      <c r="D34" s="88"/>
      <c r="E34" s="88"/>
      <c r="F34" s="88"/>
      <c r="G34" s="88"/>
      <c r="H34" s="88"/>
      <c r="I34" s="72"/>
      <c r="J34" s="72"/>
      <c r="K34" s="72"/>
      <c r="L34" s="72"/>
      <c r="M34" s="72"/>
      <c r="N34" s="72"/>
      <c r="O34" s="88"/>
      <c r="P34" s="88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</row>
    <row r="35" spans="1:36" ht="12" customHeight="1">
      <c r="B35" s="82" t="s">
        <v>76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P35" s="88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</row>
    <row r="36" spans="1:36" ht="12" customHeight="1">
      <c r="B36" s="82" t="s">
        <v>94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P36" s="88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</row>
    <row r="37" spans="1:36">
      <c r="B37" s="86" t="s">
        <v>78</v>
      </c>
      <c r="C37" s="88"/>
      <c r="D37" s="88"/>
      <c r="E37" s="88"/>
      <c r="F37" s="88"/>
      <c r="G37" s="88"/>
      <c r="H37" s="156"/>
      <c r="I37" s="88"/>
      <c r="J37" s="88"/>
      <c r="K37" s="88"/>
      <c r="L37" s="88"/>
      <c r="M37" s="88"/>
      <c r="N37" s="72"/>
      <c r="O37" s="89"/>
      <c r="P37" s="89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</row>
    <row r="38" spans="1:36">
      <c r="B38" s="89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9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</row>
    <row r="39" spans="1:36">
      <c r="B39" s="89"/>
      <c r="C39" s="88"/>
      <c r="D39" s="88"/>
      <c r="E39" s="88"/>
      <c r="F39" s="88"/>
      <c r="G39" s="88"/>
      <c r="H39" s="88"/>
      <c r="I39" s="157"/>
      <c r="J39" s="157"/>
      <c r="K39" s="157"/>
      <c r="L39" s="157"/>
      <c r="M39" s="157"/>
      <c r="N39" s="157"/>
      <c r="O39" s="88"/>
      <c r="P39" s="89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</row>
    <row r="40" spans="1:36">
      <c r="B40" s="89"/>
      <c r="C40" s="88"/>
      <c r="D40" s="88"/>
      <c r="E40" s="88"/>
      <c r="F40" s="88"/>
      <c r="G40" s="88"/>
      <c r="H40" s="88"/>
      <c r="I40" s="157"/>
      <c r="J40" s="157"/>
      <c r="K40" s="157"/>
      <c r="L40" s="157"/>
      <c r="M40" s="157"/>
      <c r="N40" s="157"/>
      <c r="O40" s="89"/>
      <c r="P40" s="89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</row>
    <row r="41" spans="1:36">
      <c r="B41" s="158"/>
      <c r="C41" s="88"/>
      <c r="D41" s="88"/>
      <c r="E41" s="88"/>
      <c r="F41" s="88"/>
      <c r="G41" s="88"/>
      <c r="H41" s="88"/>
      <c r="I41" s="159"/>
      <c r="J41" s="159"/>
      <c r="K41" s="159"/>
      <c r="L41" s="159"/>
      <c r="M41" s="159"/>
      <c r="N41" s="160"/>
      <c r="O41" s="88"/>
      <c r="P41" s="88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</row>
    <row r="42" spans="1:36">
      <c r="B42" s="158"/>
      <c r="C42" s="88"/>
      <c r="D42" s="88"/>
      <c r="E42" s="88"/>
      <c r="F42" s="88"/>
      <c r="G42" s="88"/>
      <c r="H42" s="88"/>
      <c r="I42" s="161"/>
      <c r="J42" s="161"/>
      <c r="K42" s="161"/>
      <c r="L42" s="161"/>
      <c r="M42" s="161"/>
      <c r="N42" s="162"/>
      <c r="O42" s="89"/>
      <c r="P42" s="89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</row>
    <row r="43" spans="1:36">
      <c r="B43" s="89"/>
      <c r="C43" s="89"/>
      <c r="D43" s="89"/>
      <c r="E43" s="89"/>
      <c r="F43" s="89"/>
      <c r="G43" s="89"/>
      <c r="H43" s="163"/>
      <c r="I43" s="164"/>
      <c r="J43" s="164"/>
      <c r="K43" s="164"/>
      <c r="L43" s="164"/>
      <c r="M43" s="164"/>
      <c r="N43" s="162"/>
      <c r="O43" s="89"/>
      <c r="P43" s="89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</row>
    <row r="44" spans="1:36">
      <c r="B44" s="89"/>
      <c r="C44" s="89"/>
      <c r="D44" s="89"/>
      <c r="E44" s="89"/>
      <c r="F44" s="89"/>
      <c r="G44" s="89"/>
      <c r="H44" s="163"/>
      <c r="I44" s="159"/>
      <c r="J44" s="159"/>
      <c r="K44" s="159"/>
      <c r="L44" s="159"/>
      <c r="M44" s="159"/>
      <c r="N44" s="162"/>
      <c r="O44" s="89"/>
      <c r="P44" s="89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</row>
    <row r="45" spans="1:36">
      <c r="B45" s="89"/>
      <c r="C45" s="89"/>
      <c r="D45" s="89"/>
      <c r="E45" s="89"/>
      <c r="F45" s="89"/>
      <c r="G45" s="89"/>
      <c r="H45" s="163"/>
      <c r="I45" s="165"/>
      <c r="J45" s="165"/>
      <c r="K45" s="165"/>
      <c r="L45" s="165"/>
      <c r="M45" s="165"/>
      <c r="N45" s="162"/>
      <c r="O45" s="89"/>
      <c r="P45" s="89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</row>
    <row r="46" spans="1:36">
      <c r="B46" s="89"/>
      <c r="C46" s="89"/>
      <c r="D46" s="89"/>
      <c r="E46" s="89"/>
      <c r="F46" s="89"/>
      <c r="G46" s="89"/>
      <c r="H46" s="89"/>
      <c r="I46" s="165"/>
      <c r="J46" s="165"/>
      <c r="K46" s="165"/>
      <c r="L46" s="165"/>
      <c r="M46" s="165"/>
      <c r="N46" s="162"/>
      <c r="O46" s="89"/>
      <c r="P46" s="89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</row>
    <row r="47" spans="1:36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</row>
    <row r="48" spans="1:36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</row>
    <row r="49" spans="2:36">
      <c r="B49" s="89"/>
      <c r="C49" s="89"/>
      <c r="D49" s="89"/>
      <c r="E49" s="89"/>
      <c r="F49" s="89"/>
      <c r="G49" s="89"/>
      <c r="H49" s="89"/>
      <c r="I49" s="166"/>
      <c r="J49" s="166"/>
      <c r="K49" s="166"/>
      <c r="L49" s="166"/>
      <c r="M49" s="166"/>
      <c r="N49" s="166"/>
      <c r="O49" s="89"/>
      <c r="P49" s="89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</row>
    <row r="50" spans="2:36">
      <c r="B50" s="89"/>
      <c r="C50" s="89"/>
      <c r="D50" s="89"/>
      <c r="E50" s="89"/>
      <c r="F50" s="89"/>
      <c r="G50" s="89"/>
      <c r="H50" s="89"/>
      <c r="I50" s="166"/>
      <c r="J50" s="166"/>
      <c r="K50" s="166"/>
      <c r="L50" s="166"/>
      <c r="M50" s="166"/>
      <c r="N50" s="166"/>
      <c r="O50" s="89"/>
      <c r="P50" s="89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</row>
    <row r="51" spans="2:36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</row>
    <row r="52" spans="2:36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</row>
    <row r="53" spans="2:36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</row>
    <row r="54" spans="2:36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</row>
    <row r="55" spans="2:36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</row>
    <row r="56" spans="2:36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</row>
    <row r="57" spans="2:36"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</row>
    <row r="58" spans="2:36"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</row>
    <row r="59" spans="2:36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</row>
    <row r="60" spans="2:36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</row>
    <row r="61" spans="2:36"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</row>
    <row r="62" spans="2:36"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</row>
    <row r="63" spans="2:36"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</row>
    <row r="64" spans="2:36"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</row>
    <row r="65" spans="2:36"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</row>
    <row r="66" spans="2:36"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</row>
    <row r="67" spans="2:36"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</row>
    <row r="68" spans="2:36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</row>
    <row r="69" spans="2:36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</row>
    <row r="70" spans="2:36"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</row>
    <row r="71" spans="2:36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</row>
    <row r="72" spans="2:36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</row>
    <row r="73" spans="2:36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</row>
    <row r="74" spans="2:36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</row>
    <row r="75" spans="2:36"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</row>
    <row r="76" spans="2:36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</row>
    <row r="77" spans="2:36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</row>
    <row r="78" spans="2:36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</row>
    <row r="79" spans="2:36"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</row>
    <row r="80" spans="2:36"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</row>
    <row r="81" spans="2:36"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</row>
    <row r="82" spans="2:36"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</row>
    <row r="83" spans="2:36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</row>
    <row r="84" spans="2:36"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</row>
    <row r="85" spans="2:36"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</row>
    <row r="86" spans="2:36"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</row>
    <row r="87" spans="2:36"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</row>
    <row r="88" spans="2:36"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</row>
    <row r="89" spans="2:36"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</row>
    <row r="90" spans="2:36"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</row>
    <row r="91" spans="2:36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</row>
    <row r="92" spans="2:36"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</row>
    <row r="93" spans="2:36"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</row>
    <row r="94" spans="2:36"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</row>
    <row r="95" spans="2:36"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</row>
    <row r="96" spans="2:36"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</row>
    <row r="97" spans="2:36"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</row>
    <row r="98" spans="2:36"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</row>
    <row r="99" spans="2:36"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</row>
    <row r="100" spans="2:36"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</row>
    <row r="101" spans="2:36"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</row>
    <row r="102" spans="2:36" ht="14.25"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</row>
    <row r="103" spans="2:36" ht="14.25">
      <c r="B103" s="105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</row>
    <row r="104" spans="2:36" ht="14.25">
      <c r="B104" s="105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</row>
    <row r="105" spans="2:36" ht="14.25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</row>
    <row r="106" spans="2:36" ht="14.25"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</row>
    <row r="107" spans="2:36" ht="14.25">
      <c r="B107" s="105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</row>
    <row r="108" spans="2:36" ht="14.25"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</row>
    <row r="109" spans="2:36" ht="14.25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</row>
    <row r="110" spans="2:36" ht="14.25">
      <c r="B110" s="105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</row>
    <row r="111" spans="2:36" ht="14.25"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</row>
    <row r="112" spans="2:36" ht="14.25"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</row>
    <row r="113" spans="2:36" ht="14.25"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</row>
    <row r="114" spans="2:36" ht="14.25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</row>
    <row r="115" spans="2:36" ht="14.25"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</row>
    <row r="116" spans="2:36" ht="14.25"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</row>
    <row r="117" spans="2:36" ht="14.25"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</row>
    <row r="118" spans="2:36" ht="14.25"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</row>
    <row r="119" spans="2:36" ht="14.25"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</row>
    <row r="120" spans="2:36" ht="14.25"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</row>
    <row r="121" spans="2:36" ht="14.25"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</row>
    <row r="122" spans="2:36" ht="14.25"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</row>
    <row r="123" spans="2:36" ht="14.25"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</row>
    <row r="124" spans="2:36" ht="14.25"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</row>
    <row r="125" spans="2:36" ht="14.25"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</row>
    <row r="126" spans="2:36" ht="14.25"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</row>
    <row r="127" spans="2:36" ht="14.25"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</row>
    <row r="128" spans="2:36" ht="14.25"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</row>
    <row r="129" spans="2:36" ht="14.25"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</row>
    <row r="130" spans="2:36" ht="14.25"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</row>
    <row r="131" spans="2:36" ht="14.25"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</row>
    <row r="132" spans="2:36" ht="14.25"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</row>
    <row r="133" spans="2:36" ht="14.25"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</row>
    <row r="134" spans="2:36" ht="14.25"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</row>
    <row r="135" spans="2:36" ht="14.25"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</row>
    <row r="136" spans="2:36" ht="14.25"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</row>
    <row r="137" spans="2:36" ht="14.25"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</row>
    <row r="138" spans="2:36" ht="14.25"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</row>
    <row r="139" spans="2:36" ht="14.25"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</row>
    <row r="140" spans="2:36" ht="14.25"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</row>
    <row r="141" spans="2:36" ht="14.25"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</row>
    <row r="142" spans="2:36" ht="14.25"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</row>
    <row r="143" spans="2:36" ht="14.25"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</row>
    <row r="144" spans="2:36" ht="14.25"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</row>
    <row r="145" spans="2:36" ht="14.25"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</row>
    <row r="146" spans="2:36" ht="14.25"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</row>
    <row r="147" spans="2:36" ht="14.25"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</row>
    <row r="148" spans="2:36" ht="14.25"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</row>
    <row r="149" spans="2:36" ht="14.25"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</row>
    <row r="150" spans="2:36" ht="14.25"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</row>
    <row r="151" spans="2:36" ht="14.25"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</row>
    <row r="152" spans="2:36" ht="14.25"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</row>
    <row r="153" spans="2:36" ht="14.25"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</row>
    <row r="154" spans="2:36" ht="14.25"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</row>
    <row r="155" spans="2:36" ht="14.25"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</row>
    <row r="156" spans="2:36" ht="14.25"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</row>
    <row r="157" spans="2:36" ht="14.25"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</row>
    <row r="158" spans="2:36" ht="14.25"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</row>
    <row r="159" spans="2:36" ht="14.25"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</row>
    <row r="160" spans="2:36" ht="14.25"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</row>
    <row r="161" spans="2:36" ht="14.25"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</row>
    <row r="162" spans="2:36" ht="14.25"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</row>
    <row r="163" spans="2:36" ht="14.25"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</row>
    <row r="164" spans="2:36" ht="14.25"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</row>
    <row r="165" spans="2:36" ht="14.25"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</row>
    <row r="166" spans="2:36" ht="14.25"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</row>
    <row r="167" spans="2:36" ht="14.25"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</row>
    <row r="168" spans="2:36" ht="14.25"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</row>
    <row r="169" spans="2:36" ht="14.25"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</row>
    <row r="170" spans="2:36" ht="14.25"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</row>
    <row r="171" spans="2:36" ht="14.25"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</row>
    <row r="172" spans="2:36" ht="14.25"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</row>
    <row r="173" spans="2:36" ht="14.25"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</row>
    <row r="174" spans="2:36" ht="14.25"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</row>
    <row r="175" spans="2:36" ht="14.25"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</row>
    <row r="176" spans="2:36" ht="14.25"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</row>
    <row r="177" spans="2:36" ht="14.25"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</row>
    <row r="178" spans="2:36"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</row>
    <row r="179" spans="2:36"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</row>
    <row r="180" spans="2:36"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</row>
    <row r="181" spans="2:36"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</row>
    <row r="182" spans="2:36"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</row>
    <row r="183" spans="2:36"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</row>
    <row r="184" spans="2:36"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</row>
    <row r="185" spans="2:36"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</row>
    <row r="186" spans="2:36"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</row>
    <row r="187" spans="2:36"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</row>
    <row r="188" spans="2:36"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</row>
    <row r="189" spans="2:36"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</row>
    <row r="190" spans="2:36"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</row>
    <row r="191" spans="2:36"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</row>
    <row r="192" spans="2:36"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</row>
    <row r="193" spans="2:36"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</row>
    <row r="194" spans="2:36"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</row>
    <row r="195" spans="2:36"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</row>
    <row r="196" spans="2:36"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</row>
    <row r="197" spans="2:36"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</row>
    <row r="198" spans="2:36"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</row>
    <row r="199" spans="2:36"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</row>
    <row r="200" spans="2:36"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</row>
    <row r="201" spans="2:36"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</row>
    <row r="202" spans="2:36"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</row>
    <row r="203" spans="2:36"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0"/>
      <c r="AJ203" s="110"/>
    </row>
    <row r="204" spans="2:36"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  <c r="AH204" s="110"/>
      <c r="AI204" s="110"/>
      <c r="AJ204" s="110"/>
    </row>
    <row r="205" spans="2:36"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  <c r="AH205" s="110"/>
      <c r="AI205" s="110"/>
      <c r="AJ205" s="110"/>
    </row>
    <row r="206" spans="2:36"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</row>
    <row r="207" spans="2:36"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</row>
    <row r="208" spans="2:36"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</row>
    <row r="209" spans="2:36"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10"/>
    </row>
    <row r="210" spans="2:36"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</row>
    <row r="211" spans="2:36"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0"/>
    </row>
    <row r="212" spans="2:36"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0"/>
    </row>
    <row r="213" spans="2:36"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0"/>
    </row>
    <row r="214" spans="2:36"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  <c r="AH214" s="110"/>
      <c r="AI214" s="110"/>
      <c r="AJ214" s="110"/>
    </row>
    <row r="215" spans="2:36"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  <c r="AH215" s="110"/>
      <c r="AI215" s="110"/>
      <c r="AJ215" s="110"/>
    </row>
  </sheetData>
  <mergeCells count="10">
    <mergeCell ref="B1:P1"/>
    <mergeCell ref="B3:P3"/>
    <mergeCell ref="B4:P4"/>
    <mergeCell ref="B5:P5"/>
    <mergeCell ref="B6:B7"/>
    <mergeCell ref="C6:G6"/>
    <mergeCell ref="H6:H7"/>
    <mergeCell ref="I6:M6"/>
    <mergeCell ref="N6:N7"/>
    <mergeCell ref="O6:P6"/>
  </mergeCells>
  <printOptions horizontalCentered="1"/>
  <pageMargins left="0" right="0" top="0.19685039370078741" bottom="0.19685039370078741" header="0" footer="0.19685039370078741"/>
  <pageSetup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7829-CD9F-4E9F-9EEA-6FB45BE08432}">
  <dimension ref="A1:BY323"/>
  <sheetViews>
    <sheetView showGridLines="0" topLeftCell="A74" zoomScaleNormal="100" workbookViewId="0">
      <selection activeCell="B89" sqref="B89:P89"/>
    </sheetView>
  </sheetViews>
  <sheetFormatPr baseColWidth="10" defaultColWidth="11.42578125" defaultRowHeight="12.75"/>
  <cols>
    <col min="1" max="1" width="3.42578125" customWidth="1"/>
    <col min="2" max="2" width="80.28515625" customWidth="1"/>
    <col min="3" max="3" width="17.140625" bestFit="1" customWidth="1"/>
    <col min="4" max="6" width="11.140625" customWidth="1"/>
    <col min="7" max="7" width="13" bestFit="1" customWidth="1"/>
    <col min="8" max="8" width="12.42578125" bestFit="1" customWidth="1"/>
    <col min="9" max="9" width="11.42578125" style="112" bestFit="1" customWidth="1"/>
    <col min="10" max="12" width="11.42578125" style="112" customWidth="1"/>
    <col min="13" max="13" width="11.5703125" style="112" bestFit="1" customWidth="1"/>
    <col min="14" max="14" width="12.85546875" customWidth="1"/>
    <col min="15" max="15" width="12.5703125" bestFit="1" customWidth="1"/>
    <col min="16" max="16" width="10.5703125" customWidth="1"/>
    <col min="17" max="17" width="15.140625" bestFit="1" customWidth="1"/>
    <col min="18" max="18" width="14.5703125" bestFit="1" customWidth="1"/>
  </cols>
  <sheetData>
    <row r="1" spans="1:18" ht="15.75">
      <c r="A1" t="s">
        <v>0</v>
      </c>
      <c r="B1" s="7" t="s">
        <v>95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8" ht="14.25" customHeight="1">
      <c r="B2" s="8"/>
      <c r="C2" s="8"/>
      <c r="D2" s="8"/>
      <c r="E2" s="8"/>
      <c r="F2" s="8"/>
      <c r="G2" s="8"/>
      <c r="H2" s="8"/>
      <c r="I2" s="167"/>
      <c r="J2" s="167"/>
      <c r="K2" s="167"/>
      <c r="L2" s="167"/>
      <c r="M2" s="167"/>
      <c r="N2" s="8"/>
      <c r="O2" s="8"/>
      <c r="P2" s="8"/>
    </row>
    <row r="3" spans="1:18" s="146" customFormat="1" ht="15">
      <c r="B3" s="13" t="s">
        <v>96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8" s="146" customFormat="1" ht="17.25" customHeight="1">
      <c r="B4" s="14" t="s">
        <v>97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8" s="146" customFormat="1" ht="14.25" customHeight="1">
      <c r="B5" s="14" t="s">
        <v>98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8" s="146" customFormat="1" ht="22.5" customHeight="1">
      <c r="B6" s="116" t="s">
        <v>5</v>
      </c>
      <c r="C6" s="16">
        <v>2024</v>
      </c>
      <c r="D6" s="17"/>
      <c r="E6" s="17"/>
      <c r="F6" s="17"/>
      <c r="G6" s="17"/>
      <c r="H6" s="116">
        <v>2024</v>
      </c>
      <c r="I6" s="16">
        <v>2025</v>
      </c>
      <c r="J6" s="17"/>
      <c r="K6" s="17"/>
      <c r="L6" s="17"/>
      <c r="M6" s="17"/>
      <c r="N6" s="116">
        <v>2025</v>
      </c>
      <c r="O6" s="16" t="s">
        <v>6</v>
      </c>
      <c r="P6" s="119"/>
    </row>
    <row r="7" spans="1:18" ht="24" customHeight="1">
      <c r="B7" s="168"/>
      <c r="C7" s="169" t="s">
        <v>7</v>
      </c>
      <c r="D7" s="169" t="s">
        <v>8</v>
      </c>
      <c r="E7" s="169" t="s">
        <v>9</v>
      </c>
      <c r="F7" s="169" t="s">
        <v>10</v>
      </c>
      <c r="G7" s="169" t="s">
        <v>11</v>
      </c>
      <c r="H7" s="168"/>
      <c r="I7" s="169" t="s">
        <v>7</v>
      </c>
      <c r="J7" s="169" t="s">
        <v>8</v>
      </c>
      <c r="K7" s="169" t="s">
        <v>9</v>
      </c>
      <c r="L7" s="169" t="s">
        <v>10</v>
      </c>
      <c r="M7" s="169" t="s">
        <v>11</v>
      </c>
      <c r="N7" s="168"/>
      <c r="O7" s="170" t="s">
        <v>12</v>
      </c>
      <c r="P7" s="171" t="s">
        <v>13</v>
      </c>
    </row>
    <row r="8" spans="1:18" ht="18" customHeight="1">
      <c r="B8" s="27" t="s">
        <v>14</v>
      </c>
      <c r="C8" s="28">
        <f t="shared" ref="C8:N8" si="0">+C9+C21+C22+C26+C38</f>
        <v>18029.2</v>
      </c>
      <c r="D8" s="28">
        <f t="shared" si="0"/>
        <v>692.9</v>
      </c>
      <c r="E8" s="28">
        <f t="shared" si="0"/>
        <v>1482.6</v>
      </c>
      <c r="F8" s="28">
        <f t="shared" si="0"/>
        <v>1554.8000000000002</v>
      </c>
      <c r="G8" s="28">
        <f t="shared" si="0"/>
        <v>1117.8</v>
      </c>
      <c r="H8" s="28">
        <f t="shared" si="0"/>
        <v>22877.3</v>
      </c>
      <c r="I8" s="28">
        <f t="shared" si="0"/>
        <v>765.1</v>
      </c>
      <c r="J8" s="172">
        <f t="shared" si="0"/>
        <v>584.30000000000007</v>
      </c>
      <c r="K8" s="172">
        <f t="shared" si="0"/>
        <v>1323.8</v>
      </c>
      <c r="L8" s="172">
        <f t="shared" si="0"/>
        <v>655</v>
      </c>
      <c r="M8" s="172">
        <f t="shared" si="0"/>
        <v>600.29999999999995</v>
      </c>
      <c r="N8" s="172">
        <f t="shared" si="0"/>
        <v>3928.5</v>
      </c>
      <c r="O8" s="173">
        <f t="shared" ref="O8:O71" si="1">+N8-H8</f>
        <v>-18948.8</v>
      </c>
      <c r="P8" s="173">
        <f>+O8/H8*100</f>
        <v>-82.827956096217648</v>
      </c>
      <c r="Q8" s="81"/>
      <c r="R8" s="81"/>
    </row>
    <row r="9" spans="1:18" ht="18" customHeight="1">
      <c r="B9" s="174" t="s">
        <v>15</v>
      </c>
      <c r="C9" s="46">
        <f t="shared" ref="C9:G9" si="2">+C10+C19</f>
        <v>47.599999999999994</v>
      </c>
      <c r="D9" s="46">
        <f t="shared" si="2"/>
        <v>117.79999999999998</v>
      </c>
      <c r="E9" s="46">
        <f t="shared" si="2"/>
        <v>151.1</v>
      </c>
      <c r="F9" s="46">
        <f t="shared" si="2"/>
        <v>90.9</v>
      </c>
      <c r="G9" s="46">
        <f t="shared" si="2"/>
        <v>67</v>
      </c>
      <c r="H9" s="46">
        <f>+H10+H19</f>
        <v>474.4</v>
      </c>
      <c r="I9" s="46">
        <f t="shared" ref="I9:L9" si="3">+I10+I19</f>
        <v>28.1</v>
      </c>
      <c r="J9" s="126">
        <f t="shared" si="3"/>
        <v>24.1</v>
      </c>
      <c r="K9" s="126">
        <f t="shared" si="3"/>
        <v>99.500000000000014</v>
      </c>
      <c r="L9" s="126">
        <f t="shared" si="3"/>
        <v>93.399999999999991</v>
      </c>
      <c r="M9" s="126">
        <f>+M10+M19</f>
        <v>28</v>
      </c>
      <c r="N9" s="126">
        <f>+N10+N19</f>
        <v>273.10000000000002</v>
      </c>
      <c r="O9" s="126">
        <f t="shared" si="1"/>
        <v>-201.29999999999995</v>
      </c>
      <c r="P9" s="126">
        <f>+O9/H9*100</f>
        <v>-42.432546374367611</v>
      </c>
      <c r="Q9" s="81"/>
      <c r="R9" s="81"/>
    </row>
    <row r="10" spans="1:18" ht="18" customHeight="1">
      <c r="B10" s="174" t="s">
        <v>81</v>
      </c>
      <c r="C10" s="46">
        <f t="shared" ref="C10:G10" si="4">+C11+C15</f>
        <v>32.799999999999997</v>
      </c>
      <c r="D10" s="46">
        <f t="shared" si="4"/>
        <v>104.19999999999999</v>
      </c>
      <c r="E10" s="46">
        <f t="shared" si="4"/>
        <v>137.69999999999999</v>
      </c>
      <c r="F10" s="46">
        <f t="shared" si="4"/>
        <v>74.300000000000011</v>
      </c>
      <c r="G10" s="46">
        <f t="shared" si="4"/>
        <v>52.300000000000004</v>
      </c>
      <c r="H10" s="46">
        <f>+H11+H15</f>
        <v>401.29999999999995</v>
      </c>
      <c r="I10" s="46">
        <f t="shared" ref="I10:M10" si="5">+I11+I15</f>
        <v>12.6</v>
      </c>
      <c r="J10" s="126">
        <f t="shared" si="5"/>
        <v>9.6</v>
      </c>
      <c r="K10" s="126">
        <f t="shared" si="5"/>
        <v>82.300000000000011</v>
      </c>
      <c r="L10" s="126">
        <f t="shared" si="5"/>
        <v>79.3</v>
      </c>
      <c r="M10" s="126">
        <f t="shared" si="5"/>
        <v>14.4</v>
      </c>
      <c r="N10" s="126">
        <f>+N11+N15</f>
        <v>198.2</v>
      </c>
      <c r="O10" s="126">
        <f t="shared" si="1"/>
        <v>-203.09999999999997</v>
      </c>
      <c r="P10" s="126">
        <f>+O10/H10*100</f>
        <v>-50.610515823573387</v>
      </c>
      <c r="Q10" s="81"/>
      <c r="R10" s="81"/>
    </row>
    <row r="11" spans="1:18" ht="18" customHeight="1">
      <c r="B11" s="175" t="s">
        <v>34</v>
      </c>
      <c r="C11" s="46">
        <f t="shared" ref="C11:I11" si="6">+C12+C14</f>
        <v>0</v>
      </c>
      <c r="D11" s="46">
        <f t="shared" si="6"/>
        <v>77.599999999999994</v>
      </c>
      <c r="E11" s="46">
        <f t="shared" si="6"/>
        <v>116.5</v>
      </c>
      <c r="F11" s="46">
        <f t="shared" si="6"/>
        <v>39.1</v>
      </c>
      <c r="G11" s="46">
        <f t="shared" si="6"/>
        <v>36.200000000000003</v>
      </c>
      <c r="H11" s="46">
        <f>+H12+H14</f>
        <v>269.39999999999998</v>
      </c>
      <c r="I11" s="46">
        <f t="shared" si="6"/>
        <v>0</v>
      </c>
      <c r="J11" s="126">
        <f>+J12+J14</f>
        <v>0</v>
      </c>
      <c r="K11" s="126">
        <f>+K12+K14</f>
        <v>66.400000000000006</v>
      </c>
      <c r="L11" s="126">
        <f>+L12+L14</f>
        <v>65.8</v>
      </c>
      <c r="M11" s="126">
        <f>+M12+M14</f>
        <v>0</v>
      </c>
      <c r="N11" s="126">
        <f>+N12+N14</f>
        <v>132.19999999999999</v>
      </c>
      <c r="O11" s="126">
        <f t="shared" si="1"/>
        <v>-137.19999999999999</v>
      </c>
      <c r="P11" s="126">
        <f>+O11/H11*100</f>
        <v>-50.927988121752044</v>
      </c>
      <c r="Q11" s="81"/>
      <c r="R11" s="81"/>
    </row>
    <row r="12" spans="1:18" ht="18" customHeight="1">
      <c r="B12" s="176" t="s">
        <v>99</v>
      </c>
      <c r="C12" s="145">
        <v>0</v>
      </c>
      <c r="D12" s="140">
        <v>77.599999999999994</v>
      </c>
      <c r="E12" s="140">
        <v>78.099999999999994</v>
      </c>
      <c r="F12" s="140">
        <v>0</v>
      </c>
      <c r="G12" s="140">
        <v>0</v>
      </c>
      <c r="H12" s="177">
        <f>SUM(C12:G12)</f>
        <v>155.69999999999999</v>
      </c>
      <c r="I12" s="145">
        <v>0</v>
      </c>
      <c r="J12" s="140">
        <v>0</v>
      </c>
      <c r="K12" s="140">
        <v>0</v>
      </c>
      <c r="L12" s="140">
        <v>0</v>
      </c>
      <c r="M12" s="140">
        <v>0</v>
      </c>
      <c r="N12" s="145">
        <f>SUM(I12:M12)</f>
        <v>0</v>
      </c>
      <c r="O12" s="140">
        <f t="shared" si="1"/>
        <v>-155.69999999999999</v>
      </c>
      <c r="P12" s="140">
        <f>+O12/H12*100</f>
        <v>-100</v>
      </c>
      <c r="Q12" s="81"/>
      <c r="R12" s="81"/>
    </row>
    <row r="13" spans="1:18" ht="18" customHeight="1">
      <c r="B13" s="178" t="s">
        <v>100</v>
      </c>
      <c r="C13" s="179">
        <v>0</v>
      </c>
      <c r="D13" s="179">
        <v>77.599999999999994</v>
      </c>
      <c r="E13" s="179">
        <v>78.099999999999994</v>
      </c>
      <c r="F13" s="179">
        <v>0</v>
      </c>
      <c r="G13" s="179">
        <v>0</v>
      </c>
      <c r="H13" s="179">
        <f>SUM(C13:G13)</f>
        <v>155.69999999999999</v>
      </c>
      <c r="I13" s="179">
        <v>0</v>
      </c>
      <c r="J13" s="179">
        <v>0</v>
      </c>
      <c r="K13" s="179">
        <v>0</v>
      </c>
      <c r="L13" s="179">
        <v>0</v>
      </c>
      <c r="M13" s="179">
        <v>0</v>
      </c>
      <c r="N13" s="179">
        <f>SUM(I13:M13)</f>
        <v>0</v>
      </c>
      <c r="O13" s="179">
        <f t="shared" si="1"/>
        <v>-155.69999999999999</v>
      </c>
      <c r="P13" s="180">
        <v>0</v>
      </c>
      <c r="Q13" s="81"/>
      <c r="R13" s="81"/>
    </row>
    <row r="14" spans="1:18" ht="18" customHeight="1">
      <c r="B14" s="37" t="s">
        <v>101</v>
      </c>
      <c r="C14" s="145">
        <v>0</v>
      </c>
      <c r="D14" s="140">
        <v>0</v>
      </c>
      <c r="E14" s="140">
        <v>38.4</v>
      </c>
      <c r="F14" s="140">
        <v>39.1</v>
      </c>
      <c r="G14" s="140">
        <v>36.200000000000003</v>
      </c>
      <c r="H14" s="177">
        <f>SUM(C14:G14)</f>
        <v>113.7</v>
      </c>
      <c r="I14" s="145">
        <v>0</v>
      </c>
      <c r="J14" s="140">
        <v>0</v>
      </c>
      <c r="K14" s="140">
        <v>66.400000000000006</v>
      </c>
      <c r="L14" s="140">
        <v>65.8</v>
      </c>
      <c r="M14" s="140">
        <v>0</v>
      </c>
      <c r="N14" s="140">
        <f>SUM(I14:M14)</f>
        <v>132.19999999999999</v>
      </c>
      <c r="O14" s="140">
        <f t="shared" si="1"/>
        <v>18.499999999999986</v>
      </c>
      <c r="P14" s="140">
        <f>+O14/H14*100</f>
        <v>16.27088830255056</v>
      </c>
      <c r="Q14" s="81"/>
      <c r="R14" s="81"/>
    </row>
    <row r="15" spans="1:18" ht="18" customHeight="1">
      <c r="B15" s="175" t="s">
        <v>102</v>
      </c>
      <c r="C15" s="46">
        <f t="shared" ref="C15:M16" si="7">+C16</f>
        <v>32.799999999999997</v>
      </c>
      <c r="D15" s="46">
        <f t="shared" si="7"/>
        <v>26.6</v>
      </c>
      <c r="E15" s="46">
        <f t="shared" si="7"/>
        <v>21.2</v>
      </c>
      <c r="F15" s="46">
        <f t="shared" si="7"/>
        <v>35.200000000000003</v>
      </c>
      <c r="G15" s="46">
        <f t="shared" si="7"/>
        <v>16.100000000000001</v>
      </c>
      <c r="H15" s="46">
        <f>+H16</f>
        <v>131.9</v>
      </c>
      <c r="I15" s="46">
        <f t="shared" si="7"/>
        <v>12.6</v>
      </c>
      <c r="J15" s="126">
        <f t="shared" si="7"/>
        <v>9.6</v>
      </c>
      <c r="K15" s="126">
        <f t="shared" si="7"/>
        <v>15.9</v>
      </c>
      <c r="L15" s="126">
        <f t="shared" si="7"/>
        <v>13.5</v>
      </c>
      <c r="M15" s="126">
        <f t="shared" si="7"/>
        <v>14.4</v>
      </c>
      <c r="N15" s="126">
        <f>+N16+N18</f>
        <v>66</v>
      </c>
      <c r="O15" s="126">
        <f t="shared" si="1"/>
        <v>-65.900000000000006</v>
      </c>
      <c r="P15" s="126">
        <f>+O15/H15*100</f>
        <v>-49.962092494313879</v>
      </c>
      <c r="Q15" s="81"/>
      <c r="R15" s="81"/>
    </row>
    <row r="16" spans="1:18" ht="18" customHeight="1">
      <c r="B16" s="181" t="s">
        <v>103</v>
      </c>
      <c r="C16" s="46">
        <f t="shared" si="7"/>
        <v>32.799999999999997</v>
      </c>
      <c r="D16" s="46">
        <f t="shared" si="7"/>
        <v>26.6</v>
      </c>
      <c r="E16" s="46">
        <f t="shared" si="7"/>
        <v>21.2</v>
      </c>
      <c r="F16" s="46">
        <f t="shared" si="7"/>
        <v>35.200000000000003</v>
      </c>
      <c r="G16" s="46">
        <f t="shared" si="7"/>
        <v>16.100000000000001</v>
      </c>
      <c r="H16" s="46">
        <f>+H17</f>
        <v>131.9</v>
      </c>
      <c r="I16" s="46">
        <f t="shared" si="7"/>
        <v>12.6</v>
      </c>
      <c r="J16" s="46">
        <f t="shared" si="7"/>
        <v>9.6</v>
      </c>
      <c r="K16" s="46">
        <f t="shared" si="7"/>
        <v>15.9</v>
      </c>
      <c r="L16" s="46">
        <f t="shared" si="7"/>
        <v>13.5</v>
      </c>
      <c r="M16" s="46">
        <f t="shared" si="7"/>
        <v>14.4</v>
      </c>
      <c r="N16" s="46">
        <f>+N17</f>
        <v>66</v>
      </c>
      <c r="O16" s="126">
        <f t="shared" si="1"/>
        <v>-65.900000000000006</v>
      </c>
      <c r="P16" s="126">
        <f>+O16/H16*100</f>
        <v>-49.962092494313879</v>
      </c>
      <c r="Q16" s="81"/>
      <c r="R16" s="81"/>
    </row>
    <row r="17" spans="2:77" ht="18" customHeight="1">
      <c r="B17" s="182" t="s">
        <v>104</v>
      </c>
      <c r="C17" s="183">
        <v>32.799999999999997</v>
      </c>
      <c r="D17" s="184">
        <v>26.6</v>
      </c>
      <c r="E17" s="184">
        <v>21.2</v>
      </c>
      <c r="F17" s="184">
        <v>35.200000000000003</v>
      </c>
      <c r="G17" s="184">
        <v>16.100000000000001</v>
      </c>
      <c r="H17" s="177">
        <f>SUM(C17:G17)</f>
        <v>131.9</v>
      </c>
      <c r="I17" s="183">
        <f>+[1]PP!I40</f>
        <v>12.6</v>
      </c>
      <c r="J17" s="183">
        <f>+[1]PP!J40</f>
        <v>9.6</v>
      </c>
      <c r="K17" s="184">
        <f>+[1]PP!K40</f>
        <v>15.9</v>
      </c>
      <c r="L17" s="184">
        <f>+[1]PP!L40</f>
        <v>13.5</v>
      </c>
      <c r="M17" s="184">
        <f>+[1]PP!M40</f>
        <v>14.4</v>
      </c>
      <c r="N17" s="184">
        <f>SUM(I17:M17)</f>
        <v>66</v>
      </c>
      <c r="O17" s="140">
        <f t="shared" si="1"/>
        <v>-65.900000000000006</v>
      </c>
      <c r="P17" s="140">
        <f>+O17/H17*100</f>
        <v>-49.962092494313879</v>
      </c>
      <c r="Q17" s="81"/>
      <c r="R17" s="81"/>
    </row>
    <row r="18" spans="2:77" ht="18" customHeight="1">
      <c r="B18" s="37" t="s">
        <v>29</v>
      </c>
      <c r="C18" s="145">
        <v>0</v>
      </c>
      <c r="D18" s="140">
        <v>0</v>
      </c>
      <c r="E18" s="140">
        <v>0</v>
      </c>
      <c r="F18" s="140">
        <v>0</v>
      </c>
      <c r="G18" s="140">
        <v>0</v>
      </c>
      <c r="H18" s="177">
        <f>SUM(C18:G18)</f>
        <v>0</v>
      </c>
      <c r="I18" s="145">
        <v>0</v>
      </c>
      <c r="J18" s="140">
        <v>0</v>
      </c>
      <c r="K18" s="140">
        <v>0</v>
      </c>
      <c r="L18" s="140">
        <v>0</v>
      </c>
      <c r="M18" s="140">
        <v>0</v>
      </c>
      <c r="N18" s="184">
        <f>SUM(I18:M18)</f>
        <v>0</v>
      </c>
      <c r="O18" s="185">
        <f t="shared" si="1"/>
        <v>0</v>
      </c>
      <c r="P18" s="185">
        <v>0</v>
      </c>
      <c r="Q18" s="81"/>
      <c r="R18" s="81"/>
    </row>
    <row r="19" spans="2:77" ht="18" customHeight="1">
      <c r="B19" s="175" t="s">
        <v>105</v>
      </c>
      <c r="C19" s="46">
        <f t="shared" ref="C19:M19" si="8">+C20</f>
        <v>14.8</v>
      </c>
      <c r="D19" s="46">
        <f t="shared" si="8"/>
        <v>13.6</v>
      </c>
      <c r="E19" s="46">
        <f t="shared" si="8"/>
        <v>13.4</v>
      </c>
      <c r="F19" s="46">
        <f t="shared" si="8"/>
        <v>16.600000000000001</v>
      </c>
      <c r="G19" s="46">
        <f t="shared" si="8"/>
        <v>14.7</v>
      </c>
      <c r="H19" s="46">
        <f>+H20</f>
        <v>73.099999999999994</v>
      </c>
      <c r="I19" s="46">
        <f t="shared" si="8"/>
        <v>15.5</v>
      </c>
      <c r="J19" s="126">
        <f t="shared" si="8"/>
        <v>14.5</v>
      </c>
      <c r="K19" s="126">
        <f t="shared" si="8"/>
        <v>17.2</v>
      </c>
      <c r="L19" s="126">
        <f t="shared" si="8"/>
        <v>14.1</v>
      </c>
      <c r="M19" s="126">
        <f t="shared" si="8"/>
        <v>13.6</v>
      </c>
      <c r="N19" s="126">
        <f>+N20</f>
        <v>74.900000000000006</v>
      </c>
      <c r="O19" s="126">
        <f t="shared" si="1"/>
        <v>1.8000000000000114</v>
      </c>
      <c r="P19" s="126">
        <f>+O19/H19*100</f>
        <v>2.4623803009576077</v>
      </c>
      <c r="Q19" s="81"/>
      <c r="R19" s="81"/>
    </row>
    <row r="20" spans="2:77" ht="18" customHeight="1">
      <c r="B20" s="37" t="s">
        <v>106</v>
      </c>
      <c r="C20" s="145">
        <v>14.8</v>
      </c>
      <c r="D20" s="140">
        <v>13.6</v>
      </c>
      <c r="E20" s="140">
        <v>13.4</v>
      </c>
      <c r="F20" s="140">
        <v>16.600000000000001</v>
      </c>
      <c r="G20" s="140">
        <v>14.7</v>
      </c>
      <c r="H20" s="177">
        <f>SUM(C20:G20)</f>
        <v>73.099999999999994</v>
      </c>
      <c r="I20" s="145">
        <f>+[1]PP!I51</f>
        <v>15.5</v>
      </c>
      <c r="J20" s="145">
        <f>+[1]PP!J51</f>
        <v>14.5</v>
      </c>
      <c r="K20" s="145">
        <f>+[1]PP!K51</f>
        <v>17.2</v>
      </c>
      <c r="L20" s="145">
        <f>+[1]PP!L51</f>
        <v>14.1</v>
      </c>
      <c r="M20" s="145">
        <f>+[1]PP!M51</f>
        <v>13.6</v>
      </c>
      <c r="N20" s="140">
        <f>SUM(I20:M20)</f>
        <v>74.900000000000006</v>
      </c>
      <c r="O20" s="140">
        <f t="shared" si="1"/>
        <v>1.8000000000000114</v>
      </c>
      <c r="P20" s="140">
        <f>+O20/H20*100</f>
        <v>2.4623803009576077</v>
      </c>
      <c r="Q20" s="81"/>
      <c r="R20" s="81"/>
    </row>
    <row r="21" spans="2:77" ht="18" customHeight="1">
      <c r="B21" s="186" t="s">
        <v>107</v>
      </c>
      <c r="C21" s="187">
        <v>323.2</v>
      </c>
      <c r="D21" s="187">
        <v>308</v>
      </c>
      <c r="E21" s="187">
        <v>1067.5</v>
      </c>
      <c r="F21" s="187">
        <v>1180.4000000000001</v>
      </c>
      <c r="G21" s="187">
        <v>764.9</v>
      </c>
      <c r="H21" s="177">
        <f t="shared" ref="H21:H22" si="9">SUM(C21:G21)</f>
        <v>3644.0000000000005</v>
      </c>
      <c r="I21" s="187">
        <f>+[1]PP!I55</f>
        <v>313.60000000000002</v>
      </c>
      <c r="J21" s="187">
        <f>+[1]PP!J55</f>
        <v>352.4</v>
      </c>
      <c r="K21" s="187">
        <f>+[1]PP!K55</f>
        <v>988.1</v>
      </c>
      <c r="L21" s="187">
        <f>+[1]PP!L55</f>
        <v>329.6</v>
      </c>
      <c r="M21" s="187">
        <f>+[1]PP!M55</f>
        <v>328.5</v>
      </c>
      <c r="N21" s="173">
        <f>SUM(I21:M21)</f>
        <v>2312.1999999999998</v>
      </c>
      <c r="O21" s="173">
        <f t="shared" si="1"/>
        <v>-1331.8000000000006</v>
      </c>
      <c r="P21" s="126">
        <f>+O21/H21*100</f>
        <v>-36.547749725576303</v>
      </c>
      <c r="Q21" s="81"/>
      <c r="R21" s="81"/>
    </row>
    <row r="22" spans="2:77" ht="18" customHeight="1">
      <c r="B22" s="188" t="s">
        <v>108</v>
      </c>
      <c r="C22" s="46">
        <f t="shared" ref="C22:D22" si="10">+C23</f>
        <v>17347.900000000001</v>
      </c>
      <c r="D22" s="46">
        <f t="shared" si="10"/>
        <v>0</v>
      </c>
      <c r="E22" s="46">
        <v>14.3</v>
      </c>
      <c r="F22" s="46">
        <v>0</v>
      </c>
      <c r="G22" s="46">
        <v>0</v>
      </c>
      <c r="H22" s="124">
        <f t="shared" si="9"/>
        <v>17362.2</v>
      </c>
      <c r="I22" s="46">
        <f>+I23</f>
        <v>0</v>
      </c>
      <c r="J22" s="126">
        <f t="shared" ref="J22:M22" si="11">+J23</f>
        <v>0</v>
      </c>
      <c r="K22" s="126">
        <f t="shared" si="11"/>
        <v>0</v>
      </c>
      <c r="L22" s="126">
        <f t="shared" si="11"/>
        <v>0</v>
      </c>
      <c r="M22" s="126">
        <f t="shared" si="11"/>
        <v>0</v>
      </c>
      <c r="N22" s="126">
        <f>+N23</f>
        <v>0</v>
      </c>
      <c r="O22" s="126">
        <f t="shared" si="1"/>
        <v>-17362.2</v>
      </c>
      <c r="P22" s="126">
        <v>0</v>
      </c>
      <c r="Q22" s="81"/>
      <c r="R22" s="81"/>
    </row>
    <row r="23" spans="2:77" s="110" customFormat="1" ht="16.5" customHeight="1">
      <c r="B23" s="189" t="s">
        <v>109</v>
      </c>
      <c r="C23" s="190">
        <f>SUM(C24:C25)</f>
        <v>17347.900000000001</v>
      </c>
      <c r="D23" s="190">
        <f t="shared" ref="D23:G23" si="12">SUM(D24:D25)</f>
        <v>0</v>
      </c>
      <c r="E23" s="190">
        <f t="shared" si="12"/>
        <v>14.3</v>
      </c>
      <c r="F23" s="190">
        <f t="shared" si="12"/>
        <v>0</v>
      </c>
      <c r="G23" s="190">
        <f t="shared" si="12"/>
        <v>0</v>
      </c>
      <c r="H23" s="190">
        <f t="shared" ref="H23:N23" si="13">SUM(H25:H25)</f>
        <v>17348.2</v>
      </c>
      <c r="I23" s="190">
        <f t="shared" si="13"/>
        <v>0</v>
      </c>
      <c r="J23" s="190">
        <f t="shared" si="13"/>
        <v>0</v>
      </c>
      <c r="K23" s="190">
        <f t="shared" si="13"/>
        <v>0</v>
      </c>
      <c r="L23" s="190">
        <f t="shared" si="13"/>
        <v>0</v>
      </c>
      <c r="M23" s="190">
        <f t="shared" si="13"/>
        <v>0</v>
      </c>
      <c r="N23" s="191">
        <f t="shared" si="13"/>
        <v>0</v>
      </c>
      <c r="O23" s="191">
        <f t="shared" si="1"/>
        <v>-17348.2</v>
      </c>
      <c r="P23" s="126">
        <v>0</v>
      </c>
      <c r="Q23" s="81"/>
      <c r="R23" s="81"/>
    </row>
    <row r="24" spans="2:77" s="110" customFormat="1" ht="16.5" customHeight="1">
      <c r="B24" s="192" t="s">
        <v>110</v>
      </c>
      <c r="C24" s="193">
        <v>0</v>
      </c>
      <c r="D24" s="193">
        <v>0</v>
      </c>
      <c r="E24" s="193">
        <v>14</v>
      </c>
      <c r="F24" s="190">
        <v>0</v>
      </c>
      <c r="G24" s="190">
        <v>0</v>
      </c>
      <c r="H24" s="177">
        <f t="shared" ref="H24:H25" si="14">SUM(C24:G24)</f>
        <v>14</v>
      </c>
      <c r="I24" s="145">
        <v>0</v>
      </c>
      <c r="J24" s="194">
        <v>0</v>
      </c>
      <c r="K24" s="194">
        <v>0</v>
      </c>
      <c r="L24" s="194">
        <v>0</v>
      </c>
      <c r="M24" s="194">
        <v>0</v>
      </c>
      <c r="N24" s="194">
        <f t="shared" ref="N24:N25" si="15">SUM(I24:M24)</f>
        <v>0</v>
      </c>
      <c r="O24" s="194">
        <f t="shared" si="1"/>
        <v>-14</v>
      </c>
      <c r="P24" s="195">
        <v>0</v>
      </c>
      <c r="Q24" s="81"/>
      <c r="R24" s="81"/>
    </row>
    <row r="25" spans="2:77" s="112" customFormat="1" ht="15" customHeight="1">
      <c r="B25" s="196" t="s">
        <v>111</v>
      </c>
      <c r="C25" s="193">
        <v>17347.900000000001</v>
      </c>
      <c r="D25" s="194">
        <v>0</v>
      </c>
      <c r="E25" s="194">
        <v>0.3</v>
      </c>
      <c r="F25" s="194">
        <v>0</v>
      </c>
      <c r="G25" s="194">
        <v>0</v>
      </c>
      <c r="H25" s="177">
        <f t="shared" si="14"/>
        <v>17348.2</v>
      </c>
      <c r="I25" s="145">
        <v>0</v>
      </c>
      <c r="J25" s="194">
        <v>0</v>
      </c>
      <c r="K25" s="194">
        <v>0</v>
      </c>
      <c r="L25" s="194">
        <v>0</v>
      </c>
      <c r="M25" s="194">
        <v>0</v>
      </c>
      <c r="N25" s="194">
        <f t="shared" si="15"/>
        <v>0</v>
      </c>
      <c r="O25" s="194">
        <f t="shared" si="1"/>
        <v>-17348.2</v>
      </c>
      <c r="P25" s="195">
        <v>0</v>
      </c>
      <c r="Q25" s="81"/>
      <c r="R25" s="81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</row>
    <row r="26" spans="2:77" ht="18" customHeight="1">
      <c r="B26" s="188" t="s">
        <v>112</v>
      </c>
      <c r="C26" s="46">
        <f t="shared" ref="C26:G26" si="16">+C27+C35</f>
        <v>251.7</v>
      </c>
      <c r="D26" s="46">
        <f t="shared" si="16"/>
        <v>220.9</v>
      </c>
      <c r="E26" s="46">
        <f t="shared" si="16"/>
        <v>206.9</v>
      </c>
      <c r="F26" s="46">
        <f t="shared" si="16"/>
        <v>230.4</v>
      </c>
      <c r="G26" s="46">
        <f t="shared" si="16"/>
        <v>224.2</v>
      </c>
      <c r="H26" s="46">
        <f>+H27+H35</f>
        <v>1134.0999999999999</v>
      </c>
      <c r="I26" s="46">
        <f>+I27+I35</f>
        <v>240</v>
      </c>
      <c r="J26" s="46">
        <f t="shared" ref="J26:N26" si="17">+J27+J35</f>
        <v>182.7</v>
      </c>
      <c r="K26" s="46">
        <f t="shared" si="17"/>
        <v>206.1</v>
      </c>
      <c r="L26" s="46">
        <f t="shared" si="17"/>
        <v>202</v>
      </c>
      <c r="M26" s="46">
        <f t="shared" si="17"/>
        <v>205.9</v>
      </c>
      <c r="N26" s="46">
        <f t="shared" si="17"/>
        <v>1036.7</v>
      </c>
      <c r="O26" s="126">
        <f t="shared" si="1"/>
        <v>-97.399999999999864</v>
      </c>
      <c r="P26" s="126">
        <f>+O26/H26*100</f>
        <v>-8.5883079093554251</v>
      </c>
      <c r="Q26" s="81"/>
      <c r="R26" s="81"/>
    </row>
    <row r="27" spans="2:77" ht="18" customHeight="1">
      <c r="B27" s="181" t="s">
        <v>53</v>
      </c>
      <c r="C27" s="46">
        <f t="shared" ref="C27:G27" si="18">+C28+C32</f>
        <v>84.3</v>
      </c>
      <c r="D27" s="46">
        <f t="shared" si="18"/>
        <v>91.1</v>
      </c>
      <c r="E27" s="46">
        <f t="shared" si="18"/>
        <v>93.100000000000009</v>
      </c>
      <c r="F27" s="46">
        <f t="shared" si="18"/>
        <v>98.5</v>
      </c>
      <c r="G27" s="46">
        <f t="shared" si="18"/>
        <v>99.4</v>
      </c>
      <c r="H27" s="46">
        <f>+H28+H32</f>
        <v>466.4</v>
      </c>
      <c r="I27" s="46">
        <f t="shared" ref="I27:M27" si="19">+I28+I32</f>
        <v>107.9</v>
      </c>
      <c r="J27" s="126">
        <f t="shared" si="19"/>
        <v>88.600000000000009</v>
      </c>
      <c r="K27" s="126">
        <f t="shared" si="19"/>
        <v>91.699999999999989</v>
      </c>
      <c r="L27" s="126">
        <f t="shared" si="19"/>
        <v>98.1</v>
      </c>
      <c r="M27" s="126">
        <f t="shared" si="19"/>
        <v>113.5</v>
      </c>
      <c r="N27" s="126">
        <f>+N28+N32</f>
        <v>499.80000000000007</v>
      </c>
      <c r="O27" s="126">
        <f t="shared" si="1"/>
        <v>33.400000000000091</v>
      </c>
      <c r="P27" s="126">
        <f>+O27/H27*100</f>
        <v>7.1612349914236901</v>
      </c>
      <c r="Q27" s="81"/>
      <c r="R27" s="81"/>
    </row>
    <row r="28" spans="2:77" ht="18" customHeight="1">
      <c r="B28" s="197" t="s">
        <v>54</v>
      </c>
      <c r="C28" s="126">
        <f t="shared" ref="C28:G28" si="20">+C29+C31</f>
        <v>73.8</v>
      </c>
      <c r="D28" s="126">
        <f t="shared" si="20"/>
        <v>86.6</v>
      </c>
      <c r="E28" s="126">
        <f t="shared" si="20"/>
        <v>86.2</v>
      </c>
      <c r="F28" s="126">
        <f t="shared" si="20"/>
        <v>90.8</v>
      </c>
      <c r="G28" s="126">
        <f t="shared" si="20"/>
        <v>92.7</v>
      </c>
      <c r="H28" s="126">
        <f>+H29+H31</f>
        <v>430.09999999999997</v>
      </c>
      <c r="I28" s="126">
        <f t="shared" ref="I28:M28" si="21">+I29+I31</f>
        <v>98.2</v>
      </c>
      <c r="J28" s="126">
        <f t="shared" si="21"/>
        <v>81.400000000000006</v>
      </c>
      <c r="K28" s="126">
        <f t="shared" si="21"/>
        <v>83.6</v>
      </c>
      <c r="L28" s="126">
        <f t="shared" si="21"/>
        <v>75.599999999999994</v>
      </c>
      <c r="M28" s="126">
        <f t="shared" si="21"/>
        <v>82</v>
      </c>
      <c r="N28" s="126">
        <f>+N29+N31</f>
        <v>420.80000000000007</v>
      </c>
      <c r="O28" s="126">
        <f t="shared" si="1"/>
        <v>-9.2999999999998977</v>
      </c>
      <c r="P28" s="126">
        <f>+O28/H28*100</f>
        <v>-2.1622878400371768</v>
      </c>
      <c r="Q28" s="81"/>
      <c r="R28" s="81"/>
    </row>
    <row r="29" spans="2:77" s="42" customFormat="1" ht="18" customHeight="1">
      <c r="B29" s="198" t="s">
        <v>113</v>
      </c>
      <c r="C29" s="199">
        <f t="shared" ref="C29" si="22">SUM(C30:C31)</f>
        <v>73.8</v>
      </c>
      <c r="D29" s="199">
        <f t="shared" ref="D29:G29" si="23">SUM(D30:D31)</f>
        <v>86.6</v>
      </c>
      <c r="E29" s="199">
        <f t="shared" si="23"/>
        <v>86.2</v>
      </c>
      <c r="F29" s="199">
        <f t="shared" si="23"/>
        <v>90.8</v>
      </c>
      <c r="G29" s="199">
        <f t="shared" si="23"/>
        <v>92.7</v>
      </c>
      <c r="H29" s="199">
        <f>SUM(H30:H31)</f>
        <v>430.09999999999997</v>
      </c>
      <c r="I29" s="199">
        <f t="shared" ref="I29:N29" si="24">SUM(I30:I31)</f>
        <v>98.2</v>
      </c>
      <c r="J29" s="199">
        <f t="shared" si="24"/>
        <v>81.400000000000006</v>
      </c>
      <c r="K29" s="199">
        <f t="shared" si="24"/>
        <v>83.6</v>
      </c>
      <c r="L29" s="199">
        <f t="shared" si="24"/>
        <v>75.599999999999994</v>
      </c>
      <c r="M29" s="199">
        <f t="shared" si="24"/>
        <v>82</v>
      </c>
      <c r="N29" s="199">
        <f t="shared" si="24"/>
        <v>420.80000000000007</v>
      </c>
      <c r="O29" s="200">
        <f t="shared" si="1"/>
        <v>-9.2999999999998977</v>
      </c>
      <c r="P29" s="201">
        <f>+O29/H29*100</f>
        <v>-2.1622878400371768</v>
      </c>
      <c r="Q29" s="81"/>
      <c r="R29" s="81"/>
    </row>
    <row r="30" spans="2:77" ht="18" customHeight="1">
      <c r="B30" s="202" t="s">
        <v>114</v>
      </c>
      <c r="C30" s="184">
        <v>73.8</v>
      </c>
      <c r="D30" s="184">
        <v>86.6</v>
      </c>
      <c r="E30" s="184">
        <v>86.2</v>
      </c>
      <c r="F30" s="184">
        <v>90.8</v>
      </c>
      <c r="G30" s="184">
        <v>92.7</v>
      </c>
      <c r="H30" s="177">
        <f>SUM(C30:G30)</f>
        <v>430.09999999999997</v>
      </c>
      <c r="I30" s="184">
        <f>+[1]PP!I66</f>
        <v>98.2</v>
      </c>
      <c r="J30" s="184">
        <f>+[1]PP!J66</f>
        <v>81.400000000000006</v>
      </c>
      <c r="K30" s="184">
        <f>+[1]PP!K66</f>
        <v>83.6</v>
      </c>
      <c r="L30" s="184">
        <f>+[1]PP!L66</f>
        <v>75.599999999999994</v>
      </c>
      <c r="M30" s="184">
        <f>+[1]PP!M66</f>
        <v>82</v>
      </c>
      <c r="N30" s="140">
        <f>SUM(I30:M30)</f>
        <v>420.80000000000007</v>
      </c>
      <c r="O30" s="203">
        <f t="shared" si="1"/>
        <v>-9.2999999999998977</v>
      </c>
      <c r="P30" s="203">
        <f>+O30/H30*100</f>
        <v>-2.1622878400371768</v>
      </c>
      <c r="Q30" s="81"/>
      <c r="R30" s="81"/>
    </row>
    <row r="31" spans="2:77" ht="18" customHeight="1">
      <c r="B31" s="204" t="s">
        <v>115</v>
      </c>
      <c r="C31" s="145">
        <v>0</v>
      </c>
      <c r="D31" s="140">
        <v>0</v>
      </c>
      <c r="E31" s="140">
        <v>0</v>
      </c>
      <c r="F31" s="140">
        <v>0</v>
      </c>
      <c r="G31" s="140">
        <v>0</v>
      </c>
      <c r="H31" s="177">
        <f>SUM(C31:G31)</f>
        <v>0</v>
      </c>
      <c r="I31" s="145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f>SUM(I31:M31)</f>
        <v>0</v>
      </c>
      <c r="O31" s="205">
        <f t="shared" si="1"/>
        <v>0</v>
      </c>
      <c r="P31" s="203">
        <v>0</v>
      </c>
      <c r="Q31" s="81"/>
      <c r="R31" s="81"/>
    </row>
    <row r="32" spans="2:77" s="112" customFormat="1" ht="18" customHeight="1">
      <c r="B32" s="206" t="s">
        <v>55</v>
      </c>
      <c r="C32" s="46">
        <f t="shared" ref="C32:M32" si="25">SUM(C33:C34)</f>
        <v>10.5</v>
      </c>
      <c r="D32" s="46">
        <f t="shared" si="25"/>
        <v>4.5</v>
      </c>
      <c r="E32" s="46">
        <f t="shared" si="25"/>
        <v>6.9</v>
      </c>
      <c r="F32" s="46">
        <f t="shared" si="25"/>
        <v>7.7</v>
      </c>
      <c r="G32" s="46">
        <f t="shared" si="25"/>
        <v>6.7</v>
      </c>
      <c r="H32" s="46">
        <f>SUM(H33:H34)</f>
        <v>36.299999999999997</v>
      </c>
      <c r="I32" s="46">
        <f t="shared" si="25"/>
        <v>9.6999999999999993</v>
      </c>
      <c r="J32" s="46">
        <f t="shared" si="25"/>
        <v>7.2</v>
      </c>
      <c r="K32" s="46">
        <f t="shared" si="25"/>
        <v>8.1</v>
      </c>
      <c r="L32" s="46">
        <f t="shared" si="25"/>
        <v>22.5</v>
      </c>
      <c r="M32" s="46">
        <f t="shared" si="25"/>
        <v>31.5</v>
      </c>
      <c r="N32" s="46">
        <f>SUM(N33:N34)</f>
        <v>79</v>
      </c>
      <c r="O32" s="46">
        <f t="shared" si="1"/>
        <v>42.7</v>
      </c>
      <c r="P32" s="46">
        <f>+O32/H32*100</f>
        <v>117.63085399449038</v>
      </c>
      <c r="Q32" s="81"/>
      <c r="R32" s="81"/>
    </row>
    <row r="33" spans="2:18" s="112" customFormat="1" ht="18" customHeight="1">
      <c r="B33" s="207" t="s">
        <v>116</v>
      </c>
      <c r="C33" s="145">
        <v>10.5</v>
      </c>
      <c r="D33" s="145">
        <v>4.5</v>
      </c>
      <c r="E33" s="145">
        <v>6.9</v>
      </c>
      <c r="F33" s="145">
        <v>7.7</v>
      </c>
      <c r="G33" s="145">
        <v>6.7</v>
      </c>
      <c r="H33" s="33">
        <f>SUM(C33:G33)</f>
        <v>36.299999999999997</v>
      </c>
      <c r="I33" s="145">
        <f>+[1]PP!I71</f>
        <v>9.6999999999999993</v>
      </c>
      <c r="J33" s="145">
        <f>+[1]PP!J71</f>
        <v>7.2</v>
      </c>
      <c r="K33" s="145">
        <f>+[1]PP!K71</f>
        <v>8.1</v>
      </c>
      <c r="L33" s="145">
        <f>+[1]PP!L71</f>
        <v>22.5</v>
      </c>
      <c r="M33" s="145">
        <f>+[1]PP!M71</f>
        <v>31.5</v>
      </c>
      <c r="N33" s="145">
        <f>SUM(I33:M33)</f>
        <v>79</v>
      </c>
      <c r="O33" s="145">
        <f t="shared" si="1"/>
        <v>42.7</v>
      </c>
      <c r="P33" s="145">
        <f>+O33/H33*100</f>
        <v>117.63085399449038</v>
      </c>
      <c r="Q33" s="81"/>
      <c r="R33" s="81"/>
    </row>
    <row r="34" spans="2:18" s="112" customFormat="1" ht="18" customHeight="1">
      <c r="B34" s="207" t="s">
        <v>29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33">
        <f>SUM(C34:G34)</f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5">
        <f>SUM(I34:M34)</f>
        <v>0</v>
      </c>
      <c r="O34" s="145">
        <f t="shared" si="1"/>
        <v>0</v>
      </c>
      <c r="P34" s="208">
        <v>0</v>
      </c>
      <c r="Q34" s="81"/>
      <c r="R34" s="81"/>
    </row>
    <row r="35" spans="2:18" ht="18" customHeight="1">
      <c r="B35" s="197" t="s">
        <v>56</v>
      </c>
      <c r="C35" s="46">
        <f t="shared" ref="C35:M35" si="26">+C36+C37</f>
        <v>167.4</v>
      </c>
      <c r="D35" s="46">
        <f t="shared" si="26"/>
        <v>129.80000000000001</v>
      </c>
      <c r="E35" s="46">
        <f t="shared" si="26"/>
        <v>113.8</v>
      </c>
      <c r="F35" s="46">
        <f t="shared" si="26"/>
        <v>131.9</v>
      </c>
      <c r="G35" s="46">
        <f t="shared" si="26"/>
        <v>124.8</v>
      </c>
      <c r="H35" s="46">
        <f>+H36+H37</f>
        <v>667.7</v>
      </c>
      <c r="I35" s="46">
        <f t="shared" si="26"/>
        <v>132.1</v>
      </c>
      <c r="J35" s="126">
        <f t="shared" si="26"/>
        <v>94.1</v>
      </c>
      <c r="K35" s="126">
        <f t="shared" si="26"/>
        <v>114.4</v>
      </c>
      <c r="L35" s="126">
        <f t="shared" si="26"/>
        <v>103.9</v>
      </c>
      <c r="M35" s="126">
        <f t="shared" si="26"/>
        <v>92.4</v>
      </c>
      <c r="N35" s="126">
        <f>+N36+N37</f>
        <v>536.9</v>
      </c>
      <c r="O35" s="126">
        <f t="shared" si="1"/>
        <v>-130.80000000000007</v>
      </c>
      <c r="P35" s="126">
        <f>+O35/H35*100</f>
        <v>-19.589636064100652</v>
      </c>
      <c r="Q35" s="81"/>
      <c r="R35" s="81"/>
    </row>
    <row r="36" spans="2:18" ht="18" customHeight="1">
      <c r="B36" s="204" t="s">
        <v>117</v>
      </c>
      <c r="C36" s="145">
        <v>167.4</v>
      </c>
      <c r="D36" s="140">
        <v>129.80000000000001</v>
      </c>
      <c r="E36" s="140">
        <v>113.8</v>
      </c>
      <c r="F36" s="140">
        <v>131.9</v>
      </c>
      <c r="G36" s="140">
        <v>124.8</v>
      </c>
      <c r="H36" s="177">
        <f>SUM(C36:G36)</f>
        <v>667.7</v>
      </c>
      <c r="I36" s="145">
        <f>+[1]PP!I76</f>
        <v>132.1</v>
      </c>
      <c r="J36" s="145">
        <f>+[1]PP!J76</f>
        <v>94.1</v>
      </c>
      <c r="K36" s="140">
        <f>+[1]PP!K76</f>
        <v>114.4</v>
      </c>
      <c r="L36" s="140">
        <f>+[1]PP!L76</f>
        <v>103.9</v>
      </c>
      <c r="M36" s="140">
        <f>+[1]PP!M76</f>
        <v>92.4</v>
      </c>
      <c r="N36" s="140">
        <f>SUM(I36:M36)</f>
        <v>536.9</v>
      </c>
      <c r="O36" s="140">
        <f t="shared" si="1"/>
        <v>-130.80000000000007</v>
      </c>
      <c r="P36" s="140">
        <f>+O36/H36*100</f>
        <v>-19.589636064100652</v>
      </c>
      <c r="Q36" s="81"/>
      <c r="R36" s="81"/>
    </row>
    <row r="37" spans="2:18" ht="18" customHeight="1">
      <c r="B37" s="204" t="s">
        <v>29</v>
      </c>
      <c r="C37" s="145">
        <v>0</v>
      </c>
      <c r="D37" s="140">
        <v>0</v>
      </c>
      <c r="E37" s="140">
        <v>0</v>
      </c>
      <c r="F37" s="140">
        <v>0</v>
      </c>
      <c r="G37" s="140">
        <v>0</v>
      </c>
      <c r="H37" s="177">
        <f>SUM(C37:G37)</f>
        <v>0</v>
      </c>
      <c r="I37" s="145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f>SUM(I37:M37)</f>
        <v>0</v>
      </c>
      <c r="O37" s="185">
        <f t="shared" si="1"/>
        <v>0</v>
      </c>
      <c r="P37" s="195">
        <v>0</v>
      </c>
      <c r="Q37" s="81"/>
      <c r="R37" s="81"/>
    </row>
    <row r="38" spans="2:18" ht="18" customHeight="1">
      <c r="B38" s="188" t="s">
        <v>118</v>
      </c>
      <c r="C38" s="46">
        <f t="shared" ref="C38:N38" si="27">+C39+C45+C46</f>
        <v>58.8</v>
      </c>
      <c r="D38" s="46">
        <f t="shared" si="27"/>
        <v>46.2</v>
      </c>
      <c r="E38" s="46">
        <f t="shared" si="27"/>
        <v>42.8</v>
      </c>
      <c r="F38" s="46">
        <f t="shared" si="27"/>
        <v>53.1</v>
      </c>
      <c r="G38" s="46">
        <f t="shared" si="27"/>
        <v>61.7</v>
      </c>
      <c r="H38" s="46">
        <f t="shared" si="27"/>
        <v>262.60000000000002</v>
      </c>
      <c r="I38" s="46">
        <f t="shared" si="27"/>
        <v>183.4</v>
      </c>
      <c r="J38" s="126">
        <f t="shared" si="27"/>
        <v>25.1</v>
      </c>
      <c r="K38" s="126">
        <f t="shared" si="27"/>
        <v>30.1</v>
      </c>
      <c r="L38" s="126">
        <f t="shared" si="27"/>
        <v>30</v>
      </c>
      <c r="M38" s="126">
        <f t="shared" si="27"/>
        <v>37.9</v>
      </c>
      <c r="N38" s="126">
        <f t="shared" si="27"/>
        <v>306.5</v>
      </c>
      <c r="O38" s="126">
        <f t="shared" si="1"/>
        <v>43.899999999999977</v>
      </c>
      <c r="P38" s="126">
        <f>+O38/H38*100</f>
        <v>16.717440974866708</v>
      </c>
      <c r="Q38" s="81"/>
      <c r="R38" s="81"/>
    </row>
    <row r="39" spans="2:18" ht="18" customHeight="1">
      <c r="B39" s="175" t="s">
        <v>119</v>
      </c>
      <c r="C39" s="126">
        <f>+C40+C43</f>
        <v>58.8</v>
      </c>
      <c r="D39" s="126">
        <f t="shared" ref="D39:N39" si="28">+D40+D43</f>
        <v>46.2</v>
      </c>
      <c r="E39" s="126">
        <f t="shared" si="28"/>
        <v>42.8</v>
      </c>
      <c r="F39" s="126">
        <f t="shared" si="28"/>
        <v>53.1</v>
      </c>
      <c r="G39" s="126">
        <f t="shared" si="28"/>
        <v>61.7</v>
      </c>
      <c r="H39" s="126">
        <f t="shared" si="28"/>
        <v>262.60000000000002</v>
      </c>
      <c r="I39" s="126">
        <f t="shared" si="28"/>
        <v>183.3</v>
      </c>
      <c r="J39" s="126">
        <f t="shared" si="28"/>
        <v>25.1</v>
      </c>
      <c r="K39" s="126">
        <f t="shared" si="28"/>
        <v>30.1</v>
      </c>
      <c r="L39" s="126">
        <f t="shared" si="28"/>
        <v>30</v>
      </c>
      <c r="M39" s="126">
        <f t="shared" si="28"/>
        <v>37.9</v>
      </c>
      <c r="N39" s="126">
        <f t="shared" si="28"/>
        <v>306.39999999999998</v>
      </c>
      <c r="O39" s="126">
        <f t="shared" si="1"/>
        <v>43.799999999999955</v>
      </c>
      <c r="P39" s="126">
        <f>+O39/H39*100</f>
        <v>16.679360243716658</v>
      </c>
      <c r="Q39" s="81"/>
      <c r="R39" s="81"/>
    </row>
    <row r="40" spans="2:18" ht="18" customHeight="1">
      <c r="B40" s="209" t="s">
        <v>120</v>
      </c>
      <c r="C40" s="46">
        <f t="shared" ref="C40" si="29">SUM(C41:C42)</f>
        <v>0</v>
      </c>
      <c r="D40" s="46">
        <f t="shared" ref="D40:G40" si="30">SUM(D41:D42)</f>
        <v>0</v>
      </c>
      <c r="E40" s="46">
        <f t="shared" si="30"/>
        <v>0</v>
      </c>
      <c r="F40" s="46">
        <f t="shared" si="30"/>
        <v>0</v>
      </c>
      <c r="G40" s="46">
        <f t="shared" si="30"/>
        <v>0</v>
      </c>
      <c r="H40" s="46">
        <f>SUM(H41:H42)</f>
        <v>0</v>
      </c>
      <c r="I40" s="46">
        <f t="shared" ref="I40:M40" si="31">SUM(I41:I42)</f>
        <v>0</v>
      </c>
      <c r="J40" s="126">
        <f t="shared" si="31"/>
        <v>0</v>
      </c>
      <c r="K40" s="126">
        <f t="shared" si="31"/>
        <v>0</v>
      </c>
      <c r="L40" s="126">
        <f t="shared" si="31"/>
        <v>0</v>
      </c>
      <c r="M40" s="126">
        <f t="shared" si="31"/>
        <v>0</v>
      </c>
      <c r="N40" s="126">
        <f>SUM(N41:N42)</f>
        <v>0</v>
      </c>
      <c r="O40" s="126">
        <f t="shared" si="1"/>
        <v>0</v>
      </c>
      <c r="P40" s="210">
        <v>0</v>
      </c>
      <c r="Q40" s="81"/>
      <c r="R40" s="81"/>
    </row>
    <row r="41" spans="2:18" ht="18" customHeight="1">
      <c r="B41" s="211" t="s">
        <v>121</v>
      </c>
      <c r="C41" s="145">
        <v>0</v>
      </c>
      <c r="D41" s="140">
        <v>0</v>
      </c>
      <c r="E41" s="140">
        <v>0</v>
      </c>
      <c r="F41" s="140">
        <v>0</v>
      </c>
      <c r="G41" s="140">
        <v>0</v>
      </c>
      <c r="H41" s="177">
        <f>SUM(C41:G41)</f>
        <v>0</v>
      </c>
      <c r="I41" s="145">
        <v>0</v>
      </c>
      <c r="J41" s="140">
        <v>0</v>
      </c>
      <c r="K41" s="140">
        <v>0</v>
      </c>
      <c r="L41" s="140">
        <v>0</v>
      </c>
      <c r="M41" s="140">
        <v>0</v>
      </c>
      <c r="N41" s="140">
        <f>SUM(I41:M41)</f>
        <v>0</v>
      </c>
      <c r="O41" s="140">
        <f t="shared" si="1"/>
        <v>0</v>
      </c>
      <c r="P41" s="212">
        <v>0</v>
      </c>
      <c r="Q41" s="81"/>
      <c r="R41" s="81"/>
    </row>
    <row r="42" spans="2:18" ht="18" customHeight="1">
      <c r="B42" s="211" t="s">
        <v>122</v>
      </c>
      <c r="C42" s="145">
        <v>0</v>
      </c>
      <c r="D42" s="145">
        <v>0</v>
      </c>
      <c r="E42" s="145">
        <v>0</v>
      </c>
      <c r="F42" s="145">
        <v>0</v>
      </c>
      <c r="G42" s="145">
        <v>0</v>
      </c>
      <c r="H42" s="177">
        <f>SUM(C42:G42)</f>
        <v>0</v>
      </c>
      <c r="I42" s="145">
        <v>0</v>
      </c>
      <c r="J42" s="145">
        <v>0</v>
      </c>
      <c r="K42" s="145">
        <v>0</v>
      </c>
      <c r="L42" s="145">
        <v>0</v>
      </c>
      <c r="M42" s="145">
        <v>0</v>
      </c>
      <c r="N42" s="140">
        <f>SUM(I42:M42)</f>
        <v>0</v>
      </c>
      <c r="O42" s="140">
        <f t="shared" si="1"/>
        <v>0</v>
      </c>
      <c r="P42" s="195">
        <v>0</v>
      </c>
      <c r="Q42" s="81"/>
      <c r="R42" s="81"/>
    </row>
    <row r="43" spans="2:18" ht="18" customHeight="1">
      <c r="B43" s="181" t="s">
        <v>123</v>
      </c>
      <c r="C43" s="46">
        <f t="shared" ref="C43:N43" si="32">SUM(C44:C44)</f>
        <v>58.8</v>
      </c>
      <c r="D43" s="46">
        <f t="shared" si="32"/>
        <v>46.2</v>
      </c>
      <c r="E43" s="46">
        <f t="shared" si="32"/>
        <v>42.8</v>
      </c>
      <c r="F43" s="46">
        <f t="shared" si="32"/>
        <v>53.1</v>
      </c>
      <c r="G43" s="46">
        <f t="shared" si="32"/>
        <v>61.7</v>
      </c>
      <c r="H43" s="46">
        <f>SUM(H44:H44)</f>
        <v>262.60000000000002</v>
      </c>
      <c r="I43" s="46">
        <f t="shared" si="32"/>
        <v>183.3</v>
      </c>
      <c r="J43" s="126">
        <f t="shared" si="32"/>
        <v>25.1</v>
      </c>
      <c r="K43" s="126">
        <f t="shared" si="32"/>
        <v>30.1</v>
      </c>
      <c r="L43" s="126">
        <f t="shared" si="32"/>
        <v>30</v>
      </c>
      <c r="M43" s="126">
        <f t="shared" si="32"/>
        <v>37.9</v>
      </c>
      <c r="N43" s="126">
        <f t="shared" si="32"/>
        <v>306.39999999999998</v>
      </c>
      <c r="O43" s="126">
        <f t="shared" si="1"/>
        <v>43.799999999999955</v>
      </c>
      <c r="P43" s="126">
        <f>+O43/H43*100</f>
        <v>16.679360243716658</v>
      </c>
      <c r="Q43" s="81"/>
      <c r="R43" s="81"/>
    </row>
    <row r="44" spans="2:18" ht="18" customHeight="1">
      <c r="B44" s="211" t="s">
        <v>124</v>
      </c>
      <c r="C44" s="213">
        <v>58.8</v>
      </c>
      <c r="D44" s="214">
        <v>46.2</v>
      </c>
      <c r="E44" s="214">
        <v>42.8</v>
      </c>
      <c r="F44" s="214">
        <v>53.1</v>
      </c>
      <c r="G44" s="214">
        <v>61.7</v>
      </c>
      <c r="H44" s="177">
        <f>SUM(C44:G44)</f>
        <v>262.60000000000002</v>
      </c>
      <c r="I44" s="213">
        <f>+[1]PP!I85</f>
        <v>183.3</v>
      </c>
      <c r="J44" s="213">
        <f>+[1]PP!J85</f>
        <v>25.1</v>
      </c>
      <c r="K44" s="213">
        <f>+[1]PP!K85</f>
        <v>30.1</v>
      </c>
      <c r="L44" s="213">
        <f>+[1]PP!L85</f>
        <v>30</v>
      </c>
      <c r="M44" s="213">
        <f>+[1]PP!M85</f>
        <v>37.9</v>
      </c>
      <c r="N44" s="214">
        <f>SUM(I44:M44)</f>
        <v>306.39999999999998</v>
      </c>
      <c r="O44" s="214">
        <f t="shared" si="1"/>
        <v>43.799999999999955</v>
      </c>
      <c r="P44" s="140">
        <f>+O44/H44*100</f>
        <v>16.679360243716658</v>
      </c>
      <c r="Q44" s="81"/>
      <c r="R44" s="81"/>
    </row>
    <row r="45" spans="2:18" ht="18" customHeight="1">
      <c r="B45" s="175" t="s">
        <v>63</v>
      </c>
      <c r="C45" s="215">
        <v>0</v>
      </c>
      <c r="D45" s="215">
        <v>0</v>
      </c>
      <c r="E45" s="215">
        <v>0</v>
      </c>
      <c r="F45" s="215">
        <v>0</v>
      </c>
      <c r="G45" s="215">
        <v>0</v>
      </c>
      <c r="H45" s="124">
        <f>SUM(C45:G45)</f>
        <v>0</v>
      </c>
      <c r="I45" s="215">
        <v>0.1</v>
      </c>
      <c r="J45" s="215">
        <v>0</v>
      </c>
      <c r="K45" s="215">
        <v>0</v>
      </c>
      <c r="L45" s="215">
        <v>0</v>
      </c>
      <c r="M45" s="215">
        <v>0</v>
      </c>
      <c r="N45" s="200">
        <f>SUM(I45:M45)</f>
        <v>0.1</v>
      </c>
      <c r="O45" s="200">
        <f t="shared" si="1"/>
        <v>0.1</v>
      </c>
      <c r="P45" s="126">
        <v>0</v>
      </c>
      <c r="Q45" s="81"/>
      <c r="R45" s="81"/>
    </row>
    <row r="46" spans="2:18" ht="18" customHeight="1">
      <c r="B46" s="175" t="s">
        <v>64</v>
      </c>
      <c r="C46" s="46">
        <f t="shared" ref="C46:M46" si="33">+C47+C48</f>
        <v>0</v>
      </c>
      <c r="D46" s="46">
        <f t="shared" si="33"/>
        <v>0</v>
      </c>
      <c r="E46" s="46">
        <f t="shared" si="33"/>
        <v>0</v>
      </c>
      <c r="F46" s="46">
        <f t="shared" si="33"/>
        <v>0</v>
      </c>
      <c r="G46" s="46">
        <f t="shared" si="33"/>
        <v>0</v>
      </c>
      <c r="H46" s="46">
        <f>+H47+H48</f>
        <v>0</v>
      </c>
      <c r="I46" s="46">
        <f t="shared" si="33"/>
        <v>0</v>
      </c>
      <c r="J46" s="46">
        <f t="shared" si="33"/>
        <v>0</v>
      </c>
      <c r="K46" s="46">
        <f t="shared" si="33"/>
        <v>0</v>
      </c>
      <c r="L46" s="46">
        <f t="shared" si="33"/>
        <v>0</v>
      </c>
      <c r="M46" s="46">
        <f t="shared" si="33"/>
        <v>0</v>
      </c>
      <c r="N46" s="46">
        <f>+N47+N48</f>
        <v>0</v>
      </c>
      <c r="O46" s="46">
        <f t="shared" si="1"/>
        <v>0</v>
      </c>
      <c r="P46" s="126">
        <v>0</v>
      </c>
      <c r="Q46" s="81"/>
      <c r="R46" s="81"/>
    </row>
    <row r="47" spans="2:18" ht="18" hidden="1" customHeight="1">
      <c r="B47" s="216" t="s">
        <v>125</v>
      </c>
      <c r="C47" s="145">
        <v>0</v>
      </c>
      <c r="D47" s="140">
        <v>0</v>
      </c>
      <c r="E47" s="140">
        <v>0</v>
      </c>
      <c r="F47" s="140">
        <v>0</v>
      </c>
      <c r="G47" s="140">
        <v>0</v>
      </c>
      <c r="H47" s="177">
        <f>SUM(C47:G47)</f>
        <v>0</v>
      </c>
      <c r="I47" s="145">
        <f>+[1]PP!I92</f>
        <v>0</v>
      </c>
      <c r="J47" s="145">
        <f>+[1]PP!I92</f>
        <v>0</v>
      </c>
      <c r="K47" s="145">
        <f>+[1]PP!K92</f>
        <v>0</v>
      </c>
      <c r="L47" s="145">
        <f>+[1]PP!L92</f>
        <v>0</v>
      </c>
      <c r="M47" s="145">
        <f>+[1]PP!M92</f>
        <v>0</v>
      </c>
      <c r="N47" s="140">
        <f>SUM(I47:M47)</f>
        <v>0</v>
      </c>
      <c r="O47" s="140">
        <f t="shared" si="1"/>
        <v>0</v>
      </c>
      <c r="P47" s="140">
        <v>0</v>
      </c>
      <c r="Q47" s="81"/>
      <c r="R47" s="81"/>
    </row>
    <row r="48" spans="2:18" ht="18" hidden="1" customHeight="1">
      <c r="B48" s="216" t="s">
        <v>29</v>
      </c>
      <c r="C48" s="217">
        <v>0</v>
      </c>
      <c r="D48" s="217">
        <v>0</v>
      </c>
      <c r="E48" s="217">
        <v>0</v>
      </c>
      <c r="F48" s="217">
        <v>0</v>
      </c>
      <c r="G48" s="217">
        <v>0</v>
      </c>
      <c r="H48" s="177">
        <f>SUM(C48:G48)</f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140">
        <f>SUM(I48:M48)</f>
        <v>0</v>
      </c>
      <c r="O48" s="140">
        <f t="shared" si="1"/>
        <v>0</v>
      </c>
      <c r="P48" s="140">
        <v>0</v>
      </c>
      <c r="Q48" s="81"/>
      <c r="R48" s="81"/>
    </row>
    <row r="49" spans="2:18" ht="18" customHeight="1">
      <c r="B49" s="188" t="s">
        <v>126</v>
      </c>
      <c r="C49" s="46">
        <f t="shared" ref="C49:G49" si="34">+C50+C53</f>
        <v>877.5</v>
      </c>
      <c r="D49" s="46">
        <f t="shared" si="34"/>
        <v>0</v>
      </c>
      <c r="E49" s="46">
        <f t="shared" si="34"/>
        <v>1782.8</v>
      </c>
      <c r="F49" s="46">
        <f t="shared" si="34"/>
        <v>0</v>
      </c>
      <c r="G49" s="46">
        <f t="shared" si="34"/>
        <v>0</v>
      </c>
      <c r="H49" s="46">
        <f>+H50+H53</f>
        <v>2660.3</v>
      </c>
      <c r="I49" s="46">
        <f t="shared" ref="I49:M49" si="35">+I50+I53</f>
        <v>0</v>
      </c>
      <c r="J49" s="126">
        <f t="shared" si="35"/>
        <v>31.3</v>
      </c>
      <c r="K49" s="126">
        <f t="shared" si="35"/>
        <v>3.8</v>
      </c>
      <c r="L49" s="126">
        <f t="shared" si="35"/>
        <v>0</v>
      </c>
      <c r="M49" s="126">
        <f t="shared" si="35"/>
        <v>0</v>
      </c>
      <c r="N49" s="126">
        <f>+N50+N53</f>
        <v>35.1</v>
      </c>
      <c r="O49" s="126">
        <f t="shared" si="1"/>
        <v>-2625.2000000000003</v>
      </c>
      <c r="P49" s="126">
        <f>+O49/H49*100</f>
        <v>-98.680599932338467</v>
      </c>
      <c r="Q49" s="81"/>
      <c r="R49" s="81"/>
    </row>
    <row r="50" spans="2:18" ht="18" customHeight="1">
      <c r="B50" s="218" t="s">
        <v>127</v>
      </c>
      <c r="C50" s="219">
        <f t="shared" ref="C50:G50" si="36">+C51+C52</f>
        <v>0</v>
      </c>
      <c r="D50" s="219">
        <f t="shared" si="36"/>
        <v>0</v>
      </c>
      <c r="E50" s="219">
        <f t="shared" si="36"/>
        <v>17.8</v>
      </c>
      <c r="F50" s="219">
        <f t="shared" si="36"/>
        <v>0</v>
      </c>
      <c r="G50" s="219">
        <f t="shared" si="36"/>
        <v>0</v>
      </c>
      <c r="H50" s="219">
        <f>+H51+H52</f>
        <v>17.8</v>
      </c>
      <c r="I50" s="219">
        <f t="shared" ref="I50:M50" si="37">+I51+I52</f>
        <v>0</v>
      </c>
      <c r="J50" s="220">
        <f t="shared" si="37"/>
        <v>31.3</v>
      </c>
      <c r="K50" s="220">
        <f t="shared" si="37"/>
        <v>3.8</v>
      </c>
      <c r="L50" s="220">
        <f t="shared" si="37"/>
        <v>0</v>
      </c>
      <c r="M50" s="220">
        <f t="shared" si="37"/>
        <v>0</v>
      </c>
      <c r="N50" s="220">
        <f>+N51+N52</f>
        <v>35.1</v>
      </c>
      <c r="O50" s="220">
        <f t="shared" si="1"/>
        <v>17.3</v>
      </c>
      <c r="P50" s="220">
        <f t="shared" ref="P50:P53" si="38">+O50/H50*100</f>
        <v>97.19101123595506</v>
      </c>
      <c r="Q50" s="81"/>
      <c r="R50" s="81"/>
    </row>
    <row r="51" spans="2:18" ht="18" customHeight="1">
      <c r="B51" s="221" t="s">
        <v>128</v>
      </c>
      <c r="C51" s="145">
        <v>0</v>
      </c>
      <c r="D51" s="140">
        <v>0</v>
      </c>
      <c r="E51" s="140">
        <v>17.8</v>
      </c>
      <c r="F51" s="140">
        <v>0</v>
      </c>
      <c r="G51" s="140">
        <v>0</v>
      </c>
      <c r="H51" s="177">
        <f>SUM(C51:G51)</f>
        <v>17.8</v>
      </c>
      <c r="I51" s="145">
        <f>+[1]PP!I96</f>
        <v>0</v>
      </c>
      <c r="J51" s="140">
        <v>31.3</v>
      </c>
      <c r="K51" s="140">
        <f>+[1]PP!K96</f>
        <v>3.8</v>
      </c>
      <c r="L51" s="140">
        <f>+[1]PP!L96</f>
        <v>0</v>
      </c>
      <c r="M51" s="140">
        <f>+[1]PP!M96</f>
        <v>0</v>
      </c>
      <c r="N51" s="140">
        <f>SUM(I51:M51)</f>
        <v>35.1</v>
      </c>
      <c r="O51" s="140">
        <f t="shared" si="1"/>
        <v>17.3</v>
      </c>
      <c r="P51" s="140">
        <f t="shared" si="38"/>
        <v>97.19101123595506</v>
      </c>
      <c r="Q51" s="81"/>
      <c r="R51" s="81"/>
    </row>
    <row r="52" spans="2:18" ht="18" customHeight="1">
      <c r="B52" s="221" t="s">
        <v>129</v>
      </c>
      <c r="C52" s="145">
        <v>0</v>
      </c>
      <c r="D52" s="140">
        <v>0</v>
      </c>
      <c r="E52" s="140">
        <v>0</v>
      </c>
      <c r="F52" s="140">
        <v>0</v>
      </c>
      <c r="G52" s="140">
        <v>0</v>
      </c>
      <c r="H52" s="177">
        <f>SUM(C52:G52)</f>
        <v>0</v>
      </c>
      <c r="I52" s="145">
        <f>+[1]PP!I97</f>
        <v>0</v>
      </c>
      <c r="J52" s="140">
        <f>+[1]PP!I97</f>
        <v>0</v>
      </c>
      <c r="K52" s="140">
        <f>+[1]PP!K97</f>
        <v>0</v>
      </c>
      <c r="L52" s="140">
        <f>+[1]PP!L97</f>
        <v>0</v>
      </c>
      <c r="M52" s="140">
        <f>+[1]PP!M97</f>
        <v>0</v>
      </c>
      <c r="N52" s="140">
        <f>SUM(I52:M52)</f>
        <v>0</v>
      </c>
      <c r="O52" s="140">
        <f t="shared" si="1"/>
        <v>0</v>
      </c>
      <c r="P52" s="195">
        <v>0</v>
      </c>
      <c r="Q52" s="81"/>
      <c r="R52" s="81"/>
    </row>
    <row r="53" spans="2:18" ht="18" customHeight="1">
      <c r="B53" s="222" t="s">
        <v>130</v>
      </c>
      <c r="C53" s="145">
        <v>877.5</v>
      </c>
      <c r="D53" s="140">
        <v>0</v>
      </c>
      <c r="E53" s="140">
        <v>1765</v>
      </c>
      <c r="F53" s="140">
        <v>0</v>
      </c>
      <c r="G53" s="140">
        <v>0</v>
      </c>
      <c r="H53" s="177">
        <f>SUM(C53:G53)</f>
        <v>2642.5</v>
      </c>
      <c r="I53" s="145">
        <f>+[1]PP!I98</f>
        <v>0</v>
      </c>
      <c r="J53" s="140">
        <f>+[1]PP!I98</f>
        <v>0</v>
      </c>
      <c r="K53" s="140">
        <f>+[1]PP!K98</f>
        <v>0</v>
      </c>
      <c r="L53" s="140">
        <f>+[1]PP!L98</f>
        <v>0</v>
      </c>
      <c r="M53" s="140">
        <f>+[1]PP!M98</f>
        <v>0</v>
      </c>
      <c r="N53" s="140">
        <f>SUM(I53:M53)</f>
        <v>0</v>
      </c>
      <c r="O53" s="140">
        <f t="shared" si="1"/>
        <v>-2642.5</v>
      </c>
      <c r="P53" s="140">
        <f t="shared" si="38"/>
        <v>-100</v>
      </c>
      <c r="Q53" s="81"/>
      <c r="R53" s="81"/>
    </row>
    <row r="54" spans="2:18" ht="21" customHeight="1">
      <c r="B54" s="223" t="s">
        <v>131</v>
      </c>
      <c r="C54" s="224">
        <f t="shared" ref="C54:N54" si="39">+C49+C8</f>
        <v>18906.7</v>
      </c>
      <c r="D54" s="224">
        <f t="shared" si="39"/>
        <v>692.9</v>
      </c>
      <c r="E54" s="224">
        <f t="shared" si="39"/>
        <v>3265.3999999999996</v>
      </c>
      <c r="F54" s="224">
        <f t="shared" si="39"/>
        <v>1554.8000000000002</v>
      </c>
      <c r="G54" s="224">
        <f t="shared" si="39"/>
        <v>1117.8</v>
      </c>
      <c r="H54" s="224">
        <f t="shared" si="39"/>
        <v>25537.599999999999</v>
      </c>
      <c r="I54" s="224">
        <f t="shared" si="39"/>
        <v>765.1</v>
      </c>
      <c r="J54" s="224">
        <f t="shared" si="39"/>
        <v>615.6</v>
      </c>
      <c r="K54" s="224">
        <f t="shared" si="39"/>
        <v>1327.6</v>
      </c>
      <c r="L54" s="224">
        <f t="shared" si="39"/>
        <v>655</v>
      </c>
      <c r="M54" s="224">
        <f t="shared" si="39"/>
        <v>600.29999999999995</v>
      </c>
      <c r="N54" s="224">
        <f t="shared" si="39"/>
        <v>3963.6</v>
      </c>
      <c r="O54" s="224">
        <f t="shared" si="1"/>
        <v>-21574</v>
      </c>
      <c r="P54" s="225">
        <f>+O54/H54*100</f>
        <v>-84.479355930079564</v>
      </c>
      <c r="Q54" s="81"/>
      <c r="R54" s="81"/>
    </row>
    <row r="55" spans="2:18" ht="18" customHeight="1">
      <c r="B55" s="174" t="s">
        <v>132</v>
      </c>
      <c r="C55" s="46">
        <v>92</v>
      </c>
      <c r="D55" s="46">
        <v>30.2</v>
      </c>
      <c r="E55" s="46">
        <v>39.4</v>
      </c>
      <c r="F55" s="46">
        <v>14.8</v>
      </c>
      <c r="G55" s="46">
        <v>107.3</v>
      </c>
      <c r="H55" s="124">
        <f>SUM(C55:G55)</f>
        <v>283.7</v>
      </c>
      <c r="I55" s="46">
        <f>+[1]PP!I100</f>
        <v>319.5</v>
      </c>
      <c r="J55" s="46">
        <f>+[1]PP!J100</f>
        <v>4.3</v>
      </c>
      <c r="K55" s="46">
        <f>+[1]PP!K100</f>
        <v>59.7</v>
      </c>
      <c r="L55" s="46">
        <f>+[1]PP!L100</f>
        <v>14.4</v>
      </c>
      <c r="M55" s="46">
        <f>+[1]PP!M100</f>
        <v>0</v>
      </c>
      <c r="N55" s="126">
        <f>SUM(I55:M55)</f>
        <v>397.9</v>
      </c>
      <c r="O55" s="126">
        <f t="shared" si="1"/>
        <v>114.19999999999999</v>
      </c>
      <c r="P55" s="124">
        <f>+O55/H55*100</f>
        <v>40.253789213958399</v>
      </c>
      <c r="Q55" s="60"/>
      <c r="R55" s="81"/>
    </row>
    <row r="56" spans="2:18" ht="18" customHeight="1">
      <c r="B56" s="174" t="s">
        <v>133</v>
      </c>
      <c r="C56" s="226">
        <f t="shared" ref="C56:N56" si="40">+C60+C57+C72</f>
        <v>67.3</v>
      </c>
      <c r="D56" s="226">
        <f t="shared" si="40"/>
        <v>54497.9</v>
      </c>
      <c r="E56" s="226">
        <f t="shared" si="40"/>
        <v>16165.300000000001</v>
      </c>
      <c r="F56" s="226">
        <f t="shared" si="40"/>
        <v>19349.800000000003</v>
      </c>
      <c r="G56" s="226">
        <f t="shared" si="40"/>
        <v>41041.4</v>
      </c>
      <c r="H56" s="226">
        <f t="shared" si="40"/>
        <v>131121.70000000001</v>
      </c>
      <c r="I56" s="226">
        <f t="shared" si="40"/>
        <v>15868.6</v>
      </c>
      <c r="J56" s="226">
        <f t="shared" si="40"/>
        <v>167826</v>
      </c>
      <c r="K56" s="227">
        <f t="shared" si="40"/>
        <v>4826.8999999999996</v>
      </c>
      <c r="L56" s="227">
        <f t="shared" si="40"/>
        <v>25623.399999999998</v>
      </c>
      <c r="M56" s="227">
        <f t="shared" si="40"/>
        <v>1392.7</v>
      </c>
      <c r="N56" s="227">
        <f t="shared" si="40"/>
        <v>215537.59999999998</v>
      </c>
      <c r="O56" s="227">
        <f t="shared" si="1"/>
        <v>84415.899999999965</v>
      </c>
      <c r="P56" s="228">
        <f>+O56/H56*100</f>
        <v>64.379808986613156</v>
      </c>
      <c r="Q56" s="81"/>
      <c r="R56" s="81"/>
    </row>
    <row r="57" spans="2:18" ht="18" customHeight="1">
      <c r="B57" s="229" t="s">
        <v>134</v>
      </c>
      <c r="C57" s="230">
        <f>+C59+C58</f>
        <v>0</v>
      </c>
      <c r="D57" s="230">
        <f t="shared" ref="D57:O57" si="41">+D59+D58</f>
        <v>59.9</v>
      </c>
      <c r="E57" s="230">
        <f t="shared" si="41"/>
        <v>0</v>
      </c>
      <c r="F57" s="230">
        <f t="shared" si="41"/>
        <v>123.9</v>
      </c>
      <c r="G57" s="230">
        <f t="shared" si="41"/>
        <v>0</v>
      </c>
      <c r="H57" s="230">
        <f t="shared" si="41"/>
        <v>183.8</v>
      </c>
      <c r="I57" s="230">
        <f t="shared" si="41"/>
        <v>0</v>
      </c>
      <c r="J57" s="230">
        <f t="shared" si="41"/>
        <v>6213.6</v>
      </c>
      <c r="K57" s="230">
        <f t="shared" si="41"/>
        <v>0</v>
      </c>
      <c r="L57" s="230">
        <f t="shared" si="41"/>
        <v>0</v>
      </c>
      <c r="M57" s="230">
        <f t="shared" si="41"/>
        <v>120.2</v>
      </c>
      <c r="N57" s="230">
        <f t="shared" si="41"/>
        <v>6333.8</v>
      </c>
      <c r="O57" s="230">
        <f t="shared" si="41"/>
        <v>6150</v>
      </c>
      <c r="P57" s="231">
        <f>+O57/H57*100</f>
        <v>3346.0282916213273</v>
      </c>
      <c r="Q57" s="81"/>
      <c r="R57" s="81"/>
    </row>
    <row r="58" spans="2:18" ht="18" customHeight="1">
      <c r="B58" s="232" t="s">
        <v>135</v>
      </c>
      <c r="C58" s="233">
        <v>0</v>
      </c>
      <c r="D58" s="233">
        <v>0</v>
      </c>
      <c r="E58" s="233">
        <v>0</v>
      </c>
      <c r="F58" s="233">
        <v>0</v>
      </c>
      <c r="G58" s="233">
        <v>0</v>
      </c>
      <c r="H58" s="234">
        <f>SUM(C58:G58)</f>
        <v>0</v>
      </c>
      <c r="I58" s="233">
        <v>0</v>
      </c>
      <c r="J58" s="233">
        <v>6186.3</v>
      </c>
      <c r="K58" s="233">
        <v>0</v>
      </c>
      <c r="L58" s="233">
        <v>0</v>
      </c>
      <c r="M58" s="233">
        <v>0</v>
      </c>
      <c r="N58" s="235">
        <f>SUM(I58:M58)</f>
        <v>6186.3</v>
      </c>
      <c r="O58" s="235">
        <f t="shared" si="1"/>
        <v>6186.3</v>
      </c>
      <c r="P58" s="212">
        <v>0</v>
      </c>
      <c r="Q58" s="81"/>
      <c r="R58" s="81"/>
    </row>
    <row r="59" spans="2:18" ht="18" customHeight="1">
      <c r="B59" s="232" t="s">
        <v>136</v>
      </c>
      <c r="C59" s="233">
        <v>0</v>
      </c>
      <c r="D59" s="235">
        <v>59.9</v>
      </c>
      <c r="E59" s="235">
        <v>0</v>
      </c>
      <c r="F59" s="235">
        <v>123.9</v>
      </c>
      <c r="G59" s="235">
        <v>0</v>
      </c>
      <c r="H59" s="234">
        <f>SUM(C59:G59)</f>
        <v>183.8</v>
      </c>
      <c r="I59" s="233">
        <f>+[1]PP!I104</f>
        <v>0</v>
      </c>
      <c r="J59" s="233">
        <f>+[1]PP!J104</f>
        <v>27.3</v>
      </c>
      <c r="K59" s="235">
        <f>+[1]PP!K104</f>
        <v>0</v>
      </c>
      <c r="L59" s="235">
        <f>+[1]PP!L104</f>
        <v>0</v>
      </c>
      <c r="M59" s="235">
        <f>+[1]PP!M104</f>
        <v>120.2</v>
      </c>
      <c r="N59" s="235">
        <f>SUM(I59:M59)</f>
        <v>147.5</v>
      </c>
      <c r="O59" s="235">
        <f t="shared" si="1"/>
        <v>-36.300000000000011</v>
      </c>
      <c r="P59" s="234">
        <f>+O59/H59*100</f>
        <v>-19.749727965179549</v>
      </c>
      <c r="Q59" s="81"/>
      <c r="R59" s="81"/>
    </row>
    <row r="60" spans="2:18" ht="18" customHeight="1">
      <c r="B60" s="229" t="s">
        <v>137</v>
      </c>
      <c r="C60" s="236">
        <f t="shared" ref="C60:M60" si="42">+C61+C63+C65</f>
        <v>67.3</v>
      </c>
      <c r="D60" s="236">
        <f t="shared" si="42"/>
        <v>53692.2</v>
      </c>
      <c r="E60" s="236">
        <f t="shared" si="42"/>
        <v>15602.6</v>
      </c>
      <c r="F60" s="236">
        <f t="shared" si="42"/>
        <v>18514.7</v>
      </c>
      <c r="G60" s="236">
        <f t="shared" si="42"/>
        <v>40841.599999999999</v>
      </c>
      <c r="H60" s="236">
        <f>+H61+H63+H65</f>
        <v>128718.39999999999</v>
      </c>
      <c r="I60" s="236">
        <f t="shared" si="42"/>
        <v>15868.6</v>
      </c>
      <c r="J60" s="236">
        <f t="shared" si="42"/>
        <v>161612.4</v>
      </c>
      <c r="K60" s="236">
        <f t="shared" si="42"/>
        <v>4826.8999999999996</v>
      </c>
      <c r="L60" s="236">
        <f t="shared" si="42"/>
        <v>25623.399999999998</v>
      </c>
      <c r="M60" s="236">
        <f t="shared" si="42"/>
        <v>1272.5</v>
      </c>
      <c r="N60" s="236">
        <f>+N61+N63</f>
        <v>209203.8</v>
      </c>
      <c r="O60" s="236">
        <f t="shared" si="1"/>
        <v>80485.399999999994</v>
      </c>
      <c r="P60" s="234">
        <f>+O60/H60*100</f>
        <v>62.528278785317404</v>
      </c>
      <c r="Q60" s="81"/>
      <c r="R60" s="81"/>
    </row>
    <row r="61" spans="2:18" ht="18" customHeight="1">
      <c r="B61" s="237" t="s">
        <v>138</v>
      </c>
      <c r="C61" s="238">
        <v>0</v>
      </c>
      <c r="D61" s="239">
        <v>0</v>
      </c>
      <c r="E61" s="239">
        <v>0</v>
      </c>
      <c r="F61" s="239">
        <v>0</v>
      </c>
      <c r="G61" s="239">
        <v>0</v>
      </c>
      <c r="H61" s="239">
        <f>+H62</f>
        <v>0</v>
      </c>
      <c r="I61" s="238">
        <f t="shared" ref="I61:M61" si="43">+I62</f>
        <v>0</v>
      </c>
      <c r="J61" s="238">
        <f t="shared" si="43"/>
        <v>0</v>
      </c>
      <c r="K61" s="239">
        <f t="shared" si="43"/>
        <v>0</v>
      </c>
      <c r="L61" s="239">
        <f t="shared" si="43"/>
        <v>0</v>
      </c>
      <c r="M61" s="239">
        <f t="shared" si="43"/>
        <v>0</v>
      </c>
      <c r="N61" s="239">
        <f>+N62</f>
        <v>0</v>
      </c>
      <c r="O61" s="220">
        <f t="shared" si="1"/>
        <v>0</v>
      </c>
      <c r="P61" s="240">
        <v>0</v>
      </c>
      <c r="Q61" s="81"/>
      <c r="R61" s="81"/>
    </row>
    <row r="62" spans="2:18" ht="18" customHeight="1">
      <c r="B62" s="37" t="s">
        <v>139</v>
      </c>
      <c r="C62" s="233">
        <v>0</v>
      </c>
      <c r="D62" s="235">
        <v>0</v>
      </c>
      <c r="E62" s="235">
        <v>0</v>
      </c>
      <c r="F62" s="235">
        <v>0</v>
      </c>
      <c r="G62" s="235">
        <v>0</v>
      </c>
      <c r="H62" s="234">
        <f>SUM(C62:G62)</f>
        <v>0</v>
      </c>
      <c r="I62" s="233">
        <f>+[1]PP!I107</f>
        <v>0</v>
      </c>
      <c r="J62" s="233">
        <f>+[1]PP!J107</f>
        <v>0</v>
      </c>
      <c r="K62" s="235">
        <f>+[1]PP!K107</f>
        <v>0</v>
      </c>
      <c r="L62" s="235">
        <f>+[1]PP!L107</f>
        <v>0</v>
      </c>
      <c r="M62" s="235">
        <f>+[1]PP!M107</f>
        <v>0</v>
      </c>
      <c r="N62" s="235">
        <f>SUM(I62:M62)</f>
        <v>0</v>
      </c>
      <c r="O62" s="140">
        <f t="shared" si="1"/>
        <v>0</v>
      </c>
      <c r="P62" s="240">
        <v>0</v>
      </c>
      <c r="Q62" s="81"/>
      <c r="R62" s="81"/>
    </row>
    <row r="63" spans="2:18" ht="18" customHeight="1">
      <c r="B63" s="237" t="s">
        <v>140</v>
      </c>
      <c r="C63" s="238">
        <f t="shared" ref="C63:M63" si="44">+C66+C69</f>
        <v>67.3</v>
      </c>
      <c r="D63" s="238">
        <f t="shared" si="44"/>
        <v>53692.2</v>
      </c>
      <c r="E63" s="238">
        <f t="shared" si="44"/>
        <v>15602.6</v>
      </c>
      <c r="F63" s="238">
        <f t="shared" si="44"/>
        <v>18514.7</v>
      </c>
      <c r="G63" s="238">
        <f t="shared" si="44"/>
        <v>40841.599999999999</v>
      </c>
      <c r="H63" s="238">
        <f>+H66+H69</f>
        <v>128718.39999999999</v>
      </c>
      <c r="I63" s="238">
        <f t="shared" si="44"/>
        <v>15868.6</v>
      </c>
      <c r="J63" s="238">
        <f t="shared" si="44"/>
        <v>161612.4</v>
      </c>
      <c r="K63" s="239">
        <f t="shared" si="44"/>
        <v>4826.8999999999996</v>
      </c>
      <c r="L63" s="239">
        <f t="shared" si="44"/>
        <v>25623.399999999998</v>
      </c>
      <c r="M63" s="239">
        <f t="shared" si="44"/>
        <v>1272.5</v>
      </c>
      <c r="N63" s="239">
        <f>+N66+N69+N65</f>
        <v>209203.8</v>
      </c>
      <c r="O63" s="220">
        <f t="shared" si="1"/>
        <v>80485.399999999994</v>
      </c>
      <c r="P63" s="241">
        <f>+O63/H63*100</f>
        <v>62.528278785317404</v>
      </c>
      <c r="Q63" s="81"/>
      <c r="R63" s="81"/>
    </row>
    <row r="64" spans="2:18" ht="18" hidden="1" customHeight="1">
      <c r="B64" s="242" t="s">
        <v>141</v>
      </c>
      <c r="C64" s="226">
        <v>0</v>
      </c>
      <c r="D64" s="227">
        <v>0</v>
      </c>
      <c r="E64" s="227">
        <v>0</v>
      </c>
      <c r="F64" s="227">
        <v>0</v>
      </c>
      <c r="G64" s="227">
        <v>0</v>
      </c>
      <c r="H64" s="227">
        <v>0</v>
      </c>
      <c r="I64" s="226">
        <v>0</v>
      </c>
      <c r="J64" s="226">
        <v>1</v>
      </c>
      <c r="K64" s="227">
        <v>0</v>
      </c>
      <c r="L64" s="227">
        <v>0</v>
      </c>
      <c r="M64" s="227">
        <v>0</v>
      </c>
      <c r="N64" s="227">
        <f>SUM(I64:M64)</f>
        <v>1</v>
      </c>
      <c r="O64" s="126">
        <f t="shared" si="1"/>
        <v>1</v>
      </c>
      <c r="P64" s="234" t="e">
        <f>+O64/H64*100</f>
        <v>#DIV/0!</v>
      </c>
      <c r="Q64" s="81"/>
      <c r="R64" s="81"/>
    </row>
    <row r="65" spans="2:18" ht="18" customHeight="1">
      <c r="B65" s="242" t="s">
        <v>142</v>
      </c>
      <c r="C65" s="226">
        <v>0</v>
      </c>
      <c r="D65" s="226">
        <v>0</v>
      </c>
      <c r="E65" s="226">
        <v>0</v>
      </c>
      <c r="F65" s="226">
        <v>0</v>
      </c>
      <c r="G65" s="226">
        <v>0</v>
      </c>
      <c r="H65" s="124">
        <f>SUM(C65:G65)</f>
        <v>0</v>
      </c>
      <c r="I65" s="226">
        <f>+[1]PP!I109</f>
        <v>0</v>
      </c>
      <c r="J65" s="226">
        <f>+[1]PP!J109</f>
        <v>0</v>
      </c>
      <c r="K65" s="226">
        <f>+[1]PP!K109</f>
        <v>0</v>
      </c>
      <c r="L65" s="226">
        <f>+[1]PP!L109</f>
        <v>0</v>
      </c>
      <c r="M65" s="226">
        <f>+[1]PP!M109</f>
        <v>0</v>
      </c>
      <c r="N65" s="226">
        <f>SUM(I65:M65)</f>
        <v>0</v>
      </c>
      <c r="O65" s="126">
        <f t="shared" si="1"/>
        <v>0</v>
      </c>
      <c r="P65" s="243" t="s">
        <v>143</v>
      </c>
      <c r="Q65" s="81"/>
      <c r="R65" s="81"/>
    </row>
    <row r="66" spans="2:18" ht="18" customHeight="1">
      <c r="B66" s="242" t="s">
        <v>144</v>
      </c>
      <c r="C66" s="226">
        <f t="shared" ref="C66:M66" si="45">+C67+C68</f>
        <v>0</v>
      </c>
      <c r="D66" s="226">
        <f t="shared" si="45"/>
        <v>30000</v>
      </c>
      <c r="E66" s="226">
        <f t="shared" si="45"/>
        <v>15000</v>
      </c>
      <c r="F66" s="226">
        <f t="shared" si="45"/>
        <v>15000</v>
      </c>
      <c r="G66" s="226">
        <f t="shared" si="45"/>
        <v>40000</v>
      </c>
      <c r="H66" s="226">
        <f>+H67+H68</f>
        <v>100000</v>
      </c>
      <c r="I66" s="226">
        <f t="shared" si="45"/>
        <v>0</v>
      </c>
      <c r="J66" s="226">
        <f t="shared" si="45"/>
        <v>157488.79999999999</v>
      </c>
      <c r="K66" s="227">
        <f t="shared" si="45"/>
        <v>0</v>
      </c>
      <c r="L66" s="227">
        <f t="shared" si="45"/>
        <v>153.80000000000001</v>
      </c>
      <c r="M66" s="227">
        <f t="shared" si="45"/>
        <v>103.1</v>
      </c>
      <c r="N66" s="227">
        <f>+N67+N68</f>
        <v>157745.69999999998</v>
      </c>
      <c r="O66" s="126">
        <f t="shared" si="1"/>
        <v>57745.699999999983</v>
      </c>
      <c r="P66" s="228">
        <f>+O66/H66*100</f>
        <v>57.745699999999978</v>
      </c>
      <c r="Q66" s="81"/>
      <c r="R66" s="81"/>
    </row>
    <row r="67" spans="2:18" ht="18" customHeight="1">
      <c r="B67" s="244" t="s">
        <v>145</v>
      </c>
      <c r="C67" s="233">
        <v>0</v>
      </c>
      <c r="D67" s="235">
        <v>30000</v>
      </c>
      <c r="E67" s="235">
        <v>15000</v>
      </c>
      <c r="F67" s="235">
        <v>15000</v>
      </c>
      <c r="G67" s="235">
        <v>40000</v>
      </c>
      <c r="H67" s="177">
        <f>SUM(C67:G67)</f>
        <v>100000</v>
      </c>
      <c r="I67" s="233">
        <f>+[1]PP!I111</f>
        <v>0</v>
      </c>
      <c r="J67" s="233">
        <f>+[1]PP!J111</f>
        <v>0</v>
      </c>
      <c r="K67" s="235">
        <f>+[1]PP!K111</f>
        <v>0</v>
      </c>
      <c r="L67" s="235">
        <f>+[1]PP!L111</f>
        <v>0</v>
      </c>
      <c r="M67" s="235">
        <f>+[1]PP!M111</f>
        <v>0</v>
      </c>
      <c r="N67" s="235">
        <f>SUM(I67:M67)</f>
        <v>0</v>
      </c>
      <c r="O67" s="140">
        <f t="shared" si="1"/>
        <v>-100000</v>
      </c>
      <c r="P67" s="234">
        <f>+O67/H67*100</f>
        <v>-100</v>
      </c>
      <c r="Q67" s="81"/>
      <c r="R67" s="81"/>
    </row>
    <row r="68" spans="2:18" ht="18" customHeight="1">
      <c r="B68" s="244" t="s">
        <v>146</v>
      </c>
      <c r="C68" s="233">
        <v>0</v>
      </c>
      <c r="D68" s="235">
        <v>0</v>
      </c>
      <c r="E68" s="235">
        <v>0</v>
      </c>
      <c r="F68" s="235">
        <v>0</v>
      </c>
      <c r="G68" s="235">
        <v>0</v>
      </c>
      <c r="H68" s="177">
        <f>SUM(C68:G68)</f>
        <v>0</v>
      </c>
      <c r="I68" s="233">
        <f>+[1]PP!I112</f>
        <v>0</v>
      </c>
      <c r="J68" s="233">
        <f>+[1]PP!J112</f>
        <v>157488.79999999999</v>
      </c>
      <c r="K68" s="235">
        <f>+[1]PP!K112</f>
        <v>0</v>
      </c>
      <c r="L68" s="235">
        <f>+[1]PP!L112</f>
        <v>153.80000000000001</v>
      </c>
      <c r="M68" s="235">
        <f>+[1]PP!M112</f>
        <v>103.1</v>
      </c>
      <c r="N68" s="235">
        <f>SUM(I68:M68)</f>
        <v>157745.69999999998</v>
      </c>
      <c r="O68" s="140">
        <f t="shared" si="1"/>
        <v>157745.69999999998</v>
      </c>
      <c r="P68" s="212">
        <v>0</v>
      </c>
      <c r="Q68" s="81"/>
      <c r="R68" s="81"/>
    </row>
    <row r="69" spans="2:18" ht="18" customHeight="1">
      <c r="B69" s="242" t="s">
        <v>147</v>
      </c>
      <c r="C69" s="226">
        <f t="shared" ref="C69:M69" si="46">+C70+C71</f>
        <v>67.3</v>
      </c>
      <c r="D69" s="226">
        <f t="shared" si="46"/>
        <v>23692.2</v>
      </c>
      <c r="E69" s="226">
        <f t="shared" si="46"/>
        <v>602.6</v>
      </c>
      <c r="F69" s="226">
        <f t="shared" si="46"/>
        <v>3514.7</v>
      </c>
      <c r="G69" s="226">
        <f t="shared" si="46"/>
        <v>841.6</v>
      </c>
      <c r="H69" s="226">
        <f t="shared" si="46"/>
        <v>28718.399999999998</v>
      </c>
      <c r="I69" s="226">
        <f t="shared" si="46"/>
        <v>15868.6</v>
      </c>
      <c r="J69" s="226">
        <f t="shared" si="46"/>
        <v>4123.6000000000004</v>
      </c>
      <c r="K69" s="227">
        <f t="shared" si="46"/>
        <v>4826.8999999999996</v>
      </c>
      <c r="L69" s="227">
        <f t="shared" si="46"/>
        <v>25469.599999999999</v>
      </c>
      <c r="M69" s="227">
        <f t="shared" si="46"/>
        <v>1169.4000000000001</v>
      </c>
      <c r="N69" s="227">
        <f>+N70+N71</f>
        <v>51458.1</v>
      </c>
      <c r="O69" s="126">
        <f t="shared" si="1"/>
        <v>22739.7</v>
      </c>
      <c r="P69" s="228">
        <f>+O69/H69*100</f>
        <v>79.181639645662713</v>
      </c>
      <c r="Q69" s="81"/>
      <c r="R69" s="81"/>
    </row>
    <row r="70" spans="2:18" ht="18" customHeight="1">
      <c r="B70" s="244" t="s">
        <v>148</v>
      </c>
      <c r="C70" s="233">
        <v>0</v>
      </c>
      <c r="D70" s="235">
        <v>0</v>
      </c>
      <c r="E70" s="235">
        <v>0</v>
      </c>
      <c r="F70" s="235">
        <v>0</v>
      </c>
      <c r="G70" s="235">
        <v>0</v>
      </c>
      <c r="H70" s="177">
        <f>SUM(C70:G70)</f>
        <v>0</v>
      </c>
      <c r="I70" s="233">
        <f>+[1]PP!I114</f>
        <v>0</v>
      </c>
      <c r="J70" s="233">
        <f>+[1]PP!J114</f>
        <v>0</v>
      </c>
      <c r="K70" s="235">
        <f>+[1]PP!K114</f>
        <v>0</v>
      </c>
      <c r="L70" s="235">
        <f>+[1]PP!L114</f>
        <v>0</v>
      </c>
      <c r="M70" s="235">
        <f>+[1]PP!M114</f>
        <v>0</v>
      </c>
      <c r="N70" s="235">
        <f>SUM(I70:M70)</f>
        <v>0</v>
      </c>
      <c r="O70" s="185">
        <f t="shared" si="1"/>
        <v>0</v>
      </c>
      <c r="P70" s="212">
        <v>0</v>
      </c>
      <c r="Q70" s="81"/>
      <c r="R70" s="81"/>
    </row>
    <row r="71" spans="2:18" ht="18" customHeight="1">
      <c r="B71" s="244" t="s">
        <v>149</v>
      </c>
      <c r="C71" s="233">
        <v>67.3</v>
      </c>
      <c r="D71" s="233">
        <v>23692.2</v>
      </c>
      <c r="E71" s="233">
        <v>602.6</v>
      </c>
      <c r="F71" s="233">
        <v>3514.7</v>
      </c>
      <c r="G71" s="233">
        <v>841.6</v>
      </c>
      <c r="H71" s="177">
        <f>SUM(C71:G71)</f>
        <v>28718.399999999998</v>
      </c>
      <c r="I71" s="233">
        <f>+[1]PP!I115</f>
        <v>15868.6</v>
      </c>
      <c r="J71" s="233">
        <f>+[1]PP!J115</f>
        <v>4123.6000000000004</v>
      </c>
      <c r="K71" s="233">
        <f>+[1]PP!K115</f>
        <v>4826.8999999999996</v>
      </c>
      <c r="L71" s="233">
        <f>+[1]PP!L115</f>
        <v>25469.599999999999</v>
      </c>
      <c r="M71" s="233">
        <f>+[1]PP!M115</f>
        <v>1169.4000000000001</v>
      </c>
      <c r="N71" s="235">
        <f>SUM(I71:M71)</f>
        <v>51458.1</v>
      </c>
      <c r="O71" s="140">
        <f t="shared" si="1"/>
        <v>22739.7</v>
      </c>
      <c r="P71" s="234">
        <f>+O71/H71*100</f>
        <v>79.181639645662713</v>
      </c>
      <c r="Q71" s="81"/>
      <c r="R71" s="81"/>
    </row>
    <row r="72" spans="2:18" ht="19.5" customHeight="1">
      <c r="B72" s="229" t="s">
        <v>150</v>
      </c>
      <c r="C72" s="245">
        <f t="shared" ref="C72:M72" si="47">+C73+C76</f>
        <v>0</v>
      </c>
      <c r="D72" s="245">
        <f t="shared" si="47"/>
        <v>745.8</v>
      </c>
      <c r="E72" s="245">
        <f t="shared" si="47"/>
        <v>562.70000000000005</v>
      </c>
      <c r="F72" s="245">
        <f t="shared" si="47"/>
        <v>711.2</v>
      </c>
      <c r="G72" s="245">
        <f t="shared" si="47"/>
        <v>199.8</v>
      </c>
      <c r="H72" s="245">
        <f t="shared" si="47"/>
        <v>2219.5</v>
      </c>
      <c r="I72" s="245">
        <f t="shared" si="47"/>
        <v>0</v>
      </c>
      <c r="J72" s="245">
        <f t="shared" si="47"/>
        <v>0</v>
      </c>
      <c r="K72" s="228">
        <f t="shared" si="47"/>
        <v>0</v>
      </c>
      <c r="L72" s="228">
        <f t="shared" si="47"/>
        <v>0</v>
      </c>
      <c r="M72" s="228">
        <f t="shared" si="47"/>
        <v>0</v>
      </c>
      <c r="N72" s="228">
        <f>+N73+N76</f>
        <v>0</v>
      </c>
      <c r="O72" s="126">
        <f t="shared" ref="O72:O102" si="48">+N72-H72</f>
        <v>-2219.5</v>
      </c>
      <c r="P72" s="228">
        <f>+O72/H72*100</f>
        <v>-100</v>
      </c>
      <c r="Q72" s="81"/>
      <c r="R72" s="81"/>
    </row>
    <row r="73" spans="2:18" ht="19.5" customHeight="1">
      <c r="B73" s="246" t="s">
        <v>151</v>
      </c>
      <c r="C73" s="245">
        <f t="shared" ref="C73:M73" si="49">+C74+C75</f>
        <v>0</v>
      </c>
      <c r="D73" s="245">
        <f t="shared" si="49"/>
        <v>745.8</v>
      </c>
      <c r="E73" s="245">
        <f t="shared" si="49"/>
        <v>445.1</v>
      </c>
      <c r="F73" s="245">
        <f t="shared" si="49"/>
        <v>475.9</v>
      </c>
      <c r="G73" s="245">
        <f t="shared" si="49"/>
        <v>199.8</v>
      </c>
      <c r="H73" s="245">
        <f>+H74+H75</f>
        <v>1866.6000000000001</v>
      </c>
      <c r="I73" s="245">
        <f t="shared" si="49"/>
        <v>0</v>
      </c>
      <c r="J73" s="245">
        <f t="shared" si="49"/>
        <v>0</v>
      </c>
      <c r="K73" s="228">
        <f t="shared" si="49"/>
        <v>0</v>
      </c>
      <c r="L73" s="228">
        <f t="shared" si="49"/>
        <v>0</v>
      </c>
      <c r="M73" s="228">
        <f t="shared" si="49"/>
        <v>0</v>
      </c>
      <c r="N73" s="228">
        <f>+N74+N75</f>
        <v>0</v>
      </c>
      <c r="O73" s="126">
        <f t="shared" si="48"/>
        <v>-1866.6000000000001</v>
      </c>
      <c r="P73" s="228">
        <f>+O73/H73*100</f>
        <v>-100</v>
      </c>
      <c r="Q73" s="81"/>
      <c r="R73" s="81"/>
    </row>
    <row r="74" spans="2:18" ht="19.5" customHeight="1">
      <c r="B74" s="247" t="s">
        <v>152</v>
      </c>
      <c r="C74" s="248">
        <v>0</v>
      </c>
      <c r="D74" s="234">
        <v>745.8</v>
      </c>
      <c r="E74" s="234">
        <v>445.1</v>
      </c>
      <c r="F74" s="234">
        <v>475.9</v>
      </c>
      <c r="G74" s="234">
        <v>199.8</v>
      </c>
      <c r="H74" s="234">
        <f>SUM(C74:G74)</f>
        <v>1866.6000000000001</v>
      </c>
      <c r="I74" s="248">
        <f>+[1]PP!I118</f>
        <v>0</v>
      </c>
      <c r="J74" s="248">
        <f>+[1]PP!J118</f>
        <v>0</v>
      </c>
      <c r="K74" s="248">
        <f>+[1]PP!K118</f>
        <v>0</v>
      </c>
      <c r="L74" s="248">
        <f>+[1]PP!L118</f>
        <v>0</v>
      </c>
      <c r="M74" s="248">
        <f>+[1]PP!M118</f>
        <v>0</v>
      </c>
      <c r="N74" s="234">
        <f>SUM(I74:M74)</f>
        <v>0</v>
      </c>
      <c r="O74" s="140">
        <f t="shared" si="48"/>
        <v>-1866.6000000000001</v>
      </c>
      <c r="P74" s="140">
        <f>+O74/H74*100</f>
        <v>-100</v>
      </c>
      <c r="Q74" s="81"/>
      <c r="R74" s="81"/>
    </row>
    <row r="75" spans="2:18" ht="19.5" customHeight="1">
      <c r="B75" s="247" t="s">
        <v>153</v>
      </c>
      <c r="C75" s="213">
        <v>0</v>
      </c>
      <c r="D75" s="214">
        <v>0</v>
      </c>
      <c r="E75" s="214">
        <v>0</v>
      </c>
      <c r="F75" s="214">
        <v>0</v>
      </c>
      <c r="G75" s="214">
        <v>0</v>
      </c>
      <c r="H75" s="234">
        <f>SUM(C75:G75)</f>
        <v>0</v>
      </c>
      <c r="I75" s="248">
        <f>+[1]PP!I119</f>
        <v>0</v>
      </c>
      <c r="J75" s="248">
        <f>+[1]PP!J119</f>
        <v>0</v>
      </c>
      <c r="K75" s="248">
        <f>+[1]PP!K119</f>
        <v>0</v>
      </c>
      <c r="L75" s="248">
        <f>+[1]PP!L119</f>
        <v>0</v>
      </c>
      <c r="M75" s="248">
        <f>+[1]PP!M119</f>
        <v>0</v>
      </c>
      <c r="N75" s="234">
        <f>SUM(I75:M75)</f>
        <v>0</v>
      </c>
      <c r="O75" s="205">
        <f t="shared" si="48"/>
        <v>0</v>
      </c>
      <c r="P75" s="205">
        <v>0</v>
      </c>
      <c r="Q75" s="81"/>
      <c r="R75" s="81"/>
    </row>
    <row r="76" spans="2:18" ht="19.5" customHeight="1">
      <c r="B76" s="246" t="s">
        <v>154</v>
      </c>
      <c r="C76" s="245">
        <f t="shared" ref="C76:M76" si="50">+C77+C78</f>
        <v>0</v>
      </c>
      <c r="D76" s="245">
        <f t="shared" si="50"/>
        <v>0</v>
      </c>
      <c r="E76" s="245">
        <f t="shared" si="50"/>
        <v>117.6</v>
      </c>
      <c r="F76" s="245">
        <f t="shared" si="50"/>
        <v>235.3</v>
      </c>
      <c r="G76" s="245">
        <f t="shared" si="50"/>
        <v>0</v>
      </c>
      <c r="H76" s="245">
        <f>+H77+H78</f>
        <v>352.9</v>
      </c>
      <c r="I76" s="245">
        <f t="shared" si="50"/>
        <v>0</v>
      </c>
      <c r="J76" s="245">
        <f t="shared" si="50"/>
        <v>0</v>
      </c>
      <c r="K76" s="228">
        <f t="shared" si="50"/>
        <v>0</v>
      </c>
      <c r="L76" s="228">
        <f t="shared" si="50"/>
        <v>0</v>
      </c>
      <c r="M76" s="228">
        <f t="shared" si="50"/>
        <v>0</v>
      </c>
      <c r="N76" s="228">
        <f>+N77+N78</f>
        <v>0</v>
      </c>
      <c r="O76" s="126">
        <f t="shared" si="48"/>
        <v>-352.9</v>
      </c>
      <c r="P76" s="126">
        <f t="shared" ref="P76:P77" si="51">+O76/H76*100</f>
        <v>-100</v>
      </c>
      <c r="Q76" s="81"/>
      <c r="R76" s="81"/>
    </row>
    <row r="77" spans="2:18" ht="19.5" customHeight="1">
      <c r="B77" s="247" t="s">
        <v>155</v>
      </c>
      <c r="C77" s="248">
        <v>0</v>
      </c>
      <c r="D77" s="234">
        <v>0</v>
      </c>
      <c r="E77" s="234">
        <v>117.6</v>
      </c>
      <c r="F77" s="234">
        <v>235.3</v>
      </c>
      <c r="G77" s="234">
        <v>0</v>
      </c>
      <c r="H77" s="234">
        <f>SUM(C77:G77)</f>
        <v>352.9</v>
      </c>
      <c r="I77" s="248">
        <f>+[1]PP!I121</f>
        <v>0</v>
      </c>
      <c r="J77" s="248">
        <f>+[1]PP!J121</f>
        <v>0</v>
      </c>
      <c r="K77" s="248">
        <f>+[1]PP!K121</f>
        <v>0</v>
      </c>
      <c r="L77" s="248">
        <f>+[1]PP!L121</f>
        <v>0</v>
      </c>
      <c r="M77" s="248">
        <f>+[1]PP!M121</f>
        <v>0</v>
      </c>
      <c r="N77" s="234">
        <f>SUM(I77:M77)</f>
        <v>0</v>
      </c>
      <c r="O77" s="140">
        <f t="shared" si="48"/>
        <v>-352.9</v>
      </c>
      <c r="P77" s="140">
        <f t="shared" si="51"/>
        <v>-100</v>
      </c>
      <c r="Q77" s="81"/>
      <c r="R77" s="81"/>
    </row>
    <row r="78" spans="2:18" ht="19.5" customHeight="1">
      <c r="B78" s="247" t="s">
        <v>156</v>
      </c>
      <c r="C78" s="248">
        <v>0</v>
      </c>
      <c r="D78" s="234">
        <v>0</v>
      </c>
      <c r="E78" s="234">
        <v>0</v>
      </c>
      <c r="F78" s="234">
        <v>0</v>
      </c>
      <c r="G78" s="234">
        <v>0</v>
      </c>
      <c r="H78" s="234">
        <f>SUM(C78:G78)</f>
        <v>0</v>
      </c>
      <c r="I78" s="248">
        <f>+[1]PP!I122</f>
        <v>0</v>
      </c>
      <c r="J78" s="248">
        <f>+[1]PP!J122</f>
        <v>0</v>
      </c>
      <c r="K78" s="248">
        <f>+[1]PP!K122</f>
        <v>0</v>
      </c>
      <c r="L78" s="248">
        <f>+[1]PP!L122</f>
        <v>0</v>
      </c>
      <c r="M78" s="248">
        <f>+[1]PP!M122</f>
        <v>0</v>
      </c>
      <c r="N78" s="234">
        <f>SUM(I78:M78)</f>
        <v>0</v>
      </c>
      <c r="O78" s="140">
        <f t="shared" si="48"/>
        <v>0</v>
      </c>
      <c r="P78" s="195">
        <v>0</v>
      </c>
      <c r="Q78" s="81"/>
      <c r="R78" s="81"/>
    </row>
    <row r="79" spans="2:18" ht="30.75" customHeight="1">
      <c r="B79" s="249" t="s">
        <v>157</v>
      </c>
      <c r="C79" s="250">
        <v>104</v>
      </c>
      <c r="D79" s="250">
        <v>52.4</v>
      </c>
      <c r="E79" s="250">
        <v>224.8</v>
      </c>
      <c r="F79" s="250">
        <v>564.1</v>
      </c>
      <c r="G79" s="250">
        <v>59.2</v>
      </c>
      <c r="H79" s="251">
        <f>SUM(C79:G79)</f>
        <v>1004.5000000000001</v>
      </c>
      <c r="I79" s="250">
        <f>+[1]PP!I123</f>
        <v>410.3</v>
      </c>
      <c r="J79" s="250">
        <f>+[1]PP!J123</f>
        <v>13.7</v>
      </c>
      <c r="K79" s="250">
        <f>+[1]PP!K123</f>
        <v>356.8</v>
      </c>
      <c r="L79" s="250">
        <f>+[1]PP!L123</f>
        <v>47.4</v>
      </c>
      <c r="M79" s="250">
        <f>+[1]PP!M123</f>
        <v>17.5</v>
      </c>
      <c r="N79" s="251">
        <f>SUM(I79:M79)</f>
        <v>845.69999999999993</v>
      </c>
      <c r="O79" s="252">
        <f t="shared" si="48"/>
        <v>-158.80000000000018</v>
      </c>
      <c r="P79" s="251">
        <f t="shared" ref="P79:P85" si="52">+O79/H79*100</f>
        <v>-15.808860129417637</v>
      </c>
      <c r="Q79" s="81"/>
      <c r="R79" s="81"/>
    </row>
    <row r="80" spans="2:18" ht="23.25" customHeight="1" thickBot="1">
      <c r="B80" s="253" t="s">
        <v>92</v>
      </c>
      <c r="C80" s="254">
        <f t="shared" ref="C80:N80" si="53">+C79+C56+C55+C54</f>
        <v>19170</v>
      </c>
      <c r="D80" s="254">
        <f t="shared" si="53"/>
        <v>55273.4</v>
      </c>
      <c r="E80" s="254">
        <f t="shared" si="53"/>
        <v>19694.900000000001</v>
      </c>
      <c r="F80" s="254">
        <f t="shared" si="53"/>
        <v>21483.5</v>
      </c>
      <c r="G80" s="254">
        <f t="shared" si="53"/>
        <v>42325.700000000004</v>
      </c>
      <c r="H80" s="254">
        <f t="shared" si="53"/>
        <v>157947.50000000003</v>
      </c>
      <c r="I80" s="254">
        <f t="shared" si="53"/>
        <v>17363.5</v>
      </c>
      <c r="J80" s="255">
        <f t="shared" si="53"/>
        <v>168459.6</v>
      </c>
      <c r="K80" s="255">
        <f t="shared" si="53"/>
        <v>6571</v>
      </c>
      <c r="L80" s="255">
        <f t="shared" si="53"/>
        <v>26340.2</v>
      </c>
      <c r="M80" s="255">
        <f t="shared" si="53"/>
        <v>2010.5</v>
      </c>
      <c r="N80" s="255">
        <f t="shared" si="53"/>
        <v>220744.8</v>
      </c>
      <c r="O80" s="255">
        <f t="shared" si="48"/>
        <v>62797.299999999959</v>
      </c>
      <c r="P80" s="256">
        <f t="shared" si="52"/>
        <v>39.758337422244701</v>
      </c>
      <c r="Q80" s="81"/>
      <c r="R80" s="81"/>
    </row>
    <row r="81" spans="2:18" ht="23.25" customHeight="1" thickTop="1">
      <c r="B81" s="257" t="s">
        <v>67</v>
      </c>
      <c r="C81" s="258">
        <f>SUM(C82:C87)</f>
        <v>682.5</v>
      </c>
      <c r="D81" s="259">
        <f t="shared" ref="D81:G81" si="54">SUM(D82:D87)</f>
        <v>516.1</v>
      </c>
      <c r="E81" s="259">
        <f t="shared" si="54"/>
        <v>571.90000000000009</v>
      </c>
      <c r="F81" s="259">
        <f t="shared" si="54"/>
        <v>571.5</v>
      </c>
      <c r="G81" s="259">
        <f t="shared" si="54"/>
        <v>652.00000000000011</v>
      </c>
      <c r="H81" s="259">
        <f>SUM(H82:H87)</f>
        <v>2993.9999999999995</v>
      </c>
      <c r="I81" s="259">
        <f t="shared" ref="I81:M81" si="55">SUM(I82:I87)</f>
        <v>590.4</v>
      </c>
      <c r="J81" s="260">
        <f t="shared" si="55"/>
        <v>580.5</v>
      </c>
      <c r="K81" s="260">
        <f t="shared" si="55"/>
        <v>625.1</v>
      </c>
      <c r="L81" s="260">
        <f>SUM(L82:L87)</f>
        <v>609.1</v>
      </c>
      <c r="M81" s="260">
        <f t="shared" si="55"/>
        <v>678</v>
      </c>
      <c r="N81" s="260">
        <f>SUM(N82:N87)</f>
        <v>3083.1</v>
      </c>
      <c r="O81" s="261">
        <f t="shared" si="48"/>
        <v>89.100000000000364</v>
      </c>
      <c r="P81" s="261">
        <f t="shared" si="52"/>
        <v>2.9759519038076281</v>
      </c>
      <c r="Q81" s="81"/>
      <c r="R81" s="81"/>
    </row>
    <row r="82" spans="2:18" ht="18" customHeight="1">
      <c r="B82" s="262" t="s">
        <v>158</v>
      </c>
      <c r="C82" s="263">
        <f>+[1]PP!C126</f>
        <v>508.2</v>
      </c>
      <c r="D82" s="263">
        <f>+[1]PP!D126</f>
        <v>467.6</v>
      </c>
      <c r="E82" s="263">
        <f>+[1]PP!E126</f>
        <v>510.5</v>
      </c>
      <c r="F82" s="263">
        <f>+[1]PP!F126</f>
        <v>513.9</v>
      </c>
      <c r="G82" s="263">
        <f>+[1]PP!G126</f>
        <v>546.20000000000005</v>
      </c>
      <c r="H82" s="264">
        <f t="shared" ref="H82:H87" si="56">SUM(C82:G82)</f>
        <v>2546.3999999999996</v>
      </c>
      <c r="I82" s="263">
        <f>+[1]PP!I126</f>
        <v>538.29999999999995</v>
      </c>
      <c r="J82" s="263">
        <f>+[1]PP!J126</f>
        <v>521</v>
      </c>
      <c r="K82" s="263">
        <v>561.1</v>
      </c>
      <c r="L82" s="263">
        <v>545.6</v>
      </c>
      <c r="M82" s="263">
        <v>603.79999999999995</v>
      </c>
      <c r="N82" s="264">
        <f t="shared" ref="N82:N87" si="57">SUM(I82:M82)</f>
        <v>2769.8</v>
      </c>
      <c r="O82" s="265">
        <f t="shared" si="48"/>
        <v>223.40000000000055</v>
      </c>
      <c r="P82" s="265">
        <f t="shared" si="52"/>
        <v>8.7731699654414292</v>
      </c>
      <c r="Q82" s="81"/>
      <c r="R82" s="81"/>
    </row>
    <row r="83" spans="2:18" ht="18" customHeight="1">
      <c r="B83" s="62" t="s">
        <v>159</v>
      </c>
      <c r="C83" s="263">
        <v>110.9</v>
      </c>
      <c r="D83" s="263">
        <v>35.9</v>
      </c>
      <c r="E83" s="263">
        <v>47.6</v>
      </c>
      <c r="F83" s="263">
        <v>41</v>
      </c>
      <c r="G83" s="263">
        <v>68.3</v>
      </c>
      <c r="H83" s="264">
        <f t="shared" si="56"/>
        <v>303.7</v>
      </c>
      <c r="I83" s="266">
        <v>32.6</v>
      </c>
      <c r="J83" s="266">
        <v>48.6</v>
      </c>
      <c r="K83" s="266">
        <v>49.5</v>
      </c>
      <c r="L83" s="266">
        <v>50.3</v>
      </c>
      <c r="M83" s="266">
        <v>55</v>
      </c>
      <c r="N83" s="264">
        <f t="shared" si="57"/>
        <v>236</v>
      </c>
      <c r="O83" s="265">
        <f t="shared" si="48"/>
        <v>-67.699999999999989</v>
      </c>
      <c r="P83" s="265">
        <f t="shared" si="52"/>
        <v>-22.291735265064204</v>
      </c>
      <c r="Q83" s="81"/>
      <c r="R83" s="81"/>
    </row>
    <row r="84" spans="2:18" ht="18" customHeight="1">
      <c r="B84" s="267" t="s">
        <v>69</v>
      </c>
      <c r="C84" s="263">
        <v>43.4</v>
      </c>
      <c r="D84" s="263">
        <v>0</v>
      </c>
      <c r="E84" s="263">
        <v>0</v>
      </c>
      <c r="F84" s="263">
        <v>0</v>
      </c>
      <c r="G84" s="263">
        <v>0</v>
      </c>
      <c r="H84" s="264">
        <f t="shared" si="56"/>
        <v>43.4</v>
      </c>
      <c r="I84" s="266">
        <v>0</v>
      </c>
      <c r="J84" s="266">
        <v>0</v>
      </c>
      <c r="K84" s="266">
        <v>0</v>
      </c>
      <c r="L84" s="266">
        <v>1.2</v>
      </c>
      <c r="M84" s="266">
        <v>0</v>
      </c>
      <c r="N84" s="264">
        <f t="shared" si="57"/>
        <v>1.2</v>
      </c>
      <c r="O84" s="265">
        <f t="shared" si="48"/>
        <v>-42.199999999999996</v>
      </c>
      <c r="P84" s="265">
        <f t="shared" si="52"/>
        <v>-97.235023041474648</v>
      </c>
      <c r="Q84" s="81"/>
      <c r="R84" s="81"/>
    </row>
    <row r="85" spans="2:18" ht="18" customHeight="1">
      <c r="B85" s="267" t="s">
        <v>160</v>
      </c>
      <c r="C85" s="263">
        <f>+[1]PP!C133</f>
        <v>1.7</v>
      </c>
      <c r="D85" s="263">
        <f>+[1]PP!C133</f>
        <v>1.7</v>
      </c>
      <c r="E85" s="263">
        <f>+[1]PP!E133</f>
        <v>1.7</v>
      </c>
      <c r="F85" s="263">
        <f>+[1]PP!F133</f>
        <v>1.7</v>
      </c>
      <c r="G85" s="263">
        <v>3.2</v>
      </c>
      <c r="H85" s="264">
        <f t="shared" si="56"/>
        <v>10</v>
      </c>
      <c r="I85" s="264">
        <v>2.4</v>
      </c>
      <c r="J85" s="264">
        <v>2.6</v>
      </c>
      <c r="K85" s="264">
        <v>1.6</v>
      </c>
      <c r="L85" s="264">
        <v>1.6</v>
      </c>
      <c r="M85" s="264">
        <v>1.5</v>
      </c>
      <c r="N85" s="264">
        <f t="shared" si="57"/>
        <v>9.6999999999999993</v>
      </c>
      <c r="O85" s="265">
        <f t="shared" si="48"/>
        <v>-0.30000000000000071</v>
      </c>
      <c r="P85" s="265">
        <f t="shared" si="52"/>
        <v>-3.0000000000000071</v>
      </c>
      <c r="Q85" s="81"/>
      <c r="R85" s="81"/>
    </row>
    <row r="86" spans="2:18" ht="18" customHeight="1">
      <c r="B86" s="268" t="s">
        <v>161</v>
      </c>
      <c r="C86" s="263">
        <v>0</v>
      </c>
      <c r="D86" s="264">
        <v>0</v>
      </c>
      <c r="E86" s="264">
        <v>0</v>
      </c>
      <c r="F86" s="264">
        <v>0</v>
      </c>
      <c r="G86" s="264">
        <v>17.7</v>
      </c>
      <c r="H86" s="264">
        <f t="shared" si="56"/>
        <v>17.7</v>
      </c>
      <c r="I86" s="266">
        <f>+[1]PP!I130</f>
        <v>0</v>
      </c>
      <c r="J86" s="266">
        <f>+[1]PP!I130</f>
        <v>0</v>
      </c>
      <c r="K86" s="266">
        <v>0</v>
      </c>
      <c r="L86" s="266">
        <v>0</v>
      </c>
      <c r="M86" s="266">
        <v>0</v>
      </c>
      <c r="N86" s="264">
        <f t="shared" si="57"/>
        <v>0</v>
      </c>
      <c r="O86" s="265">
        <f t="shared" si="48"/>
        <v>-17.7</v>
      </c>
      <c r="P86" s="269">
        <v>0</v>
      </c>
      <c r="Q86" s="81"/>
      <c r="R86" s="81"/>
    </row>
    <row r="87" spans="2:18" ht="18" customHeight="1">
      <c r="B87" s="267" t="s">
        <v>162</v>
      </c>
      <c r="C87" s="270">
        <v>18.3</v>
      </c>
      <c r="D87" s="270">
        <v>10.9</v>
      </c>
      <c r="E87" s="270">
        <v>12.1</v>
      </c>
      <c r="F87" s="270">
        <v>14.9</v>
      </c>
      <c r="G87" s="270">
        <v>16.600000000000001</v>
      </c>
      <c r="H87" s="264">
        <f t="shared" si="56"/>
        <v>72.800000000000011</v>
      </c>
      <c r="I87" s="266">
        <f>+[1]PP!I134</f>
        <v>17.100000000000001</v>
      </c>
      <c r="J87" s="266">
        <v>8.3000000000000007</v>
      </c>
      <c r="K87" s="266">
        <v>12.9</v>
      </c>
      <c r="L87" s="266">
        <v>10.4</v>
      </c>
      <c r="M87" s="266">
        <v>17.7</v>
      </c>
      <c r="N87" s="264">
        <f t="shared" si="57"/>
        <v>66.400000000000006</v>
      </c>
      <c r="O87" s="264">
        <f t="shared" si="48"/>
        <v>-6.4000000000000057</v>
      </c>
      <c r="P87" s="264">
        <f>+O87/H87*100</f>
        <v>-8.7912087912087973</v>
      </c>
      <c r="Q87" s="81"/>
      <c r="R87" s="81"/>
    </row>
    <row r="88" spans="2:18" ht="22.5" customHeight="1">
      <c r="B88" s="271" t="s">
        <v>73</v>
      </c>
      <c r="C88" s="272">
        <f>+C80+C81</f>
        <v>19852.5</v>
      </c>
      <c r="D88" s="272">
        <f t="shared" ref="D88:M88" si="58">+D80+D81</f>
        <v>55789.5</v>
      </c>
      <c r="E88" s="272">
        <f t="shared" si="58"/>
        <v>20266.800000000003</v>
      </c>
      <c r="F88" s="272">
        <f t="shared" si="58"/>
        <v>22055</v>
      </c>
      <c r="G88" s="272">
        <f t="shared" si="58"/>
        <v>42977.700000000004</v>
      </c>
      <c r="H88" s="272">
        <f t="shared" si="58"/>
        <v>160941.50000000003</v>
      </c>
      <c r="I88" s="272">
        <f t="shared" si="58"/>
        <v>17953.900000000001</v>
      </c>
      <c r="J88" s="272">
        <f t="shared" si="58"/>
        <v>169040.1</v>
      </c>
      <c r="K88" s="272">
        <f t="shared" si="58"/>
        <v>7196.1</v>
      </c>
      <c r="L88" s="272">
        <f t="shared" si="58"/>
        <v>26949.3</v>
      </c>
      <c r="M88" s="272">
        <f t="shared" si="58"/>
        <v>2688.5</v>
      </c>
      <c r="N88" s="272">
        <f>+N80+N81</f>
        <v>223827.9</v>
      </c>
      <c r="O88" s="272">
        <f t="shared" si="48"/>
        <v>62886.399999999965</v>
      </c>
      <c r="P88" s="273">
        <f>+O88/H88*100</f>
        <v>39.07407349875573</v>
      </c>
      <c r="Q88" s="81"/>
      <c r="R88" s="81"/>
    </row>
    <row r="89" spans="2:18" ht="22.5" customHeight="1">
      <c r="B89" s="306" t="s">
        <v>163</v>
      </c>
      <c r="C89" s="307">
        <f>+'[1]cut presupuestaria'!C33</f>
        <v>3412.1</v>
      </c>
      <c r="D89" s="307">
        <f>+'[1]cut presupuestaria'!D33</f>
        <v>2945</v>
      </c>
      <c r="E89" s="307">
        <f>+'[1]cut presupuestaria'!E33</f>
        <v>2090.6999999999998</v>
      </c>
      <c r="F89" s="307">
        <f>+'[1]cut presupuestaria'!E33</f>
        <v>2090.6999999999998</v>
      </c>
      <c r="G89" s="307">
        <f>+'[1]cut presupuestaria'!G33</f>
        <v>2620.9</v>
      </c>
      <c r="H89" s="307">
        <f>+'[1]cut presupuestaria'!H33</f>
        <v>13842.099999999999</v>
      </c>
      <c r="I89" s="307">
        <f>+'[1]cut presupuestaria'!I33</f>
        <v>2406.3000000000002</v>
      </c>
      <c r="J89" s="307">
        <f>+'[1]cut presupuestaria'!J33</f>
        <v>2341.2000000000003</v>
      </c>
      <c r="K89" s="307">
        <f>+'[1]cut presupuestaria'!K33</f>
        <v>2385.4000000000005</v>
      </c>
      <c r="L89" s="307">
        <f>+'[1]cut presupuestaria'!K33</f>
        <v>2385.4000000000005</v>
      </c>
      <c r="M89" s="307">
        <f>+'[1]cut presupuestaria'!M33</f>
        <v>2922.0000000000005</v>
      </c>
      <c r="N89" s="307">
        <f>+'[1]cut presupuestaria'!N33</f>
        <v>12480.699999999999</v>
      </c>
      <c r="O89" s="307">
        <f t="shared" si="48"/>
        <v>-1361.3999999999996</v>
      </c>
      <c r="P89" s="307">
        <f>+O89/H89*100</f>
        <v>-9.8352128650999475</v>
      </c>
      <c r="Q89" s="81"/>
      <c r="R89" s="81"/>
    </row>
    <row r="90" spans="2:18" ht="18" customHeight="1">
      <c r="B90" s="71" t="s">
        <v>74</v>
      </c>
      <c r="I90" s="274"/>
      <c r="J90" s="274"/>
      <c r="K90" s="274"/>
      <c r="L90" s="274"/>
      <c r="M90" s="274"/>
      <c r="N90" s="274"/>
      <c r="O90" s="274"/>
    </row>
    <row r="91" spans="2:18" ht="13.5" customHeight="1">
      <c r="B91" s="77" t="s">
        <v>75</v>
      </c>
      <c r="C91" s="81"/>
      <c r="D91" s="81"/>
      <c r="E91" s="81"/>
      <c r="F91" s="81"/>
      <c r="G91" s="81"/>
      <c r="H91" s="81"/>
      <c r="I91" s="274"/>
      <c r="J91" s="274"/>
      <c r="K91" s="274"/>
      <c r="L91" s="274"/>
      <c r="M91" s="274"/>
      <c r="N91" s="274"/>
      <c r="O91" s="274"/>
    </row>
    <row r="92" spans="2:18" ht="14.25" customHeight="1">
      <c r="B92" s="82" t="s">
        <v>164</v>
      </c>
      <c r="C92" s="81"/>
      <c r="D92" s="81"/>
      <c r="E92" s="81"/>
      <c r="F92" s="81"/>
      <c r="G92" s="81"/>
      <c r="H92" s="81"/>
      <c r="I92" s="274"/>
      <c r="J92" s="274"/>
      <c r="K92" s="274"/>
      <c r="L92" s="274"/>
      <c r="M92" s="274"/>
      <c r="N92" s="274"/>
      <c r="O92" s="274"/>
    </row>
    <row r="93" spans="2:18">
      <c r="B93" s="82" t="s">
        <v>165</v>
      </c>
      <c r="C93" s="81"/>
      <c r="D93" s="81"/>
      <c r="E93" s="81"/>
      <c r="F93" s="81"/>
      <c r="G93" s="81"/>
      <c r="H93" s="81"/>
      <c r="I93" s="274"/>
      <c r="J93" s="274"/>
      <c r="K93" s="274"/>
      <c r="L93" s="274"/>
      <c r="M93" s="274"/>
      <c r="N93" s="274"/>
      <c r="O93" s="274"/>
    </row>
    <row r="94" spans="2:18">
      <c r="B94" s="86" t="s">
        <v>166</v>
      </c>
      <c r="C94" s="275"/>
      <c r="D94" s="275"/>
      <c r="E94" s="275"/>
      <c r="F94" s="275"/>
      <c r="G94" s="276"/>
      <c r="H94" s="275"/>
      <c r="I94" s="275"/>
      <c r="J94" s="275"/>
      <c r="K94" s="275"/>
      <c r="L94" s="275"/>
      <c r="M94" s="275"/>
      <c r="N94" s="275"/>
      <c r="O94" s="275"/>
      <c r="P94" s="89"/>
    </row>
    <row r="95" spans="2:18">
      <c r="B95" s="89"/>
      <c r="C95" s="277"/>
      <c r="D95" s="277"/>
      <c r="E95" s="277"/>
      <c r="F95" s="277"/>
      <c r="G95" s="276"/>
      <c r="H95" s="278"/>
      <c r="I95" s="278"/>
      <c r="J95" s="278"/>
      <c r="K95" s="278"/>
      <c r="L95" s="278"/>
      <c r="M95" s="278"/>
      <c r="N95" s="278"/>
      <c r="O95" s="89"/>
      <c r="P95" s="89"/>
    </row>
    <row r="96" spans="2:18">
      <c r="B96" s="158"/>
      <c r="C96" s="102"/>
      <c r="D96" s="279"/>
      <c r="E96" s="279"/>
      <c r="F96" s="279"/>
      <c r="G96" s="276"/>
      <c r="H96" s="89"/>
      <c r="I96" s="103"/>
      <c r="J96" s="103"/>
      <c r="K96" s="103"/>
      <c r="L96" s="103"/>
      <c r="M96" s="103"/>
      <c r="N96" s="89"/>
      <c r="O96" s="89"/>
      <c r="P96" s="89"/>
    </row>
    <row r="97" spans="2:16">
      <c r="B97" s="158"/>
      <c r="C97" s="102"/>
      <c r="D97" s="89"/>
      <c r="E97" s="89"/>
      <c r="F97" s="89"/>
      <c r="G97" s="276"/>
      <c r="H97" s="89"/>
      <c r="I97" s="103"/>
      <c r="J97" s="103"/>
      <c r="K97" s="103"/>
      <c r="L97" s="103"/>
      <c r="M97" s="103"/>
      <c r="N97" s="89"/>
      <c r="O97" s="89"/>
      <c r="P97" s="89"/>
    </row>
    <row r="98" spans="2:16">
      <c r="B98" s="89"/>
      <c r="C98" s="102"/>
      <c r="D98" s="89"/>
      <c r="E98" s="89"/>
      <c r="F98" s="89"/>
      <c r="G98" s="276"/>
      <c r="H98" s="89"/>
      <c r="I98" s="103"/>
      <c r="J98" s="103"/>
      <c r="K98" s="103"/>
      <c r="L98" s="103"/>
      <c r="M98" s="103"/>
      <c r="N98" s="89"/>
      <c r="O98" s="89"/>
      <c r="P98" s="89"/>
    </row>
    <row r="99" spans="2:16">
      <c r="B99" s="158"/>
      <c r="C99" s="102"/>
      <c r="D99" s="89"/>
      <c r="E99" s="89"/>
      <c r="F99" s="89"/>
      <c r="G99" s="276"/>
      <c r="H99" s="89"/>
      <c r="I99" s="103"/>
      <c r="J99" s="103"/>
      <c r="K99" s="103"/>
      <c r="L99" s="103"/>
      <c r="M99" s="103"/>
      <c r="N99" s="89"/>
      <c r="O99" s="89"/>
      <c r="P99" s="89"/>
    </row>
    <row r="100" spans="2:16">
      <c r="B100" s="158"/>
      <c r="C100" s="89"/>
      <c r="D100" s="89"/>
      <c r="E100" s="89"/>
      <c r="F100" s="89"/>
      <c r="G100" s="276"/>
      <c r="H100" s="89"/>
      <c r="I100" s="103"/>
      <c r="J100" s="103"/>
      <c r="K100" s="103"/>
      <c r="L100" s="103"/>
      <c r="M100" s="103"/>
      <c r="N100" s="89"/>
      <c r="O100" s="89"/>
      <c r="P100" s="89"/>
    </row>
    <row r="101" spans="2:16">
      <c r="B101" s="158"/>
      <c r="C101" s="89"/>
      <c r="D101" s="89"/>
      <c r="E101" s="89"/>
      <c r="F101" s="89"/>
      <c r="G101" s="276"/>
      <c r="H101" s="89"/>
      <c r="I101" s="103"/>
      <c r="J101" s="103"/>
      <c r="K101" s="103"/>
      <c r="L101" s="103"/>
      <c r="M101" s="103"/>
      <c r="N101" s="89"/>
      <c r="O101" s="89"/>
      <c r="P101" s="89"/>
    </row>
    <row r="102" spans="2:16">
      <c r="B102" s="89"/>
      <c r="C102" s="89"/>
      <c r="D102" s="89"/>
      <c r="E102" s="89"/>
      <c r="F102" s="89"/>
      <c r="G102" s="276"/>
      <c r="H102" s="89"/>
      <c r="I102" s="103"/>
      <c r="J102" s="103"/>
      <c r="K102" s="103"/>
      <c r="L102" s="103"/>
      <c r="M102" s="103"/>
      <c r="N102" s="89"/>
      <c r="O102" s="89"/>
      <c r="P102" s="89"/>
    </row>
    <row r="103" spans="2:16">
      <c r="B103" s="158"/>
      <c r="C103" s="89"/>
      <c r="D103" s="89"/>
      <c r="E103" s="89"/>
      <c r="F103" s="89"/>
      <c r="G103" s="276"/>
      <c r="H103" s="89"/>
      <c r="I103" s="103"/>
      <c r="J103" s="103"/>
      <c r="K103" s="103"/>
      <c r="L103" s="103"/>
      <c r="M103" s="103"/>
      <c r="N103" s="89"/>
      <c r="O103" s="89"/>
      <c r="P103" s="89"/>
    </row>
    <row r="104" spans="2:16">
      <c r="B104" s="158"/>
      <c r="C104" s="89"/>
      <c r="D104" s="89"/>
      <c r="E104" s="89"/>
      <c r="F104" s="89"/>
      <c r="G104" s="276"/>
      <c r="H104" s="89"/>
      <c r="I104" s="103"/>
      <c r="J104" s="103"/>
      <c r="K104" s="103"/>
      <c r="L104" s="103"/>
      <c r="M104" s="103"/>
      <c r="N104" s="89"/>
      <c r="O104" s="89"/>
      <c r="P104" s="89"/>
    </row>
    <row r="105" spans="2:16">
      <c r="B105" s="158"/>
      <c r="C105" s="89"/>
      <c r="D105" s="89"/>
      <c r="E105" s="89"/>
      <c r="F105" s="89"/>
      <c r="G105" s="280"/>
      <c r="H105" s="89"/>
      <c r="I105" s="103"/>
      <c r="J105" s="103"/>
      <c r="K105" s="103"/>
      <c r="L105" s="103"/>
      <c r="M105" s="103"/>
      <c r="N105" s="89"/>
      <c r="O105" s="89"/>
      <c r="P105" s="89"/>
    </row>
    <row r="106" spans="2:16">
      <c r="B106" s="158"/>
      <c r="C106" s="89"/>
      <c r="D106" s="89"/>
      <c r="E106" s="89"/>
      <c r="F106" s="89"/>
      <c r="G106" s="280"/>
      <c r="H106" s="89"/>
      <c r="I106" s="103"/>
      <c r="J106" s="103"/>
      <c r="K106" s="103"/>
      <c r="L106" s="103"/>
      <c r="M106" s="103"/>
      <c r="N106" s="89"/>
      <c r="O106" s="89"/>
      <c r="P106" s="89"/>
    </row>
    <row r="107" spans="2:16">
      <c r="B107" s="89"/>
      <c r="C107" s="89"/>
      <c r="D107" s="89"/>
      <c r="E107" s="89"/>
      <c r="F107" s="89"/>
      <c r="G107" s="280"/>
      <c r="H107" s="89"/>
      <c r="I107" s="103"/>
      <c r="J107" s="103"/>
      <c r="K107" s="103"/>
      <c r="L107" s="103"/>
      <c r="M107" s="103"/>
      <c r="N107" s="89"/>
      <c r="O107" s="89"/>
      <c r="P107" s="89"/>
    </row>
    <row r="108" spans="2:16">
      <c r="B108" s="89"/>
      <c r="C108" s="89"/>
      <c r="D108" s="89"/>
      <c r="E108" s="89"/>
      <c r="F108" s="89"/>
      <c r="G108" s="280"/>
      <c r="H108" s="89"/>
      <c r="I108" s="103"/>
      <c r="J108" s="103"/>
      <c r="K108" s="103"/>
      <c r="L108" s="103"/>
      <c r="M108" s="103"/>
      <c r="N108" s="89"/>
      <c r="O108" s="89"/>
      <c r="P108" s="89"/>
    </row>
    <row r="109" spans="2:16">
      <c r="B109" s="89"/>
      <c r="C109" s="89"/>
      <c r="D109" s="89"/>
      <c r="E109" s="89"/>
      <c r="F109" s="89"/>
      <c r="G109" s="280"/>
      <c r="H109" s="89"/>
      <c r="I109" s="103"/>
      <c r="J109" s="103"/>
      <c r="K109" s="103"/>
      <c r="L109" s="103"/>
      <c r="M109" s="103"/>
      <c r="N109" s="89"/>
      <c r="O109" s="89"/>
      <c r="P109" s="89"/>
    </row>
    <row r="110" spans="2:16">
      <c r="B110" s="89"/>
      <c r="C110" s="89"/>
      <c r="D110" s="89"/>
      <c r="E110" s="89"/>
      <c r="F110" s="89"/>
      <c r="G110" s="280"/>
      <c r="H110" s="89"/>
      <c r="I110" s="103"/>
      <c r="J110" s="103"/>
      <c r="K110" s="103"/>
      <c r="L110" s="103"/>
      <c r="M110" s="103"/>
      <c r="N110" s="89"/>
      <c r="O110" s="89"/>
      <c r="P110" s="89"/>
    </row>
    <row r="111" spans="2:16">
      <c r="B111" s="89"/>
      <c r="C111" s="89"/>
      <c r="D111" s="89"/>
      <c r="E111" s="89"/>
      <c r="F111" s="89"/>
      <c r="G111" s="280"/>
      <c r="H111" s="89"/>
      <c r="I111" s="103"/>
      <c r="J111" s="103"/>
      <c r="K111" s="103"/>
      <c r="L111" s="103"/>
      <c r="M111" s="103"/>
      <c r="N111" s="89"/>
      <c r="O111" s="89"/>
      <c r="P111" s="89"/>
    </row>
    <row r="112" spans="2:16">
      <c r="B112" s="89"/>
      <c r="C112" s="89"/>
      <c r="D112" s="89"/>
      <c r="E112" s="89"/>
      <c r="F112" s="89"/>
      <c r="G112" s="280"/>
      <c r="H112" s="89"/>
      <c r="I112" s="103"/>
      <c r="J112" s="103"/>
      <c r="K112" s="103"/>
      <c r="L112" s="103"/>
      <c r="M112" s="103"/>
      <c r="N112" s="89"/>
      <c r="O112" s="89"/>
      <c r="P112" s="89"/>
    </row>
    <row r="113" spans="2:16">
      <c r="B113" s="89"/>
      <c r="C113" s="89"/>
      <c r="D113" s="89"/>
      <c r="E113" s="89"/>
      <c r="F113" s="89"/>
      <c r="G113" s="280"/>
      <c r="H113" s="89"/>
      <c r="I113" s="103"/>
      <c r="J113" s="103"/>
      <c r="K113" s="103"/>
      <c r="L113" s="103"/>
      <c r="M113" s="103"/>
      <c r="N113" s="89"/>
      <c r="O113" s="89"/>
      <c r="P113" s="89"/>
    </row>
    <row r="114" spans="2:16">
      <c r="B114" s="89"/>
      <c r="C114" s="89"/>
      <c r="D114" s="89"/>
      <c r="E114" s="89"/>
      <c r="F114" s="89"/>
      <c r="G114" s="280"/>
      <c r="H114" s="89"/>
      <c r="I114" s="103"/>
      <c r="J114" s="103"/>
      <c r="K114" s="103"/>
      <c r="L114" s="103"/>
      <c r="M114" s="103"/>
      <c r="N114" s="89"/>
      <c r="O114" s="89"/>
      <c r="P114" s="89"/>
    </row>
    <row r="115" spans="2:16">
      <c r="B115" s="89"/>
      <c r="C115" s="89"/>
      <c r="D115" s="89"/>
      <c r="E115" s="89"/>
      <c r="F115" s="89"/>
      <c r="G115" s="280"/>
      <c r="H115" s="89"/>
      <c r="I115" s="103"/>
      <c r="J115" s="103"/>
      <c r="K115" s="103"/>
      <c r="L115" s="103"/>
      <c r="M115" s="103"/>
      <c r="N115" s="89"/>
      <c r="O115" s="89"/>
      <c r="P115" s="89"/>
    </row>
    <row r="116" spans="2:16">
      <c r="B116" s="89"/>
      <c r="C116" s="89"/>
      <c r="D116" s="89"/>
      <c r="E116" s="89"/>
      <c r="F116" s="89"/>
      <c r="G116" s="280"/>
      <c r="H116" s="89"/>
      <c r="I116" s="103"/>
      <c r="J116" s="103"/>
      <c r="K116" s="103"/>
      <c r="L116" s="103"/>
      <c r="M116" s="103"/>
      <c r="N116" s="89"/>
      <c r="O116" s="89"/>
      <c r="P116" s="89"/>
    </row>
    <row r="117" spans="2:16">
      <c r="B117" s="89"/>
      <c r="C117" s="89"/>
      <c r="D117" s="89"/>
      <c r="E117" s="89"/>
      <c r="F117" s="89"/>
      <c r="G117" s="280"/>
      <c r="H117" s="89"/>
      <c r="I117" s="103"/>
      <c r="J117" s="103"/>
      <c r="K117" s="103"/>
      <c r="L117" s="103"/>
      <c r="M117" s="103"/>
      <c r="N117" s="89"/>
      <c r="O117" s="89"/>
      <c r="P117" s="89"/>
    </row>
    <row r="118" spans="2:16">
      <c r="B118" s="89"/>
      <c r="C118" s="89"/>
      <c r="D118" s="89"/>
      <c r="E118" s="89"/>
      <c r="F118" s="89"/>
      <c r="G118" s="280"/>
      <c r="H118" s="89"/>
      <c r="I118" s="103"/>
      <c r="J118" s="103"/>
      <c r="K118" s="103"/>
      <c r="L118" s="103"/>
      <c r="M118" s="103"/>
      <c r="N118" s="89"/>
      <c r="O118" s="89"/>
      <c r="P118" s="89"/>
    </row>
    <row r="119" spans="2:16">
      <c r="B119" s="89"/>
      <c r="C119" s="89"/>
      <c r="D119" s="89"/>
      <c r="E119" s="89"/>
      <c r="F119" s="89"/>
      <c r="G119" s="280"/>
      <c r="H119" s="89"/>
      <c r="I119" s="103"/>
      <c r="J119" s="103"/>
      <c r="K119" s="103"/>
      <c r="L119" s="103"/>
      <c r="M119" s="103"/>
      <c r="N119" s="89"/>
      <c r="O119" s="89"/>
      <c r="P119" s="89"/>
    </row>
    <row r="120" spans="2:16">
      <c r="B120" s="89"/>
      <c r="C120" s="89"/>
      <c r="D120" s="89"/>
      <c r="E120" s="89"/>
      <c r="F120" s="89"/>
      <c r="G120" s="280"/>
      <c r="H120" s="89"/>
      <c r="I120" s="103"/>
      <c r="J120" s="103"/>
      <c r="K120" s="103"/>
      <c r="L120" s="103"/>
      <c r="M120" s="103"/>
      <c r="N120" s="89"/>
      <c r="O120" s="89"/>
      <c r="P120" s="89"/>
    </row>
    <row r="121" spans="2:16">
      <c r="B121" s="89"/>
      <c r="C121" s="89"/>
      <c r="D121" s="89"/>
      <c r="E121" s="89"/>
      <c r="F121" s="89"/>
      <c r="G121" s="280"/>
      <c r="H121" s="89"/>
      <c r="I121" s="103"/>
      <c r="J121" s="103"/>
      <c r="K121" s="103"/>
      <c r="L121" s="103"/>
      <c r="M121" s="103"/>
      <c r="N121" s="89"/>
      <c r="O121" s="89"/>
      <c r="P121" s="89"/>
    </row>
    <row r="122" spans="2:16">
      <c r="B122" s="89"/>
      <c r="C122" s="89"/>
      <c r="D122" s="89"/>
      <c r="E122" s="89"/>
      <c r="F122" s="89"/>
      <c r="G122" s="280"/>
      <c r="H122" s="89"/>
      <c r="I122" s="103"/>
      <c r="J122" s="103"/>
      <c r="K122" s="103"/>
      <c r="L122" s="103"/>
      <c r="M122" s="103"/>
      <c r="N122" s="89"/>
      <c r="O122" s="89"/>
      <c r="P122" s="89"/>
    </row>
    <row r="123" spans="2:16">
      <c r="B123" s="89"/>
      <c r="C123" s="89"/>
      <c r="D123" s="89"/>
      <c r="E123" s="89"/>
      <c r="F123" s="89"/>
      <c r="G123" s="89"/>
      <c r="H123" s="89"/>
      <c r="I123" s="103"/>
      <c r="J123" s="103"/>
      <c r="K123" s="103"/>
      <c r="L123" s="103"/>
      <c r="M123" s="103"/>
      <c r="N123" s="89"/>
      <c r="O123" s="89"/>
      <c r="P123" s="89"/>
    </row>
    <row r="124" spans="2:16">
      <c r="B124" s="89"/>
      <c r="C124" s="89"/>
      <c r="D124" s="89"/>
      <c r="E124" s="89"/>
      <c r="F124" s="89"/>
      <c r="G124" s="89"/>
      <c r="H124" s="89"/>
      <c r="I124" s="103"/>
      <c r="J124" s="103"/>
      <c r="K124" s="103"/>
      <c r="L124" s="103"/>
      <c r="M124" s="103"/>
      <c r="N124" s="89"/>
      <c r="O124" s="89"/>
      <c r="P124" s="89"/>
    </row>
    <row r="125" spans="2:16">
      <c r="B125" s="89"/>
      <c r="C125" s="89"/>
      <c r="D125" s="89"/>
      <c r="E125" s="89"/>
      <c r="F125" s="89"/>
      <c r="G125" s="89"/>
      <c r="H125" s="89"/>
      <c r="I125" s="103"/>
      <c r="J125" s="103"/>
      <c r="K125" s="103"/>
      <c r="L125" s="103"/>
      <c r="M125" s="103"/>
      <c r="N125" s="89"/>
      <c r="O125" s="89"/>
      <c r="P125" s="89"/>
    </row>
    <row r="126" spans="2:16">
      <c r="B126" s="89"/>
      <c r="C126" s="89"/>
      <c r="D126" s="89"/>
      <c r="E126" s="89"/>
      <c r="F126" s="89"/>
      <c r="G126" s="89"/>
      <c r="H126" s="89"/>
      <c r="I126" s="103"/>
      <c r="J126" s="103"/>
      <c r="K126" s="103"/>
      <c r="L126" s="103"/>
      <c r="M126" s="103"/>
      <c r="N126" s="89"/>
      <c r="O126" s="89"/>
      <c r="P126" s="89"/>
    </row>
    <row r="127" spans="2:16">
      <c r="B127" s="89"/>
      <c r="C127" s="89"/>
      <c r="D127" s="89"/>
      <c r="E127" s="89"/>
      <c r="F127" s="89"/>
      <c r="G127" s="89"/>
      <c r="H127" s="89"/>
      <c r="I127" s="103"/>
      <c r="J127" s="103"/>
      <c r="K127" s="103"/>
      <c r="L127" s="103"/>
      <c r="M127" s="103"/>
      <c r="N127" s="89"/>
      <c r="O127" s="89"/>
      <c r="P127" s="89"/>
    </row>
    <row r="128" spans="2:16">
      <c r="B128" s="89"/>
      <c r="C128" s="89"/>
      <c r="D128" s="89"/>
      <c r="E128" s="89"/>
      <c r="F128" s="89"/>
      <c r="G128" s="89"/>
      <c r="H128" s="89"/>
      <c r="I128" s="103"/>
      <c r="J128" s="103"/>
      <c r="K128" s="103"/>
      <c r="L128" s="103"/>
      <c r="M128" s="103"/>
      <c r="N128" s="89"/>
      <c r="O128" s="89"/>
      <c r="P128" s="89"/>
    </row>
    <row r="129" spans="2:16">
      <c r="B129" s="89"/>
      <c r="C129" s="89"/>
      <c r="D129" s="89"/>
      <c r="E129" s="89"/>
      <c r="F129" s="89"/>
      <c r="G129" s="89"/>
      <c r="H129" s="89"/>
      <c r="I129" s="103"/>
      <c r="J129" s="103"/>
      <c r="K129" s="103"/>
      <c r="L129" s="103"/>
      <c r="M129" s="103"/>
      <c r="N129" s="89"/>
      <c r="O129" s="89"/>
      <c r="P129" s="89"/>
    </row>
    <row r="130" spans="2:16">
      <c r="B130" s="89"/>
      <c r="C130" s="89"/>
      <c r="D130" s="89"/>
      <c r="E130" s="89"/>
      <c r="F130" s="89"/>
      <c r="G130" s="89"/>
      <c r="H130" s="89"/>
      <c r="I130" s="103"/>
      <c r="J130" s="103"/>
      <c r="K130" s="103"/>
      <c r="L130" s="103"/>
      <c r="M130" s="103"/>
      <c r="N130" s="89"/>
      <c r="O130" s="89"/>
      <c r="P130" s="89"/>
    </row>
    <row r="131" spans="2:16">
      <c r="B131" s="89"/>
      <c r="C131" s="89"/>
      <c r="D131" s="89"/>
      <c r="E131" s="89"/>
      <c r="F131" s="89"/>
      <c r="G131" s="89"/>
      <c r="H131" s="89"/>
      <c r="I131" s="103"/>
      <c r="J131" s="103"/>
      <c r="K131" s="103"/>
      <c r="L131" s="103"/>
      <c r="M131" s="103"/>
      <c r="N131" s="89"/>
      <c r="O131" s="89"/>
      <c r="P131" s="89"/>
    </row>
    <row r="132" spans="2:16">
      <c r="B132" s="89"/>
      <c r="C132" s="89"/>
      <c r="D132" s="89"/>
      <c r="E132" s="89"/>
      <c r="F132" s="89"/>
      <c r="G132" s="89"/>
      <c r="H132" s="89"/>
      <c r="I132" s="103"/>
      <c r="J132" s="103"/>
      <c r="K132" s="103"/>
      <c r="L132" s="103"/>
      <c r="M132" s="103"/>
      <c r="N132" s="89"/>
      <c r="O132" s="89"/>
      <c r="P132" s="89"/>
    </row>
    <row r="133" spans="2:16">
      <c r="B133" s="89"/>
      <c r="C133" s="89"/>
      <c r="D133" s="89"/>
      <c r="E133" s="89"/>
      <c r="F133" s="89"/>
      <c r="G133" s="89"/>
      <c r="H133" s="89"/>
      <c r="I133" s="103"/>
      <c r="J133" s="103"/>
      <c r="K133" s="103"/>
      <c r="L133" s="103"/>
      <c r="M133" s="103"/>
      <c r="N133" s="89"/>
      <c r="O133" s="89"/>
      <c r="P133" s="89"/>
    </row>
    <row r="134" spans="2:16">
      <c r="B134" s="89"/>
      <c r="C134" s="89"/>
      <c r="D134" s="89"/>
      <c r="E134" s="89"/>
      <c r="F134" s="89"/>
      <c r="G134" s="89"/>
      <c r="H134" s="89"/>
      <c r="I134" s="103"/>
      <c r="J134" s="103"/>
      <c r="K134" s="103"/>
      <c r="L134" s="103"/>
      <c r="M134" s="103"/>
      <c r="N134" s="89"/>
      <c r="O134" s="89"/>
      <c r="P134" s="89"/>
    </row>
    <row r="135" spans="2:16">
      <c r="B135" s="89"/>
      <c r="C135" s="89"/>
      <c r="D135" s="89"/>
      <c r="E135" s="89"/>
      <c r="F135" s="89"/>
      <c r="G135" s="89"/>
      <c r="H135" s="89"/>
      <c r="I135" s="103"/>
      <c r="J135" s="103"/>
      <c r="K135" s="103"/>
      <c r="L135" s="103"/>
      <c r="M135" s="103"/>
      <c r="N135" s="89"/>
      <c r="O135" s="89"/>
      <c r="P135" s="89"/>
    </row>
    <row r="136" spans="2:16">
      <c r="B136" s="89"/>
      <c r="C136" s="89"/>
      <c r="D136" s="89"/>
      <c r="E136" s="89"/>
      <c r="F136" s="89"/>
      <c r="G136" s="89"/>
      <c r="H136" s="89"/>
      <c r="I136" s="103"/>
      <c r="J136" s="103"/>
      <c r="K136" s="103"/>
      <c r="L136" s="103"/>
      <c r="M136" s="103"/>
      <c r="N136" s="89"/>
      <c r="O136" s="89"/>
      <c r="P136" s="89"/>
    </row>
    <row r="137" spans="2:16">
      <c r="B137" s="89"/>
      <c r="C137" s="89"/>
      <c r="D137" s="89"/>
      <c r="E137" s="89"/>
      <c r="F137" s="89"/>
      <c r="G137" s="89"/>
      <c r="H137" s="89"/>
      <c r="I137" s="103"/>
      <c r="J137" s="103"/>
      <c r="K137" s="103"/>
      <c r="L137" s="103"/>
      <c r="M137" s="103"/>
      <c r="N137" s="89"/>
      <c r="O137" s="89"/>
      <c r="P137" s="89"/>
    </row>
    <row r="138" spans="2:16">
      <c r="B138" s="89"/>
      <c r="C138" s="89"/>
      <c r="D138" s="89"/>
      <c r="E138" s="89"/>
      <c r="F138" s="89"/>
      <c r="G138" s="89"/>
      <c r="H138" s="89"/>
      <c r="I138" s="103"/>
      <c r="J138" s="103"/>
      <c r="K138" s="103"/>
      <c r="L138" s="103"/>
      <c r="M138" s="103"/>
      <c r="N138" s="89"/>
      <c r="O138" s="89"/>
      <c r="P138" s="89"/>
    </row>
    <row r="139" spans="2:16">
      <c r="B139" s="89"/>
      <c r="C139" s="89"/>
      <c r="D139" s="89"/>
      <c r="E139" s="89"/>
      <c r="F139" s="89"/>
      <c r="G139" s="89"/>
      <c r="H139" s="89"/>
      <c r="I139" s="103"/>
      <c r="J139" s="103"/>
      <c r="K139" s="103"/>
      <c r="L139" s="103"/>
      <c r="M139" s="103"/>
      <c r="N139" s="89"/>
      <c r="O139" s="89"/>
      <c r="P139" s="89"/>
    </row>
    <row r="140" spans="2:16">
      <c r="B140" s="89"/>
      <c r="C140" s="89"/>
      <c r="D140" s="89"/>
      <c r="E140" s="89"/>
      <c r="F140" s="89"/>
      <c r="G140" s="89"/>
      <c r="H140" s="89"/>
      <c r="I140" s="103"/>
      <c r="J140" s="103"/>
      <c r="K140" s="103"/>
      <c r="L140" s="103"/>
      <c r="M140" s="103"/>
      <c r="N140" s="89"/>
      <c r="O140" s="89"/>
      <c r="P140" s="89"/>
    </row>
    <row r="141" spans="2:16">
      <c r="B141" s="89"/>
      <c r="C141" s="89"/>
      <c r="D141" s="89"/>
      <c r="E141" s="89"/>
      <c r="F141" s="89"/>
      <c r="G141" s="89"/>
      <c r="H141" s="89"/>
      <c r="I141" s="103"/>
      <c r="J141" s="103"/>
      <c r="K141" s="103"/>
      <c r="L141" s="103"/>
      <c r="M141" s="103"/>
      <c r="N141" s="89"/>
      <c r="O141" s="89"/>
      <c r="P141" s="89"/>
    </row>
    <row r="142" spans="2:16">
      <c r="B142" s="89"/>
      <c r="C142" s="89"/>
      <c r="D142" s="89"/>
      <c r="E142" s="89"/>
      <c r="F142" s="89"/>
      <c r="G142" s="89"/>
      <c r="H142" s="89"/>
      <c r="I142" s="103"/>
      <c r="J142" s="103"/>
      <c r="K142" s="103"/>
      <c r="L142" s="103"/>
      <c r="M142" s="103"/>
      <c r="N142" s="89"/>
      <c r="O142" s="89"/>
      <c r="P142" s="89"/>
    </row>
    <row r="143" spans="2:16">
      <c r="B143" s="89"/>
      <c r="C143" s="89"/>
      <c r="D143" s="89"/>
      <c r="E143" s="89"/>
      <c r="F143" s="89"/>
      <c r="G143" s="89"/>
      <c r="H143" s="89"/>
      <c r="I143" s="103"/>
      <c r="J143" s="103"/>
      <c r="K143" s="103"/>
      <c r="L143" s="103"/>
      <c r="M143" s="103"/>
      <c r="N143" s="89"/>
      <c r="O143" s="89"/>
      <c r="P143" s="89"/>
    </row>
    <row r="144" spans="2:16">
      <c r="B144" s="89"/>
      <c r="C144" s="89"/>
      <c r="D144" s="89"/>
      <c r="E144" s="89"/>
      <c r="F144" s="89"/>
      <c r="G144" s="89"/>
      <c r="H144" s="89"/>
      <c r="I144" s="103"/>
      <c r="J144" s="103"/>
      <c r="K144" s="103"/>
      <c r="L144" s="103"/>
      <c r="M144" s="103"/>
      <c r="N144" s="89"/>
      <c r="O144" s="89"/>
      <c r="P144" s="89"/>
    </row>
    <row r="145" spans="2:16">
      <c r="B145" s="89"/>
      <c r="C145" s="89"/>
      <c r="D145" s="89"/>
      <c r="E145" s="89"/>
      <c r="F145" s="89"/>
      <c r="G145" s="89"/>
      <c r="H145" s="89"/>
      <c r="I145" s="103"/>
      <c r="J145" s="103"/>
      <c r="K145" s="103"/>
      <c r="L145" s="103"/>
      <c r="M145" s="103"/>
      <c r="N145" s="89"/>
      <c r="O145" s="89"/>
      <c r="P145" s="89"/>
    </row>
    <row r="146" spans="2:16">
      <c r="B146" s="89"/>
      <c r="C146" s="89"/>
      <c r="D146" s="89"/>
      <c r="E146" s="89"/>
      <c r="F146" s="89"/>
      <c r="G146" s="89"/>
      <c r="H146" s="89"/>
      <c r="I146" s="103"/>
      <c r="J146" s="103"/>
      <c r="K146" s="103"/>
      <c r="L146" s="103"/>
      <c r="M146" s="103"/>
      <c r="N146" s="89"/>
      <c r="O146" s="89"/>
      <c r="P146" s="89"/>
    </row>
    <row r="147" spans="2:16">
      <c r="B147" s="89"/>
      <c r="C147" s="89"/>
      <c r="D147" s="89"/>
      <c r="E147" s="89"/>
      <c r="F147" s="89"/>
      <c r="G147" s="89"/>
      <c r="H147" s="89"/>
      <c r="I147" s="103"/>
      <c r="J147" s="103"/>
      <c r="K147" s="103"/>
      <c r="L147" s="103"/>
      <c r="M147" s="103"/>
      <c r="N147" s="89"/>
      <c r="O147" s="89"/>
      <c r="P147" s="89"/>
    </row>
    <row r="148" spans="2:16">
      <c r="B148" s="89"/>
      <c r="C148" s="89"/>
      <c r="D148" s="89"/>
      <c r="E148" s="89"/>
      <c r="F148" s="89"/>
      <c r="G148" s="89"/>
      <c r="H148" s="89"/>
      <c r="I148" s="103"/>
      <c r="J148" s="103"/>
      <c r="K148" s="103"/>
      <c r="L148" s="103"/>
      <c r="M148" s="103"/>
      <c r="N148" s="89"/>
      <c r="O148" s="89"/>
      <c r="P148" s="89"/>
    </row>
    <row r="149" spans="2:16">
      <c r="B149" s="89"/>
      <c r="C149" s="89"/>
      <c r="D149" s="89"/>
      <c r="E149" s="89"/>
      <c r="F149" s="89"/>
      <c r="G149" s="89"/>
      <c r="H149" s="89"/>
      <c r="I149" s="103"/>
      <c r="J149" s="103"/>
      <c r="K149" s="103"/>
      <c r="L149" s="103"/>
      <c r="M149" s="103"/>
      <c r="N149" s="89"/>
      <c r="O149" s="89"/>
      <c r="P149" s="89"/>
    </row>
    <row r="150" spans="2:16">
      <c r="B150" s="89"/>
      <c r="C150" s="89"/>
      <c r="D150" s="89"/>
      <c r="E150" s="89"/>
      <c r="F150" s="89"/>
      <c r="G150" s="89"/>
      <c r="H150" s="89"/>
      <c r="I150" s="103"/>
      <c r="J150" s="103"/>
      <c r="K150" s="103"/>
      <c r="L150" s="103"/>
      <c r="M150" s="103"/>
      <c r="N150" s="89"/>
      <c r="O150" s="89"/>
      <c r="P150" s="89"/>
    </row>
    <row r="151" spans="2:16">
      <c r="B151" s="89"/>
      <c r="C151" s="89"/>
      <c r="D151" s="89"/>
      <c r="E151" s="89"/>
      <c r="F151" s="89"/>
      <c r="G151" s="89"/>
      <c r="H151" s="89"/>
      <c r="I151" s="103"/>
      <c r="J151" s="103"/>
      <c r="K151" s="103"/>
      <c r="L151" s="103"/>
      <c r="M151" s="103"/>
      <c r="N151" s="89"/>
      <c r="O151" s="89"/>
      <c r="P151" s="89"/>
    </row>
    <row r="152" spans="2:16">
      <c r="B152" s="89"/>
      <c r="C152" s="89"/>
      <c r="D152" s="89"/>
      <c r="E152" s="89"/>
      <c r="F152" s="89"/>
      <c r="G152" s="89"/>
      <c r="H152" s="89"/>
      <c r="I152" s="103"/>
      <c r="J152" s="103"/>
      <c r="K152" s="103"/>
      <c r="L152" s="103"/>
      <c r="M152" s="103"/>
      <c r="N152" s="89"/>
      <c r="O152" s="89"/>
      <c r="P152" s="89"/>
    </row>
    <row r="153" spans="2:16">
      <c r="B153" s="89"/>
      <c r="C153" s="89"/>
      <c r="D153" s="89"/>
      <c r="E153" s="89"/>
      <c r="F153" s="89"/>
      <c r="G153" s="89"/>
      <c r="H153" s="89"/>
      <c r="I153" s="103"/>
      <c r="J153" s="103"/>
      <c r="K153" s="103"/>
      <c r="L153" s="103"/>
      <c r="M153" s="103"/>
      <c r="N153" s="89"/>
      <c r="O153" s="89"/>
      <c r="P153" s="89"/>
    </row>
    <row r="154" spans="2:16">
      <c r="B154" s="89"/>
      <c r="C154" s="89"/>
      <c r="D154" s="89"/>
      <c r="E154" s="89"/>
      <c r="F154" s="89"/>
      <c r="G154" s="89"/>
      <c r="H154" s="89"/>
      <c r="I154" s="103"/>
      <c r="J154" s="103"/>
      <c r="K154" s="103"/>
      <c r="L154" s="103"/>
      <c r="M154" s="103"/>
      <c r="N154" s="89"/>
      <c r="O154" s="89"/>
      <c r="P154" s="89"/>
    </row>
    <row r="155" spans="2:16">
      <c r="B155" s="89"/>
      <c r="C155" s="89"/>
      <c r="D155" s="89"/>
      <c r="E155" s="89"/>
      <c r="F155" s="89"/>
      <c r="G155" s="89"/>
      <c r="H155" s="89"/>
      <c r="I155" s="103"/>
      <c r="J155" s="103"/>
      <c r="K155" s="103"/>
      <c r="L155" s="103"/>
      <c r="M155" s="103"/>
      <c r="N155" s="89"/>
      <c r="O155" s="89"/>
      <c r="P155" s="89"/>
    </row>
    <row r="156" spans="2:16">
      <c r="B156" s="89"/>
      <c r="C156" s="89"/>
      <c r="D156" s="89"/>
      <c r="E156" s="89"/>
      <c r="F156" s="89"/>
      <c r="G156" s="89"/>
      <c r="H156" s="89"/>
      <c r="I156" s="103"/>
      <c r="J156" s="103"/>
      <c r="K156" s="103"/>
      <c r="L156" s="103"/>
      <c r="M156" s="103"/>
      <c r="N156" s="89"/>
      <c r="O156" s="89"/>
      <c r="P156" s="89"/>
    </row>
    <row r="157" spans="2:16">
      <c r="B157" s="89"/>
      <c r="C157" s="89"/>
      <c r="D157" s="89"/>
      <c r="E157" s="89"/>
      <c r="F157" s="89"/>
      <c r="G157" s="89"/>
      <c r="H157" s="89"/>
      <c r="I157" s="103"/>
      <c r="J157" s="103"/>
      <c r="K157" s="103"/>
      <c r="L157" s="103"/>
      <c r="M157" s="103"/>
      <c r="N157" s="89"/>
      <c r="O157" s="89"/>
      <c r="P157" s="89"/>
    </row>
    <row r="158" spans="2:16">
      <c r="B158" s="89"/>
      <c r="C158" s="89"/>
      <c r="D158" s="89"/>
      <c r="E158" s="89"/>
      <c r="F158" s="89"/>
      <c r="G158" s="89"/>
      <c r="H158" s="89"/>
      <c r="I158" s="103"/>
      <c r="J158" s="103"/>
      <c r="K158" s="103"/>
      <c r="L158" s="103"/>
      <c r="M158" s="103"/>
      <c r="N158" s="89"/>
      <c r="O158" s="89"/>
      <c r="P158" s="89"/>
    </row>
    <row r="159" spans="2:16">
      <c r="B159" s="89"/>
      <c r="C159" s="89"/>
      <c r="D159" s="89"/>
      <c r="E159" s="89"/>
      <c r="F159" s="89"/>
      <c r="G159" s="89"/>
      <c r="H159" s="89"/>
      <c r="I159" s="103"/>
      <c r="J159" s="103"/>
      <c r="K159" s="103"/>
      <c r="L159" s="103"/>
      <c r="M159" s="103"/>
      <c r="N159" s="89"/>
      <c r="O159" s="89"/>
      <c r="P159" s="89"/>
    </row>
    <row r="160" spans="2:16">
      <c r="B160" s="89"/>
      <c r="C160" s="89"/>
      <c r="D160" s="89"/>
      <c r="E160" s="89"/>
      <c r="F160" s="89"/>
      <c r="G160" s="89"/>
      <c r="H160" s="89"/>
      <c r="I160" s="103"/>
      <c r="J160" s="103"/>
      <c r="K160" s="103"/>
      <c r="L160" s="103"/>
      <c r="M160" s="103"/>
      <c r="N160" s="89"/>
      <c r="O160" s="89"/>
      <c r="P160" s="89"/>
    </row>
    <row r="161" spans="2:16">
      <c r="B161" s="89"/>
      <c r="C161" s="89"/>
      <c r="D161" s="89"/>
      <c r="E161" s="89"/>
      <c r="F161" s="89"/>
      <c r="G161" s="89"/>
      <c r="H161" s="89"/>
      <c r="I161" s="103"/>
      <c r="J161" s="103"/>
      <c r="K161" s="103"/>
      <c r="L161" s="103"/>
      <c r="M161" s="103"/>
      <c r="N161" s="89"/>
      <c r="O161" s="89"/>
      <c r="P161" s="89"/>
    </row>
    <row r="162" spans="2:16">
      <c r="B162" s="89"/>
      <c r="C162" s="89"/>
      <c r="D162" s="89"/>
      <c r="E162" s="89"/>
      <c r="F162" s="89"/>
      <c r="G162" s="89"/>
      <c r="H162" s="89"/>
      <c r="I162" s="103"/>
      <c r="J162" s="103"/>
      <c r="K162" s="103"/>
      <c r="L162" s="103"/>
      <c r="M162" s="103"/>
      <c r="N162" s="89"/>
      <c r="O162" s="89"/>
      <c r="P162" s="89"/>
    </row>
    <row r="163" spans="2:16">
      <c r="B163" s="89"/>
      <c r="C163" s="89"/>
      <c r="D163" s="89"/>
      <c r="E163" s="89"/>
      <c r="F163" s="89"/>
      <c r="G163" s="89"/>
      <c r="H163" s="89"/>
      <c r="I163" s="103"/>
      <c r="J163" s="103"/>
      <c r="K163" s="103"/>
      <c r="L163" s="103"/>
      <c r="M163" s="103"/>
      <c r="N163" s="89"/>
      <c r="O163" s="89"/>
      <c r="P163" s="89"/>
    </row>
    <row r="164" spans="2:16">
      <c r="B164" s="89"/>
      <c r="C164" s="89"/>
      <c r="D164" s="89"/>
      <c r="E164" s="89"/>
      <c r="F164" s="89"/>
      <c r="G164" s="89"/>
      <c r="H164" s="89"/>
      <c r="I164" s="103"/>
      <c r="J164" s="103"/>
      <c r="K164" s="103"/>
      <c r="L164" s="103"/>
      <c r="M164" s="103"/>
      <c r="N164" s="89"/>
      <c r="O164" s="89"/>
      <c r="P164" s="89"/>
    </row>
    <row r="165" spans="2:16">
      <c r="B165" s="89"/>
      <c r="C165" s="89"/>
      <c r="D165" s="89"/>
      <c r="E165" s="89"/>
      <c r="F165" s="89"/>
      <c r="G165" s="89"/>
      <c r="H165" s="89"/>
      <c r="I165" s="103"/>
      <c r="J165" s="103"/>
      <c r="K165" s="103"/>
      <c r="L165" s="103"/>
      <c r="M165" s="103"/>
      <c r="N165" s="89"/>
      <c r="O165" s="89"/>
      <c r="P165" s="89"/>
    </row>
    <row r="166" spans="2:16">
      <c r="B166" s="89"/>
      <c r="C166" s="89"/>
      <c r="D166" s="89"/>
      <c r="E166" s="89"/>
      <c r="F166" s="89"/>
      <c r="G166" s="89"/>
      <c r="H166" s="89"/>
      <c r="I166" s="103"/>
      <c r="J166" s="103"/>
      <c r="K166" s="103"/>
      <c r="L166" s="103"/>
      <c r="M166" s="103"/>
      <c r="N166" s="89"/>
      <c r="O166" s="89"/>
      <c r="P166" s="89"/>
    </row>
    <row r="167" spans="2:16">
      <c r="B167" s="89"/>
      <c r="C167" s="89"/>
      <c r="D167" s="89"/>
      <c r="E167" s="89"/>
      <c r="F167" s="89"/>
      <c r="G167" s="89"/>
      <c r="H167" s="89"/>
      <c r="I167" s="103"/>
      <c r="J167" s="103"/>
      <c r="K167" s="103"/>
      <c r="L167" s="103"/>
      <c r="M167" s="103"/>
      <c r="N167" s="89"/>
      <c r="O167" s="89"/>
      <c r="P167" s="89"/>
    </row>
    <row r="168" spans="2:16">
      <c r="B168" s="89"/>
      <c r="C168" s="89"/>
      <c r="D168" s="89"/>
      <c r="E168" s="89"/>
      <c r="F168" s="89"/>
      <c r="G168" s="89"/>
      <c r="H168" s="89"/>
      <c r="I168" s="103"/>
      <c r="J168" s="103"/>
      <c r="K168" s="103"/>
      <c r="L168" s="103"/>
      <c r="M168" s="103"/>
      <c r="N168" s="89"/>
      <c r="O168" s="89"/>
      <c r="P168" s="89"/>
    </row>
    <row r="169" spans="2:16">
      <c r="B169" s="89"/>
      <c r="C169" s="89"/>
      <c r="D169" s="89"/>
      <c r="E169" s="89"/>
      <c r="F169" s="89"/>
      <c r="G169" s="89"/>
      <c r="H169" s="89"/>
      <c r="I169" s="103"/>
      <c r="J169" s="103"/>
      <c r="K169" s="103"/>
      <c r="L169" s="103"/>
      <c r="M169" s="103"/>
      <c r="N169" s="89"/>
      <c r="O169" s="89"/>
      <c r="P169" s="89"/>
    </row>
    <row r="170" spans="2:16">
      <c r="B170" s="89"/>
      <c r="C170" s="89"/>
      <c r="D170" s="89"/>
      <c r="E170" s="89"/>
      <c r="F170" s="89"/>
      <c r="G170" s="89"/>
      <c r="H170" s="89"/>
      <c r="I170" s="103"/>
      <c r="J170" s="103"/>
      <c r="K170" s="103"/>
      <c r="L170" s="103"/>
      <c r="M170" s="103"/>
      <c r="N170" s="89"/>
      <c r="O170" s="89"/>
      <c r="P170" s="89"/>
    </row>
    <row r="171" spans="2:16">
      <c r="B171" s="89"/>
      <c r="C171" s="89"/>
      <c r="D171" s="89"/>
      <c r="E171" s="89"/>
      <c r="F171" s="89"/>
      <c r="G171" s="89"/>
      <c r="H171" s="89"/>
      <c r="I171" s="103"/>
      <c r="J171" s="103"/>
      <c r="K171" s="103"/>
      <c r="L171" s="103"/>
      <c r="M171" s="103"/>
      <c r="N171" s="89"/>
      <c r="O171" s="89"/>
      <c r="P171" s="89"/>
    </row>
    <row r="172" spans="2:16">
      <c r="B172" s="89"/>
      <c r="C172" s="89"/>
      <c r="D172" s="89"/>
      <c r="E172" s="89"/>
      <c r="F172" s="89"/>
      <c r="G172" s="89"/>
      <c r="H172" s="89"/>
      <c r="I172" s="103"/>
      <c r="J172" s="103"/>
      <c r="K172" s="103"/>
      <c r="L172" s="103"/>
      <c r="M172" s="103"/>
      <c r="N172" s="89"/>
      <c r="O172" s="89"/>
      <c r="P172" s="89"/>
    </row>
    <row r="173" spans="2:16">
      <c r="B173" s="89"/>
      <c r="C173" s="89"/>
      <c r="D173" s="89"/>
      <c r="E173" s="89"/>
      <c r="F173" s="89"/>
      <c r="G173" s="89"/>
      <c r="H173" s="89"/>
      <c r="I173" s="103"/>
      <c r="J173" s="103"/>
      <c r="K173" s="103"/>
      <c r="L173" s="103"/>
      <c r="M173" s="103"/>
      <c r="N173" s="89"/>
      <c r="O173" s="89"/>
      <c r="P173" s="89"/>
    </row>
    <row r="174" spans="2:16">
      <c r="B174" s="89"/>
      <c r="C174" s="89"/>
      <c r="D174" s="89"/>
      <c r="E174" s="89"/>
      <c r="F174" s="89"/>
      <c r="G174" s="89"/>
      <c r="H174" s="89"/>
      <c r="I174" s="103"/>
      <c r="J174" s="103"/>
      <c r="K174" s="103"/>
      <c r="L174" s="103"/>
      <c r="M174" s="103"/>
      <c r="N174" s="89"/>
      <c r="O174" s="89"/>
      <c r="P174" s="89"/>
    </row>
    <row r="175" spans="2:16">
      <c r="B175" s="89"/>
      <c r="C175" s="89"/>
      <c r="D175" s="89"/>
      <c r="E175" s="89"/>
      <c r="F175" s="89"/>
      <c r="G175" s="89"/>
      <c r="H175" s="89"/>
      <c r="I175" s="103"/>
      <c r="J175" s="103"/>
      <c r="K175" s="103"/>
      <c r="L175" s="103"/>
      <c r="M175" s="103"/>
      <c r="N175" s="89"/>
      <c r="O175" s="89"/>
      <c r="P175" s="89"/>
    </row>
    <row r="176" spans="2:16">
      <c r="B176" s="89"/>
      <c r="C176" s="89"/>
      <c r="D176" s="89"/>
      <c r="E176" s="89"/>
      <c r="F176" s="89"/>
      <c r="G176" s="89"/>
      <c r="H176" s="89"/>
      <c r="I176" s="103"/>
      <c r="J176" s="103"/>
      <c r="K176" s="103"/>
      <c r="L176" s="103"/>
      <c r="M176" s="103"/>
      <c r="N176" s="89"/>
      <c r="O176" s="89"/>
      <c r="P176" s="89"/>
    </row>
    <row r="177" spans="2:16">
      <c r="B177" s="89"/>
      <c r="C177" s="89"/>
      <c r="D177" s="89"/>
      <c r="E177" s="89"/>
      <c r="F177" s="89"/>
      <c r="G177" s="89"/>
      <c r="H177" s="89"/>
      <c r="I177" s="103"/>
      <c r="J177" s="103"/>
      <c r="K177" s="103"/>
      <c r="L177" s="103"/>
      <c r="M177" s="103"/>
      <c r="N177" s="89"/>
      <c r="O177" s="89"/>
      <c r="P177" s="89"/>
    </row>
    <row r="178" spans="2:16">
      <c r="B178" s="89"/>
      <c r="C178" s="89"/>
      <c r="D178" s="89"/>
      <c r="E178" s="89"/>
      <c r="F178" s="89"/>
      <c r="G178" s="89"/>
      <c r="H178" s="89"/>
      <c r="I178" s="103"/>
      <c r="J178" s="103"/>
      <c r="K178" s="103"/>
      <c r="L178" s="103"/>
      <c r="M178" s="103"/>
      <c r="N178" s="89"/>
      <c r="O178" s="89"/>
      <c r="P178" s="89"/>
    </row>
    <row r="179" spans="2:16">
      <c r="B179" s="89"/>
      <c r="C179" s="89"/>
      <c r="D179" s="89"/>
      <c r="E179" s="89"/>
      <c r="F179" s="89"/>
      <c r="G179" s="89"/>
      <c r="H179" s="89"/>
      <c r="I179" s="103"/>
      <c r="J179" s="103"/>
      <c r="K179" s="103"/>
      <c r="L179" s="103"/>
      <c r="M179" s="103"/>
      <c r="N179" s="89"/>
      <c r="O179" s="89"/>
      <c r="P179" s="89"/>
    </row>
    <row r="180" spans="2:16">
      <c r="B180" s="89"/>
      <c r="C180" s="89"/>
      <c r="D180" s="89"/>
      <c r="E180" s="89"/>
      <c r="F180" s="89"/>
      <c r="G180" s="89"/>
      <c r="H180" s="89"/>
      <c r="I180" s="103"/>
      <c r="J180" s="103"/>
      <c r="K180" s="103"/>
      <c r="L180" s="103"/>
      <c r="M180" s="103"/>
      <c r="N180" s="89"/>
      <c r="O180" s="89"/>
      <c r="P180" s="89"/>
    </row>
    <row r="181" spans="2:16">
      <c r="B181" s="89"/>
      <c r="C181" s="89"/>
      <c r="D181" s="89"/>
      <c r="E181" s="89"/>
      <c r="F181" s="89"/>
      <c r="G181" s="89"/>
      <c r="H181" s="89"/>
      <c r="I181" s="103"/>
      <c r="J181" s="103"/>
      <c r="K181" s="103"/>
      <c r="L181" s="103"/>
      <c r="M181" s="103"/>
      <c r="N181" s="89"/>
      <c r="O181" s="89"/>
      <c r="P181" s="89"/>
    </row>
    <row r="182" spans="2:16">
      <c r="B182" s="89"/>
      <c r="C182" s="89"/>
      <c r="D182" s="89"/>
      <c r="E182" s="89"/>
      <c r="F182" s="89"/>
      <c r="G182" s="89"/>
      <c r="H182" s="89"/>
      <c r="I182" s="103"/>
      <c r="J182" s="103"/>
      <c r="K182" s="103"/>
      <c r="L182" s="103"/>
      <c r="M182" s="103"/>
      <c r="N182" s="89"/>
      <c r="O182" s="89"/>
      <c r="P182" s="89"/>
    </row>
    <row r="183" spans="2:16">
      <c r="B183" s="89"/>
      <c r="C183" s="89"/>
      <c r="D183" s="89"/>
      <c r="E183" s="89"/>
      <c r="F183" s="89"/>
      <c r="G183" s="89"/>
      <c r="H183" s="89"/>
      <c r="I183" s="103"/>
      <c r="J183" s="103"/>
      <c r="K183" s="103"/>
      <c r="L183" s="103"/>
      <c r="M183" s="103"/>
      <c r="N183" s="89"/>
      <c r="O183" s="89"/>
      <c r="P183" s="89"/>
    </row>
    <row r="184" spans="2:16">
      <c r="B184" s="89"/>
      <c r="C184" s="89"/>
      <c r="D184" s="89"/>
      <c r="E184" s="89"/>
      <c r="F184" s="89"/>
      <c r="G184" s="89"/>
      <c r="H184" s="89"/>
      <c r="I184" s="103"/>
      <c r="J184" s="103"/>
      <c r="K184" s="103"/>
      <c r="L184" s="103"/>
      <c r="M184" s="103"/>
      <c r="N184" s="89"/>
      <c r="O184" s="89"/>
      <c r="P184" s="89"/>
    </row>
    <row r="185" spans="2:16">
      <c r="B185" s="89"/>
      <c r="C185" s="89"/>
      <c r="D185" s="89"/>
      <c r="E185" s="89"/>
      <c r="F185" s="89"/>
      <c r="G185" s="89"/>
      <c r="H185" s="89"/>
      <c r="I185" s="103"/>
      <c r="J185" s="103"/>
      <c r="K185" s="103"/>
      <c r="L185" s="103"/>
      <c r="M185" s="103"/>
      <c r="N185" s="89"/>
      <c r="O185" s="89"/>
      <c r="P185" s="89"/>
    </row>
    <row r="186" spans="2:16">
      <c r="B186" s="89"/>
      <c r="C186" s="89"/>
      <c r="D186" s="89"/>
      <c r="E186" s="89"/>
      <c r="F186" s="89"/>
      <c r="G186" s="89"/>
      <c r="H186" s="89"/>
      <c r="I186" s="103"/>
      <c r="J186" s="103"/>
      <c r="K186" s="103"/>
      <c r="L186" s="103"/>
      <c r="M186" s="103"/>
      <c r="N186" s="89"/>
      <c r="O186" s="89"/>
      <c r="P186" s="89"/>
    </row>
    <row r="187" spans="2:16">
      <c r="B187" s="89"/>
      <c r="C187" s="89"/>
      <c r="D187" s="89"/>
      <c r="E187" s="89"/>
      <c r="F187" s="89"/>
      <c r="G187" s="89"/>
      <c r="H187" s="89"/>
      <c r="I187" s="103"/>
      <c r="J187" s="103"/>
      <c r="K187" s="103"/>
      <c r="L187" s="103"/>
      <c r="M187" s="103"/>
      <c r="N187" s="89"/>
      <c r="O187" s="89"/>
      <c r="P187" s="89"/>
    </row>
    <row r="188" spans="2:16">
      <c r="B188" s="89"/>
      <c r="C188" s="89"/>
      <c r="D188" s="89"/>
      <c r="E188" s="89"/>
      <c r="F188" s="89"/>
      <c r="G188" s="89"/>
      <c r="H188" s="89"/>
      <c r="I188" s="103"/>
      <c r="J188" s="103"/>
      <c r="K188" s="103"/>
      <c r="L188" s="103"/>
      <c r="M188" s="103"/>
      <c r="N188" s="89"/>
      <c r="O188" s="89"/>
      <c r="P188" s="89"/>
    </row>
    <row r="189" spans="2:16">
      <c r="B189" s="89"/>
      <c r="C189" s="89"/>
      <c r="D189" s="89"/>
      <c r="E189" s="89"/>
      <c r="F189" s="89"/>
      <c r="G189" s="89"/>
      <c r="H189" s="89"/>
      <c r="I189" s="103"/>
      <c r="J189" s="103"/>
      <c r="K189" s="103"/>
      <c r="L189" s="103"/>
      <c r="M189" s="103"/>
      <c r="N189" s="89"/>
      <c r="O189" s="89"/>
      <c r="P189" s="89"/>
    </row>
    <row r="190" spans="2:16">
      <c r="B190" s="89"/>
      <c r="C190" s="89"/>
      <c r="D190" s="89"/>
      <c r="E190" s="89"/>
      <c r="F190" s="89"/>
      <c r="G190" s="89"/>
      <c r="H190" s="89"/>
      <c r="I190" s="103"/>
      <c r="J190" s="103"/>
      <c r="K190" s="103"/>
      <c r="L190" s="103"/>
      <c r="M190" s="103"/>
      <c r="N190" s="89"/>
      <c r="O190" s="89"/>
      <c r="P190" s="89"/>
    </row>
    <row r="191" spans="2:16">
      <c r="B191" s="89"/>
      <c r="C191" s="89"/>
      <c r="D191" s="89"/>
      <c r="E191" s="89"/>
      <c r="F191" s="89"/>
      <c r="G191" s="89"/>
      <c r="H191" s="89"/>
      <c r="I191" s="103"/>
      <c r="J191" s="103"/>
      <c r="K191" s="103"/>
      <c r="L191" s="103"/>
      <c r="M191" s="103"/>
      <c r="N191" s="89"/>
      <c r="O191" s="89"/>
      <c r="P191" s="89"/>
    </row>
    <row r="192" spans="2:16">
      <c r="B192" s="89"/>
      <c r="C192" s="89"/>
      <c r="D192" s="89"/>
      <c r="E192" s="89"/>
      <c r="F192" s="89"/>
      <c r="G192" s="89"/>
      <c r="H192" s="89"/>
      <c r="I192" s="103"/>
      <c r="J192" s="103"/>
      <c r="K192" s="103"/>
      <c r="L192" s="103"/>
      <c r="M192" s="103"/>
      <c r="N192" s="89"/>
      <c r="O192" s="89"/>
      <c r="P192" s="89"/>
    </row>
    <row r="193" spans="2:16">
      <c r="B193" s="89"/>
      <c r="C193" s="89"/>
      <c r="D193" s="89"/>
      <c r="E193" s="89"/>
      <c r="F193" s="89"/>
      <c r="G193" s="89"/>
      <c r="H193" s="89"/>
      <c r="I193" s="103"/>
      <c r="J193" s="103"/>
      <c r="K193" s="103"/>
      <c r="L193" s="103"/>
      <c r="M193" s="103"/>
      <c r="N193" s="89"/>
      <c r="O193" s="89"/>
      <c r="P193" s="89"/>
    </row>
    <row r="194" spans="2:16">
      <c r="B194" s="89"/>
      <c r="C194" s="89"/>
      <c r="D194" s="89"/>
      <c r="E194" s="89"/>
      <c r="F194" s="89"/>
      <c r="G194" s="89"/>
      <c r="H194" s="89"/>
      <c r="I194" s="103"/>
      <c r="J194" s="103"/>
      <c r="K194" s="103"/>
      <c r="L194" s="103"/>
      <c r="M194" s="103"/>
      <c r="N194" s="89"/>
      <c r="O194" s="89"/>
      <c r="P194" s="89"/>
    </row>
    <row r="195" spans="2:16">
      <c r="B195" s="89"/>
      <c r="C195" s="89"/>
      <c r="D195" s="89"/>
      <c r="E195" s="89"/>
      <c r="F195" s="89"/>
      <c r="G195" s="89"/>
      <c r="H195" s="89"/>
      <c r="I195" s="103"/>
      <c r="J195" s="103"/>
      <c r="K195" s="103"/>
      <c r="L195" s="103"/>
      <c r="M195" s="103"/>
      <c r="N195" s="89"/>
      <c r="O195" s="89"/>
      <c r="P195" s="89"/>
    </row>
    <row r="196" spans="2:16">
      <c r="B196" s="89"/>
      <c r="C196" s="89"/>
      <c r="D196" s="89"/>
      <c r="E196" s="89"/>
      <c r="F196" s="89"/>
      <c r="G196" s="89"/>
      <c r="H196" s="89"/>
      <c r="I196" s="103"/>
      <c r="J196" s="103"/>
      <c r="K196" s="103"/>
      <c r="L196" s="103"/>
      <c r="M196" s="103"/>
      <c r="N196" s="89"/>
      <c r="O196" s="89"/>
      <c r="P196" s="89"/>
    </row>
    <row r="197" spans="2:16">
      <c r="B197" s="89"/>
      <c r="C197" s="89"/>
      <c r="D197" s="89"/>
      <c r="E197" s="89"/>
      <c r="F197" s="89"/>
      <c r="G197" s="89"/>
      <c r="H197" s="89"/>
      <c r="I197" s="103"/>
      <c r="J197" s="103"/>
      <c r="K197" s="103"/>
      <c r="L197" s="103"/>
      <c r="M197" s="103"/>
      <c r="N197" s="89"/>
      <c r="O197" s="89"/>
      <c r="P197" s="89"/>
    </row>
    <row r="198" spans="2:16">
      <c r="B198" s="89"/>
      <c r="C198" s="89"/>
      <c r="D198" s="89"/>
      <c r="E198" s="89"/>
      <c r="F198" s="89"/>
      <c r="G198" s="89"/>
      <c r="H198" s="89"/>
      <c r="I198" s="103"/>
      <c r="J198" s="103"/>
      <c r="K198" s="103"/>
      <c r="L198" s="103"/>
      <c r="M198" s="103"/>
      <c r="N198" s="89"/>
      <c r="O198" s="89"/>
      <c r="P198" s="89"/>
    </row>
    <row r="199" spans="2:16">
      <c r="B199" s="89"/>
      <c r="C199" s="89"/>
      <c r="D199" s="89"/>
      <c r="E199" s="89"/>
      <c r="F199" s="89"/>
      <c r="G199" s="89"/>
      <c r="H199" s="89"/>
      <c r="I199" s="103"/>
      <c r="J199" s="103"/>
      <c r="K199" s="103"/>
      <c r="L199" s="103"/>
      <c r="M199" s="103"/>
      <c r="N199" s="89"/>
      <c r="O199" s="89"/>
      <c r="P199" s="89"/>
    </row>
    <row r="200" spans="2:16">
      <c r="B200" s="89"/>
      <c r="C200" s="89"/>
      <c r="D200" s="89"/>
      <c r="E200" s="89"/>
      <c r="F200" s="89"/>
      <c r="G200" s="89"/>
      <c r="H200" s="89"/>
      <c r="I200" s="103"/>
      <c r="J200" s="103"/>
      <c r="K200" s="103"/>
      <c r="L200" s="103"/>
      <c r="M200" s="103"/>
      <c r="N200" s="89"/>
      <c r="O200" s="89"/>
      <c r="P200" s="89"/>
    </row>
    <row r="201" spans="2:16">
      <c r="B201" s="89"/>
      <c r="C201" s="89"/>
      <c r="D201" s="89"/>
      <c r="E201" s="89"/>
      <c r="F201" s="89"/>
      <c r="G201" s="89"/>
      <c r="H201" s="89"/>
      <c r="I201" s="103"/>
      <c r="J201" s="103"/>
      <c r="K201" s="103"/>
      <c r="L201" s="103"/>
      <c r="M201" s="103"/>
      <c r="N201" s="89"/>
      <c r="O201" s="89"/>
      <c r="P201" s="89"/>
    </row>
    <row r="202" spans="2:16">
      <c r="B202" s="89"/>
      <c r="C202" s="89"/>
      <c r="D202" s="89"/>
      <c r="E202" s="89"/>
      <c r="F202" s="89"/>
      <c r="G202" s="89"/>
      <c r="H202" s="89"/>
      <c r="I202" s="103"/>
      <c r="J202" s="103"/>
      <c r="K202" s="103"/>
      <c r="L202" s="103"/>
      <c r="M202" s="103"/>
      <c r="N202" s="89"/>
      <c r="O202" s="89"/>
      <c r="P202" s="89"/>
    </row>
    <row r="203" spans="2:16">
      <c r="B203" s="89"/>
      <c r="C203" s="89"/>
      <c r="D203" s="89"/>
      <c r="E203" s="89"/>
      <c r="F203" s="89"/>
      <c r="G203" s="89"/>
      <c r="H203" s="89"/>
      <c r="I203" s="103"/>
      <c r="J203" s="103"/>
      <c r="K203" s="103"/>
      <c r="L203" s="103"/>
      <c r="M203" s="103"/>
      <c r="N203" s="89"/>
      <c r="O203" s="89"/>
      <c r="P203" s="89"/>
    </row>
    <row r="204" spans="2:16">
      <c r="B204" s="89"/>
      <c r="C204" s="89"/>
      <c r="D204" s="89"/>
      <c r="E204" s="89"/>
      <c r="F204" s="89"/>
      <c r="G204" s="89"/>
      <c r="H204" s="89"/>
      <c r="I204" s="103"/>
      <c r="J204" s="103"/>
      <c r="K204" s="103"/>
      <c r="L204" s="103"/>
      <c r="M204" s="103"/>
      <c r="N204" s="89"/>
      <c r="O204" s="89"/>
      <c r="P204" s="89"/>
    </row>
    <row r="205" spans="2:16">
      <c r="B205" s="89"/>
      <c r="C205" s="89"/>
      <c r="D205" s="89"/>
      <c r="E205" s="89"/>
      <c r="F205" s="89"/>
      <c r="G205" s="89"/>
      <c r="H205" s="89"/>
      <c r="I205" s="103"/>
      <c r="J205" s="103"/>
      <c r="K205" s="103"/>
      <c r="L205" s="103"/>
      <c r="M205" s="103"/>
      <c r="N205" s="89"/>
      <c r="O205" s="89"/>
      <c r="P205" s="89"/>
    </row>
    <row r="206" spans="2:16">
      <c r="B206" s="89"/>
      <c r="C206" s="89"/>
      <c r="D206" s="89"/>
      <c r="E206" s="89"/>
      <c r="F206" s="89"/>
      <c r="G206" s="89"/>
      <c r="H206" s="89"/>
      <c r="I206" s="103"/>
      <c r="J206" s="103"/>
      <c r="K206" s="103"/>
      <c r="L206" s="103"/>
      <c r="M206" s="103"/>
      <c r="N206" s="89"/>
      <c r="O206" s="89"/>
      <c r="P206" s="89"/>
    </row>
    <row r="207" spans="2:16">
      <c r="B207" s="89"/>
      <c r="C207" s="89"/>
      <c r="D207" s="89"/>
      <c r="E207" s="89"/>
      <c r="F207" s="89"/>
      <c r="G207" s="89"/>
      <c r="H207" s="89"/>
      <c r="I207" s="103"/>
      <c r="J207" s="103"/>
      <c r="K207" s="103"/>
      <c r="L207" s="103"/>
      <c r="M207" s="103"/>
      <c r="N207" s="89"/>
      <c r="O207" s="89"/>
      <c r="P207" s="89"/>
    </row>
    <row r="208" spans="2:16">
      <c r="B208" s="89"/>
      <c r="C208" s="89"/>
      <c r="D208" s="89"/>
      <c r="E208" s="89"/>
      <c r="F208" s="89"/>
      <c r="G208" s="89"/>
      <c r="H208" s="89"/>
      <c r="I208" s="103"/>
      <c r="J208" s="103"/>
      <c r="K208" s="103"/>
      <c r="L208" s="103"/>
      <c r="M208" s="103"/>
      <c r="N208" s="89"/>
      <c r="O208" s="89"/>
      <c r="P208" s="89"/>
    </row>
    <row r="209" spans="2:16">
      <c r="B209" s="89"/>
      <c r="C209" s="89"/>
      <c r="D209" s="89"/>
      <c r="E209" s="89"/>
      <c r="F209" s="89"/>
      <c r="G209" s="89"/>
      <c r="H209" s="89"/>
      <c r="I209" s="103"/>
      <c r="J209" s="103"/>
      <c r="K209" s="103"/>
      <c r="L209" s="103"/>
      <c r="M209" s="103"/>
      <c r="N209" s="89"/>
      <c r="O209" s="89"/>
      <c r="P209" s="89"/>
    </row>
    <row r="210" spans="2:16">
      <c r="B210" s="89"/>
      <c r="C210" s="89"/>
      <c r="D210" s="89"/>
      <c r="E210" s="89"/>
      <c r="F210" s="89"/>
      <c r="G210" s="89"/>
      <c r="H210" s="89"/>
      <c r="I210" s="103"/>
      <c r="J210" s="103"/>
      <c r="K210" s="103"/>
      <c r="L210" s="103"/>
      <c r="M210" s="103"/>
      <c r="N210" s="89"/>
      <c r="O210" s="89"/>
      <c r="P210" s="89"/>
    </row>
    <row r="211" spans="2:16">
      <c r="B211" s="89"/>
      <c r="C211" s="89"/>
      <c r="D211" s="89"/>
      <c r="E211" s="89"/>
      <c r="F211" s="89"/>
      <c r="G211" s="89"/>
      <c r="H211" s="89"/>
      <c r="I211" s="103"/>
      <c r="J211" s="103"/>
      <c r="K211" s="103"/>
      <c r="L211" s="103"/>
      <c r="M211" s="103"/>
      <c r="N211" s="89"/>
      <c r="O211" s="89"/>
      <c r="P211" s="89"/>
    </row>
    <row r="212" spans="2:16">
      <c r="B212" s="89"/>
      <c r="C212" s="89"/>
      <c r="D212" s="89"/>
      <c r="E212" s="89"/>
      <c r="F212" s="89"/>
      <c r="G212" s="89"/>
      <c r="H212" s="89"/>
      <c r="I212" s="103"/>
      <c r="J212" s="103"/>
      <c r="K212" s="103"/>
      <c r="L212" s="103"/>
      <c r="M212" s="103"/>
      <c r="N212" s="89"/>
      <c r="O212" s="89"/>
      <c r="P212" s="89"/>
    </row>
    <row r="213" spans="2:16">
      <c r="B213" s="89"/>
      <c r="C213" s="89"/>
      <c r="D213" s="89"/>
      <c r="E213" s="89"/>
      <c r="F213" s="89"/>
      <c r="G213" s="89"/>
      <c r="H213" s="89"/>
      <c r="I213" s="103"/>
      <c r="J213" s="103"/>
      <c r="K213" s="103"/>
      <c r="L213" s="103"/>
      <c r="M213" s="103"/>
      <c r="N213" s="89"/>
      <c r="O213" s="89"/>
      <c r="P213" s="89"/>
    </row>
    <row r="214" spans="2:16">
      <c r="B214" s="89"/>
      <c r="C214" s="89"/>
      <c r="D214" s="89"/>
      <c r="E214" s="89"/>
      <c r="F214" s="89"/>
      <c r="G214" s="89"/>
      <c r="H214" s="89"/>
      <c r="I214" s="103"/>
      <c r="J214" s="103"/>
      <c r="K214" s="103"/>
      <c r="L214" s="103"/>
      <c r="M214" s="103"/>
      <c r="N214" s="89"/>
      <c r="O214" s="89"/>
      <c r="P214" s="89"/>
    </row>
    <row r="215" spans="2:16">
      <c r="B215" s="89"/>
      <c r="C215" s="89"/>
      <c r="D215" s="89"/>
      <c r="E215" s="89"/>
      <c r="F215" s="89"/>
      <c r="G215" s="89"/>
      <c r="H215" s="89"/>
      <c r="I215" s="103"/>
      <c r="J215" s="103"/>
      <c r="K215" s="103"/>
      <c r="L215" s="103"/>
      <c r="M215" s="103"/>
      <c r="N215" s="89"/>
      <c r="O215" s="89"/>
      <c r="P215" s="89"/>
    </row>
    <row r="216" spans="2:16">
      <c r="B216" s="89"/>
      <c r="C216" s="89"/>
      <c r="D216" s="89"/>
      <c r="E216" s="89"/>
      <c r="F216" s="89"/>
      <c r="G216" s="89"/>
      <c r="H216" s="89"/>
      <c r="I216" s="103"/>
      <c r="J216" s="103"/>
      <c r="K216" s="103"/>
      <c r="L216" s="103"/>
      <c r="M216" s="103"/>
      <c r="N216" s="89"/>
      <c r="O216" s="89"/>
      <c r="P216" s="89"/>
    </row>
    <row r="217" spans="2:16">
      <c r="B217" s="89"/>
      <c r="C217" s="89"/>
      <c r="D217" s="89"/>
      <c r="E217" s="89"/>
      <c r="F217" s="89"/>
      <c r="G217" s="89"/>
      <c r="H217" s="89"/>
      <c r="I217" s="103"/>
      <c r="J217" s="103"/>
      <c r="K217" s="103"/>
      <c r="L217" s="103"/>
      <c r="M217" s="103"/>
      <c r="N217" s="89"/>
      <c r="O217" s="89"/>
      <c r="P217" s="89"/>
    </row>
    <row r="218" spans="2:16">
      <c r="B218" s="89"/>
      <c r="C218" s="89"/>
      <c r="D218" s="89"/>
      <c r="E218" s="89"/>
      <c r="F218" s="89"/>
      <c r="G218" s="89"/>
      <c r="H218" s="89"/>
      <c r="I218" s="103"/>
      <c r="J218" s="103"/>
      <c r="K218" s="103"/>
      <c r="L218" s="103"/>
      <c r="M218" s="103"/>
      <c r="N218" s="89"/>
      <c r="O218" s="89"/>
      <c r="P218" s="89"/>
    </row>
    <row r="219" spans="2:16">
      <c r="B219" s="89"/>
      <c r="C219" s="89"/>
      <c r="D219" s="89"/>
      <c r="E219" s="89"/>
      <c r="F219" s="89"/>
      <c r="G219" s="89"/>
      <c r="H219" s="89"/>
      <c r="I219" s="103"/>
      <c r="J219" s="103"/>
      <c r="K219" s="103"/>
      <c r="L219" s="103"/>
      <c r="M219" s="103"/>
      <c r="N219" s="89"/>
      <c r="O219" s="89"/>
      <c r="P219" s="89"/>
    </row>
    <row r="220" spans="2:16">
      <c r="B220" s="89"/>
      <c r="C220" s="89"/>
      <c r="D220" s="89"/>
      <c r="E220" s="89"/>
      <c r="F220" s="89"/>
      <c r="G220" s="89"/>
      <c r="H220" s="89"/>
      <c r="I220" s="103"/>
      <c r="J220" s="103"/>
      <c r="K220" s="103"/>
      <c r="L220" s="103"/>
      <c r="M220" s="103"/>
      <c r="N220" s="89"/>
      <c r="O220" s="89"/>
      <c r="P220" s="89"/>
    </row>
    <row r="221" spans="2:16">
      <c r="B221" s="89"/>
      <c r="C221" s="89"/>
      <c r="D221" s="89"/>
      <c r="E221" s="89"/>
      <c r="F221" s="89"/>
      <c r="G221" s="89"/>
      <c r="H221" s="89"/>
      <c r="I221" s="103"/>
      <c r="J221" s="103"/>
      <c r="K221" s="103"/>
      <c r="L221" s="103"/>
      <c r="M221" s="103"/>
      <c r="N221" s="89"/>
      <c r="O221" s="89"/>
      <c r="P221" s="89"/>
    </row>
    <row r="222" spans="2:16">
      <c r="B222" s="89"/>
      <c r="C222" s="89"/>
      <c r="D222" s="89"/>
      <c r="E222" s="89"/>
      <c r="F222" s="89"/>
      <c r="G222" s="89"/>
      <c r="H222" s="89"/>
      <c r="I222" s="103"/>
      <c r="J222" s="103"/>
      <c r="K222" s="103"/>
      <c r="L222" s="103"/>
      <c r="M222" s="103"/>
      <c r="N222" s="89"/>
      <c r="O222" s="89"/>
      <c r="P222" s="89"/>
    </row>
    <row r="223" spans="2:16">
      <c r="B223" s="89"/>
      <c r="C223" s="89"/>
      <c r="D223" s="89"/>
      <c r="E223" s="89"/>
      <c r="F223" s="89"/>
      <c r="G223" s="89"/>
      <c r="H223" s="89"/>
      <c r="I223" s="103"/>
      <c r="J223" s="103"/>
      <c r="K223" s="103"/>
      <c r="L223" s="103"/>
      <c r="M223" s="103"/>
      <c r="N223" s="89"/>
      <c r="O223" s="89"/>
      <c r="P223" s="89"/>
    </row>
    <row r="224" spans="2:16">
      <c r="B224" s="89"/>
      <c r="C224" s="89"/>
      <c r="D224" s="89"/>
      <c r="E224" s="89"/>
      <c r="F224" s="89"/>
      <c r="G224" s="89"/>
      <c r="H224" s="89"/>
      <c r="I224" s="103"/>
      <c r="J224" s="103"/>
      <c r="K224" s="103"/>
      <c r="L224" s="103"/>
      <c r="M224" s="103"/>
      <c r="N224" s="89"/>
      <c r="O224" s="89"/>
      <c r="P224" s="89"/>
    </row>
    <row r="225" spans="2:16">
      <c r="B225" s="89"/>
      <c r="C225" s="89"/>
      <c r="D225" s="89"/>
      <c r="E225" s="89"/>
      <c r="F225" s="89"/>
      <c r="G225" s="89"/>
      <c r="H225" s="89"/>
      <c r="I225" s="103"/>
      <c r="J225" s="103"/>
      <c r="K225" s="103"/>
      <c r="L225" s="103"/>
      <c r="M225" s="103"/>
      <c r="N225" s="89"/>
      <c r="O225" s="89"/>
      <c r="P225" s="89"/>
    </row>
    <row r="226" spans="2:16">
      <c r="B226" s="89"/>
      <c r="C226" s="89"/>
      <c r="D226" s="89"/>
      <c r="E226" s="89"/>
      <c r="F226" s="89"/>
      <c r="G226" s="89"/>
      <c r="H226" s="89"/>
      <c r="I226" s="103"/>
      <c r="J226" s="103"/>
      <c r="K226" s="103"/>
      <c r="L226" s="103"/>
      <c r="M226" s="103"/>
      <c r="N226" s="89"/>
      <c r="O226" s="89"/>
      <c r="P226" s="89"/>
    </row>
    <row r="227" spans="2:16">
      <c r="B227" s="89"/>
      <c r="C227" s="89"/>
      <c r="D227" s="89"/>
      <c r="E227" s="89"/>
      <c r="F227" s="89"/>
      <c r="G227" s="89"/>
      <c r="H227" s="89"/>
      <c r="I227" s="103"/>
      <c r="J227" s="103"/>
      <c r="K227" s="103"/>
      <c r="L227" s="103"/>
      <c r="M227" s="103"/>
      <c r="N227" s="89"/>
      <c r="O227" s="89"/>
      <c r="P227" s="89"/>
    </row>
    <row r="228" spans="2:16">
      <c r="B228" s="89"/>
      <c r="C228" s="89"/>
      <c r="D228" s="89"/>
      <c r="E228" s="89"/>
      <c r="F228" s="89"/>
      <c r="G228" s="89"/>
      <c r="H228" s="89"/>
      <c r="I228" s="103"/>
      <c r="J228" s="103"/>
      <c r="K228" s="103"/>
      <c r="L228" s="103"/>
      <c r="M228" s="103"/>
      <c r="N228" s="89"/>
      <c r="O228" s="89"/>
      <c r="P228" s="89"/>
    </row>
    <row r="229" spans="2:16">
      <c r="B229" s="89"/>
      <c r="C229" s="89"/>
      <c r="D229" s="89"/>
      <c r="E229" s="89"/>
      <c r="F229" s="89"/>
      <c r="G229" s="89"/>
      <c r="H229" s="89"/>
      <c r="I229" s="103"/>
      <c r="J229" s="103"/>
      <c r="K229" s="103"/>
      <c r="L229" s="103"/>
      <c r="M229" s="103"/>
      <c r="N229" s="89"/>
      <c r="O229" s="89"/>
      <c r="P229" s="89"/>
    </row>
    <row r="230" spans="2:16">
      <c r="B230" s="89"/>
      <c r="C230" s="89"/>
      <c r="D230" s="89"/>
      <c r="E230" s="89"/>
      <c r="F230" s="89"/>
      <c r="G230" s="89"/>
      <c r="H230" s="89"/>
      <c r="I230" s="103"/>
      <c r="J230" s="103"/>
      <c r="K230" s="103"/>
      <c r="L230" s="103"/>
      <c r="M230" s="103"/>
      <c r="N230" s="89"/>
      <c r="O230" s="89"/>
      <c r="P230" s="89"/>
    </row>
    <row r="231" spans="2:16">
      <c r="B231" s="89"/>
      <c r="C231" s="89"/>
      <c r="D231" s="89"/>
      <c r="E231" s="89"/>
      <c r="F231" s="89"/>
      <c r="G231" s="89"/>
      <c r="H231" s="89"/>
      <c r="I231" s="103"/>
      <c r="J231" s="103"/>
      <c r="K231" s="103"/>
      <c r="L231" s="103"/>
      <c r="M231" s="103"/>
      <c r="N231" s="89"/>
      <c r="O231" s="89"/>
      <c r="P231" s="89"/>
    </row>
    <row r="232" spans="2:16">
      <c r="B232" s="89"/>
      <c r="C232" s="89"/>
      <c r="D232" s="89"/>
      <c r="E232" s="89"/>
      <c r="F232" s="89"/>
      <c r="G232" s="89"/>
      <c r="H232" s="89"/>
      <c r="I232" s="103"/>
      <c r="J232" s="103"/>
      <c r="K232" s="103"/>
      <c r="L232" s="103"/>
      <c r="M232" s="103"/>
      <c r="N232" s="89"/>
      <c r="O232" s="89"/>
      <c r="P232" s="89"/>
    </row>
    <row r="233" spans="2:16">
      <c r="B233" s="89"/>
      <c r="C233" s="89"/>
      <c r="D233" s="89"/>
      <c r="E233" s="89"/>
      <c r="F233" s="89"/>
      <c r="G233" s="89"/>
      <c r="H233" s="89"/>
      <c r="I233" s="103"/>
      <c r="J233" s="103"/>
      <c r="K233" s="103"/>
      <c r="L233" s="103"/>
      <c r="M233" s="103"/>
      <c r="N233" s="89"/>
      <c r="O233" s="89"/>
      <c r="P233" s="89"/>
    </row>
    <row r="234" spans="2:16">
      <c r="B234" s="89"/>
      <c r="C234" s="89"/>
      <c r="D234" s="89"/>
      <c r="E234" s="89"/>
      <c r="F234" s="89"/>
      <c r="G234" s="89"/>
      <c r="H234" s="89"/>
      <c r="I234" s="103"/>
      <c r="J234" s="103"/>
      <c r="K234" s="103"/>
      <c r="L234" s="103"/>
      <c r="M234" s="103"/>
      <c r="N234" s="89"/>
      <c r="O234" s="89"/>
      <c r="P234" s="89"/>
    </row>
    <row r="235" spans="2:16">
      <c r="B235" s="89"/>
      <c r="C235" s="89"/>
      <c r="D235" s="89"/>
      <c r="E235" s="89"/>
      <c r="F235" s="89"/>
      <c r="G235" s="89"/>
      <c r="H235" s="89"/>
      <c r="I235" s="103"/>
      <c r="J235" s="103"/>
      <c r="K235" s="103"/>
      <c r="L235" s="103"/>
      <c r="M235" s="103"/>
      <c r="N235" s="89"/>
      <c r="O235" s="89"/>
      <c r="P235" s="89"/>
    </row>
    <row r="236" spans="2:16">
      <c r="B236" s="89"/>
      <c r="C236" s="89"/>
      <c r="D236" s="89"/>
      <c r="E236" s="89"/>
      <c r="F236" s="89"/>
      <c r="G236" s="89"/>
      <c r="H236" s="89"/>
      <c r="I236" s="103"/>
      <c r="J236" s="103"/>
      <c r="K236" s="103"/>
      <c r="L236" s="103"/>
      <c r="M236" s="103"/>
      <c r="N236" s="89"/>
      <c r="O236" s="89"/>
      <c r="P236" s="89"/>
    </row>
    <row r="237" spans="2:16">
      <c r="B237" s="89"/>
      <c r="C237" s="89"/>
      <c r="D237" s="89"/>
      <c r="E237" s="89"/>
      <c r="F237" s="89"/>
      <c r="G237" s="89"/>
      <c r="H237" s="89"/>
      <c r="I237" s="103"/>
      <c r="J237" s="103"/>
      <c r="K237" s="103"/>
      <c r="L237" s="103"/>
      <c r="M237" s="103"/>
      <c r="N237" s="89"/>
      <c r="O237" s="89"/>
      <c r="P237" s="89"/>
    </row>
    <row r="238" spans="2:16">
      <c r="B238" s="89"/>
      <c r="C238" s="89"/>
      <c r="D238" s="89"/>
      <c r="E238" s="89"/>
      <c r="F238" s="89"/>
      <c r="G238" s="89"/>
      <c r="H238" s="89"/>
      <c r="I238" s="103"/>
      <c r="J238" s="103"/>
      <c r="K238" s="103"/>
      <c r="L238" s="103"/>
      <c r="M238" s="103"/>
      <c r="N238" s="89"/>
      <c r="O238" s="89"/>
      <c r="P238" s="89"/>
    </row>
    <row r="239" spans="2:16">
      <c r="B239" s="89"/>
      <c r="C239" s="89"/>
      <c r="D239" s="89"/>
      <c r="E239" s="89"/>
      <c r="F239" s="89"/>
      <c r="G239" s="89"/>
      <c r="H239" s="89"/>
      <c r="I239" s="103"/>
      <c r="J239" s="103"/>
      <c r="K239" s="103"/>
      <c r="L239" s="103"/>
      <c r="M239" s="103"/>
      <c r="N239" s="89"/>
      <c r="O239" s="89"/>
      <c r="P239" s="89"/>
    </row>
    <row r="240" spans="2:16">
      <c r="B240" s="89"/>
      <c r="C240" s="89"/>
      <c r="D240" s="89"/>
      <c r="E240" s="89"/>
      <c r="F240" s="89"/>
      <c r="G240" s="89"/>
      <c r="H240" s="89"/>
      <c r="I240" s="103"/>
      <c r="J240" s="103"/>
      <c r="K240" s="103"/>
      <c r="L240" s="103"/>
      <c r="M240" s="103"/>
      <c r="N240" s="89"/>
      <c r="O240" s="89"/>
      <c r="P240" s="89"/>
    </row>
    <row r="241" spans="2:16">
      <c r="B241" s="89"/>
      <c r="C241" s="89"/>
      <c r="D241" s="89"/>
      <c r="E241" s="89"/>
      <c r="F241" s="89"/>
      <c r="G241" s="89"/>
      <c r="H241" s="89"/>
      <c r="I241" s="103"/>
      <c r="J241" s="103"/>
      <c r="K241" s="103"/>
      <c r="L241" s="103"/>
      <c r="M241" s="103"/>
      <c r="N241" s="89"/>
      <c r="O241" s="89"/>
      <c r="P241" s="89"/>
    </row>
    <row r="242" spans="2:16">
      <c r="B242" s="89"/>
      <c r="C242" s="89"/>
      <c r="D242" s="89"/>
      <c r="E242" s="89"/>
      <c r="F242" s="89"/>
      <c r="G242" s="89"/>
      <c r="H242" s="89"/>
      <c r="I242" s="103"/>
      <c r="J242" s="103"/>
      <c r="K242" s="103"/>
      <c r="L242" s="103"/>
      <c r="M242" s="103"/>
      <c r="N242" s="89"/>
      <c r="O242" s="89"/>
      <c r="P242" s="89"/>
    </row>
    <row r="243" spans="2:16">
      <c r="B243" s="89"/>
      <c r="C243" s="89"/>
      <c r="D243" s="89"/>
      <c r="E243" s="89"/>
      <c r="F243" s="89"/>
      <c r="G243" s="89"/>
      <c r="H243" s="89"/>
      <c r="I243" s="103"/>
      <c r="J243" s="103"/>
      <c r="K243" s="103"/>
      <c r="L243" s="103"/>
      <c r="M243" s="103"/>
      <c r="N243" s="89"/>
      <c r="O243" s="89"/>
      <c r="P243" s="89"/>
    </row>
    <row r="244" spans="2:16">
      <c r="B244" s="89"/>
      <c r="C244" s="89"/>
      <c r="D244" s="89"/>
      <c r="E244" s="89"/>
      <c r="F244" s="89"/>
      <c r="G244" s="89"/>
      <c r="H244" s="89"/>
      <c r="I244" s="103"/>
      <c r="J244" s="103"/>
      <c r="K244" s="103"/>
      <c r="L244" s="103"/>
      <c r="M244" s="103"/>
      <c r="N244" s="89"/>
      <c r="O244" s="89"/>
      <c r="P244" s="89"/>
    </row>
    <row r="245" spans="2:16">
      <c r="B245" s="89"/>
      <c r="C245" s="89"/>
      <c r="D245" s="89"/>
      <c r="E245" s="89"/>
      <c r="F245" s="89"/>
      <c r="G245" s="89"/>
      <c r="H245" s="89"/>
      <c r="I245" s="103"/>
      <c r="J245" s="103"/>
      <c r="K245" s="103"/>
      <c r="L245" s="103"/>
      <c r="M245" s="103"/>
      <c r="N245" s="89"/>
      <c r="O245" s="89"/>
      <c r="P245" s="89"/>
    </row>
    <row r="246" spans="2:16">
      <c r="B246" s="89"/>
      <c r="C246" s="89"/>
      <c r="D246" s="89"/>
      <c r="E246" s="89"/>
      <c r="F246" s="89"/>
      <c r="G246" s="89"/>
      <c r="H246" s="89"/>
      <c r="I246" s="103"/>
      <c r="J246" s="103"/>
      <c r="K246" s="103"/>
      <c r="L246" s="103"/>
      <c r="M246" s="103"/>
      <c r="N246" s="89"/>
      <c r="O246" s="89"/>
      <c r="P246" s="89"/>
    </row>
    <row r="247" spans="2:16">
      <c r="B247" s="89"/>
      <c r="C247" s="89"/>
      <c r="D247" s="89"/>
      <c r="E247" s="89"/>
      <c r="F247" s="89"/>
      <c r="G247" s="89"/>
      <c r="H247" s="89"/>
      <c r="I247" s="103"/>
      <c r="J247" s="103"/>
      <c r="K247" s="103"/>
      <c r="L247" s="103"/>
      <c r="M247" s="103"/>
      <c r="N247" s="89"/>
      <c r="O247" s="89"/>
      <c r="P247" s="89"/>
    </row>
    <row r="248" spans="2:16">
      <c r="B248" s="89"/>
      <c r="C248" s="89"/>
      <c r="D248" s="89"/>
      <c r="E248" s="89"/>
      <c r="F248" s="89"/>
      <c r="G248" s="89"/>
      <c r="H248" s="89"/>
      <c r="I248" s="103"/>
      <c r="J248" s="103"/>
      <c r="K248" s="103"/>
      <c r="L248" s="103"/>
      <c r="M248" s="103"/>
      <c r="N248" s="89"/>
      <c r="O248" s="89"/>
      <c r="P248" s="89"/>
    </row>
    <row r="249" spans="2:16">
      <c r="B249" s="89"/>
      <c r="C249" s="89"/>
      <c r="D249" s="89"/>
      <c r="E249" s="89"/>
      <c r="F249" s="89"/>
      <c r="G249" s="89"/>
      <c r="H249" s="89"/>
      <c r="I249" s="103"/>
      <c r="J249" s="103"/>
      <c r="K249" s="103"/>
      <c r="L249" s="103"/>
      <c r="M249" s="103"/>
      <c r="N249" s="89"/>
      <c r="O249" s="89"/>
      <c r="P249" s="89"/>
    </row>
    <row r="250" spans="2:16">
      <c r="B250" s="89"/>
      <c r="C250" s="89"/>
      <c r="D250" s="89"/>
      <c r="E250" s="89"/>
      <c r="F250" s="89"/>
      <c r="G250" s="89"/>
      <c r="H250" s="89"/>
      <c r="I250" s="103"/>
      <c r="J250" s="103"/>
      <c r="K250" s="103"/>
      <c r="L250" s="103"/>
      <c r="M250" s="103"/>
      <c r="N250" s="89"/>
      <c r="O250" s="89"/>
      <c r="P250" s="89"/>
    </row>
    <row r="251" spans="2:16">
      <c r="B251" s="89"/>
      <c r="C251" s="89"/>
      <c r="D251" s="89"/>
      <c r="E251" s="89"/>
      <c r="F251" s="89"/>
      <c r="G251" s="89"/>
      <c r="H251" s="89"/>
      <c r="I251" s="103"/>
      <c r="J251" s="103"/>
      <c r="K251" s="103"/>
      <c r="L251" s="103"/>
      <c r="M251" s="103"/>
      <c r="N251" s="89"/>
      <c r="O251" s="89"/>
      <c r="P251" s="89"/>
    </row>
    <row r="252" spans="2:16">
      <c r="B252" s="89"/>
      <c r="C252" s="89"/>
      <c r="D252" s="89"/>
      <c r="E252" s="89"/>
      <c r="F252" s="89"/>
      <c r="G252" s="89"/>
      <c r="H252" s="89"/>
      <c r="I252" s="103"/>
      <c r="J252" s="103"/>
      <c r="K252" s="103"/>
      <c r="L252" s="103"/>
      <c r="M252" s="103"/>
      <c r="N252" s="89"/>
      <c r="O252" s="89"/>
      <c r="P252" s="89"/>
    </row>
    <row r="253" spans="2:16">
      <c r="B253" s="89"/>
      <c r="C253" s="89"/>
      <c r="D253" s="89"/>
      <c r="E253" s="89"/>
      <c r="F253" s="89"/>
      <c r="G253" s="89"/>
      <c r="H253" s="89"/>
      <c r="I253" s="103"/>
      <c r="J253" s="103"/>
      <c r="K253" s="103"/>
      <c r="L253" s="103"/>
      <c r="M253" s="103"/>
      <c r="N253" s="89"/>
      <c r="O253" s="89"/>
      <c r="P253" s="89"/>
    </row>
    <row r="254" spans="2:16">
      <c r="B254" s="89"/>
      <c r="C254" s="89"/>
      <c r="D254" s="89"/>
      <c r="E254" s="89"/>
      <c r="F254" s="89"/>
      <c r="G254" s="89"/>
      <c r="H254" s="89"/>
      <c r="I254" s="103"/>
      <c r="J254" s="103"/>
      <c r="K254" s="103"/>
      <c r="L254" s="103"/>
      <c r="M254" s="103"/>
      <c r="N254" s="89"/>
      <c r="O254" s="89"/>
      <c r="P254" s="89"/>
    </row>
    <row r="255" spans="2:16">
      <c r="B255" s="89"/>
      <c r="C255" s="89"/>
      <c r="D255" s="89"/>
      <c r="E255" s="89"/>
      <c r="F255" s="89"/>
      <c r="G255" s="89"/>
      <c r="H255" s="89"/>
      <c r="I255" s="103"/>
      <c r="J255" s="103"/>
      <c r="K255" s="103"/>
      <c r="L255" s="103"/>
      <c r="M255" s="103"/>
      <c r="N255" s="89"/>
      <c r="O255" s="89"/>
      <c r="P255" s="89"/>
    </row>
    <row r="256" spans="2:16">
      <c r="B256" s="89"/>
      <c r="C256" s="89"/>
      <c r="D256" s="89"/>
      <c r="E256" s="89"/>
      <c r="F256" s="89"/>
      <c r="G256" s="89"/>
      <c r="H256" s="89"/>
      <c r="I256" s="103"/>
      <c r="J256" s="103"/>
      <c r="K256" s="103"/>
      <c r="L256" s="103"/>
      <c r="M256" s="103"/>
      <c r="N256" s="89"/>
      <c r="O256" s="89"/>
      <c r="P256" s="89"/>
    </row>
    <row r="257" spans="2:16">
      <c r="B257" s="89"/>
      <c r="C257" s="89"/>
      <c r="D257" s="89"/>
      <c r="E257" s="89"/>
      <c r="F257" s="89"/>
      <c r="G257" s="89"/>
      <c r="H257" s="89"/>
      <c r="I257" s="103"/>
      <c r="J257" s="103"/>
      <c r="K257" s="103"/>
      <c r="L257" s="103"/>
      <c r="M257" s="103"/>
      <c r="N257" s="89"/>
      <c r="O257" s="89"/>
      <c r="P257" s="89"/>
    </row>
    <row r="258" spans="2:16">
      <c r="B258" s="89"/>
      <c r="C258" s="89"/>
      <c r="D258" s="89"/>
      <c r="E258" s="89"/>
      <c r="F258" s="89"/>
      <c r="G258" s="89"/>
      <c r="H258" s="89"/>
      <c r="I258" s="103"/>
      <c r="J258" s="103"/>
      <c r="K258" s="103"/>
      <c r="L258" s="103"/>
      <c r="M258" s="103"/>
      <c r="N258" s="89"/>
      <c r="O258" s="89"/>
      <c r="P258" s="89"/>
    </row>
    <row r="259" spans="2:16">
      <c r="B259" s="89"/>
      <c r="C259" s="89"/>
      <c r="D259" s="89"/>
      <c r="E259" s="89"/>
      <c r="F259" s="89"/>
      <c r="G259" s="89"/>
      <c r="H259" s="89"/>
      <c r="I259" s="103"/>
      <c r="J259" s="103"/>
      <c r="K259" s="103"/>
      <c r="L259" s="103"/>
      <c r="M259" s="103"/>
      <c r="N259" s="89"/>
      <c r="O259" s="89"/>
      <c r="P259" s="89"/>
    </row>
    <row r="260" spans="2:16">
      <c r="B260" s="89"/>
      <c r="C260" s="89"/>
      <c r="D260" s="89"/>
      <c r="E260" s="89"/>
      <c r="F260" s="89"/>
      <c r="G260" s="89"/>
      <c r="H260" s="89"/>
      <c r="I260" s="103"/>
      <c r="J260" s="103"/>
      <c r="K260" s="103"/>
      <c r="L260" s="103"/>
      <c r="M260" s="103"/>
      <c r="N260" s="89"/>
      <c r="O260" s="89"/>
      <c r="P260" s="89"/>
    </row>
    <row r="261" spans="2:16">
      <c r="B261" s="89"/>
      <c r="C261" s="89"/>
      <c r="D261" s="89"/>
      <c r="E261" s="89"/>
      <c r="F261" s="89"/>
      <c r="G261" s="89"/>
      <c r="H261" s="89"/>
      <c r="I261" s="103"/>
      <c r="J261" s="103"/>
      <c r="K261" s="103"/>
      <c r="L261" s="103"/>
      <c r="M261" s="103"/>
      <c r="N261" s="89"/>
      <c r="O261" s="89"/>
      <c r="P261" s="89"/>
    </row>
    <row r="262" spans="2:16">
      <c r="B262" s="89"/>
      <c r="C262" s="89"/>
      <c r="D262" s="89"/>
      <c r="E262" s="89"/>
      <c r="F262" s="89"/>
      <c r="G262" s="89"/>
      <c r="H262" s="89"/>
      <c r="I262" s="103"/>
      <c r="J262" s="103"/>
      <c r="K262" s="103"/>
      <c r="L262" s="103"/>
      <c r="M262" s="103"/>
      <c r="N262" s="89"/>
      <c r="O262" s="89"/>
      <c r="P262" s="89"/>
    </row>
    <row r="263" spans="2:16">
      <c r="B263" s="89"/>
      <c r="C263" s="89"/>
      <c r="D263" s="89"/>
      <c r="E263" s="89"/>
      <c r="F263" s="89"/>
      <c r="G263" s="89"/>
      <c r="H263" s="89"/>
      <c r="I263" s="103"/>
      <c r="J263" s="103"/>
      <c r="K263" s="103"/>
      <c r="L263" s="103"/>
      <c r="M263" s="103"/>
      <c r="N263" s="89"/>
      <c r="O263" s="89"/>
      <c r="P263" s="89"/>
    </row>
    <row r="264" spans="2:16">
      <c r="B264" s="89"/>
      <c r="C264" s="89"/>
      <c r="D264" s="89"/>
      <c r="E264" s="89"/>
      <c r="F264" s="89"/>
      <c r="G264" s="89"/>
      <c r="H264" s="89"/>
      <c r="I264" s="103"/>
      <c r="J264" s="103"/>
      <c r="K264" s="103"/>
      <c r="L264" s="103"/>
      <c r="M264" s="103"/>
      <c r="N264" s="89"/>
      <c r="O264" s="89"/>
      <c r="P264" s="89"/>
    </row>
    <row r="265" spans="2:16">
      <c r="B265" s="89"/>
      <c r="C265" s="89"/>
      <c r="D265" s="89"/>
      <c r="E265" s="89"/>
      <c r="F265" s="89"/>
      <c r="G265" s="89"/>
      <c r="H265" s="89"/>
      <c r="I265" s="103"/>
      <c r="J265" s="103"/>
      <c r="K265" s="103"/>
      <c r="L265" s="103"/>
      <c r="M265" s="103"/>
      <c r="N265" s="89"/>
      <c r="O265" s="89"/>
      <c r="P265" s="89"/>
    </row>
    <row r="266" spans="2:16">
      <c r="B266" s="89"/>
      <c r="C266" s="89"/>
      <c r="D266" s="89"/>
      <c r="E266" s="89"/>
      <c r="F266" s="89"/>
      <c r="G266" s="89"/>
      <c r="H266" s="89"/>
      <c r="I266" s="103"/>
      <c r="J266" s="103"/>
      <c r="K266" s="103"/>
      <c r="L266" s="103"/>
      <c r="M266" s="103"/>
      <c r="N266" s="89"/>
      <c r="O266" s="89"/>
      <c r="P266" s="89"/>
    </row>
    <row r="267" spans="2:16">
      <c r="B267" s="89"/>
      <c r="C267" s="89"/>
      <c r="D267" s="89"/>
      <c r="E267" s="89"/>
      <c r="F267" s="89"/>
      <c r="G267" s="89"/>
      <c r="H267" s="89"/>
      <c r="I267" s="103"/>
      <c r="J267" s="103"/>
      <c r="K267" s="103"/>
      <c r="L267" s="103"/>
      <c r="M267" s="103"/>
      <c r="N267" s="89"/>
      <c r="O267" s="89"/>
      <c r="P267" s="89"/>
    </row>
    <row r="268" spans="2:16">
      <c r="B268" s="89"/>
      <c r="C268" s="89"/>
      <c r="D268" s="89"/>
      <c r="E268" s="89"/>
      <c r="F268" s="89"/>
      <c r="G268" s="89"/>
      <c r="H268" s="89"/>
      <c r="I268" s="103"/>
      <c r="J268" s="103"/>
      <c r="K268" s="103"/>
      <c r="L268" s="103"/>
      <c r="M268" s="103"/>
      <c r="N268" s="89"/>
      <c r="O268" s="89"/>
      <c r="P268" s="89"/>
    </row>
    <row r="269" spans="2:16">
      <c r="B269" s="89"/>
      <c r="C269" s="89"/>
      <c r="D269" s="89"/>
      <c r="E269" s="89"/>
      <c r="F269" s="89"/>
      <c r="G269" s="89"/>
      <c r="H269" s="89"/>
      <c r="I269" s="103"/>
      <c r="J269" s="103"/>
      <c r="K269" s="103"/>
      <c r="L269" s="103"/>
      <c r="M269" s="103"/>
      <c r="N269" s="89"/>
      <c r="O269" s="89"/>
      <c r="P269" s="89"/>
    </row>
    <row r="270" spans="2:16">
      <c r="B270" s="89"/>
      <c r="C270" s="89"/>
      <c r="D270" s="89"/>
      <c r="E270" s="89"/>
      <c r="F270" s="89"/>
      <c r="G270" s="89"/>
      <c r="H270" s="89"/>
      <c r="I270" s="103"/>
      <c r="J270" s="103"/>
      <c r="K270" s="103"/>
      <c r="L270" s="103"/>
      <c r="M270" s="103"/>
      <c r="N270" s="89"/>
      <c r="O270" s="89"/>
      <c r="P270" s="89"/>
    </row>
    <row r="271" spans="2:16">
      <c r="B271" s="89"/>
      <c r="C271" s="89"/>
      <c r="D271" s="89"/>
      <c r="E271" s="89"/>
      <c r="F271" s="89"/>
      <c r="G271" s="89"/>
      <c r="H271" s="89"/>
      <c r="I271" s="103"/>
      <c r="J271" s="103"/>
      <c r="K271" s="103"/>
      <c r="L271" s="103"/>
      <c r="M271" s="103"/>
      <c r="N271" s="89"/>
      <c r="O271" s="89"/>
      <c r="P271" s="89"/>
    </row>
    <row r="272" spans="2:16">
      <c r="B272" s="89"/>
      <c r="C272" s="89"/>
      <c r="D272" s="89"/>
      <c r="E272" s="89"/>
      <c r="F272" s="89"/>
      <c r="G272" s="89"/>
      <c r="H272" s="89"/>
      <c r="I272" s="103"/>
      <c r="J272" s="103"/>
      <c r="K272" s="103"/>
      <c r="L272" s="103"/>
      <c r="M272" s="103"/>
      <c r="N272" s="89"/>
      <c r="O272" s="89"/>
      <c r="P272" s="89"/>
    </row>
    <row r="273" spans="2:16">
      <c r="B273" s="89"/>
      <c r="C273" s="89"/>
      <c r="D273" s="89"/>
      <c r="E273" s="89"/>
      <c r="F273" s="89"/>
      <c r="G273" s="89"/>
      <c r="H273" s="89"/>
      <c r="I273" s="103"/>
      <c r="J273" s="103"/>
      <c r="K273" s="103"/>
      <c r="L273" s="103"/>
      <c r="M273" s="103"/>
      <c r="N273" s="89"/>
      <c r="O273" s="89"/>
      <c r="P273" s="89"/>
    </row>
    <row r="274" spans="2:16">
      <c r="B274" s="89"/>
      <c r="C274" s="89"/>
      <c r="D274" s="89"/>
      <c r="E274" s="89"/>
      <c r="F274" s="89"/>
      <c r="G274" s="89"/>
      <c r="H274" s="89"/>
      <c r="I274" s="103"/>
      <c r="J274" s="103"/>
      <c r="K274" s="103"/>
      <c r="L274" s="103"/>
      <c r="M274" s="103"/>
      <c r="N274" s="89"/>
      <c r="O274" s="89"/>
      <c r="P274" s="89"/>
    </row>
    <row r="275" spans="2:16">
      <c r="B275" s="89"/>
      <c r="C275" s="89"/>
      <c r="D275" s="89"/>
      <c r="E275" s="89"/>
      <c r="F275" s="89"/>
      <c r="G275" s="89"/>
      <c r="H275" s="89"/>
      <c r="I275" s="103"/>
      <c r="J275" s="103"/>
      <c r="K275" s="103"/>
      <c r="L275" s="103"/>
      <c r="M275" s="103"/>
      <c r="N275" s="89"/>
      <c r="O275" s="89"/>
      <c r="P275" s="89"/>
    </row>
    <row r="276" spans="2:16">
      <c r="B276" s="89"/>
      <c r="C276" s="89"/>
      <c r="D276" s="89"/>
      <c r="E276" s="89"/>
      <c r="F276" s="89"/>
      <c r="G276" s="89"/>
      <c r="H276" s="89"/>
      <c r="I276" s="103"/>
      <c r="J276" s="103"/>
      <c r="K276" s="103"/>
      <c r="L276" s="103"/>
      <c r="M276" s="103"/>
      <c r="N276" s="89"/>
      <c r="O276" s="89"/>
      <c r="P276" s="89"/>
    </row>
    <row r="277" spans="2:16">
      <c r="B277" s="89"/>
      <c r="C277" s="89"/>
      <c r="D277" s="89"/>
      <c r="E277" s="89"/>
      <c r="F277" s="89"/>
      <c r="G277" s="89"/>
      <c r="H277" s="89"/>
      <c r="I277" s="103"/>
      <c r="J277" s="103"/>
      <c r="K277" s="103"/>
      <c r="L277" s="103"/>
      <c r="M277" s="103"/>
      <c r="N277" s="89"/>
      <c r="O277" s="89"/>
      <c r="P277" s="89"/>
    </row>
    <row r="278" spans="2:16">
      <c r="B278" s="89"/>
      <c r="C278" s="89"/>
      <c r="D278" s="89"/>
      <c r="E278" s="89"/>
      <c r="F278" s="89"/>
      <c r="G278" s="89"/>
      <c r="H278" s="89"/>
      <c r="I278" s="103"/>
      <c r="J278" s="103"/>
      <c r="K278" s="103"/>
      <c r="L278" s="103"/>
      <c r="M278" s="103"/>
      <c r="N278" s="89"/>
      <c r="O278" s="89"/>
      <c r="P278" s="89"/>
    </row>
    <row r="279" spans="2:16">
      <c r="B279" s="89"/>
      <c r="C279" s="89"/>
      <c r="D279" s="89"/>
      <c r="E279" s="89"/>
      <c r="F279" s="89"/>
      <c r="G279" s="89"/>
      <c r="H279" s="89"/>
      <c r="I279" s="103"/>
      <c r="J279" s="103"/>
      <c r="K279" s="103"/>
      <c r="L279" s="103"/>
      <c r="M279" s="103"/>
      <c r="N279" s="89"/>
      <c r="O279" s="89"/>
      <c r="P279" s="89"/>
    </row>
    <row r="280" spans="2:16">
      <c r="B280" s="89"/>
      <c r="C280" s="89"/>
      <c r="D280" s="89"/>
      <c r="E280" s="89"/>
      <c r="F280" s="89"/>
      <c r="G280" s="89"/>
      <c r="H280" s="89"/>
      <c r="I280" s="103"/>
      <c r="J280" s="103"/>
      <c r="K280" s="103"/>
      <c r="L280" s="103"/>
      <c r="M280" s="103"/>
      <c r="N280" s="89"/>
      <c r="O280" s="89"/>
      <c r="P280" s="89"/>
    </row>
    <row r="281" spans="2:16">
      <c r="B281" s="89"/>
      <c r="C281" s="89"/>
      <c r="D281" s="89"/>
      <c r="E281" s="89"/>
      <c r="F281" s="89"/>
      <c r="G281" s="89"/>
      <c r="H281" s="89"/>
      <c r="I281" s="103"/>
      <c r="J281" s="103"/>
      <c r="K281" s="103"/>
      <c r="L281" s="103"/>
      <c r="M281" s="103"/>
      <c r="N281" s="89"/>
      <c r="O281" s="89"/>
      <c r="P281" s="89"/>
    </row>
    <row r="282" spans="2:16">
      <c r="B282" s="89"/>
      <c r="C282" s="89"/>
      <c r="D282" s="89"/>
      <c r="E282" s="89"/>
      <c r="F282" s="89"/>
      <c r="G282" s="89"/>
      <c r="H282" s="89"/>
      <c r="I282" s="103"/>
      <c r="J282" s="103"/>
      <c r="K282" s="103"/>
      <c r="L282" s="103"/>
      <c r="M282" s="103"/>
      <c r="N282" s="89"/>
      <c r="O282" s="89"/>
      <c r="P282" s="89"/>
    </row>
    <row r="283" spans="2:16">
      <c r="B283" s="89"/>
      <c r="C283" s="89"/>
      <c r="D283" s="89"/>
      <c r="E283" s="89"/>
      <c r="F283" s="89"/>
      <c r="G283" s="89"/>
      <c r="H283" s="89"/>
      <c r="I283" s="103"/>
      <c r="J283" s="103"/>
      <c r="K283" s="103"/>
      <c r="L283" s="103"/>
      <c r="M283" s="103"/>
      <c r="N283" s="89"/>
      <c r="O283" s="89"/>
      <c r="P283" s="89"/>
    </row>
    <row r="284" spans="2:16">
      <c r="B284" s="89"/>
      <c r="C284" s="89"/>
      <c r="D284" s="89"/>
      <c r="E284" s="89"/>
      <c r="F284" s="89"/>
      <c r="G284" s="89"/>
      <c r="H284" s="89"/>
      <c r="I284" s="103"/>
      <c r="J284" s="103"/>
      <c r="K284" s="103"/>
      <c r="L284" s="103"/>
      <c r="M284" s="103"/>
      <c r="N284" s="89"/>
      <c r="O284" s="89"/>
      <c r="P284" s="89"/>
    </row>
    <row r="285" spans="2:16">
      <c r="B285" s="89"/>
      <c r="C285" s="89"/>
      <c r="D285" s="89"/>
      <c r="E285" s="89"/>
      <c r="F285" s="89"/>
      <c r="G285" s="89"/>
      <c r="H285" s="89"/>
      <c r="I285" s="103"/>
      <c r="J285" s="103"/>
      <c r="K285" s="103"/>
      <c r="L285" s="103"/>
      <c r="M285" s="103"/>
      <c r="N285" s="89"/>
      <c r="O285" s="89"/>
      <c r="P285" s="89"/>
    </row>
    <row r="286" spans="2:16">
      <c r="B286" s="89"/>
      <c r="C286" s="89"/>
      <c r="D286" s="89"/>
      <c r="E286" s="89"/>
      <c r="F286" s="89"/>
      <c r="G286" s="89"/>
      <c r="H286" s="89"/>
      <c r="I286" s="103"/>
      <c r="J286" s="103"/>
      <c r="K286" s="103"/>
      <c r="L286" s="103"/>
      <c r="M286" s="103"/>
      <c r="N286" s="89"/>
      <c r="O286" s="89"/>
      <c r="P286" s="89"/>
    </row>
    <row r="287" spans="2:16">
      <c r="B287" s="89"/>
      <c r="C287" s="89"/>
      <c r="D287" s="89"/>
      <c r="E287" s="89"/>
      <c r="F287" s="89"/>
      <c r="G287" s="89"/>
      <c r="H287" s="89"/>
      <c r="I287" s="103"/>
      <c r="J287" s="103"/>
      <c r="K287" s="103"/>
      <c r="L287" s="103"/>
      <c r="M287" s="103"/>
      <c r="N287" s="89"/>
      <c r="O287" s="89"/>
      <c r="P287" s="89"/>
    </row>
    <row r="288" spans="2:16">
      <c r="B288" s="89"/>
      <c r="C288" s="89"/>
      <c r="D288" s="89"/>
      <c r="E288" s="89"/>
      <c r="F288" s="89"/>
      <c r="G288" s="89"/>
      <c r="H288" s="89"/>
      <c r="I288" s="103"/>
      <c r="J288" s="103"/>
      <c r="K288" s="103"/>
      <c r="L288" s="103"/>
      <c r="M288" s="103"/>
      <c r="N288" s="89"/>
      <c r="O288" s="89"/>
      <c r="P288" s="89"/>
    </row>
    <row r="289" spans="2:16">
      <c r="B289" s="89"/>
      <c r="C289" s="89"/>
      <c r="D289" s="89"/>
      <c r="E289" s="89"/>
      <c r="F289" s="89"/>
      <c r="G289" s="89"/>
      <c r="H289" s="89"/>
      <c r="I289" s="103"/>
      <c r="J289" s="103"/>
      <c r="K289" s="103"/>
      <c r="L289" s="103"/>
      <c r="M289" s="103"/>
      <c r="N289" s="89"/>
      <c r="O289" s="89"/>
      <c r="P289" s="89"/>
    </row>
    <row r="290" spans="2:16">
      <c r="B290" s="89"/>
      <c r="C290" s="89"/>
      <c r="D290" s="89"/>
      <c r="E290" s="89"/>
      <c r="F290" s="89"/>
      <c r="G290" s="89"/>
      <c r="H290" s="89"/>
      <c r="I290" s="103"/>
      <c r="J290" s="103"/>
      <c r="K290" s="103"/>
      <c r="L290" s="103"/>
      <c r="M290" s="103"/>
      <c r="N290" s="89"/>
      <c r="O290" s="89"/>
      <c r="P290" s="89"/>
    </row>
    <row r="291" spans="2:16">
      <c r="B291" s="89"/>
      <c r="C291" s="89"/>
      <c r="D291" s="89"/>
      <c r="E291" s="89"/>
      <c r="F291" s="89"/>
      <c r="G291" s="89"/>
      <c r="H291" s="89"/>
      <c r="I291" s="103"/>
      <c r="J291" s="103"/>
      <c r="K291" s="103"/>
      <c r="L291" s="103"/>
      <c r="M291" s="103"/>
      <c r="N291" s="89"/>
      <c r="O291" s="89"/>
      <c r="P291" s="89"/>
    </row>
    <row r="292" spans="2:16">
      <c r="B292" s="89"/>
      <c r="C292" s="89"/>
      <c r="D292" s="89"/>
      <c r="E292" s="89"/>
      <c r="F292" s="89"/>
      <c r="G292" s="89"/>
      <c r="H292" s="89"/>
      <c r="I292" s="103"/>
      <c r="J292" s="103"/>
      <c r="K292" s="103"/>
      <c r="L292" s="103"/>
      <c r="M292" s="103"/>
      <c r="N292" s="89"/>
      <c r="O292" s="89"/>
      <c r="P292" s="89"/>
    </row>
    <row r="293" spans="2:16">
      <c r="B293" s="89"/>
      <c r="C293" s="89"/>
      <c r="D293" s="89"/>
      <c r="E293" s="89"/>
      <c r="F293" s="89"/>
      <c r="G293" s="89"/>
      <c r="H293" s="89"/>
      <c r="I293" s="103"/>
      <c r="J293" s="103"/>
      <c r="K293" s="103"/>
      <c r="L293" s="103"/>
      <c r="M293" s="103"/>
      <c r="N293" s="89"/>
      <c r="O293" s="89"/>
      <c r="P293" s="89"/>
    </row>
    <row r="294" spans="2:16">
      <c r="B294" s="89"/>
      <c r="C294" s="89"/>
      <c r="D294" s="89"/>
      <c r="E294" s="89"/>
      <c r="F294" s="89"/>
      <c r="G294" s="89"/>
      <c r="H294" s="89"/>
      <c r="I294" s="103"/>
      <c r="J294" s="103"/>
      <c r="K294" s="103"/>
      <c r="L294" s="103"/>
      <c r="M294" s="103"/>
      <c r="N294" s="89"/>
      <c r="O294" s="89"/>
      <c r="P294" s="89"/>
    </row>
    <row r="295" spans="2:16">
      <c r="B295" s="89"/>
      <c r="C295" s="89"/>
      <c r="D295" s="89"/>
      <c r="E295" s="89"/>
      <c r="F295" s="89"/>
      <c r="G295" s="89"/>
      <c r="H295" s="89"/>
      <c r="I295" s="103"/>
      <c r="J295" s="103"/>
      <c r="K295" s="103"/>
      <c r="L295" s="103"/>
      <c r="M295" s="103"/>
      <c r="N295" s="89"/>
      <c r="O295" s="89"/>
      <c r="P295" s="89"/>
    </row>
    <row r="296" spans="2:16">
      <c r="B296" s="89"/>
      <c r="C296" s="89"/>
      <c r="D296" s="89"/>
      <c r="E296" s="89"/>
      <c r="F296" s="89"/>
      <c r="G296" s="89"/>
      <c r="H296" s="89"/>
      <c r="I296" s="103"/>
      <c r="J296" s="103"/>
      <c r="K296" s="103"/>
      <c r="L296" s="103"/>
      <c r="M296" s="103"/>
      <c r="N296" s="89"/>
      <c r="O296" s="89"/>
      <c r="P296" s="89"/>
    </row>
    <row r="297" spans="2:16">
      <c r="B297" s="89"/>
      <c r="C297" s="89"/>
      <c r="D297" s="89"/>
      <c r="E297" s="89"/>
      <c r="F297" s="89"/>
      <c r="G297" s="89"/>
      <c r="H297" s="89"/>
      <c r="I297" s="103"/>
      <c r="J297" s="103"/>
      <c r="K297" s="103"/>
      <c r="L297" s="103"/>
      <c r="M297" s="103"/>
      <c r="N297" s="89"/>
      <c r="O297" s="89"/>
      <c r="P297" s="89"/>
    </row>
    <row r="298" spans="2:16">
      <c r="B298" s="89"/>
      <c r="C298" s="89"/>
      <c r="D298" s="89"/>
      <c r="E298" s="89"/>
      <c r="F298" s="89"/>
      <c r="G298" s="89"/>
      <c r="H298" s="89"/>
      <c r="I298" s="103"/>
      <c r="J298" s="103"/>
      <c r="K298" s="103"/>
      <c r="L298" s="103"/>
      <c r="M298" s="103"/>
      <c r="N298" s="89"/>
      <c r="O298" s="89"/>
      <c r="P298" s="89"/>
    </row>
    <row r="299" spans="2:16">
      <c r="B299" s="89"/>
      <c r="C299" s="89"/>
      <c r="D299" s="89"/>
      <c r="E299" s="89"/>
      <c r="F299" s="89"/>
      <c r="G299" s="89"/>
      <c r="H299" s="89"/>
      <c r="I299" s="103"/>
      <c r="J299" s="103"/>
      <c r="K299" s="103"/>
      <c r="L299" s="103"/>
      <c r="M299" s="103"/>
      <c r="N299" s="89"/>
      <c r="O299" s="89"/>
      <c r="P299" s="89"/>
    </row>
    <row r="300" spans="2:16">
      <c r="B300" s="89"/>
      <c r="C300" s="89"/>
      <c r="D300" s="89"/>
      <c r="E300" s="89"/>
      <c r="F300" s="89"/>
      <c r="G300" s="89"/>
      <c r="H300" s="89"/>
      <c r="I300" s="103"/>
      <c r="J300" s="103"/>
      <c r="K300" s="103"/>
      <c r="L300" s="103"/>
      <c r="M300" s="103"/>
      <c r="N300" s="89"/>
      <c r="O300" s="89"/>
      <c r="P300" s="89"/>
    </row>
    <row r="301" spans="2:16">
      <c r="B301" s="89"/>
      <c r="C301" s="89"/>
      <c r="D301" s="89"/>
      <c r="E301" s="89"/>
      <c r="F301" s="89"/>
      <c r="G301" s="89"/>
      <c r="H301" s="89"/>
      <c r="I301" s="103"/>
      <c r="J301" s="103"/>
      <c r="K301" s="103"/>
      <c r="L301" s="103"/>
      <c r="M301" s="103"/>
      <c r="N301" s="89"/>
      <c r="O301" s="89"/>
      <c r="P301" s="89"/>
    </row>
    <row r="302" spans="2:16">
      <c r="B302" s="89"/>
      <c r="C302" s="89"/>
      <c r="D302" s="89"/>
      <c r="E302" s="89"/>
      <c r="F302" s="89"/>
      <c r="G302" s="89"/>
      <c r="H302" s="89"/>
      <c r="I302" s="103"/>
      <c r="J302" s="103"/>
      <c r="K302" s="103"/>
      <c r="L302" s="103"/>
      <c r="M302" s="103"/>
      <c r="N302" s="89"/>
      <c r="O302" s="89"/>
      <c r="P302" s="89"/>
    </row>
    <row r="303" spans="2:16">
      <c r="B303" s="89"/>
      <c r="C303" s="89"/>
      <c r="D303" s="89"/>
      <c r="E303" s="89"/>
      <c r="F303" s="89"/>
      <c r="G303" s="89"/>
      <c r="H303" s="89"/>
      <c r="I303" s="103"/>
      <c r="J303" s="103"/>
      <c r="K303" s="103"/>
      <c r="L303" s="103"/>
      <c r="M303" s="103"/>
      <c r="N303" s="89"/>
      <c r="O303" s="89"/>
      <c r="P303" s="89"/>
    </row>
    <row r="304" spans="2:16">
      <c r="B304" s="89"/>
      <c r="C304" s="89"/>
      <c r="D304" s="89"/>
      <c r="E304" s="89"/>
      <c r="F304" s="89"/>
      <c r="G304" s="89"/>
      <c r="H304" s="89"/>
      <c r="I304" s="103"/>
      <c r="J304" s="103"/>
      <c r="K304" s="103"/>
      <c r="L304" s="103"/>
      <c r="M304" s="103"/>
      <c r="N304" s="89"/>
      <c r="O304" s="89"/>
      <c r="P304" s="89"/>
    </row>
    <row r="305" spans="2:16">
      <c r="B305" s="89"/>
      <c r="C305" s="89"/>
      <c r="D305" s="89"/>
      <c r="E305" s="89"/>
      <c r="F305" s="89"/>
      <c r="G305" s="89"/>
      <c r="H305" s="89"/>
      <c r="I305" s="103"/>
      <c r="J305" s="103"/>
      <c r="K305" s="103"/>
      <c r="L305" s="103"/>
      <c r="M305" s="103"/>
      <c r="N305" s="89"/>
      <c r="O305" s="89"/>
      <c r="P305" s="89"/>
    </row>
    <row r="306" spans="2:16">
      <c r="B306" s="89"/>
      <c r="C306" s="89"/>
      <c r="D306" s="89"/>
      <c r="E306" s="89"/>
      <c r="F306" s="89"/>
      <c r="G306" s="89"/>
      <c r="H306" s="89"/>
      <c r="I306" s="103"/>
      <c r="J306" s="103"/>
      <c r="K306" s="103"/>
      <c r="L306" s="103"/>
      <c r="M306" s="103"/>
      <c r="N306" s="89"/>
      <c r="O306" s="89"/>
      <c r="P306" s="89"/>
    </row>
    <row r="307" spans="2:16">
      <c r="B307" s="89"/>
      <c r="C307" s="89"/>
      <c r="D307" s="89"/>
      <c r="E307" s="89"/>
      <c r="F307" s="89"/>
      <c r="G307" s="89"/>
      <c r="H307" s="89"/>
      <c r="I307" s="103"/>
      <c r="J307" s="103"/>
      <c r="K307" s="103"/>
      <c r="L307" s="103"/>
      <c r="M307" s="103"/>
      <c r="N307" s="89"/>
      <c r="O307" s="89"/>
      <c r="P307" s="89"/>
    </row>
    <row r="308" spans="2:16">
      <c r="B308" s="89"/>
      <c r="C308" s="89"/>
      <c r="D308" s="89"/>
      <c r="E308" s="89"/>
      <c r="F308" s="89"/>
      <c r="G308" s="89"/>
      <c r="H308" s="89"/>
      <c r="I308" s="103"/>
      <c r="J308" s="103"/>
      <c r="K308" s="103"/>
      <c r="L308" s="103"/>
      <c r="M308" s="103"/>
      <c r="N308" s="89"/>
      <c r="O308" s="89"/>
      <c r="P308" s="89"/>
    </row>
    <row r="309" spans="2:16">
      <c r="B309" s="89"/>
      <c r="C309" s="89"/>
      <c r="D309" s="89"/>
      <c r="E309" s="89"/>
      <c r="F309" s="89"/>
      <c r="G309" s="89"/>
      <c r="H309" s="89"/>
      <c r="I309" s="103"/>
      <c r="J309" s="103"/>
      <c r="K309" s="103"/>
      <c r="L309" s="103"/>
      <c r="M309" s="103"/>
      <c r="N309" s="89"/>
      <c r="O309" s="89"/>
      <c r="P309" s="89"/>
    </row>
    <row r="310" spans="2:16">
      <c r="B310" s="89"/>
      <c r="C310" s="89"/>
      <c r="D310" s="89"/>
      <c r="E310" s="89"/>
      <c r="F310" s="89"/>
      <c r="G310" s="89"/>
      <c r="H310" s="89"/>
      <c r="I310" s="103"/>
      <c r="J310" s="103"/>
      <c r="K310" s="103"/>
      <c r="L310" s="103"/>
      <c r="M310" s="103"/>
      <c r="N310" s="89"/>
      <c r="O310" s="89"/>
      <c r="P310" s="89"/>
    </row>
    <row r="311" spans="2:16">
      <c r="B311" s="89"/>
      <c r="C311" s="89"/>
      <c r="D311" s="89"/>
      <c r="E311" s="89"/>
      <c r="F311" s="89"/>
      <c r="G311" s="89"/>
      <c r="H311" s="89"/>
      <c r="I311" s="103"/>
      <c r="J311" s="103"/>
      <c r="K311" s="103"/>
      <c r="L311" s="103"/>
      <c r="M311" s="103"/>
      <c r="N311" s="89"/>
      <c r="O311" s="89"/>
      <c r="P311" s="89"/>
    </row>
    <row r="312" spans="2:16">
      <c r="B312" s="89"/>
      <c r="C312" s="89"/>
      <c r="D312" s="89"/>
      <c r="E312" s="89"/>
      <c r="F312" s="89"/>
      <c r="G312" s="89"/>
      <c r="H312" s="89"/>
      <c r="I312" s="103"/>
      <c r="J312" s="103"/>
      <c r="K312" s="103"/>
      <c r="L312" s="103"/>
      <c r="M312" s="103"/>
      <c r="N312" s="89"/>
      <c r="O312" s="89"/>
      <c r="P312" s="89"/>
    </row>
    <row r="313" spans="2:16">
      <c r="B313" s="89"/>
      <c r="C313" s="89"/>
      <c r="D313" s="89"/>
      <c r="E313" s="89"/>
      <c r="F313" s="89"/>
      <c r="G313" s="89"/>
      <c r="H313" s="89"/>
      <c r="I313" s="103"/>
      <c r="J313" s="103"/>
      <c r="K313" s="103"/>
      <c r="L313" s="103"/>
      <c r="M313" s="103"/>
      <c r="N313" s="89"/>
      <c r="O313" s="89"/>
      <c r="P313" s="89"/>
    </row>
    <row r="314" spans="2:16">
      <c r="B314" s="89"/>
      <c r="C314" s="89"/>
      <c r="D314" s="89"/>
      <c r="E314" s="89"/>
      <c r="F314" s="89"/>
      <c r="G314" s="89"/>
      <c r="H314" s="89"/>
      <c r="I314" s="103"/>
      <c r="J314" s="103"/>
      <c r="K314" s="103"/>
      <c r="L314" s="103"/>
      <c r="M314" s="103"/>
      <c r="N314" s="89"/>
      <c r="O314" s="89"/>
      <c r="P314" s="89"/>
    </row>
    <row r="315" spans="2:16">
      <c r="B315" s="89"/>
      <c r="C315" s="89"/>
      <c r="D315" s="89"/>
      <c r="E315" s="89"/>
      <c r="F315" s="89"/>
      <c r="G315" s="89"/>
      <c r="H315" s="89"/>
      <c r="I315" s="103"/>
      <c r="J315" s="103"/>
      <c r="K315" s="103"/>
      <c r="L315" s="103"/>
      <c r="M315" s="103"/>
      <c r="N315" s="89"/>
      <c r="O315" s="89"/>
      <c r="P315" s="89"/>
    </row>
    <row r="316" spans="2:16">
      <c r="B316" s="110"/>
      <c r="C316" s="110"/>
      <c r="D316" s="110"/>
      <c r="E316" s="110"/>
      <c r="F316" s="110"/>
      <c r="G316" s="110"/>
      <c r="H316" s="110"/>
      <c r="I316" s="2"/>
      <c r="J316" s="2"/>
      <c r="K316" s="2"/>
      <c r="L316" s="2"/>
      <c r="M316" s="2"/>
      <c r="N316" s="110"/>
      <c r="O316" s="110"/>
      <c r="P316" s="110"/>
    </row>
    <row r="317" spans="2:16">
      <c r="B317" s="110"/>
      <c r="C317" s="110"/>
      <c r="D317" s="110"/>
      <c r="E317" s="110"/>
      <c r="F317" s="110"/>
      <c r="G317" s="110"/>
      <c r="H317" s="110"/>
      <c r="I317" s="2"/>
      <c r="J317" s="2"/>
      <c r="K317" s="2"/>
      <c r="L317" s="2"/>
      <c r="M317" s="2"/>
      <c r="N317" s="110"/>
      <c r="O317" s="110"/>
      <c r="P317" s="110"/>
    </row>
    <row r="318" spans="2:16">
      <c r="B318" s="110"/>
      <c r="C318" s="110"/>
      <c r="D318" s="110"/>
      <c r="E318" s="110"/>
      <c r="F318" s="110"/>
      <c r="G318" s="110"/>
      <c r="H318" s="110"/>
      <c r="I318" s="2"/>
      <c r="J318" s="2"/>
      <c r="K318" s="2"/>
      <c r="L318" s="2"/>
      <c r="M318" s="2"/>
      <c r="N318" s="110"/>
      <c r="O318" s="110"/>
      <c r="P318" s="110"/>
    </row>
    <row r="319" spans="2:16">
      <c r="B319" s="110"/>
      <c r="C319" s="110"/>
      <c r="D319" s="110"/>
      <c r="E319" s="110"/>
      <c r="F319" s="110"/>
      <c r="G319" s="110"/>
      <c r="H319" s="110"/>
      <c r="I319" s="2"/>
      <c r="J319" s="2"/>
      <c r="K319" s="2"/>
      <c r="L319" s="2"/>
      <c r="M319" s="2"/>
      <c r="N319" s="110"/>
      <c r="O319" s="110"/>
      <c r="P319" s="110"/>
    </row>
    <row r="320" spans="2:16">
      <c r="B320" s="110"/>
      <c r="C320" s="110"/>
      <c r="D320" s="110"/>
      <c r="E320" s="110"/>
      <c r="F320" s="110"/>
      <c r="G320" s="110"/>
      <c r="H320" s="110"/>
      <c r="I320" s="2"/>
      <c r="J320" s="2"/>
      <c r="K320" s="2"/>
      <c r="L320" s="2"/>
      <c r="M320" s="2"/>
      <c r="N320" s="110"/>
      <c r="O320" s="110"/>
      <c r="P320" s="110"/>
    </row>
    <row r="321" spans="2:16">
      <c r="B321" s="110"/>
      <c r="C321" s="110"/>
      <c r="D321" s="110"/>
      <c r="E321" s="110"/>
      <c r="F321" s="110"/>
      <c r="G321" s="110"/>
      <c r="H321" s="110"/>
      <c r="I321" s="2"/>
      <c r="J321" s="2"/>
      <c r="K321" s="2"/>
      <c r="L321" s="2"/>
      <c r="M321" s="2"/>
      <c r="N321" s="110"/>
      <c r="O321" s="110"/>
      <c r="P321" s="110"/>
    </row>
    <row r="322" spans="2:16">
      <c r="B322" s="110"/>
      <c r="C322" s="110"/>
      <c r="D322" s="110"/>
      <c r="E322" s="110"/>
      <c r="F322" s="110"/>
      <c r="G322" s="110"/>
      <c r="H322" s="110"/>
      <c r="I322" s="2"/>
      <c r="J322" s="2"/>
      <c r="K322" s="2"/>
      <c r="L322" s="2"/>
      <c r="M322" s="2"/>
      <c r="N322" s="110"/>
      <c r="O322" s="110"/>
      <c r="P322" s="110"/>
    </row>
    <row r="323" spans="2:16">
      <c r="B323" s="110"/>
      <c r="C323" s="110"/>
      <c r="D323" s="110"/>
      <c r="E323" s="110"/>
      <c r="F323" s="110"/>
      <c r="G323" s="110"/>
      <c r="H323" s="110"/>
      <c r="I323" s="2"/>
      <c r="J323" s="2"/>
      <c r="K323" s="2"/>
      <c r="L323" s="2"/>
      <c r="M323" s="2"/>
      <c r="N323" s="110"/>
      <c r="O323" s="110"/>
      <c r="P323" s="110"/>
    </row>
  </sheetData>
  <mergeCells count="10">
    <mergeCell ref="B1:P1"/>
    <mergeCell ref="B3:P3"/>
    <mergeCell ref="B4:P4"/>
    <mergeCell ref="B5:P5"/>
    <mergeCell ref="B6:B7"/>
    <mergeCell ref="C6:G6"/>
    <mergeCell ref="H6:H7"/>
    <mergeCell ref="I6:M6"/>
    <mergeCell ref="N6:N7"/>
    <mergeCell ref="O6:P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86F0-766A-4597-81FD-2283FACDA8D2}">
  <dimension ref="A1:T279"/>
  <sheetViews>
    <sheetView showGridLines="0" tabSelected="1" topLeftCell="B1" zoomScaleNormal="100" workbookViewId="0">
      <pane xSplit="1" ySplit="7" topLeftCell="D35" activePane="bottomRight" state="frozen"/>
      <selection activeCell="B1" sqref="B1"/>
      <selection pane="topRight" activeCell="C1" sqref="C1"/>
      <selection pane="bottomLeft" activeCell="B8" sqref="B8"/>
      <selection pane="bottomRight" activeCell="Q29" sqref="Q29:S38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3" width="11.85546875" customWidth="1"/>
    <col min="4" max="4" width="11" customWidth="1"/>
    <col min="5" max="5" width="10.28515625" customWidth="1"/>
    <col min="6" max="6" width="11.28515625" customWidth="1"/>
    <col min="7" max="7" width="10" customWidth="1"/>
    <col min="8" max="8" width="10.42578125" customWidth="1"/>
    <col min="9" max="11" width="10.5703125" style="112" customWidth="1"/>
    <col min="12" max="12" width="12.140625" style="112" customWidth="1"/>
    <col min="13" max="13" width="10.5703125" style="112" customWidth="1"/>
    <col min="14" max="14" width="10.7109375" customWidth="1"/>
    <col min="15" max="15" width="12" bestFit="1" customWidth="1"/>
    <col min="16" max="16" width="8.7109375" customWidth="1"/>
    <col min="17" max="17" width="7.5703125" customWidth="1"/>
    <col min="18" max="18" width="13.140625" customWidth="1"/>
    <col min="19" max="19" width="14.85546875" bestFit="1" customWidth="1"/>
  </cols>
  <sheetData>
    <row r="1" spans="2:20" ht="15.75">
      <c r="B1" s="7" t="s">
        <v>95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2:20" ht="14.25" customHeight="1">
      <c r="B2" s="8"/>
      <c r="C2" s="8"/>
      <c r="D2" s="8"/>
      <c r="E2" s="8"/>
      <c r="F2" s="8"/>
      <c r="G2" s="8"/>
      <c r="H2" s="8"/>
      <c r="I2" s="167"/>
      <c r="J2" s="167"/>
      <c r="K2" s="167"/>
      <c r="L2" s="167"/>
      <c r="M2" s="167"/>
      <c r="N2" s="8"/>
      <c r="O2" s="8"/>
      <c r="P2" s="8"/>
    </row>
    <row r="3" spans="2:20" s="146" customFormat="1" ht="15">
      <c r="B3" s="13" t="s">
        <v>167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20" s="146" customFormat="1" ht="17.25" customHeight="1">
      <c r="B4" s="14" t="s">
        <v>168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2:20" s="146" customFormat="1" ht="14.25" customHeight="1">
      <c r="B5" s="14" t="s">
        <v>98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20" s="146" customFormat="1" ht="22.5" customHeight="1">
      <c r="B6" s="116" t="s">
        <v>5</v>
      </c>
      <c r="C6" s="16">
        <v>2024</v>
      </c>
      <c r="D6" s="17"/>
      <c r="E6" s="17"/>
      <c r="F6" s="17"/>
      <c r="G6" s="17"/>
      <c r="H6" s="116">
        <v>2024</v>
      </c>
      <c r="I6" s="16">
        <v>2025</v>
      </c>
      <c r="J6" s="17"/>
      <c r="K6" s="17"/>
      <c r="L6" s="17"/>
      <c r="M6" s="17"/>
      <c r="N6" s="116">
        <v>2025</v>
      </c>
      <c r="O6" s="16" t="s">
        <v>6</v>
      </c>
      <c r="P6" s="119"/>
    </row>
    <row r="7" spans="2:20" ht="24" customHeight="1">
      <c r="B7" s="168"/>
      <c r="C7" s="169" t="s">
        <v>7</v>
      </c>
      <c r="D7" s="169" t="s">
        <v>8</v>
      </c>
      <c r="E7" s="169" t="s">
        <v>9</v>
      </c>
      <c r="F7" s="169" t="s">
        <v>10</v>
      </c>
      <c r="G7" s="169" t="s">
        <v>11</v>
      </c>
      <c r="H7" s="168"/>
      <c r="I7" s="169" t="s">
        <v>7</v>
      </c>
      <c r="J7" s="169" t="s">
        <v>8</v>
      </c>
      <c r="K7" s="169" t="s">
        <v>9</v>
      </c>
      <c r="L7" s="169" t="s">
        <v>10</v>
      </c>
      <c r="M7" s="169" t="s">
        <v>11</v>
      </c>
      <c r="N7" s="168"/>
      <c r="O7" s="170" t="s">
        <v>12</v>
      </c>
      <c r="P7" s="171" t="s">
        <v>13</v>
      </c>
    </row>
    <row r="8" spans="2:20" ht="18" customHeight="1">
      <c r="B8" s="27" t="s">
        <v>14</v>
      </c>
      <c r="C8" s="28">
        <f>+C9+C17+C29+C15</f>
        <v>3412.1</v>
      </c>
      <c r="D8" s="28">
        <f t="shared" ref="D8:N8" si="0">+D9+D17+D29+D15</f>
        <v>2945</v>
      </c>
      <c r="E8" s="28">
        <f t="shared" si="0"/>
        <v>2090.6999999999998</v>
      </c>
      <c r="F8" s="28">
        <f t="shared" si="0"/>
        <v>2773.3999999999996</v>
      </c>
      <c r="G8" s="28">
        <f t="shared" si="0"/>
        <v>2620.9</v>
      </c>
      <c r="H8" s="28">
        <f t="shared" si="0"/>
        <v>13842.100000000002</v>
      </c>
      <c r="I8" s="28">
        <f t="shared" si="0"/>
        <v>2406.3000000000002</v>
      </c>
      <c r="J8" s="28">
        <f t="shared" si="0"/>
        <v>2341.2000000000003</v>
      </c>
      <c r="K8" s="28">
        <f t="shared" si="0"/>
        <v>2385.4000000000005</v>
      </c>
      <c r="L8" s="28">
        <f t="shared" si="0"/>
        <v>2425.8000000000002</v>
      </c>
      <c r="M8" s="28">
        <f t="shared" si="0"/>
        <v>2922.0000000000005</v>
      </c>
      <c r="N8" s="28">
        <f t="shared" si="0"/>
        <v>12480.699999999999</v>
      </c>
      <c r="O8" s="173">
        <f t="shared" ref="O8:O35" si="1">+N8-H8</f>
        <v>-1361.4000000000033</v>
      </c>
      <c r="P8" s="173">
        <f t="shared" ref="P8:P13" si="2">+O8/H8*100</f>
        <v>-9.8352128650999706</v>
      </c>
      <c r="Q8" s="81"/>
      <c r="R8" s="81"/>
      <c r="S8" s="81"/>
      <c r="T8" s="81"/>
    </row>
    <row r="9" spans="2:20" ht="18" customHeight="1">
      <c r="B9" s="174" t="s">
        <v>15</v>
      </c>
      <c r="C9" s="46">
        <f>+C10</f>
        <v>25.2</v>
      </c>
      <c r="D9" s="46">
        <f t="shared" ref="D9:M10" si="3">+D10</f>
        <v>21.1</v>
      </c>
      <c r="E9" s="46">
        <f t="shared" si="3"/>
        <v>19.899999999999999</v>
      </c>
      <c r="F9" s="46">
        <f t="shared" si="3"/>
        <v>33.5</v>
      </c>
      <c r="G9" s="46">
        <f t="shared" si="3"/>
        <v>19</v>
      </c>
      <c r="H9" s="46">
        <f t="shared" si="3"/>
        <v>118.69999999999999</v>
      </c>
      <c r="I9" s="46">
        <f t="shared" si="3"/>
        <v>10.5</v>
      </c>
      <c r="J9" s="46">
        <f t="shared" si="3"/>
        <v>12.3</v>
      </c>
      <c r="K9" s="46">
        <f t="shared" si="3"/>
        <v>8.3000000000000007</v>
      </c>
      <c r="L9" s="46">
        <f t="shared" si="3"/>
        <v>6</v>
      </c>
      <c r="M9" s="46">
        <f t="shared" si="3"/>
        <v>5.8</v>
      </c>
      <c r="N9" s="46">
        <f>+N10</f>
        <v>42.9</v>
      </c>
      <c r="O9" s="126">
        <f t="shared" si="1"/>
        <v>-75.799999999999983</v>
      </c>
      <c r="P9" s="126">
        <f t="shared" si="2"/>
        <v>-63.858466722830656</v>
      </c>
      <c r="Q9" s="81"/>
      <c r="R9" s="81"/>
      <c r="S9" s="81"/>
      <c r="T9" s="81"/>
    </row>
    <row r="10" spans="2:20" ht="18" customHeight="1">
      <c r="B10" s="174" t="s">
        <v>81</v>
      </c>
      <c r="C10" s="46">
        <f>+C11</f>
        <v>25.2</v>
      </c>
      <c r="D10" s="46">
        <f t="shared" si="3"/>
        <v>21.1</v>
      </c>
      <c r="E10" s="46">
        <f t="shared" si="3"/>
        <v>19.899999999999999</v>
      </c>
      <c r="F10" s="46">
        <f t="shared" si="3"/>
        <v>33.5</v>
      </c>
      <c r="G10" s="46">
        <f t="shared" si="3"/>
        <v>19</v>
      </c>
      <c r="H10" s="46">
        <f t="shared" si="3"/>
        <v>118.69999999999999</v>
      </c>
      <c r="I10" s="46">
        <f t="shared" si="3"/>
        <v>10.5</v>
      </c>
      <c r="J10" s="46">
        <f t="shared" si="3"/>
        <v>12.3</v>
      </c>
      <c r="K10" s="46">
        <f t="shared" si="3"/>
        <v>8.3000000000000007</v>
      </c>
      <c r="L10" s="46">
        <f t="shared" si="3"/>
        <v>6</v>
      </c>
      <c r="M10" s="46">
        <f t="shared" si="3"/>
        <v>5.8</v>
      </c>
      <c r="N10" s="46">
        <f>+N11</f>
        <v>42.9</v>
      </c>
      <c r="O10" s="126">
        <f t="shared" si="1"/>
        <v>-75.799999999999983</v>
      </c>
      <c r="P10" s="126">
        <f t="shared" si="2"/>
        <v>-63.858466722830656</v>
      </c>
      <c r="Q10" s="81"/>
      <c r="R10" s="81"/>
      <c r="S10" s="81"/>
      <c r="T10" s="81"/>
    </row>
    <row r="11" spans="2:20" ht="18" customHeight="1">
      <c r="B11" s="175" t="s">
        <v>102</v>
      </c>
      <c r="C11" s="46">
        <f>+C12+C14</f>
        <v>25.2</v>
      </c>
      <c r="D11" s="46">
        <f t="shared" ref="D11:M11" si="4">+D12+D14</f>
        <v>21.1</v>
      </c>
      <c r="E11" s="46">
        <f t="shared" si="4"/>
        <v>19.899999999999999</v>
      </c>
      <c r="F11" s="46">
        <f t="shared" si="4"/>
        <v>33.5</v>
      </c>
      <c r="G11" s="46">
        <f t="shared" si="4"/>
        <v>19</v>
      </c>
      <c r="H11" s="46">
        <f t="shared" si="4"/>
        <v>118.69999999999999</v>
      </c>
      <c r="I11" s="46">
        <f t="shared" si="4"/>
        <v>10.5</v>
      </c>
      <c r="J11" s="46">
        <f t="shared" si="4"/>
        <v>12.3</v>
      </c>
      <c r="K11" s="46">
        <f t="shared" si="4"/>
        <v>8.3000000000000007</v>
      </c>
      <c r="L11" s="46">
        <f t="shared" si="4"/>
        <v>6</v>
      </c>
      <c r="M11" s="46">
        <f t="shared" si="4"/>
        <v>5.8</v>
      </c>
      <c r="N11" s="46">
        <f>+N12+N14</f>
        <v>42.9</v>
      </c>
      <c r="O11" s="126">
        <f t="shared" si="1"/>
        <v>-75.799999999999983</v>
      </c>
      <c r="P11" s="126">
        <f t="shared" si="2"/>
        <v>-63.858466722830656</v>
      </c>
      <c r="Q11" s="81"/>
      <c r="R11" s="81"/>
      <c r="S11" s="81"/>
      <c r="T11" s="81"/>
    </row>
    <row r="12" spans="2:20" ht="18" customHeight="1">
      <c r="B12" s="175" t="s">
        <v>103</v>
      </c>
      <c r="C12" s="46">
        <f t="shared" ref="C12:M12" si="5">+C13</f>
        <v>25.2</v>
      </c>
      <c r="D12" s="46">
        <f t="shared" si="5"/>
        <v>21.1</v>
      </c>
      <c r="E12" s="46">
        <f t="shared" si="5"/>
        <v>19.899999999999999</v>
      </c>
      <c r="F12" s="46">
        <f t="shared" si="5"/>
        <v>33.5</v>
      </c>
      <c r="G12" s="46">
        <f t="shared" si="5"/>
        <v>19</v>
      </c>
      <c r="H12" s="46">
        <f t="shared" si="5"/>
        <v>118.69999999999999</v>
      </c>
      <c r="I12" s="46">
        <f t="shared" si="5"/>
        <v>10.5</v>
      </c>
      <c r="J12" s="46">
        <f t="shared" si="5"/>
        <v>12.3</v>
      </c>
      <c r="K12" s="46">
        <f t="shared" si="5"/>
        <v>8.3000000000000007</v>
      </c>
      <c r="L12" s="46">
        <f t="shared" si="5"/>
        <v>6</v>
      </c>
      <c r="M12" s="46">
        <f t="shared" si="5"/>
        <v>5.8</v>
      </c>
      <c r="N12" s="46">
        <f>+N13</f>
        <v>42.9</v>
      </c>
      <c r="O12" s="126">
        <f t="shared" si="1"/>
        <v>-75.799999999999983</v>
      </c>
      <c r="P12" s="126">
        <f t="shared" si="2"/>
        <v>-63.858466722830656</v>
      </c>
      <c r="Q12" s="81"/>
      <c r="R12" s="81"/>
      <c r="S12" s="81"/>
      <c r="T12" s="81"/>
    </row>
    <row r="13" spans="2:20" ht="18" customHeight="1">
      <c r="B13" s="37" t="s">
        <v>169</v>
      </c>
      <c r="C13" s="177">
        <f>+[1]PP!C41</f>
        <v>25.2</v>
      </c>
      <c r="D13" s="177">
        <f>+[1]PP!D41</f>
        <v>21.1</v>
      </c>
      <c r="E13" s="177">
        <f>+[1]PP!E41</f>
        <v>19.899999999999999</v>
      </c>
      <c r="F13" s="177">
        <f>+[1]PP!F41</f>
        <v>33.5</v>
      </c>
      <c r="G13" s="177">
        <f>+[1]PP!G41</f>
        <v>19</v>
      </c>
      <c r="H13" s="177">
        <f>SUM(C13:G13)</f>
        <v>118.69999999999999</v>
      </c>
      <c r="I13" s="177">
        <f>+[1]PP!I41</f>
        <v>10.5</v>
      </c>
      <c r="J13" s="177">
        <f>+[1]PP!J41</f>
        <v>12.3</v>
      </c>
      <c r="K13" s="177">
        <f>+[1]PP!K41</f>
        <v>8.3000000000000007</v>
      </c>
      <c r="L13" s="177">
        <f>+[1]PP!L41</f>
        <v>6</v>
      </c>
      <c r="M13" s="177">
        <f>+[1]PP!M41</f>
        <v>5.8</v>
      </c>
      <c r="N13" s="177">
        <f>SUM(I13:M13)</f>
        <v>42.9</v>
      </c>
      <c r="O13" s="140">
        <f t="shared" si="1"/>
        <v>-75.799999999999983</v>
      </c>
      <c r="P13" s="140">
        <f t="shared" si="2"/>
        <v>-63.858466722830656</v>
      </c>
      <c r="Q13" s="81"/>
      <c r="R13" s="81"/>
      <c r="S13" s="81"/>
      <c r="T13" s="81"/>
    </row>
    <row r="14" spans="2:20" ht="18" customHeight="1">
      <c r="B14" s="37" t="s">
        <v>170</v>
      </c>
      <c r="C14" s="177">
        <v>0</v>
      </c>
      <c r="D14" s="177">
        <v>0</v>
      </c>
      <c r="E14" s="177">
        <v>0</v>
      </c>
      <c r="F14" s="177">
        <v>0</v>
      </c>
      <c r="G14" s="177">
        <v>0</v>
      </c>
      <c r="H14" s="177">
        <f>SUM(C14:G14)</f>
        <v>0</v>
      </c>
      <c r="I14" s="177">
        <v>0</v>
      </c>
      <c r="J14" s="177">
        <v>0</v>
      </c>
      <c r="K14" s="177">
        <v>0</v>
      </c>
      <c r="L14" s="177">
        <v>0</v>
      </c>
      <c r="M14" s="177">
        <v>0</v>
      </c>
      <c r="N14" s="177">
        <f>SUM(I14:M14)</f>
        <v>0</v>
      </c>
      <c r="O14" s="140">
        <f t="shared" si="1"/>
        <v>0</v>
      </c>
      <c r="P14" s="195">
        <v>0</v>
      </c>
      <c r="Q14" s="81"/>
      <c r="R14" s="81"/>
      <c r="S14" s="81"/>
      <c r="T14" s="81"/>
    </row>
    <row r="15" spans="2:20" ht="18" customHeight="1">
      <c r="B15" s="189" t="s">
        <v>109</v>
      </c>
      <c r="C15" s="124">
        <f t="shared" ref="C15:O15" si="6">+C16</f>
        <v>0</v>
      </c>
      <c r="D15" s="124">
        <f t="shared" si="6"/>
        <v>0</v>
      </c>
      <c r="E15" s="124">
        <f t="shared" si="6"/>
        <v>0</v>
      </c>
      <c r="F15" s="124">
        <f t="shared" si="6"/>
        <v>0</v>
      </c>
      <c r="G15" s="124">
        <f t="shared" si="6"/>
        <v>0</v>
      </c>
      <c r="H15" s="124">
        <f t="shared" si="6"/>
        <v>0</v>
      </c>
      <c r="I15" s="124">
        <f t="shared" si="6"/>
        <v>0.9</v>
      </c>
      <c r="J15" s="124">
        <f t="shared" si="6"/>
        <v>0</v>
      </c>
      <c r="K15" s="124">
        <f t="shared" si="6"/>
        <v>0</v>
      </c>
      <c r="L15" s="124">
        <f t="shared" si="6"/>
        <v>1</v>
      </c>
      <c r="M15" s="124">
        <f t="shared" si="6"/>
        <v>0</v>
      </c>
      <c r="N15" s="124">
        <f t="shared" si="6"/>
        <v>1.9</v>
      </c>
      <c r="O15" s="124">
        <f t="shared" si="6"/>
        <v>1.9</v>
      </c>
      <c r="P15" s="210">
        <v>0</v>
      </c>
      <c r="Q15" s="81"/>
      <c r="R15" s="81"/>
      <c r="S15" s="81"/>
      <c r="T15" s="81"/>
    </row>
    <row r="16" spans="2:20" ht="18" customHeight="1">
      <c r="B16" s="281" t="s">
        <v>171</v>
      </c>
      <c r="C16" s="177">
        <v>0</v>
      </c>
      <c r="D16" s="177">
        <v>0</v>
      </c>
      <c r="E16" s="177">
        <v>0</v>
      </c>
      <c r="F16" s="177">
        <v>0</v>
      </c>
      <c r="G16" s="177">
        <v>0</v>
      </c>
      <c r="H16" s="177">
        <f>SUM(C16:G16)</f>
        <v>0</v>
      </c>
      <c r="I16" s="177">
        <v>0.9</v>
      </c>
      <c r="J16" s="177">
        <v>0</v>
      </c>
      <c r="K16" s="177">
        <v>0</v>
      </c>
      <c r="L16" s="177">
        <f>+[1]PP!L57</f>
        <v>1</v>
      </c>
      <c r="M16" s="177">
        <f>+[1]PP!M57</f>
        <v>0</v>
      </c>
      <c r="N16" s="177">
        <f>SUM(I16:M16)</f>
        <v>1.9</v>
      </c>
      <c r="O16" s="140">
        <f t="shared" ref="O16" si="7">+N16-H16</f>
        <v>1.9</v>
      </c>
      <c r="P16" s="195">
        <v>0</v>
      </c>
      <c r="Q16" s="81"/>
      <c r="R16" s="81"/>
      <c r="S16" s="81"/>
      <c r="T16" s="81"/>
    </row>
    <row r="17" spans="1:20" ht="18" customHeight="1">
      <c r="B17" s="188" t="s">
        <v>112</v>
      </c>
      <c r="C17" s="46">
        <f t="shared" ref="C17:M17" si="8">+C18+C25</f>
        <v>3285.9</v>
      </c>
      <c r="D17" s="46">
        <f t="shared" si="8"/>
        <v>2853.5</v>
      </c>
      <c r="E17" s="46">
        <f t="shared" si="8"/>
        <v>1999.8</v>
      </c>
      <c r="F17" s="46">
        <f t="shared" si="8"/>
        <v>2663.7999999999997</v>
      </c>
      <c r="G17" s="46">
        <f t="shared" si="8"/>
        <v>2532.7000000000003</v>
      </c>
      <c r="H17" s="46">
        <f t="shared" si="8"/>
        <v>13335.7</v>
      </c>
      <c r="I17" s="46">
        <f t="shared" si="8"/>
        <v>2306.2000000000003</v>
      </c>
      <c r="J17" s="46">
        <f t="shared" si="8"/>
        <v>2260</v>
      </c>
      <c r="K17" s="46">
        <f t="shared" si="8"/>
        <v>2291.7000000000003</v>
      </c>
      <c r="L17" s="46">
        <f t="shared" si="8"/>
        <v>2332.3000000000002</v>
      </c>
      <c r="M17" s="46">
        <f t="shared" si="8"/>
        <v>2831.9</v>
      </c>
      <c r="N17" s="46">
        <f>+N18+N25</f>
        <v>12022.1</v>
      </c>
      <c r="O17" s="126">
        <f t="shared" si="1"/>
        <v>-1313.6000000000004</v>
      </c>
      <c r="P17" s="126">
        <f>+O17/H17*100</f>
        <v>-9.8502515803444908</v>
      </c>
      <c r="Q17" s="81"/>
      <c r="R17" s="81"/>
      <c r="S17" s="81"/>
      <c r="T17" s="81"/>
    </row>
    <row r="18" spans="1:20" ht="18" customHeight="1">
      <c r="B18" s="175" t="s">
        <v>53</v>
      </c>
      <c r="C18" s="46">
        <f t="shared" ref="C18:M18" si="9">+C19+C23</f>
        <v>3086.1</v>
      </c>
      <c r="D18" s="126">
        <f t="shared" si="9"/>
        <v>2777</v>
      </c>
      <c r="E18" s="126">
        <f t="shared" si="9"/>
        <v>1921</v>
      </c>
      <c r="F18" s="126">
        <f t="shared" si="9"/>
        <v>2589.1</v>
      </c>
      <c r="G18" s="126">
        <f t="shared" si="9"/>
        <v>2391.3000000000002</v>
      </c>
      <c r="H18" s="124">
        <f t="shared" si="9"/>
        <v>12764.5</v>
      </c>
      <c r="I18" s="46">
        <f t="shared" si="9"/>
        <v>2199.2000000000003</v>
      </c>
      <c r="J18" s="46">
        <f t="shared" si="9"/>
        <v>2179</v>
      </c>
      <c r="K18" s="126">
        <f t="shared" si="9"/>
        <v>2139.2000000000003</v>
      </c>
      <c r="L18" s="126">
        <f t="shared" si="9"/>
        <v>2166.4</v>
      </c>
      <c r="M18" s="126">
        <f t="shared" si="9"/>
        <v>2667</v>
      </c>
      <c r="N18" s="126">
        <f>+N19+N23</f>
        <v>11350.800000000001</v>
      </c>
      <c r="O18" s="126">
        <f t="shared" si="1"/>
        <v>-1413.6999999999989</v>
      </c>
      <c r="P18" s="126">
        <f>+O18/H18*100</f>
        <v>-11.075247757452299</v>
      </c>
      <c r="Q18" s="81"/>
      <c r="R18" s="81"/>
      <c r="S18" s="81"/>
      <c r="T18" s="81"/>
    </row>
    <row r="19" spans="1:20" ht="18" customHeight="1">
      <c r="B19" s="181" t="s">
        <v>54</v>
      </c>
      <c r="C19" s="126">
        <f t="shared" ref="C19:M19" si="10">+C20+C22</f>
        <v>204.2</v>
      </c>
      <c r="D19" s="126">
        <f t="shared" si="10"/>
        <v>167</v>
      </c>
      <c r="E19" s="126">
        <f t="shared" si="10"/>
        <v>8.5</v>
      </c>
      <c r="F19" s="126">
        <f t="shared" si="10"/>
        <v>68.5</v>
      </c>
      <c r="G19" s="126">
        <f t="shared" si="10"/>
        <v>323.5</v>
      </c>
      <c r="H19" s="126">
        <f t="shared" si="10"/>
        <v>771.69999999999993</v>
      </c>
      <c r="I19" s="126">
        <f t="shared" si="10"/>
        <v>32.299999999999997</v>
      </c>
      <c r="J19" s="126">
        <f t="shared" si="10"/>
        <v>180.1</v>
      </c>
      <c r="K19" s="126">
        <f t="shared" si="10"/>
        <v>88.8</v>
      </c>
      <c r="L19" s="126">
        <f t="shared" si="10"/>
        <v>205.4</v>
      </c>
      <c r="M19" s="126">
        <f t="shared" si="10"/>
        <v>20.3</v>
      </c>
      <c r="N19" s="126">
        <f>+N20+N22</f>
        <v>526.9</v>
      </c>
      <c r="O19" s="126">
        <f t="shared" si="1"/>
        <v>-244.79999999999995</v>
      </c>
      <c r="P19" s="126">
        <f>+O19/H19*100</f>
        <v>-31.722171828430735</v>
      </c>
      <c r="Q19" s="81"/>
      <c r="R19" s="81"/>
      <c r="S19" s="81"/>
      <c r="T19" s="81"/>
    </row>
    <row r="20" spans="1:20" s="42" customFormat="1" ht="18" customHeight="1">
      <c r="B20" s="282" t="s">
        <v>113</v>
      </c>
      <c r="C20" s="199">
        <f>+C21</f>
        <v>2.2000000000000002</v>
      </c>
      <c r="D20" s="199">
        <f t="shared" ref="D20:M20" si="11">+D21</f>
        <v>28.5</v>
      </c>
      <c r="E20" s="199">
        <f t="shared" si="11"/>
        <v>0</v>
      </c>
      <c r="F20" s="199">
        <f t="shared" si="11"/>
        <v>20.8</v>
      </c>
      <c r="G20" s="199">
        <f t="shared" si="11"/>
        <v>6.6</v>
      </c>
      <c r="H20" s="199">
        <f t="shared" si="11"/>
        <v>58.1</v>
      </c>
      <c r="I20" s="199">
        <f t="shared" si="11"/>
        <v>10.1</v>
      </c>
      <c r="J20" s="199">
        <f t="shared" si="11"/>
        <v>36.5</v>
      </c>
      <c r="K20" s="199">
        <f t="shared" si="11"/>
        <v>10</v>
      </c>
      <c r="L20" s="199">
        <f t="shared" si="11"/>
        <v>12.5</v>
      </c>
      <c r="M20" s="199">
        <f t="shared" si="11"/>
        <v>19.600000000000001</v>
      </c>
      <c r="N20" s="199">
        <f>+N21</f>
        <v>88.699999999999989</v>
      </c>
      <c r="O20" s="200">
        <f t="shared" si="1"/>
        <v>30.599999999999987</v>
      </c>
      <c r="P20" s="201">
        <v>0</v>
      </c>
      <c r="Q20" s="81"/>
      <c r="R20" s="81"/>
      <c r="S20" s="81"/>
      <c r="T20" s="81"/>
    </row>
    <row r="21" spans="1:20" ht="18" customHeight="1">
      <c r="B21" s="283" t="s">
        <v>172</v>
      </c>
      <c r="C21" s="140">
        <f>+[1]PP!C67</f>
        <v>2.2000000000000002</v>
      </c>
      <c r="D21" s="140">
        <f>+[1]PP!D67</f>
        <v>28.5</v>
      </c>
      <c r="E21" s="140">
        <f>+[1]PP!E67</f>
        <v>0</v>
      </c>
      <c r="F21" s="140">
        <f>+[1]PP!F67</f>
        <v>20.8</v>
      </c>
      <c r="G21" s="140">
        <f>+[1]PP!G67</f>
        <v>6.6</v>
      </c>
      <c r="H21" s="140">
        <f>SUM(C21:G21)</f>
        <v>58.1</v>
      </c>
      <c r="I21" s="140">
        <f>+[1]PP!I67</f>
        <v>10.1</v>
      </c>
      <c r="J21" s="140">
        <f>+[1]PP!J67</f>
        <v>36.5</v>
      </c>
      <c r="K21" s="140">
        <f>+[1]PP!K67</f>
        <v>10</v>
      </c>
      <c r="L21" s="140">
        <f>+[1]PP!L67</f>
        <v>12.5</v>
      </c>
      <c r="M21" s="140">
        <f>+[1]PP!M67</f>
        <v>19.600000000000001</v>
      </c>
      <c r="N21" s="140">
        <f>SUM(I21:M21)</f>
        <v>88.699999999999989</v>
      </c>
      <c r="O21" s="140">
        <f t="shared" si="1"/>
        <v>30.599999999999987</v>
      </c>
      <c r="P21" s="284">
        <f t="shared" ref="P21:P31" si="12">+O21/H21*100</f>
        <v>52.667814113597224</v>
      </c>
      <c r="Q21" s="81"/>
      <c r="R21" s="81"/>
      <c r="S21" s="81"/>
      <c r="T21" s="81"/>
    </row>
    <row r="22" spans="1:20" ht="18" customHeight="1">
      <c r="B22" s="211" t="s">
        <v>173</v>
      </c>
      <c r="C22" s="140">
        <f>+[1]PP!C68</f>
        <v>202</v>
      </c>
      <c r="D22" s="140">
        <f>+[1]PP!D68</f>
        <v>138.5</v>
      </c>
      <c r="E22" s="140">
        <f>+[1]PP!E68</f>
        <v>8.5</v>
      </c>
      <c r="F22" s="140">
        <f>+[1]PP!F68</f>
        <v>47.7</v>
      </c>
      <c r="G22" s="140">
        <f>+[1]PP!G68</f>
        <v>316.89999999999998</v>
      </c>
      <c r="H22" s="140">
        <f>SUM(C22:G22)</f>
        <v>713.59999999999991</v>
      </c>
      <c r="I22" s="140">
        <f>+[1]PP!I68</f>
        <v>22.2</v>
      </c>
      <c r="J22" s="140">
        <f>+[1]PP!J68</f>
        <v>143.6</v>
      </c>
      <c r="K22" s="140">
        <f>+[1]PP!K68</f>
        <v>78.8</v>
      </c>
      <c r="L22" s="140">
        <f>+[1]PP!L68</f>
        <v>192.9</v>
      </c>
      <c r="M22" s="140">
        <f>+[1]PP!M68</f>
        <v>0.7</v>
      </c>
      <c r="N22" s="140">
        <f>SUM(I22:M22)</f>
        <v>438.2</v>
      </c>
      <c r="O22" s="140">
        <f t="shared" si="1"/>
        <v>-275.39999999999992</v>
      </c>
      <c r="P22" s="284">
        <f t="shared" si="12"/>
        <v>-38.593049327354258</v>
      </c>
      <c r="Q22" s="81"/>
      <c r="R22" s="81"/>
      <c r="S22" s="81"/>
      <c r="T22" s="81"/>
    </row>
    <row r="23" spans="1:20" ht="18" customHeight="1">
      <c r="B23" s="181" t="s">
        <v>55</v>
      </c>
      <c r="C23" s="126">
        <f t="shared" ref="C23:M23" si="13">SUM(C24:C24)</f>
        <v>2881.9</v>
      </c>
      <c r="D23" s="126">
        <f t="shared" si="13"/>
        <v>2610</v>
      </c>
      <c r="E23" s="126">
        <f t="shared" si="13"/>
        <v>1912.5</v>
      </c>
      <c r="F23" s="126">
        <f t="shared" si="13"/>
        <v>2520.6</v>
      </c>
      <c r="G23" s="126">
        <f t="shared" si="13"/>
        <v>2067.8000000000002</v>
      </c>
      <c r="H23" s="126">
        <f t="shared" si="13"/>
        <v>11992.8</v>
      </c>
      <c r="I23" s="126">
        <f t="shared" si="13"/>
        <v>2166.9</v>
      </c>
      <c r="J23" s="126">
        <f t="shared" si="13"/>
        <v>1998.9</v>
      </c>
      <c r="K23" s="126">
        <f t="shared" si="13"/>
        <v>2050.4</v>
      </c>
      <c r="L23" s="126">
        <f t="shared" si="13"/>
        <v>1961</v>
      </c>
      <c r="M23" s="126">
        <f t="shared" si="13"/>
        <v>2646.7</v>
      </c>
      <c r="N23" s="126">
        <f>SUM(N24:N24)</f>
        <v>10823.900000000001</v>
      </c>
      <c r="O23" s="126">
        <f t="shared" si="1"/>
        <v>-1168.8999999999978</v>
      </c>
      <c r="P23" s="126">
        <f t="shared" si="12"/>
        <v>-9.7466813421385989</v>
      </c>
      <c r="Q23" s="81"/>
      <c r="R23" s="81"/>
      <c r="S23" s="81"/>
      <c r="T23" s="81"/>
    </row>
    <row r="24" spans="1:20" ht="18" customHeight="1">
      <c r="B24" s="211" t="s">
        <v>174</v>
      </c>
      <c r="C24" s="140">
        <f>+[1]PP!C72</f>
        <v>2881.9</v>
      </c>
      <c r="D24" s="140">
        <f>+[1]PP!D72</f>
        <v>2610</v>
      </c>
      <c r="E24" s="140">
        <f>+[1]PP!E72</f>
        <v>1912.5</v>
      </c>
      <c r="F24" s="140">
        <f>+[1]PP!F72</f>
        <v>2520.6</v>
      </c>
      <c r="G24" s="140">
        <f>+[1]PP!G72</f>
        <v>2067.8000000000002</v>
      </c>
      <c r="H24" s="177">
        <f>SUM(C24:G24)</f>
        <v>11992.8</v>
      </c>
      <c r="I24" s="140">
        <f>+[1]PP!I72</f>
        <v>2166.9</v>
      </c>
      <c r="J24" s="140">
        <f>+[1]PP!J72</f>
        <v>1998.9</v>
      </c>
      <c r="K24" s="140">
        <f>+[1]PP!K72</f>
        <v>2050.4</v>
      </c>
      <c r="L24" s="140">
        <f>+[1]PP!L72</f>
        <v>1961</v>
      </c>
      <c r="M24" s="140">
        <f>+[1]PP!M72</f>
        <v>2646.7</v>
      </c>
      <c r="N24" s="140">
        <f>SUM(I24:M24)</f>
        <v>10823.900000000001</v>
      </c>
      <c r="O24" s="140">
        <f t="shared" si="1"/>
        <v>-1168.8999999999978</v>
      </c>
      <c r="P24" s="140">
        <f t="shared" si="12"/>
        <v>-9.7466813421385989</v>
      </c>
      <c r="Q24" s="81"/>
      <c r="R24" s="81"/>
      <c r="S24" s="81"/>
      <c r="T24" s="81"/>
    </row>
    <row r="25" spans="1:20" ht="18" customHeight="1">
      <c r="B25" s="181" t="s">
        <v>58</v>
      </c>
      <c r="C25" s="126">
        <f t="shared" ref="C25:M25" si="14">SUM(C26:C28)</f>
        <v>199.8</v>
      </c>
      <c r="D25" s="126">
        <f t="shared" si="14"/>
        <v>76.5</v>
      </c>
      <c r="E25" s="126">
        <f t="shared" si="14"/>
        <v>78.8</v>
      </c>
      <c r="F25" s="126">
        <f t="shared" si="14"/>
        <v>74.7</v>
      </c>
      <c r="G25" s="126">
        <f t="shared" si="14"/>
        <v>141.4</v>
      </c>
      <c r="H25" s="126">
        <f t="shared" si="14"/>
        <v>571.20000000000005</v>
      </c>
      <c r="I25" s="126">
        <f t="shared" si="14"/>
        <v>107</v>
      </c>
      <c r="J25" s="126">
        <f t="shared" si="14"/>
        <v>81</v>
      </c>
      <c r="K25" s="126">
        <f t="shared" si="14"/>
        <v>152.5</v>
      </c>
      <c r="L25" s="126">
        <f t="shared" si="14"/>
        <v>165.9</v>
      </c>
      <c r="M25" s="126">
        <f t="shared" si="14"/>
        <v>164.9</v>
      </c>
      <c r="N25" s="126">
        <f>SUM(N26:N28)</f>
        <v>671.3</v>
      </c>
      <c r="O25" s="126">
        <f t="shared" si="1"/>
        <v>100.09999999999991</v>
      </c>
      <c r="P25" s="126">
        <f t="shared" si="12"/>
        <v>17.52450980392155</v>
      </c>
      <c r="Q25" s="81"/>
      <c r="R25" s="81"/>
      <c r="S25" s="44"/>
      <c r="T25" s="81"/>
    </row>
    <row r="26" spans="1:20" ht="18" customHeight="1">
      <c r="A26">
        <v>0</v>
      </c>
      <c r="B26" s="211" t="s">
        <v>175</v>
      </c>
      <c r="C26" s="184">
        <v>3.4</v>
      </c>
      <c r="D26" s="184">
        <v>3.8</v>
      </c>
      <c r="E26" s="184">
        <v>4.8</v>
      </c>
      <c r="F26" s="184">
        <v>3.5</v>
      </c>
      <c r="G26" s="184">
        <v>4.5</v>
      </c>
      <c r="H26" s="177">
        <f>SUM(C26:G26)</f>
        <v>20</v>
      </c>
      <c r="I26" s="140">
        <f>+[1]PP!I79</f>
        <v>4.3</v>
      </c>
      <c r="J26" s="140">
        <v>3.4</v>
      </c>
      <c r="K26" s="140">
        <f>+[1]PP!K79</f>
        <v>3.1</v>
      </c>
      <c r="L26" s="140">
        <f>+[1]PP!L79</f>
        <v>4</v>
      </c>
      <c r="M26" s="140">
        <f>+[1]PP!M79</f>
        <v>3.2</v>
      </c>
      <c r="N26" s="140">
        <f>SUM(I26:M26)</f>
        <v>18</v>
      </c>
      <c r="O26" s="140">
        <f t="shared" si="1"/>
        <v>-2</v>
      </c>
      <c r="P26" s="140">
        <f t="shared" si="12"/>
        <v>-10</v>
      </c>
      <c r="Q26" s="81"/>
      <c r="R26" s="81"/>
      <c r="S26" s="44"/>
      <c r="T26" s="81"/>
    </row>
    <row r="27" spans="1:20" ht="18" customHeight="1">
      <c r="B27" s="211" t="s">
        <v>176</v>
      </c>
      <c r="C27" s="184">
        <v>164.4</v>
      </c>
      <c r="D27" s="184">
        <v>48.5</v>
      </c>
      <c r="E27" s="184">
        <v>49.9</v>
      </c>
      <c r="F27" s="184">
        <v>47.1</v>
      </c>
      <c r="G27" s="184">
        <v>110.2</v>
      </c>
      <c r="H27" s="177">
        <f>SUM(C27:G27)</f>
        <v>420.1</v>
      </c>
      <c r="I27" s="140">
        <v>41.8</v>
      </c>
      <c r="J27" s="140">
        <v>28.7</v>
      </c>
      <c r="K27" s="140">
        <v>115.1</v>
      </c>
      <c r="L27" s="140">
        <v>113</v>
      </c>
      <c r="M27" s="140">
        <v>113</v>
      </c>
      <c r="N27" s="140">
        <f>SUM(I27:M27)</f>
        <v>411.6</v>
      </c>
      <c r="O27" s="140">
        <f t="shared" si="1"/>
        <v>-8.5</v>
      </c>
      <c r="P27" s="140">
        <f t="shared" si="12"/>
        <v>-2.0233277791002138</v>
      </c>
      <c r="Q27" s="81"/>
      <c r="R27" s="81"/>
      <c r="S27" s="44"/>
      <c r="T27" s="81"/>
    </row>
    <row r="28" spans="1:20" ht="18" customHeight="1">
      <c r="B28" s="211" t="s">
        <v>177</v>
      </c>
      <c r="C28" s="184">
        <v>32</v>
      </c>
      <c r="D28" s="184">
        <v>24.2</v>
      </c>
      <c r="E28" s="184">
        <v>24.1</v>
      </c>
      <c r="F28" s="184">
        <v>24.1</v>
      </c>
      <c r="G28" s="184">
        <v>26.7</v>
      </c>
      <c r="H28" s="177">
        <f>SUM(C28:G28)</f>
        <v>131.1</v>
      </c>
      <c r="I28" s="140">
        <v>60.9</v>
      </c>
      <c r="J28" s="140">
        <v>48.9</v>
      </c>
      <c r="K28" s="140">
        <v>34.299999999999997</v>
      </c>
      <c r="L28" s="140">
        <v>48.9</v>
      </c>
      <c r="M28" s="140">
        <v>48.7</v>
      </c>
      <c r="N28" s="140">
        <f>SUM(I28:M28)</f>
        <v>241.7</v>
      </c>
      <c r="O28" s="140">
        <f t="shared" si="1"/>
        <v>110.6</v>
      </c>
      <c r="P28" s="140">
        <f t="shared" si="12"/>
        <v>84.363081617086195</v>
      </c>
      <c r="Q28" s="81"/>
      <c r="R28" s="81"/>
      <c r="S28" s="44"/>
      <c r="T28" s="81"/>
    </row>
    <row r="29" spans="1:20" ht="18" customHeight="1">
      <c r="B29" s="188" t="s">
        <v>118</v>
      </c>
      <c r="C29" s="126">
        <f t="shared" ref="C29:M29" si="15">+C30+C32</f>
        <v>101</v>
      </c>
      <c r="D29" s="126">
        <f t="shared" si="15"/>
        <v>70.400000000000006</v>
      </c>
      <c r="E29" s="126">
        <f t="shared" si="15"/>
        <v>71</v>
      </c>
      <c r="F29" s="126">
        <f t="shared" si="15"/>
        <v>76.099999999999994</v>
      </c>
      <c r="G29" s="126">
        <f t="shared" si="15"/>
        <v>69.2</v>
      </c>
      <c r="H29" s="126">
        <f t="shared" si="15"/>
        <v>387.7</v>
      </c>
      <c r="I29" s="126">
        <f t="shared" si="15"/>
        <v>88.7</v>
      </c>
      <c r="J29" s="126">
        <f t="shared" si="15"/>
        <v>68.900000000000006</v>
      </c>
      <c r="K29" s="126">
        <f t="shared" si="15"/>
        <v>85.4</v>
      </c>
      <c r="L29" s="126">
        <f t="shared" si="15"/>
        <v>86.5</v>
      </c>
      <c r="M29" s="126">
        <f t="shared" si="15"/>
        <v>84.3</v>
      </c>
      <c r="N29" s="126">
        <f>+N30+N32</f>
        <v>413.8</v>
      </c>
      <c r="O29" s="126">
        <f t="shared" si="1"/>
        <v>26.100000000000023</v>
      </c>
      <c r="P29" s="126">
        <f t="shared" si="12"/>
        <v>6.7320092855300553</v>
      </c>
      <c r="Q29" s="81"/>
      <c r="R29" s="81"/>
      <c r="S29" s="44"/>
      <c r="T29" s="81"/>
    </row>
    <row r="30" spans="1:20" ht="18" customHeight="1">
      <c r="B30" s="175" t="s">
        <v>63</v>
      </c>
      <c r="C30" s="200">
        <f t="shared" ref="C30:G30" si="16">+C31</f>
        <v>101</v>
      </c>
      <c r="D30" s="200">
        <f t="shared" si="16"/>
        <v>70.400000000000006</v>
      </c>
      <c r="E30" s="200">
        <f t="shared" si="16"/>
        <v>71</v>
      </c>
      <c r="F30" s="200">
        <f t="shared" si="16"/>
        <v>76.099999999999994</v>
      </c>
      <c r="G30" s="200">
        <f t="shared" si="16"/>
        <v>69.2</v>
      </c>
      <c r="H30" s="124">
        <f>SUM(C30:G30)</f>
        <v>387.7</v>
      </c>
      <c r="I30" s="200">
        <f>+I31</f>
        <v>88.7</v>
      </c>
      <c r="J30" s="200">
        <f>+J31</f>
        <v>68.900000000000006</v>
      </c>
      <c r="K30" s="200">
        <f t="shared" ref="K30:M30" si="17">+K31</f>
        <v>85.4</v>
      </c>
      <c r="L30" s="200">
        <f t="shared" si="17"/>
        <v>86.5</v>
      </c>
      <c r="M30" s="200">
        <f t="shared" si="17"/>
        <v>84.3</v>
      </c>
      <c r="N30" s="200">
        <f>SUM(I30:M30)</f>
        <v>413.8</v>
      </c>
      <c r="O30" s="126">
        <f t="shared" si="1"/>
        <v>26.100000000000023</v>
      </c>
      <c r="P30" s="200">
        <f t="shared" si="12"/>
        <v>6.7320092855300553</v>
      </c>
      <c r="Q30" s="81"/>
      <c r="R30" s="81"/>
      <c r="S30" s="44"/>
      <c r="T30" s="81"/>
    </row>
    <row r="31" spans="1:20" ht="18" customHeight="1">
      <c r="B31" s="37" t="s">
        <v>178</v>
      </c>
      <c r="C31" s="217">
        <f>+[1]PP!C89</f>
        <v>101</v>
      </c>
      <c r="D31" s="217">
        <f>+[1]PP!D89</f>
        <v>70.400000000000006</v>
      </c>
      <c r="E31" s="217">
        <f>+[1]PP!E89</f>
        <v>71</v>
      </c>
      <c r="F31" s="217">
        <f>+[1]PP!F89</f>
        <v>76.099999999999994</v>
      </c>
      <c r="G31" s="217">
        <f>+[1]PP!G89</f>
        <v>69.2</v>
      </c>
      <c r="H31" s="217">
        <f>+[1]PP!H89</f>
        <v>387.7</v>
      </c>
      <c r="I31" s="217">
        <f>+[1]PP!I89</f>
        <v>88.7</v>
      </c>
      <c r="J31" s="217">
        <f>+[1]PP!J89</f>
        <v>68.900000000000006</v>
      </c>
      <c r="K31" s="217">
        <f>+[1]PP!K89</f>
        <v>85.4</v>
      </c>
      <c r="L31" s="217">
        <f>+[1]PP!L89</f>
        <v>86.5</v>
      </c>
      <c r="M31" s="217">
        <f>+[1]PP!M89</f>
        <v>84.3</v>
      </c>
      <c r="N31" s="217">
        <f>+[1]PP!N89</f>
        <v>413.8</v>
      </c>
      <c r="O31" s="217">
        <f t="shared" si="1"/>
        <v>26.100000000000023</v>
      </c>
      <c r="P31" s="217">
        <f t="shared" si="12"/>
        <v>6.7320092855300553</v>
      </c>
      <c r="Q31" s="81"/>
      <c r="R31" s="81"/>
      <c r="S31" s="81"/>
      <c r="T31" s="81"/>
    </row>
    <row r="32" spans="1:20" ht="18" customHeight="1">
      <c r="B32" s="175" t="s">
        <v>64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f>SUM(C32:G32)</f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SUM(I32:M32)</f>
        <v>0</v>
      </c>
      <c r="O32" s="285">
        <f t="shared" si="1"/>
        <v>0</v>
      </c>
      <c r="P32" s="285">
        <v>0</v>
      </c>
      <c r="Q32" s="81"/>
      <c r="R32" s="81"/>
      <c r="S32" s="81"/>
      <c r="T32" s="81"/>
    </row>
    <row r="33" spans="2:20" ht="21" customHeight="1">
      <c r="B33" s="286" t="s">
        <v>131</v>
      </c>
      <c r="C33" s="224">
        <f>+C8</f>
        <v>3412.1</v>
      </c>
      <c r="D33" s="224">
        <f>+D8</f>
        <v>2945</v>
      </c>
      <c r="E33" s="224">
        <f>+E8</f>
        <v>2090.6999999999998</v>
      </c>
      <c r="F33" s="224">
        <f>+F8</f>
        <v>2773.3999999999996</v>
      </c>
      <c r="G33" s="224">
        <f>+G8</f>
        <v>2620.9</v>
      </c>
      <c r="H33" s="224">
        <f>SUM(C33:G33)</f>
        <v>13842.099999999999</v>
      </c>
      <c r="I33" s="224">
        <f t="shared" ref="I33:N33" si="18">+I8</f>
        <v>2406.3000000000002</v>
      </c>
      <c r="J33" s="224">
        <f t="shared" si="18"/>
        <v>2341.2000000000003</v>
      </c>
      <c r="K33" s="224">
        <f t="shared" si="18"/>
        <v>2385.4000000000005</v>
      </c>
      <c r="L33" s="224">
        <f t="shared" si="18"/>
        <v>2425.8000000000002</v>
      </c>
      <c r="M33" s="224">
        <f t="shared" si="18"/>
        <v>2922.0000000000005</v>
      </c>
      <c r="N33" s="224">
        <f t="shared" si="18"/>
        <v>12480.699999999999</v>
      </c>
      <c r="O33" s="224">
        <f t="shared" si="1"/>
        <v>-1361.3999999999996</v>
      </c>
      <c r="P33" s="225">
        <f>+O33/H33*100</f>
        <v>-9.8352128650999475</v>
      </c>
      <c r="Q33" s="81"/>
      <c r="R33" s="81"/>
      <c r="S33" s="81"/>
      <c r="T33" s="81"/>
    </row>
    <row r="34" spans="2:20" ht="21" customHeight="1">
      <c r="B34" s="287" t="s">
        <v>179</v>
      </c>
      <c r="C34" s="288">
        <v>0</v>
      </c>
      <c r="D34" s="288">
        <v>0</v>
      </c>
      <c r="E34" s="288">
        <v>0.4</v>
      </c>
      <c r="F34" s="288">
        <v>0</v>
      </c>
      <c r="G34" s="288">
        <v>0.2</v>
      </c>
      <c r="H34" s="288">
        <f>SUM(C34:G34)</f>
        <v>0.60000000000000009</v>
      </c>
      <c r="I34" s="288">
        <v>0</v>
      </c>
      <c r="J34" s="288">
        <v>0</v>
      </c>
      <c r="K34" s="288">
        <v>0</v>
      </c>
      <c r="L34" s="288">
        <v>0</v>
      </c>
      <c r="M34" s="288">
        <v>0</v>
      </c>
      <c r="N34" s="288">
        <v>0</v>
      </c>
      <c r="O34" s="252">
        <f t="shared" si="1"/>
        <v>-0.60000000000000009</v>
      </c>
      <c r="P34" s="289">
        <v>0</v>
      </c>
      <c r="Q34" s="81"/>
      <c r="R34" s="81"/>
    </row>
    <row r="35" spans="2:20" ht="21" customHeight="1">
      <c r="B35" s="290"/>
      <c r="C35" s="224">
        <f t="shared" ref="C35:N35" si="19">+C34+C33</f>
        <v>3412.1</v>
      </c>
      <c r="D35" s="224">
        <f t="shared" si="19"/>
        <v>2945</v>
      </c>
      <c r="E35" s="224">
        <f t="shared" si="19"/>
        <v>2091.1</v>
      </c>
      <c r="F35" s="224">
        <f t="shared" si="19"/>
        <v>2773.3999999999996</v>
      </c>
      <c r="G35" s="224">
        <f t="shared" si="19"/>
        <v>2621.1</v>
      </c>
      <c r="H35" s="224">
        <f t="shared" si="19"/>
        <v>13842.699999999999</v>
      </c>
      <c r="I35" s="224">
        <f t="shared" si="19"/>
        <v>2406.3000000000002</v>
      </c>
      <c r="J35" s="224">
        <f t="shared" si="19"/>
        <v>2341.2000000000003</v>
      </c>
      <c r="K35" s="224">
        <f t="shared" si="19"/>
        <v>2385.4000000000005</v>
      </c>
      <c r="L35" s="224">
        <f t="shared" si="19"/>
        <v>2425.8000000000002</v>
      </c>
      <c r="M35" s="224">
        <f t="shared" si="19"/>
        <v>2922.0000000000005</v>
      </c>
      <c r="N35" s="224">
        <f t="shared" si="19"/>
        <v>12480.699999999999</v>
      </c>
      <c r="O35" s="224">
        <f t="shared" si="1"/>
        <v>-1362</v>
      </c>
      <c r="P35" s="291">
        <v>0</v>
      </c>
      <c r="Q35" s="81"/>
      <c r="R35" s="81"/>
    </row>
    <row r="36" spans="2:20" ht="18" customHeight="1">
      <c r="B36" s="71" t="s">
        <v>180</v>
      </c>
      <c r="I36" s="274"/>
      <c r="J36" s="274"/>
      <c r="K36" s="274"/>
      <c r="L36" s="274"/>
      <c r="M36" s="274"/>
      <c r="N36" s="274"/>
      <c r="O36" s="274"/>
    </row>
    <row r="37" spans="2:20" ht="13.5" customHeight="1">
      <c r="B37" s="77" t="s">
        <v>75</v>
      </c>
      <c r="L37" s="274"/>
      <c r="M37" s="274"/>
      <c r="N37" s="274"/>
      <c r="O37" s="274"/>
    </row>
    <row r="38" spans="2:20" ht="14.25" customHeight="1">
      <c r="B38" s="82" t="s">
        <v>164</v>
      </c>
      <c r="C38" s="292"/>
      <c r="D38" s="292"/>
      <c r="E38" s="292"/>
      <c r="F38" s="292"/>
      <c r="G38" s="292"/>
      <c r="H38" s="44"/>
      <c r="I38" s="293"/>
      <c r="J38" s="293"/>
      <c r="K38" s="293"/>
      <c r="L38" s="294"/>
      <c r="M38" s="274"/>
      <c r="N38" s="274"/>
      <c r="O38" s="274"/>
    </row>
    <row r="39" spans="2:20">
      <c r="B39" s="89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78"/>
      <c r="N39" s="278"/>
      <c r="O39" s="89"/>
      <c r="P39" s="89"/>
    </row>
    <row r="40" spans="2:20">
      <c r="B40" s="89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4"/>
      <c r="O40" s="278"/>
      <c r="P40" s="278"/>
    </row>
    <row r="41" spans="2:20" ht="15">
      <c r="B41" s="13" t="s">
        <v>167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2:20" ht="14.25">
      <c r="B42" s="14" t="s">
        <v>181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2:20" ht="14.25">
      <c r="B43" s="14" t="s">
        <v>98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2:20" ht="18" customHeight="1">
      <c r="B44" s="116" t="s">
        <v>5</v>
      </c>
      <c r="C44" s="16">
        <v>2025</v>
      </c>
      <c r="D44" s="17"/>
      <c r="E44" s="17"/>
      <c r="F44" s="17"/>
      <c r="G44" s="17"/>
      <c r="H44" s="116">
        <v>2025</v>
      </c>
      <c r="I44" s="16">
        <v>2025</v>
      </c>
      <c r="J44" s="17"/>
      <c r="K44" s="17"/>
      <c r="L44" s="17"/>
      <c r="M44" s="17"/>
      <c r="N44" s="295" t="s">
        <v>182</v>
      </c>
      <c r="O44" s="16" t="s">
        <v>6</v>
      </c>
      <c r="P44" s="119"/>
    </row>
    <row r="45" spans="2:20" ht="44.25" customHeight="1">
      <c r="B45" s="168"/>
      <c r="C45" s="169" t="s">
        <v>7</v>
      </c>
      <c r="D45" s="169" t="s">
        <v>8</v>
      </c>
      <c r="E45" s="169" t="s">
        <v>9</v>
      </c>
      <c r="F45" s="169" t="s">
        <v>10</v>
      </c>
      <c r="G45" s="169" t="s">
        <v>11</v>
      </c>
      <c r="H45" s="168"/>
      <c r="I45" s="169" t="s">
        <v>7</v>
      </c>
      <c r="J45" s="169" t="s">
        <v>8</v>
      </c>
      <c r="K45" s="169" t="s">
        <v>9</v>
      </c>
      <c r="L45" s="169" t="s">
        <v>10</v>
      </c>
      <c r="M45" s="169" t="s">
        <v>11</v>
      </c>
      <c r="N45" s="296"/>
      <c r="O45" s="170" t="s">
        <v>183</v>
      </c>
      <c r="P45" s="171" t="s">
        <v>13</v>
      </c>
    </row>
    <row r="46" spans="2:20" ht="18" customHeight="1">
      <c r="B46" s="27" t="s">
        <v>14</v>
      </c>
      <c r="C46" s="28">
        <f>+C47+C55+C67+C53</f>
        <v>2406.3000000000002</v>
      </c>
      <c r="D46" s="28">
        <f t="shared" ref="D46:N46" si="20">+D47+D55+D67+D53</f>
        <v>2341.2000000000003</v>
      </c>
      <c r="E46" s="28">
        <f t="shared" si="20"/>
        <v>2385.4000000000005</v>
      </c>
      <c r="F46" s="28">
        <f t="shared" si="20"/>
        <v>2425.8000000000002</v>
      </c>
      <c r="G46" s="28">
        <f t="shared" si="20"/>
        <v>2922.0000000000005</v>
      </c>
      <c r="H46" s="28">
        <f t="shared" si="20"/>
        <v>12480.699999999999</v>
      </c>
      <c r="I46" s="28">
        <f t="shared" si="20"/>
        <v>2758.3552730000001</v>
      </c>
      <c r="J46" s="28">
        <f t="shared" si="20"/>
        <v>2940.7165210000007</v>
      </c>
      <c r="K46" s="28">
        <f t="shared" si="20"/>
        <v>2689.8495440000002</v>
      </c>
      <c r="L46" s="28">
        <f t="shared" si="20"/>
        <v>2755.8580678505805</v>
      </c>
      <c r="M46" s="28">
        <f t="shared" si="20"/>
        <v>2871.8363558434662</v>
      </c>
      <c r="N46" s="28">
        <f t="shared" si="20"/>
        <v>14016.615761694047</v>
      </c>
      <c r="O46" s="28">
        <f t="shared" ref="O46:O73" si="21">+H46-N46</f>
        <v>-1535.9157616940483</v>
      </c>
      <c r="P46" s="28">
        <f t="shared" ref="P46:P51" si="22">+H46/N46*100</f>
        <v>89.042178313173522</v>
      </c>
      <c r="Q46" s="297"/>
      <c r="R46" s="298"/>
    </row>
    <row r="47" spans="2:20" ht="18" customHeight="1">
      <c r="B47" s="174" t="s">
        <v>15</v>
      </c>
      <c r="C47" s="46">
        <f t="shared" ref="C47:M50" si="23">+C48</f>
        <v>10.5</v>
      </c>
      <c r="D47" s="46">
        <f t="shared" si="23"/>
        <v>12.3</v>
      </c>
      <c r="E47" s="46">
        <f t="shared" si="23"/>
        <v>8.3000000000000007</v>
      </c>
      <c r="F47" s="46">
        <f t="shared" si="23"/>
        <v>6</v>
      </c>
      <c r="G47" s="46">
        <f t="shared" si="23"/>
        <v>5.8</v>
      </c>
      <c r="H47" s="46">
        <f>+H48</f>
        <v>42.9</v>
      </c>
      <c r="I47" s="46">
        <f t="shared" ref="I47:M48" si="24">+I48</f>
        <v>27.407166</v>
      </c>
      <c r="J47" s="46">
        <f t="shared" si="24"/>
        <v>31.705984999999998</v>
      </c>
      <c r="K47" s="46">
        <f t="shared" si="24"/>
        <v>28.461089000000001</v>
      </c>
      <c r="L47" s="46">
        <f t="shared" si="24"/>
        <v>36.389311640578015</v>
      </c>
      <c r="M47" s="46">
        <f t="shared" si="24"/>
        <v>20.395834158147206</v>
      </c>
      <c r="N47" s="46">
        <f>+N48</f>
        <v>144.35938579872521</v>
      </c>
      <c r="O47" s="46">
        <f t="shared" si="21"/>
        <v>-101.45938579872521</v>
      </c>
      <c r="P47" s="46">
        <f t="shared" si="22"/>
        <v>29.717499671142843</v>
      </c>
      <c r="Q47" s="297"/>
      <c r="R47" s="298"/>
    </row>
    <row r="48" spans="2:20" ht="18" customHeight="1">
      <c r="B48" s="174" t="s">
        <v>81</v>
      </c>
      <c r="C48" s="46">
        <f t="shared" si="23"/>
        <v>10.5</v>
      </c>
      <c r="D48" s="46">
        <f t="shared" si="23"/>
        <v>12.3</v>
      </c>
      <c r="E48" s="46">
        <f t="shared" si="23"/>
        <v>8.3000000000000007</v>
      </c>
      <c r="F48" s="46">
        <f t="shared" si="23"/>
        <v>6</v>
      </c>
      <c r="G48" s="46">
        <f t="shared" si="23"/>
        <v>5.8</v>
      </c>
      <c r="H48" s="46">
        <f>+H49</f>
        <v>42.9</v>
      </c>
      <c r="I48" s="46">
        <f t="shared" si="24"/>
        <v>27.407166</v>
      </c>
      <c r="J48" s="46">
        <f t="shared" si="24"/>
        <v>31.705984999999998</v>
      </c>
      <c r="K48" s="46">
        <f t="shared" si="24"/>
        <v>28.461089000000001</v>
      </c>
      <c r="L48" s="46">
        <f t="shared" si="24"/>
        <v>36.389311640578015</v>
      </c>
      <c r="M48" s="46">
        <f t="shared" si="24"/>
        <v>20.395834158147206</v>
      </c>
      <c r="N48" s="46">
        <f>+N49</f>
        <v>144.35938579872521</v>
      </c>
      <c r="O48" s="46">
        <f t="shared" si="21"/>
        <v>-101.45938579872521</v>
      </c>
      <c r="P48" s="46">
        <f t="shared" si="22"/>
        <v>29.717499671142843</v>
      </c>
      <c r="Q48" s="297"/>
      <c r="R48" s="298"/>
    </row>
    <row r="49" spans="2:18" ht="18" customHeight="1">
      <c r="B49" s="175" t="s">
        <v>102</v>
      </c>
      <c r="C49" s="46">
        <f>+C50+C52</f>
        <v>10.5</v>
      </c>
      <c r="D49" s="126">
        <f t="shared" si="23"/>
        <v>12.3</v>
      </c>
      <c r="E49" s="126">
        <f t="shared" si="23"/>
        <v>8.3000000000000007</v>
      </c>
      <c r="F49" s="126">
        <f t="shared" si="23"/>
        <v>6</v>
      </c>
      <c r="G49" s="126">
        <f t="shared" si="23"/>
        <v>5.8</v>
      </c>
      <c r="H49" s="126">
        <f>+H50</f>
        <v>42.9</v>
      </c>
      <c r="I49" s="46">
        <f t="shared" si="23"/>
        <v>27.407166</v>
      </c>
      <c r="J49" s="126">
        <f t="shared" si="23"/>
        <v>31.705984999999998</v>
      </c>
      <c r="K49" s="126">
        <f t="shared" si="23"/>
        <v>28.461089000000001</v>
      </c>
      <c r="L49" s="126">
        <f t="shared" si="23"/>
        <v>36.389311640578015</v>
      </c>
      <c r="M49" s="126">
        <f t="shared" si="23"/>
        <v>20.395834158147206</v>
      </c>
      <c r="N49" s="126">
        <f>+N50</f>
        <v>144.35938579872521</v>
      </c>
      <c r="O49" s="126">
        <f t="shared" si="21"/>
        <v>-101.45938579872521</v>
      </c>
      <c r="P49" s="126">
        <f t="shared" si="22"/>
        <v>29.717499671142843</v>
      </c>
      <c r="Q49" s="297"/>
      <c r="R49" s="298"/>
    </row>
    <row r="50" spans="2:18" ht="18" customHeight="1">
      <c r="B50" s="181" t="s">
        <v>103</v>
      </c>
      <c r="C50" s="46">
        <f>+C51</f>
        <v>10.5</v>
      </c>
      <c r="D50" s="46">
        <f t="shared" si="23"/>
        <v>12.3</v>
      </c>
      <c r="E50" s="46">
        <f t="shared" si="23"/>
        <v>8.3000000000000007</v>
      </c>
      <c r="F50" s="46">
        <f t="shared" si="23"/>
        <v>6</v>
      </c>
      <c r="G50" s="46">
        <f t="shared" si="23"/>
        <v>5.8</v>
      </c>
      <c r="H50" s="46">
        <f>+H51</f>
        <v>42.9</v>
      </c>
      <c r="I50" s="46">
        <f t="shared" si="23"/>
        <v>27.407166</v>
      </c>
      <c r="J50" s="46">
        <f t="shared" si="23"/>
        <v>31.705984999999998</v>
      </c>
      <c r="K50" s="46">
        <f t="shared" si="23"/>
        <v>28.461089000000001</v>
      </c>
      <c r="L50" s="46">
        <f t="shared" si="23"/>
        <v>36.389311640578015</v>
      </c>
      <c r="M50" s="46">
        <f t="shared" si="23"/>
        <v>20.395834158147206</v>
      </c>
      <c r="N50" s="46">
        <f>+N51</f>
        <v>144.35938579872521</v>
      </c>
      <c r="O50" s="46">
        <f t="shared" si="21"/>
        <v>-101.45938579872521</v>
      </c>
      <c r="P50" s="46">
        <f t="shared" si="22"/>
        <v>29.717499671142843</v>
      </c>
      <c r="Q50" s="297"/>
      <c r="R50" s="298"/>
    </row>
    <row r="51" spans="2:18" ht="18" customHeight="1">
      <c r="B51" s="37" t="s">
        <v>169</v>
      </c>
      <c r="C51" s="177">
        <f t="shared" ref="C51:H51" si="25">+I13</f>
        <v>10.5</v>
      </c>
      <c r="D51" s="177">
        <f t="shared" si="25"/>
        <v>12.3</v>
      </c>
      <c r="E51" s="177">
        <f t="shared" si="25"/>
        <v>8.3000000000000007</v>
      </c>
      <c r="F51" s="177">
        <f t="shared" si="25"/>
        <v>6</v>
      </c>
      <c r="G51" s="177">
        <f t="shared" si="25"/>
        <v>5.8</v>
      </c>
      <c r="H51" s="177">
        <f t="shared" si="25"/>
        <v>42.9</v>
      </c>
      <c r="I51" s="177">
        <v>27.407166</v>
      </c>
      <c r="J51" s="177">
        <v>31.705984999999998</v>
      </c>
      <c r="K51" s="177">
        <v>28.461089000000001</v>
      </c>
      <c r="L51" s="177">
        <v>36.389311640578015</v>
      </c>
      <c r="M51" s="177">
        <v>20.395834158147206</v>
      </c>
      <c r="N51" s="177">
        <f>SUM(I51:M51)</f>
        <v>144.35938579872521</v>
      </c>
      <c r="O51" s="177">
        <f t="shared" si="21"/>
        <v>-101.45938579872521</v>
      </c>
      <c r="P51" s="177">
        <f t="shared" si="22"/>
        <v>29.717499671142843</v>
      </c>
      <c r="Q51" s="297"/>
      <c r="R51" s="298"/>
    </row>
    <row r="52" spans="2:18" ht="18" customHeight="1">
      <c r="B52" s="232" t="s">
        <v>170</v>
      </c>
      <c r="C52" s="177">
        <v>0</v>
      </c>
      <c r="D52" s="177">
        <f>+J14</f>
        <v>0</v>
      </c>
      <c r="E52" s="177">
        <f>+K14</f>
        <v>0</v>
      </c>
      <c r="F52" s="177">
        <f>+L14</f>
        <v>0</v>
      </c>
      <c r="G52" s="177">
        <f>+M14</f>
        <v>0</v>
      </c>
      <c r="H52" s="177">
        <f>+N14</f>
        <v>0</v>
      </c>
      <c r="I52" s="177">
        <v>0</v>
      </c>
      <c r="J52" s="177">
        <v>0</v>
      </c>
      <c r="K52" s="177">
        <v>0</v>
      </c>
      <c r="L52" s="177">
        <v>0</v>
      </c>
      <c r="M52" s="177">
        <v>0</v>
      </c>
      <c r="N52" s="177">
        <f>SUM(I52:M52)</f>
        <v>0</v>
      </c>
      <c r="O52" s="177">
        <f t="shared" si="21"/>
        <v>0</v>
      </c>
      <c r="P52" s="212">
        <v>0</v>
      </c>
      <c r="Q52" s="297"/>
      <c r="R52" s="298"/>
    </row>
    <row r="53" spans="2:18" ht="18" customHeight="1">
      <c r="B53" s="189" t="s">
        <v>109</v>
      </c>
      <c r="C53" s="124">
        <f t="shared" ref="C53:O53" si="26">+C54</f>
        <v>0.9</v>
      </c>
      <c r="D53" s="124">
        <f t="shared" si="26"/>
        <v>0</v>
      </c>
      <c r="E53" s="124">
        <f t="shared" si="26"/>
        <v>0</v>
      </c>
      <c r="F53" s="124">
        <f t="shared" si="26"/>
        <v>1</v>
      </c>
      <c r="G53" s="124">
        <f t="shared" si="26"/>
        <v>0</v>
      </c>
      <c r="H53" s="124">
        <f t="shared" si="26"/>
        <v>1.9</v>
      </c>
      <c r="I53" s="124">
        <f t="shared" si="26"/>
        <v>0</v>
      </c>
      <c r="J53" s="124">
        <f t="shared" si="26"/>
        <v>0</v>
      </c>
      <c r="K53" s="124">
        <f t="shared" si="26"/>
        <v>0</v>
      </c>
      <c r="L53" s="124">
        <f t="shared" si="26"/>
        <v>0</v>
      </c>
      <c r="M53" s="124">
        <f t="shared" si="26"/>
        <v>0</v>
      </c>
      <c r="N53" s="124">
        <f t="shared" si="26"/>
        <v>0</v>
      </c>
      <c r="O53" s="124">
        <f t="shared" si="26"/>
        <v>-1.9</v>
      </c>
      <c r="P53" s="210">
        <v>0</v>
      </c>
      <c r="Q53" s="297"/>
      <c r="R53" s="298"/>
    </row>
    <row r="54" spans="2:18" ht="18" customHeight="1">
      <c r="B54" s="281" t="s">
        <v>171</v>
      </c>
      <c r="C54" s="177">
        <f>+I16</f>
        <v>0.9</v>
      </c>
      <c r="D54" s="177">
        <f>+J16</f>
        <v>0</v>
      </c>
      <c r="E54" s="177">
        <f>+K16</f>
        <v>0</v>
      </c>
      <c r="F54" s="177">
        <f t="shared" ref="F54:G54" si="27">+L16</f>
        <v>1</v>
      </c>
      <c r="G54" s="177">
        <f t="shared" si="27"/>
        <v>0</v>
      </c>
      <c r="H54" s="177">
        <f>SUM(C54:G54)</f>
        <v>1.9</v>
      </c>
      <c r="I54" s="177">
        <v>0</v>
      </c>
      <c r="J54" s="177">
        <v>0</v>
      </c>
      <c r="K54" s="177">
        <v>0</v>
      </c>
      <c r="L54" s="177">
        <v>0</v>
      </c>
      <c r="M54" s="177">
        <v>0</v>
      </c>
      <c r="N54" s="177">
        <f>SUM(I54:M54)</f>
        <v>0</v>
      </c>
      <c r="O54" s="140">
        <f t="shared" ref="O54" si="28">+N54-H54</f>
        <v>-1.9</v>
      </c>
      <c r="P54" s="195">
        <v>0</v>
      </c>
      <c r="Q54" s="297"/>
      <c r="R54" s="298"/>
    </row>
    <row r="55" spans="2:18" ht="18" customHeight="1">
      <c r="B55" s="188" t="s">
        <v>112</v>
      </c>
      <c r="C55" s="46">
        <f t="shared" ref="C55:M55" si="29">+C56+C63</f>
        <v>2306.2000000000003</v>
      </c>
      <c r="D55" s="46">
        <f t="shared" si="29"/>
        <v>2260</v>
      </c>
      <c r="E55" s="46">
        <f t="shared" si="29"/>
        <v>2291.7000000000003</v>
      </c>
      <c r="F55" s="46">
        <f t="shared" si="29"/>
        <v>2332.3000000000002</v>
      </c>
      <c r="G55" s="46">
        <f t="shared" si="29"/>
        <v>2831.9</v>
      </c>
      <c r="H55" s="46">
        <f>+H56+H63</f>
        <v>12022.1</v>
      </c>
      <c r="I55" s="46">
        <f t="shared" si="29"/>
        <v>2654.4455440000002</v>
      </c>
      <c r="J55" s="46">
        <f t="shared" si="29"/>
        <v>2832.8903470000005</v>
      </c>
      <c r="K55" s="46">
        <f t="shared" si="29"/>
        <v>2584.1849400000001</v>
      </c>
      <c r="L55" s="46">
        <f t="shared" si="29"/>
        <v>2637.0046892100027</v>
      </c>
      <c r="M55" s="46">
        <f t="shared" si="29"/>
        <v>2776.0496676853186</v>
      </c>
      <c r="N55" s="46">
        <f>+N56+N63</f>
        <v>13484.575187895322</v>
      </c>
      <c r="O55" s="46">
        <f t="shared" si="21"/>
        <v>-1462.4751878953211</v>
      </c>
      <c r="P55" s="46">
        <f t="shared" ref="P55:P69" si="30">+H55/N55*100</f>
        <v>89.154458575690697</v>
      </c>
      <c r="Q55" s="297"/>
      <c r="R55" s="298"/>
    </row>
    <row r="56" spans="2:18" ht="18" customHeight="1">
      <c r="B56" s="181" t="s">
        <v>53</v>
      </c>
      <c r="C56" s="46">
        <f t="shared" ref="C56:M56" si="31">+C57+C61</f>
        <v>2199.2000000000003</v>
      </c>
      <c r="D56" s="126">
        <f t="shared" si="31"/>
        <v>2179</v>
      </c>
      <c r="E56" s="126">
        <f t="shared" si="31"/>
        <v>2139.2000000000003</v>
      </c>
      <c r="F56" s="126">
        <f t="shared" si="31"/>
        <v>2166.4</v>
      </c>
      <c r="G56" s="126">
        <f t="shared" si="31"/>
        <v>2667</v>
      </c>
      <c r="H56" s="124">
        <f>+H57+H61</f>
        <v>11350.800000000001</v>
      </c>
      <c r="I56" s="46">
        <f t="shared" si="31"/>
        <v>2445.0271050000001</v>
      </c>
      <c r="J56" s="126">
        <f t="shared" si="31"/>
        <v>2752.0536230000002</v>
      </c>
      <c r="K56" s="126">
        <f t="shared" si="31"/>
        <v>2499.8483900000001</v>
      </c>
      <c r="L56" s="126">
        <f t="shared" si="31"/>
        <v>2558.0007951797061</v>
      </c>
      <c r="M56" s="126">
        <f t="shared" si="31"/>
        <v>2625.3537324477807</v>
      </c>
      <c r="N56" s="126">
        <f>+N57+N61</f>
        <v>12880.283645627487</v>
      </c>
      <c r="O56" s="126">
        <f t="shared" si="21"/>
        <v>-1529.4836456274861</v>
      </c>
      <c r="P56" s="126">
        <f t="shared" si="30"/>
        <v>88.125388479727278</v>
      </c>
      <c r="Q56" s="297"/>
      <c r="R56" s="298"/>
    </row>
    <row r="57" spans="2:18" ht="18" customHeight="1">
      <c r="B57" s="197" t="s">
        <v>54</v>
      </c>
      <c r="C57" s="126">
        <f t="shared" ref="C57:M57" si="32">+C58+C60</f>
        <v>32.299999999999997</v>
      </c>
      <c r="D57" s="126">
        <f t="shared" si="32"/>
        <v>180.1</v>
      </c>
      <c r="E57" s="126">
        <f t="shared" si="32"/>
        <v>88.8</v>
      </c>
      <c r="F57" s="126">
        <f t="shared" si="32"/>
        <v>205.4</v>
      </c>
      <c r="G57" s="126">
        <f t="shared" si="32"/>
        <v>20.3</v>
      </c>
      <c r="H57" s="126">
        <f>+H58+H60</f>
        <v>526.9</v>
      </c>
      <c r="I57" s="126">
        <f t="shared" si="32"/>
        <v>216.158816</v>
      </c>
      <c r="J57" s="126">
        <f t="shared" si="32"/>
        <v>189.02972699999998</v>
      </c>
      <c r="K57" s="126">
        <f t="shared" si="32"/>
        <v>209.243899</v>
      </c>
      <c r="L57" s="126">
        <f t="shared" si="32"/>
        <v>73.465733437323763</v>
      </c>
      <c r="M57" s="126">
        <f t="shared" si="32"/>
        <v>359.02233795463923</v>
      </c>
      <c r="N57" s="126">
        <f>+N58+N60</f>
        <v>1046.9205133919629</v>
      </c>
      <c r="O57" s="126">
        <f t="shared" si="21"/>
        <v>-520.02051339196294</v>
      </c>
      <c r="P57" s="126">
        <f t="shared" si="30"/>
        <v>50.328558210486676</v>
      </c>
      <c r="Q57" s="297"/>
      <c r="R57" s="298"/>
    </row>
    <row r="58" spans="2:18" ht="18" customHeight="1">
      <c r="B58" s="198" t="s">
        <v>113</v>
      </c>
      <c r="C58" s="199">
        <f t="shared" ref="C58:M58" si="33">+C59</f>
        <v>10.1</v>
      </c>
      <c r="D58" s="199">
        <f t="shared" si="33"/>
        <v>36.5</v>
      </c>
      <c r="E58" s="199">
        <f t="shared" si="33"/>
        <v>10</v>
      </c>
      <c r="F58" s="199">
        <f t="shared" si="33"/>
        <v>12.5</v>
      </c>
      <c r="G58" s="199">
        <f t="shared" si="33"/>
        <v>19.600000000000001</v>
      </c>
      <c r="H58" s="199">
        <f>+H59</f>
        <v>88.699999999999989</v>
      </c>
      <c r="I58" s="199">
        <f t="shared" si="33"/>
        <v>2.3837830000000002</v>
      </c>
      <c r="J58" s="199">
        <f t="shared" si="33"/>
        <v>32.628380999999997</v>
      </c>
      <c r="K58" s="199">
        <f t="shared" si="33"/>
        <v>0</v>
      </c>
      <c r="L58" s="199">
        <f t="shared" si="33"/>
        <v>21.983985918484052</v>
      </c>
      <c r="M58" s="199">
        <f t="shared" si="33"/>
        <v>6.7177427392533966</v>
      </c>
      <c r="N58" s="199">
        <f>+N59</f>
        <v>63.713892657737446</v>
      </c>
      <c r="O58" s="199">
        <f t="shared" si="21"/>
        <v>24.986107342262542</v>
      </c>
      <c r="P58" s="126">
        <f t="shared" si="30"/>
        <v>139.21610546774247</v>
      </c>
      <c r="Q58" s="297"/>
      <c r="R58" s="298"/>
    </row>
    <row r="59" spans="2:18" ht="18" customHeight="1">
      <c r="B59" s="299" t="s">
        <v>172</v>
      </c>
      <c r="C59" s="140">
        <f t="shared" ref="C59:G60" si="34">+I21</f>
        <v>10.1</v>
      </c>
      <c r="D59" s="140">
        <f t="shared" si="34"/>
        <v>36.5</v>
      </c>
      <c r="E59" s="140">
        <f t="shared" si="34"/>
        <v>10</v>
      </c>
      <c r="F59" s="140">
        <f t="shared" si="34"/>
        <v>12.5</v>
      </c>
      <c r="G59" s="140">
        <f t="shared" si="34"/>
        <v>19.600000000000001</v>
      </c>
      <c r="H59" s="140">
        <f>SUM(C59:G59)</f>
        <v>88.699999999999989</v>
      </c>
      <c r="I59" s="140">
        <v>2.3837830000000002</v>
      </c>
      <c r="J59" s="140">
        <v>32.628380999999997</v>
      </c>
      <c r="K59" s="140">
        <v>0</v>
      </c>
      <c r="L59" s="140">
        <v>21.983985918484052</v>
      </c>
      <c r="M59" s="140">
        <v>6.7177427392533966</v>
      </c>
      <c r="N59" s="140">
        <f>SUM(I59:M59)</f>
        <v>63.713892657737446</v>
      </c>
      <c r="O59" s="140">
        <f t="shared" si="21"/>
        <v>24.986107342262542</v>
      </c>
      <c r="P59" s="140">
        <f t="shared" si="30"/>
        <v>139.21610546774247</v>
      </c>
      <c r="Q59" s="297"/>
      <c r="R59" s="298"/>
    </row>
    <row r="60" spans="2:18" ht="18" customHeight="1">
      <c r="B60" s="204" t="s">
        <v>173</v>
      </c>
      <c r="C60" s="140">
        <f t="shared" si="34"/>
        <v>22.2</v>
      </c>
      <c r="D60" s="140">
        <f t="shared" si="34"/>
        <v>143.6</v>
      </c>
      <c r="E60" s="140">
        <f t="shared" si="34"/>
        <v>78.8</v>
      </c>
      <c r="F60" s="140">
        <f t="shared" si="34"/>
        <v>192.9</v>
      </c>
      <c r="G60" s="140">
        <f t="shared" si="34"/>
        <v>0.7</v>
      </c>
      <c r="H60" s="177">
        <f>SUM(C60:G60)</f>
        <v>438.2</v>
      </c>
      <c r="I60" s="140">
        <v>213.77503300000001</v>
      </c>
      <c r="J60" s="140">
        <v>156.40134599999999</v>
      </c>
      <c r="K60" s="140">
        <v>209.243899</v>
      </c>
      <c r="L60" s="140">
        <v>51.481747518839711</v>
      </c>
      <c r="M60" s="140">
        <v>352.3045952153858</v>
      </c>
      <c r="N60" s="140">
        <f>SUM(I60:M60)</f>
        <v>983.20662073422557</v>
      </c>
      <c r="O60" s="140">
        <f t="shared" si="21"/>
        <v>-545.00662073422563</v>
      </c>
      <c r="P60" s="140">
        <f t="shared" si="30"/>
        <v>44.568454967559816</v>
      </c>
      <c r="Q60" s="297"/>
      <c r="R60" s="298"/>
    </row>
    <row r="61" spans="2:18" ht="18" customHeight="1">
      <c r="B61" s="197" t="s">
        <v>55</v>
      </c>
      <c r="C61" s="126">
        <f t="shared" ref="C61:M61" si="35">SUM(C62:C62)</f>
        <v>2166.9</v>
      </c>
      <c r="D61" s="126">
        <f t="shared" si="35"/>
        <v>1998.9</v>
      </c>
      <c r="E61" s="126">
        <f t="shared" si="35"/>
        <v>2050.4</v>
      </c>
      <c r="F61" s="126">
        <f t="shared" si="35"/>
        <v>1961</v>
      </c>
      <c r="G61" s="126">
        <f t="shared" si="35"/>
        <v>2646.7</v>
      </c>
      <c r="H61" s="126">
        <f>SUM(H62:H62)</f>
        <v>10823.900000000001</v>
      </c>
      <c r="I61" s="126">
        <f t="shared" si="35"/>
        <v>2228.868289</v>
      </c>
      <c r="J61" s="126">
        <f t="shared" si="35"/>
        <v>2563.0238960000001</v>
      </c>
      <c r="K61" s="126">
        <f t="shared" si="35"/>
        <v>2290.6044910000001</v>
      </c>
      <c r="L61" s="126">
        <f t="shared" si="35"/>
        <v>2484.5350617423824</v>
      </c>
      <c r="M61" s="126">
        <f t="shared" si="35"/>
        <v>2266.3313944931415</v>
      </c>
      <c r="N61" s="126">
        <f>SUM(N62:N62)</f>
        <v>11833.363132235525</v>
      </c>
      <c r="O61" s="126">
        <f t="shared" si="21"/>
        <v>-1009.4631322355235</v>
      </c>
      <c r="P61" s="126">
        <f t="shared" si="30"/>
        <v>91.469347125115902</v>
      </c>
      <c r="Q61" s="297"/>
      <c r="R61" s="298"/>
    </row>
    <row r="62" spans="2:18" ht="18" customHeight="1">
      <c r="B62" s="204" t="s">
        <v>174</v>
      </c>
      <c r="C62" s="140">
        <f>+I24</f>
        <v>2166.9</v>
      </c>
      <c r="D62" s="140">
        <f>+J24</f>
        <v>1998.9</v>
      </c>
      <c r="E62" s="140">
        <f>+K24</f>
        <v>2050.4</v>
      </c>
      <c r="F62" s="140">
        <f>+L24</f>
        <v>1961</v>
      </c>
      <c r="G62" s="140">
        <f>+M24</f>
        <v>2646.7</v>
      </c>
      <c r="H62" s="177">
        <f>SUM(C62:G62)</f>
        <v>10823.900000000001</v>
      </c>
      <c r="I62" s="140">
        <v>2228.868289</v>
      </c>
      <c r="J62" s="140">
        <v>2563.0238960000001</v>
      </c>
      <c r="K62" s="140">
        <v>2290.6044910000001</v>
      </c>
      <c r="L62" s="140">
        <v>2484.5350617423824</v>
      </c>
      <c r="M62" s="140">
        <v>2266.3313944931415</v>
      </c>
      <c r="N62" s="140">
        <f>SUM(I62:M62)</f>
        <v>11833.363132235525</v>
      </c>
      <c r="O62" s="140">
        <f t="shared" si="21"/>
        <v>-1009.4631322355235</v>
      </c>
      <c r="P62" s="140">
        <f t="shared" si="30"/>
        <v>91.469347125115902</v>
      </c>
      <c r="Q62" s="297"/>
      <c r="R62" s="298"/>
    </row>
    <row r="63" spans="2:18" ht="18" customHeight="1">
      <c r="B63" s="197" t="s">
        <v>58</v>
      </c>
      <c r="C63" s="126">
        <f t="shared" ref="C63:I63" si="36">SUM(C64:C66)</f>
        <v>107</v>
      </c>
      <c r="D63" s="126">
        <f t="shared" si="36"/>
        <v>81</v>
      </c>
      <c r="E63" s="126">
        <f t="shared" si="36"/>
        <v>152.5</v>
      </c>
      <c r="F63" s="126">
        <f t="shared" si="36"/>
        <v>165.9</v>
      </c>
      <c r="G63" s="126">
        <f t="shared" si="36"/>
        <v>164.9</v>
      </c>
      <c r="H63" s="126">
        <f>SUM(H64:H66)</f>
        <v>671.3</v>
      </c>
      <c r="I63" s="126">
        <f t="shared" si="36"/>
        <v>209.41843900000001</v>
      </c>
      <c r="J63" s="126">
        <f>SUM(J64:J66)</f>
        <v>80.836724000000004</v>
      </c>
      <c r="K63" s="126">
        <f>SUM(K64:K66)</f>
        <v>84.336550000000003</v>
      </c>
      <c r="L63" s="126">
        <f>SUM(L64:L66)</f>
        <v>79.003894030296806</v>
      </c>
      <c r="M63" s="126">
        <f>SUM(M64:M66)</f>
        <v>150.6959352375379</v>
      </c>
      <c r="N63" s="126">
        <f>SUM(N64:N66)</f>
        <v>604.29154226783464</v>
      </c>
      <c r="O63" s="126">
        <f t="shared" si="21"/>
        <v>67.008457732165311</v>
      </c>
      <c r="P63" s="126">
        <f t="shared" si="30"/>
        <v>111.08876312924892</v>
      </c>
      <c r="Q63" s="297"/>
      <c r="R63" s="298"/>
    </row>
    <row r="64" spans="2:18" ht="18" customHeight="1">
      <c r="B64" s="204" t="s">
        <v>175</v>
      </c>
      <c r="C64" s="140">
        <f t="shared" ref="C64:D66" si="37">+I26</f>
        <v>4.3</v>
      </c>
      <c r="D64" s="140">
        <f t="shared" si="37"/>
        <v>3.4</v>
      </c>
      <c r="E64" s="140">
        <f>+K26</f>
        <v>3.1</v>
      </c>
      <c r="F64" s="140">
        <f t="shared" ref="F64:G66" si="38">+L26</f>
        <v>4</v>
      </c>
      <c r="G64" s="140">
        <f t="shared" si="38"/>
        <v>3.2</v>
      </c>
      <c r="H64" s="140">
        <f>SUM(C64:G64)</f>
        <v>18</v>
      </c>
      <c r="I64" s="140">
        <v>33.389636000000003</v>
      </c>
      <c r="J64" s="140">
        <v>26.332560999999998</v>
      </c>
      <c r="K64" s="140">
        <v>25.565709999999999</v>
      </c>
      <c r="L64" s="140">
        <v>26.154817000000001</v>
      </c>
      <c r="M64" s="140">
        <v>29.104946999999999</v>
      </c>
      <c r="N64" s="140">
        <f>SUM(I64:M64)</f>
        <v>140.54767100000001</v>
      </c>
      <c r="O64" s="140">
        <f t="shared" si="21"/>
        <v>-122.54767100000001</v>
      </c>
      <c r="P64" s="140">
        <f t="shared" si="30"/>
        <v>12.80704253007508</v>
      </c>
      <c r="Q64" s="297"/>
      <c r="R64" s="298"/>
    </row>
    <row r="65" spans="2:18" ht="18" customHeight="1">
      <c r="B65" s="204" t="s">
        <v>176</v>
      </c>
      <c r="C65" s="140">
        <f t="shared" si="37"/>
        <v>41.8</v>
      </c>
      <c r="D65" s="140">
        <f t="shared" si="37"/>
        <v>28.7</v>
      </c>
      <c r="E65" s="140">
        <f>+K27</f>
        <v>115.1</v>
      </c>
      <c r="F65" s="140">
        <f t="shared" si="38"/>
        <v>113</v>
      </c>
      <c r="G65" s="140">
        <f t="shared" si="38"/>
        <v>113</v>
      </c>
      <c r="H65" s="140">
        <f>SUM(C65:G65)</f>
        <v>411.6</v>
      </c>
      <c r="I65" s="140">
        <v>171.611535</v>
      </c>
      <c r="J65" s="140">
        <v>49.569681000000003</v>
      </c>
      <c r="K65" s="140">
        <v>52.406298999999997</v>
      </c>
      <c r="L65" s="140">
        <v>48.263796999999997</v>
      </c>
      <c r="M65" s="140">
        <v>115.69604</v>
      </c>
      <c r="N65" s="140">
        <f>SUM(I65:M65)</f>
        <v>437.54735199999999</v>
      </c>
      <c r="O65" s="140">
        <f t="shared" si="21"/>
        <v>-25.947351999999967</v>
      </c>
      <c r="P65" s="140">
        <f t="shared" si="30"/>
        <v>94.069818527892735</v>
      </c>
      <c r="Q65" s="297"/>
      <c r="R65" s="298"/>
    </row>
    <row r="66" spans="2:18" ht="18" customHeight="1">
      <c r="B66" s="204" t="s">
        <v>177</v>
      </c>
      <c r="C66" s="140">
        <f t="shared" si="37"/>
        <v>60.9</v>
      </c>
      <c r="D66" s="140">
        <f t="shared" si="37"/>
        <v>48.9</v>
      </c>
      <c r="E66" s="140">
        <f>+K28</f>
        <v>34.299999999999997</v>
      </c>
      <c r="F66" s="140">
        <f t="shared" si="38"/>
        <v>48.9</v>
      </c>
      <c r="G66" s="140">
        <f t="shared" si="38"/>
        <v>48.7</v>
      </c>
      <c r="H66" s="140">
        <f>SUM(C66:G66)</f>
        <v>241.7</v>
      </c>
      <c r="I66" s="140">
        <v>4.417268</v>
      </c>
      <c r="J66" s="140">
        <v>4.934482</v>
      </c>
      <c r="K66" s="140">
        <v>6.364541</v>
      </c>
      <c r="L66" s="140">
        <v>4.585280030296814</v>
      </c>
      <c r="M66" s="140">
        <v>5.8949482375379034</v>
      </c>
      <c r="N66" s="140">
        <f>SUM(I66:M66)</f>
        <v>26.196519267834717</v>
      </c>
      <c r="O66" s="140">
        <f t="shared" si="21"/>
        <v>215.50348073216526</v>
      </c>
      <c r="P66" s="140">
        <f t="shared" si="30"/>
        <v>922.64165910304837</v>
      </c>
      <c r="Q66" s="297"/>
      <c r="R66" s="298"/>
    </row>
    <row r="67" spans="2:18" ht="18" customHeight="1">
      <c r="B67" s="188" t="s">
        <v>118</v>
      </c>
      <c r="C67" s="126">
        <f t="shared" ref="C67:M67" si="39">+C68+C70</f>
        <v>88.7</v>
      </c>
      <c r="D67" s="126">
        <f t="shared" si="39"/>
        <v>68.900000000000006</v>
      </c>
      <c r="E67" s="126">
        <f t="shared" si="39"/>
        <v>85.4</v>
      </c>
      <c r="F67" s="126">
        <f t="shared" si="39"/>
        <v>86.5</v>
      </c>
      <c r="G67" s="126">
        <f t="shared" si="39"/>
        <v>84.3</v>
      </c>
      <c r="H67" s="126">
        <f>+H68+H70</f>
        <v>413.8</v>
      </c>
      <c r="I67" s="126">
        <f t="shared" si="39"/>
        <v>76.502562999999995</v>
      </c>
      <c r="J67" s="126">
        <f t="shared" si="39"/>
        <v>76.120188999999996</v>
      </c>
      <c r="K67" s="126">
        <f t="shared" si="39"/>
        <v>77.203514999999996</v>
      </c>
      <c r="L67" s="126">
        <f t="shared" si="39"/>
        <v>82.464067</v>
      </c>
      <c r="M67" s="126">
        <f t="shared" si="39"/>
        <v>75.390854000000004</v>
      </c>
      <c r="N67" s="126">
        <f>+N68+N70</f>
        <v>387.68118799999996</v>
      </c>
      <c r="O67" s="126">
        <f t="shared" si="21"/>
        <v>26.118812000000048</v>
      </c>
      <c r="P67" s="126">
        <f t="shared" si="30"/>
        <v>106.73718839305664</v>
      </c>
      <c r="Q67" s="297"/>
      <c r="R67" s="298"/>
    </row>
    <row r="68" spans="2:18" ht="18" customHeight="1">
      <c r="B68" s="175" t="s">
        <v>63</v>
      </c>
      <c r="C68" s="200">
        <f t="shared" ref="C68:G68" si="40">+C69</f>
        <v>88.7</v>
      </c>
      <c r="D68" s="200">
        <f t="shared" si="40"/>
        <v>68.900000000000006</v>
      </c>
      <c r="E68" s="200">
        <f t="shared" si="40"/>
        <v>85.4</v>
      </c>
      <c r="F68" s="200">
        <f t="shared" si="40"/>
        <v>86.5</v>
      </c>
      <c r="G68" s="200">
        <f t="shared" si="40"/>
        <v>84.3</v>
      </c>
      <c r="H68" s="124">
        <f>SUM(C68:G68)</f>
        <v>413.8</v>
      </c>
      <c r="I68" s="200">
        <f t="shared" ref="I68:M68" si="41">+I69</f>
        <v>76.502562999999995</v>
      </c>
      <c r="J68" s="200">
        <f t="shared" si="41"/>
        <v>76.120188999999996</v>
      </c>
      <c r="K68" s="200">
        <f t="shared" si="41"/>
        <v>77.203514999999996</v>
      </c>
      <c r="L68" s="200">
        <f t="shared" si="41"/>
        <v>82.464067</v>
      </c>
      <c r="M68" s="200">
        <f t="shared" si="41"/>
        <v>75.390854000000004</v>
      </c>
      <c r="N68" s="200">
        <f>SUM(I68:M68)</f>
        <v>387.68118799999996</v>
      </c>
      <c r="O68" s="200">
        <f t="shared" si="21"/>
        <v>26.118812000000048</v>
      </c>
      <c r="P68" s="200">
        <f t="shared" si="30"/>
        <v>106.73718839305664</v>
      </c>
      <c r="Q68" s="297"/>
      <c r="R68" s="298"/>
    </row>
    <row r="69" spans="2:18" ht="18" customHeight="1">
      <c r="B69" s="300" t="s">
        <v>184</v>
      </c>
      <c r="C69" s="217">
        <f>+I31</f>
        <v>88.7</v>
      </c>
      <c r="D69" s="217">
        <f>+J31</f>
        <v>68.900000000000006</v>
      </c>
      <c r="E69" s="217">
        <f>+K31</f>
        <v>85.4</v>
      </c>
      <c r="F69" s="217">
        <f>+L31</f>
        <v>86.5</v>
      </c>
      <c r="G69" s="217">
        <f>+M31</f>
        <v>84.3</v>
      </c>
      <c r="H69" s="217">
        <f>SUM(C69:G69)</f>
        <v>413.8</v>
      </c>
      <c r="I69" s="217">
        <v>76.502562999999995</v>
      </c>
      <c r="J69" s="217">
        <v>76.120188999999996</v>
      </c>
      <c r="K69" s="217">
        <v>77.203514999999996</v>
      </c>
      <c r="L69" s="217">
        <v>82.464067</v>
      </c>
      <c r="M69" s="217">
        <v>75.390854000000004</v>
      </c>
      <c r="N69" s="140">
        <f>SUM(I69:M69)</f>
        <v>387.68118799999996</v>
      </c>
      <c r="O69" s="140">
        <f t="shared" si="21"/>
        <v>26.118812000000048</v>
      </c>
      <c r="P69" s="140">
        <f t="shared" si="30"/>
        <v>106.73718839305664</v>
      </c>
      <c r="Q69" s="297"/>
      <c r="R69" s="298"/>
    </row>
    <row r="70" spans="2:18" ht="18" customHeight="1">
      <c r="B70" s="175" t="s">
        <v>64</v>
      </c>
      <c r="C70" s="46">
        <f>+C32</f>
        <v>0</v>
      </c>
      <c r="D70" s="46">
        <f>+H32</f>
        <v>0</v>
      </c>
      <c r="E70" s="46">
        <f>+H32</f>
        <v>0</v>
      </c>
      <c r="F70" s="46">
        <f>+H32</f>
        <v>0</v>
      </c>
      <c r="G70" s="46">
        <f>+I32</f>
        <v>0</v>
      </c>
      <c r="H70" s="46">
        <f>SUM(C70:G70)</f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SUM(I70:M70)</f>
        <v>0</v>
      </c>
      <c r="O70" s="46">
        <f t="shared" si="21"/>
        <v>0</v>
      </c>
      <c r="P70" s="46">
        <v>0</v>
      </c>
      <c r="Q70" s="297"/>
      <c r="R70" s="298"/>
    </row>
    <row r="71" spans="2:18" ht="18" customHeight="1">
      <c r="B71" s="286" t="s">
        <v>131</v>
      </c>
      <c r="C71" s="224">
        <f t="shared" ref="C71:N71" si="42">+C46</f>
        <v>2406.3000000000002</v>
      </c>
      <c r="D71" s="224">
        <f t="shared" si="42"/>
        <v>2341.2000000000003</v>
      </c>
      <c r="E71" s="224">
        <f t="shared" si="42"/>
        <v>2385.4000000000005</v>
      </c>
      <c r="F71" s="224">
        <f t="shared" si="42"/>
        <v>2425.8000000000002</v>
      </c>
      <c r="G71" s="224">
        <f t="shared" si="42"/>
        <v>2922.0000000000005</v>
      </c>
      <c r="H71" s="224">
        <f t="shared" si="42"/>
        <v>12480.699999999999</v>
      </c>
      <c r="I71" s="224">
        <f t="shared" si="42"/>
        <v>2758.3552730000001</v>
      </c>
      <c r="J71" s="224">
        <f t="shared" si="42"/>
        <v>2940.7165210000007</v>
      </c>
      <c r="K71" s="224">
        <f t="shared" si="42"/>
        <v>2689.8495440000002</v>
      </c>
      <c r="L71" s="224">
        <f t="shared" si="42"/>
        <v>2755.8580678505805</v>
      </c>
      <c r="M71" s="224">
        <f t="shared" si="42"/>
        <v>2871.8363558434662</v>
      </c>
      <c r="N71" s="224">
        <f t="shared" si="42"/>
        <v>14016.615761694047</v>
      </c>
      <c r="O71" s="224">
        <f t="shared" si="21"/>
        <v>-1535.9157616940483</v>
      </c>
      <c r="P71" s="224">
        <f>+H71/N71*100</f>
        <v>89.042178313173522</v>
      </c>
      <c r="Q71" s="297"/>
      <c r="R71" s="298"/>
    </row>
    <row r="72" spans="2:18" ht="18" customHeight="1">
      <c r="B72" s="287" t="s">
        <v>179</v>
      </c>
      <c r="C72" s="301">
        <v>0</v>
      </c>
      <c r="D72" s="301">
        <v>0</v>
      </c>
      <c r="E72" s="301">
        <v>0.4</v>
      </c>
      <c r="F72" s="301">
        <v>0</v>
      </c>
      <c r="G72" s="301">
        <v>1</v>
      </c>
      <c r="H72" s="46">
        <f>SUM(C72:G72)</f>
        <v>1.4</v>
      </c>
      <c r="I72" s="301">
        <v>0</v>
      </c>
      <c r="J72" s="301">
        <v>0</v>
      </c>
      <c r="K72" s="301">
        <v>0</v>
      </c>
      <c r="L72" s="301">
        <v>0</v>
      </c>
      <c r="M72" s="301">
        <v>0</v>
      </c>
      <c r="N72" s="252">
        <f>SUM(N73:N75)</f>
        <v>14016.615761694049</v>
      </c>
      <c r="O72" s="252">
        <f t="shared" si="21"/>
        <v>-14015.215761694049</v>
      </c>
      <c r="P72" s="302">
        <v>0</v>
      </c>
      <c r="Q72" s="297"/>
      <c r="R72" s="298"/>
    </row>
    <row r="73" spans="2:18" ht="18" customHeight="1">
      <c r="B73" s="303"/>
      <c r="C73" s="304">
        <f>+C72+C71</f>
        <v>2406.3000000000002</v>
      </c>
      <c r="D73" s="304">
        <f t="shared" ref="D73:M73" si="43">+D72+D71</f>
        <v>2341.2000000000003</v>
      </c>
      <c r="E73" s="304">
        <f t="shared" si="43"/>
        <v>2385.8000000000006</v>
      </c>
      <c r="F73" s="304">
        <f t="shared" si="43"/>
        <v>2425.8000000000002</v>
      </c>
      <c r="G73" s="304">
        <f t="shared" si="43"/>
        <v>2923.0000000000005</v>
      </c>
      <c r="H73" s="304">
        <f t="shared" si="43"/>
        <v>12482.099999999999</v>
      </c>
      <c r="I73" s="304">
        <f t="shared" si="43"/>
        <v>2758.3552730000001</v>
      </c>
      <c r="J73" s="304">
        <f t="shared" si="43"/>
        <v>2940.7165210000007</v>
      </c>
      <c r="K73" s="304">
        <f t="shared" si="43"/>
        <v>2689.8495440000002</v>
      </c>
      <c r="L73" s="304">
        <f t="shared" si="43"/>
        <v>2755.8580678505805</v>
      </c>
      <c r="M73" s="304">
        <f t="shared" si="43"/>
        <v>2871.8363558434662</v>
      </c>
      <c r="N73" s="304">
        <f>SUM(I73:M73)</f>
        <v>14016.615761694049</v>
      </c>
      <c r="O73" s="224">
        <f t="shared" si="21"/>
        <v>-1534.5157616940505</v>
      </c>
      <c r="P73" s="224">
        <f>+H73/N73*100</f>
        <v>89.052166458841498</v>
      </c>
      <c r="Q73" s="297"/>
      <c r="R73" s="298"/>
    </row>
    <row r="74" spans="2:18">
      <c r="B74" s="71" t="s">
        <v>180</v>
      </c>
      <c r="I74" s="274"/>
      <c r="J74" s="274"/>
      <c r="K74" s="274"/>
      <c r="L74" s="274"/>
      <c r="M74" s="274"/>
      <c r="N74" s="274"/>
      <c r="O74" s="274"/>
      <c r="Q74" s="297"/>
    </row>
    <row r="75" spans="2:18">
      <c r="B75" s="77" t="s">
        <v>75</v>
      </c>
      <c r="I75" s="274"/>
      <c r="J75" s="274"/>
      <c r="K75" s="274"/>
      <c r="L75" s="274"/>
      <c r="M75" s="274"/>
      <c r="N75" s="274"/>
      <c r="O75" s="274"/>
    </row>
    <row r="76" spans="2:18">
      <c r="B76" s="82" t="s">
        <v>164</v>
      </c>
      <c r="C76" s="44"/>
      <c r="D76" s="44"/>
      <c r="E76" s="44"/>
      <c r="F76" s="44"/>
      <c r="G76" s="44"/>
      <c r="H76" s="44"/>
      <c r="I76" s="305"/>
      <c r="J76" s="305"/>
      <c r="K76" s="305"/>
      <c r="L76" s="305"/>
      <c r="M76" s="305"/>
      <c r="N76" s="305"/>
      <c r="O76" s="274"/>
    </row>
    <row r="77" spans="2:18">
      <c r="B77" s="89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89"/>
      <c r="P77" s="89"/>
    </row>
    <row r="78" spans="2:18">
      <c r="B78" s="89"/>
      <c r="C78" s="89"/>
      <c r="D78" s="89"/>
      <c r="E78" s="89"/>
      <c r="F78" s="89"/>
      <c r="G78" s="89"/>
      <c r="H78" s="102"/>
      <c r="I78" s="73"/>
      <c r="J78" s="73"/>
      <c r="K78" s="73"/>
      <c r="L78" s="73"/>
      <c r="M78" s="73"/>
      <c r="N78" s="89"/>
      <c r="O78" s="89"/>
      <c r="P78" s="89"/>
    </row>
    <row r="79" spans="2:18">
      <c r="B79" s="89"/>
      <c r="C79" s="89"/>
      <c r="D79" s="89"/>
      <c r="E79" s="89"/>
      <c r="F79" s="89"/>
      <c r="G79" s="89"/>
      <c r="H79" s="102"/>
      <c r="I79" s="103"/>
      <c r="J79" s="103"/>
      <c r="K79" s="103"/>
      <c r="L79" s="103"/>
      <c r="M79" s="103"/>
      <c r="N79" s="89"/>
      <c r="O79" s="89"/>
      <c r="P79" s="89"/>
    </row>
    <row r="80" spans="2:18">
      <c r="B80" s="89"/>
      <c r="C80" s="89"/>
      <c r="D80" s="89"/>
      <c r="E80" s="89"/>
      <c r="F80" s="89"/>
      <c r="G80" s="89"/>
      <c r="H80" s="102"/>
      <c r="I80" s="103"/>
      <c r="J80" s="103"/>
      <c r="K80" s="103"/>
      <c r="L80" s="103"/>
      <c r="M80" s="103"/>
      <c r="N80" s="89"/>
      <c r="O80" s="89"/>
      <c r="P80" s="89"/>
    </row>
    <row r="81" spans="2:16">
      <c r="B81" s="89"/>
      <c r="C81" s="89"/>
      <c r="D81" s="89"/>
      <c r="E81" s="89"/>
      <c r="F81" s="89"/>
      <c r="G81" s="89"/>
      <c r="H81" s="102"/>
      <c r="I81" s="103"/>
      <c r="J81" s="103"/>
      <c r="K81" s="103"/>
      <c r="L81" s="103"/>
      <c r="M81" s="103"/>
      <c r="N81" s="89"/>
      <c r="O81" s="89"/>
      <c r="P81" s="89"/>
    </row>
    <row r="82" spans="2:16">
      <c r="B82" s="89"/>
      <c r="C82" s="89"/>
      <c r="D82" s="89"/>
      <c r="E82" s="89"/>
      <c r="F82" s="89"/>
      <c r="G82" s="89"/>
      <c r="H82" s="102"/>
      <c r="I82" s="103"/>
      <c r="J82" s="103"/>
      <c r="K82" s="103"/>
      <c r="L82" s="103"/>
      <c r="M82" s="103"/>
      <c r="N82" s="89"/>
      <c r="O82" s="89"/>
      <c r="P82" s="89"/>
    </row>
    <row r="83" spans="2:16">
      <c r="B83" s="89"/>
      <c r="C83" s="89"/>
      <c r="D83" s="89"/>
      <c r="E83" s="89"/>
      <c r="F83" s="89"/>
      <c r="G83" s="89"/>
      <c r="H83" s="102"/>
      <c r="I83" s="103"/>
      <c r="J83" s="103"/>
      <c r="K83" s="103"/>
      <c r="L83" s="103"/>
      <c r="M83" s="103"/>
      <c r="N83" s="89"/>
      <c r="O83" s="89"/>
      <c r="P83" s="89"/>
    </row>
    <row r="84" spans="2:16">
      <c r="B84" s="89"/>
      <c r="C84" s="89"/>
      <c r="D84" s="89"/>
      <c r="E84" s="89"/>
      <c r="F84" s="89"/>
      <c r="G84" s="89"/>
      <c r="H84" s="89"/>
      <c r="I84" s="103"/>
      <c r="J84" s="103"/>
      <c r="K84" s="103"/>
      <c r="L84" s="103"/>
      <c r="M84" s="103"/>
      <c r="N84" s="89"/>
      <c r="O84" s="89"/>
      <c r="P84" s="89"/>
    </row>
    <row r="85" spans="2:16">
      <c r="B85" s="89"/>
      <c r="C85" s="89"/>
      <c r="D85" s="89"/>
      <c r="E85" s="89"/>
      <c r="F85" s="89"/>
      <c r="G85" s="89"/>
      <c r="H85" s="89"/>
      <c r="I85" s="103"/>
      <c r="J85" s="103"/>
      <c r="K85" s="103"/>
      <c r="L85" s="103"/>
      <c r="M85" s="103"/>
      <c r="N85" s="89"/>
      <c r="O85" s="89"/>
      <c r="P85" s="89"/>
    </row>
    <row r="86" spans="2:16">
      <c r="B86" s="89"/>
      <c r="C86" s="89"/>
      <c r="D86" s="89"/>
      <c r="E86" s="89"/>
      <c r="F86" s="89"/>
      <c r="G86" s="89"/>
      <c r="H86" s="89"/>
      <c r="I86" s="103"/>
      <c r="J86" s="103"/>
      <c r="K86" s="103"/>
      <c r="L86" s="103"/>
      <c r="M86" s="103"/>
      <c r="N86" s="89"/>
      <c r="O86" s="89"/>
      <c r="P86" s="89"/>
    </row>
    <row r="87" spans="2:16">
      <c r="B87" s="89"/>
      <c r="C87" s="89"/>
      <c r="D87" s="89"/>
      <c r="E87" s="89"/>
      <c r="F87" s="89"/>
      <c r="G87" s="89"/>
      <c r="H87" s="89"/>
      <c r="I87" s="103"/>
      <c r="J87" s="103"/>
      <c r="K87" s="103"/>
      <c r="L87" s="103"/>
      <c r="M87" s="103"/>
      <c r="N87" s="89"/>
      <c r="O87" s="89"/>
      <c r="P87" s="89"/>
    </row>
    <row r="88" spans="2:16">
      <c r="B88" s="89"/>
      <c r="C88" s="89"/>
      <c r="D88" s="89"/>
      <c r="E88" s="89"/>
      <c r="F88" s="89"/>
      <c r="G88" s="89"/>
      <c r="H88" s="89"/>
      <c r="I88" s="103"/>
      <c r="J88" s="103"/>
      <c r="K88" s="103"/>
      <c r="L88" s="103"/>
      <c r="M88" s="103"/>
      <c r="N88" s="89"/>
      <c r="O88" s="89"/>
      <c r="P88" s="89"/>
    </row>
    <row r="89" spans="2:16">
      <c r="B89" s="89"/>
      <c r="C89" s="89"/>
      <c r="D89" s="89"/>
      <c r="E89" s="89"/>
      <c r="F89" s="89"/>
      <c r="G89" s="89"/>
      <c r="H89" s="89"/>
      <c r="I89" s="103"/>
      <c r="J89" s="103"/>
      <c r="K89" s="103"/>
      <c r="L89" s="103"/>
      <c r="M89" s="103"/>
      <c r="N89" s="89"/>
      <c r="O89" s="89"/>
      <c r="P89" s="89"/>
    </row>
    <row r="90" spans="2:16">
      <c r="B90" s="89"/>
      <c r="C90" s="89"/>
      <c r="D90" s="89"/>
      <c r="E90" s="89"/>
      <c r="F90" s="89"/>
      <c r="G90" s="89"/>
      <c r="H90" s="89"/>
      <c r="I90" s="103"/>
      <c r="J90" s="103"/>
      <c r="K90" s="103"/>
      <c r="L90" s="103"/>
      <c r="M90" s="103"/>
      <c r="N90" s="89"/>
      <c r="O90" s="89"/>
      <c r="P90" s="89"/>
    </row>
    <row r="91" spans="2:16">
      <c r="B91" s="89"/>
      <c r="C91" s="89"/>
      <c r="D91" s="89"/>
      <c r="E91" s="89"/>
      <c r="F91" s="89"/>
      <c r="G91" s="89"/>
      <c r="H91" s="89"/>
      <c r="I91" s="103"/>
      <c r="J91" s="103"/>
      <c r="K91" s="103"/>
      <c r="L91" s="103"/>
      <c r="M91" s="103"/>
      <c r="N91" s="89"/>
      <c r="O91" s="89"/>
      <c r="P91" s="89"/>
    </row>
    <row r="92" spans="2:16">
      <c r="B92" s="89"/>
      <c r="C92" s="89"/>
      <c r="D92" s="89"/>
      <c r="E92" s="89"/>
      <c r="F92" s="89"/>
      <c r="G92" s="89"/>
      <c r="H92" s="89"/>
      <c r="I92" s="103"/>
      <c r="J92" s="103"/>
      <c r="K92" s="103"/>
      <c r="L92" s="103"/>
      <c r="M92" s="103"/>
      <c r="N92" s="89"/>
      <c r="O92" s="89"/>
      <c r="P92" s="89"/>
    </row>
    <row r="93" spans="2:16">
      <c r="B93" s="89"/>
      <c r="C93" s="89"/>
      <c r="D93" s="89"/>
      <c r="E93" s="89"/>
      <c r="F93" s="89"/>
      <c r="G93" s="89"/>
      <c r="H93" s="89"/>
      <c r="I93" s="103"/>
      <c r="J93" s="103"/>
      <c r="K93" s="103"/>
      <c r="L93" s="103"/>
      <c r="M93" s="103"/>
      <c r="N93" s="89"/>
      <c r="O93" s="89"/>
      <c r="P93" s="89"/>
    </row>
    <row r="94" spans="2:16">
      <c r="B94" s="89"/>
      <c r="C94" s="89"/>
      <c r="D94" s="89"/>
      <c r="E94" s="89"/>
      <c r="F94" s="89"/>
      <c r="G94" s="89"/>
      <c r="H94" s="89"/>
      <c r="I94" s="103"/>
      <c r="J94" s="103"/>
      <c r="K94" s="103"/>
      <c r="L94" s="103"/>
      <c r="M94" s="103"/>
      <c r="N94" s="89"/>
      <c r="O94" s="89"/>
      <c r="P94" s="89"/>
    </row>
    <row r="95" spans="2:16">
      <c r="B95" s="89"/>
      <c r="C95" s="89"/>
      <c r="D95" s="89"/>
      <c r="E95" s="89"/>
      <c r="F95" s="89"/>
      <c r="G95" s="89"/>
      <c r="H95" s="89"/>
      <c r="I95" s="103"/>
      <c r="J95" s="103"/>
      <c r="K95" s="103"/>
      <c r="L95" s="103"/>
      <c r="M95" s="103"/>
      <c r="N95" s="89"/>
      <c r="O95" s="89"/>
      <c r="P95" s="89"/>
    </row>
    <row r="96" spans="2:16">
      <c r="B96" s="89"/>
      <c r="C96" s="89"/>
      <c r="D96" s="89"/>
      <c r="E96" s="89"/>
      <c r="F96" s="89"/>
      <c r="G96" s="89"/>
      <c r="H96" s="89"/>
      <c r="I96" s="103"/>
      <c r="J96" s="103"/>
      <c r="K96" s="103"/>
      <c r="L96" s="103"/>
      <c r="M96" s="103"/>
      <c r="N96" s="89"/>
      <c r="O96" s="89"/>
      <c r="P96" s="89"/>
    </row>
    <row r="97" spans="2:16">
      <c r="B97" s="89"/>
      <c r="C97" s="89"/>
      <c r="D97" s="89"/>
      <c r="E97" s="89"/>
      <c r="F97" s="89"/>
      <c r="G97" s="89"/>
      <c r="H97" s="89"/>
      <c r="I97" s="103"/>
      <c r="J97" s="103"/>
      <c r="K97" s="103"/>
      <c r="L97" s="103"/>
      <c r="M97" s="103"/>
      <c r="N97" s="89"/>
      <c r="O97" s="89"/>
      <c r="P97" s="89"/>
    </row>
    <row r="98" spans="2:16">
      <c r="B98" s="89"/>
      <c r="C98" s="89"/>
      <c r="D98" s="89"/>
      <c r="E98" s="89"/>
      <c r="F98" s="89"/>
      <c r="G98" s="89"/>
      <c r="H98" s="89"/>
      <c r="I98" s="103"/>
      <c r="J98" s="103"/>
      <c r="K98" s="103"/>
      <c r="L98" s="103"/>
      <c r="M98" s="103"/>
      <c r="N98" s="89"/>
      <c r="O98" s="89"/>
      <c r="P98" s="89"/>
    </row>
    <row r="99" spans="2:16">
      <c r="B99" s="89"/>
      <c r="C99" s="89"/>
      <c r="D99" s="89"/>
      <c r="E99" s="89"/>
      <c r="F99" s="89"/>
      <c r="G99" s="89"/>
      <c r="H99" s="89"/>
      <c r="I99" s="103"/>
      <c r="J99" s="103"/>
      <c r="K99" s="103"/>
      <c r="L99" s="103"/>
      <c r="M99" s="103"/>
      <c r="N99" s="89"/>
      <c r="O99" s="89"/>
      <c r="P99" s="89"/>
    </row>
    <row r="100" spans="2:16">
      <c r="B100" s="89"/>
      <c r="C100" s="89"/>
      <c r="D100" s="89"/>
      <c r="E100" s="89"/>
      <c r="F100" s="89"/>
      <c r="G100" s="89"/>
      <c r="H100" s="89"/>
      <c r="I100" s="103"/>
      <c r="J100" s="103"/>
      <c r="K100" s="103"/>
      <c r="L100" s="103"/>
      <c r="M100" s="103"/>
      <c r="N100" s="89"/>
      <c r="O100" s="89"/>
      <c r="P100" s="89"/>
    </row>
    <row r="101" spans="2:16">
      <c r="B101" s="89"/>
      <c r="C101" s="89"/>
      <c r="D101" s="89"/>
      <c r="E101" s="89"/>
      <c r="F101" s="89"/>
      <c r="G101" s="89"/>
      <c r="H101" s="89"/>
      <c r="I101" s="103"/>
      <c r="J101" s="103"/>
      <c r="K101" s="103"/>
      <c r="L101" s="103"/>
      <c r="M101" s="103"/>
      <c r="N101" s="89"/>
      <c r="O101" s="89"/>
      <c r="P101" s="89"/>
    </row>
    <row r="102" spans="2:16">
      <c r="B102" s="89"/>
      <c r="C102" s="89"/>
      <c r="D102" s="89"/>
      <c r="E102" s="89"/>
      <c r="F102" s="89"/>
      <c r="G102" s="89"/>
      <c r="H102" s="89"/>
      <c r="I102" s="103"/>
      <c r="J102" s="103"/>
      <c r="K102" s="103"/>
      <c r="L102" s="103"/>
      <c r="M102" s="103"/>
      <c r="N102" s="89"/>
      <c r="O102" s="89"/>
      <c r="P102" s="89"/>
    </row>
    <row r="103" spans="2:16">
      <c r="B103" s="89"/>
      <c r="C103" s="89"/>
      <c r="D103" s="89"/>
      <c r="E103" s="89"/>
      <c r="F103" s="89"/>
      <c r="G103" s="89"/>
      <c r="H103" s="89"/>
      <c r="I103" s="103"/>
      <c r="J103" s="103"/>
      <c r="K103" s="103"/>
      <c r="L103" s="103"/>
      <c r="M103" s="103"/>
      <c r="N103" s="89"/>
      <c r="O103" s="89"/>
      <c r="P103" s="89"/>
    </row>
    <row r="104" spans="2:16">
      <c r="B104" s="89"/>
      <c r="C104" s="89"/>
      <c r="D104" s="89"/>
      <c r="E104" s="89"/>
      <c r="F104" s="89"/>
      <c r="G104" s="89"/>
      <c r="H104" s="89"/>
      <c r="I104" s="103"/>
      <c r="J104" s="103"/>
      <c r="K104" s="103"/>
      <c r="L104" s="103"/>
      <c r="M104" s="103"/>
      <c r="N104" s="89"/>
      <c r="O104" s="89"/>
      <c r="P104" s="89"/>
    </row>
    <row r="105" spans="2:16">
      <c r="B105" s="89"/>
      <c r="C105" s="89"/>
      <c r="D105" s="89"/>
      <c r="E105" s="89"/>
      <c r="F105" s="89"/>
      <c r="G105" s="89"/>
      <c r="H105" s="89"/>
      <c r="I105" s="103"/>
      <c r="J105" s="103"/>
      <c r="K105" s="103"/>
      <c r="L105" s="103"/>
      <c r="M105" s="103"/>
      <c r="N105" s="89"/>
      <c r="O105" s="89"/>
      <c r="P105" s="89"/>
    </row>
    <row r="106" spans="2:16">
      <c r="B106" s="89"/>
      <c r="C106" s="89"/>
      <c r="D106" s="89"/>
      <c r="E106" s="89"/>
      <c r="F106" s="89"/>
      <c r="G106" s="89"/>
      <c r="H106" s="89"/>
      <c r="I106" s="103"/>
      <c r="J106" s="103"/>
      <c r="K106" s="103"/>
      <c r="L106" s="103"/>
      <c r="M106" s="103"/>
      <c r="N106" s="89"/>
      <c r="O106" s="89"/>
      <c r="P106" s="89"/>
    </row>
    <row r="107" spans="2:16">
      <c r="B107" s="89"/>
      <c r="C107" s="89"/>
      <c r="D107" s="89"/>
      <c r="E107" s="89"/>
      <c r="F107" s="89"/>
      <c r="G107" s="89"/>
      <c r="H107" s="89"/>
      <c r="I107" s="103"/>
      <c r="J107" s="103"/>
      <c r="K107" s="103"/>
      <c r="L107" s="103"/>
      <c r="M107" s="103"/>
      <c r="N107" s="89"/>
      <c r="O107" s="89"/>
      <c r="P107" s="89"/>
    </row>
    <row r="108" spans="2:16">
      <c r="B108" s="89"/>
      <c r="C108" s="89"/>
      <c r="D108" s="89"/>
      <c r="E108" s="89"/>
      <c r="F108" s="89"/>
      <c r="G108" s="89"/>
      <c r="H108" s="89"/>
      <c r="I108" s="103"/>
      <c r="J108" s="103"/>
      <c r="K108" s="103"/>
      <c r="L108" s="103"/>
      <c r="M108" s="103"/>
      <c r="N108" s="89"/>
      <c r="O108" s="89"/>
      <c r="P108" s="89"/>
    </row>
    <row r="109" spans="2:16">
      <c r="B109" s="89"/>
      <c r="C109" s="89"/>
      <c r="D109" s="89"/>
      <c r="E109" s="89"/>
      <c r="F109" s="89"/>
      <c r="G109" s="89"/>
      <c r="H109" s="89"/>
      <c r="I109" s="103"/>
      <c r="J109" s="103"/>
      <c r="K109" s="103"/>
      <c r="L109" s="103"/>
      <c r="M109" s="103"/>
      <c r="N109" s="89"/>
      <c r="O109" s="89"/>
      <c r="P109" s="89"/>
    </row>
    <row r="110" spans="2:16">
      <c r="B110" s="89"/>
      <c r="C110" s="89"/>
      <c r="D110" s="89"/>
      <c r="E110" s="89"/>
      <c r="F110" s="89"/>
      <c r="G110" s="89"/>
      <c r="H110" s="89"/>
      <c r="I110" s="103"/>
      <c r="J110" s="103"/>
      <c r="K110" s="103"/>
      <c r="L110" s="103"/>
      <c r="M110" s="103"/>
      <c r="N110" s="89"/>
      <c r="O110" s="89"/>
      <c r="P110" s="89"/>
    </row>
    <row r="111" spans="2:16">
      <c r="B111" s="89"/>
      <c r="C111" s="89"/>
      <c r="D111" s="89"/>
      <c r="E111" s="89"/>
      <c r="F111" s="89"/>
      <c r="G111" s="89"/>
      <c r="H111" s="89"/>
      <c r="I111" s="103"/>
      <c r="J111" s="103"/>
      <c r="K111" s="103"/>
      <c r="L111" s="103"/>
      <c r="M111" s="103"/>
      <c r="N111" s="89"/>
      <c r="O111" s="89"/>
      <c r="P111" s="89"/>
    </row>
    <row r="112" spans="2:16">
      <c r="B112" s="89"/>
      <c r="C112" s="89"/>
      <c r="D112" s="89"/>
      <c r="E112" s="89"/>
      <c r="F112" s="89"/>
      <c r="G112" s="89"/>
      <c r="H112" s="89"/>
      <c r="I112" s="103"/>
      <c r="J112" s="103"/>
      <c r="K112" s="103"/>
      <c r="L112" s="103"/>
      <c r="M112" s="103"/>
      <c r="N112" s="89"/>
      <c r="O112" s="89"/>
      <c r="P112" s="89"/>
    </row>
    <row r="113" spans="2:16">
      <c r="B113" s="89"/>
      <c r="C113" s="89"/>
      <c r="D113" s="89"/>
      <c r="E113" s="89"/>
      <c r="F113" s="89"/>
      <c r="G113" s="89"/>
      <c r="H113" s="89"/>
      <c r="I113" s="103"/>
      <c r="J113" s="103"/>
      <c r="K113" s="103"/>
      <c r="L113" s="103"/>
      <c r="M113" s="103"/>
      <c r="N113" s="89"/>
      <c r="O113" s="89"/>
      <c r="P113" s="89"/>
    </row>
    <row r="114" spans="2:16">
      <c r="B114" s="89"/>
      <c r="C114" s="89"/>
      <c r="D114" s="89"/>
      <c r="E114" s="89"/>
      <c r="F114" s="89"/>
      <c r="G114" s="89"/>
      <c r="H114" s="89"/>
      <c r="I114" s="103"/>
      <c r="J114" s="103"/>
      <c r="K114" s="103"/>
      <c r="L114" s="103"/>
      <c r="M114" s="103"/>
      <c r="N114" s="89"/>
      <c r="O114" s="89"/>
      <c r="P114" s="89"/>
    </row>
    <row r="115" spans="2:16">
      <c r="B115" s="89"/>
      <c r="C115" s="89"/>
      <c r="D115" s="89"/>
      <c r="E115" s="89"/>
      <c r="F115" s="89"/>
      <c r="G115" s="89"/>
      <c r="H115" s="89"/>
      <c r="I115" s="103"/>
      <c r="J115" s="103"/>
      <c r="K115" s="103"/>
      <c r="L115" s="103"/>
      <c r="M115" s="103"/>
      <c r="N115" s="89"/>
      <c r="O115" s="89"/>
      <c r="P115" s="89"/>
    </row>
    <row r="116" spans="2:16">
      <c r="B116" s="89"/>
      <c r="C116" s="89"/>
      <c r="D116" s="89"/>
      <c r="E116" s="89"/>
      <c r="F116" s="89"/>
      <c r="G116" s="89"/>
      <c r="H116" s="89"/>
      <c r="I116" s="103"/>
      <c r="J116" s="103"/>
      <c r="K116" s="103"/>
      <c r="L116" s="103"/>
      <c r="M116" s="103"/>
      <c r="N116" s="89"/>
      <c r="O116" s="89"/>
      <c r="P116" s="89"/>
    </row>
    <row r="117" spans="2:16">
      <c r="B117" s="89"/>
      <c r="C117" s="89"/>
      <c r="D117" s="89"/>
      <c r="E117" s="89"/>
      <c r="F117" s="89"/>
      <c r="G117" s="89"/>
      <c r="H117" s="89"/>
      <c r="I117" s="103"/>
      <c r="J117" s="103"/>
      <c r="K117" s="103"/>
      <c r="L117" s="103"/>
      <c r="M117" s="103"/>
      <c r="N117" s="89"/>
      <c r="O117" s="89"/>
      <c r="P117" s="89"/>
    </row>
    <row r="118" spans="2:16">
      <c r="B118" s="89"/>
      <c r="C118" s="89"/>
      <c r="D118" s="89"/>
      <c r="E118" s="89"/>
      <c r="F118" s="89"/>
      <c r="G118" s="89"/>
      <c r="H118" s="89"/>
      <c r="I118" s="103"/>
      <c r="J118" s="103"/>
      <c r="K118" s="103"/>
      <c r="L118" s="103"/>
      <c r="M118" s="103"/>
      <c r="N118" s="89"/>
      <c r="O118" s="89"/>
      <c r="P118" s="89"/>
    </row>
    <row r="119" spans="2:16">
      <c r="B119" s="89"/>
      <c r="C119" s="89"/>
      <c r="D119" s="89"/>
      <c r="E119" s="89"/>
      <c r="F119" s="89"/>
      <c r="G119" s="89"/>
      <c r="H119" s="89"/>
      <c r="I119" s="103"/>
      <c r="J119" s="103"/>
      <c r="K119" s="103"/>
      <c r="L119" s="103"/>
      <c r="M119" s="103"/>
      <c r="N119" s="89"/>
      <c r="O119" s="89"/>
      <c r="P119" s="89"/>
    </row>
    <row r="120" spans="2:16">
      <c r="B120" s="89"/>
      <c r="C120" s="89"/>
      <c r="D120" s="89"/>
      <c r="E120" s="89"/>
      <c r="F120" s="89"/>
      <c r="G120" s="89"/>
      <c r="H120" s="89"/>
      <c r="I120" s="103"/>
      <c r="J120" s="103"/>
      <c r="K120" s="103"/>
      <c r="L120" s="103"/>
      <c r="M120" s="103"/>
      <c r="N120" s="89"/>
      <c r="O120" s="89"/>
      <c r="P120" s="89"/>
    </row>
    <row r="121" spans="2:16">
      <c r="B121" s="89"/>
      <c r="C121" s="89"/>
      <c r="D121" s="89"/>
      <c r="E121" s="89"/>
      <c r="F121" s="89"/>
      <c r="G121" s="89"/>
      <c r="H121" s="89"/>
      <c r="I121" s="103"/>
      <c r="J121" s="103"/>
      <c r="K121" s="103"/>
      <c r="L121" s="103"/>
      <c r="M121" s="103"/>
      <c r="N121" s="89"/>
      <c r="O121" s="89"/>
      <c r="P121" s="89"/>
    </row>
    <row r="122" spans="2:16">
      <c r="B122" s="89"/>
      <c r="C122" s="89"/>
      <c r="D122" s="89"/>
      <c r="E122" s="89"/>
      <c r="F122" s="89"/>
      <c r="G122" s="89"/>
      <c r="H122" s="89"/>
      <c r="I122" s="103"/>
      <c r="J122" s="103"/>
      <c r="K122" s="103"/>
      <c r="L122" s="103"/>
      <c r="M122" s="103"/>
      <c r="N122" s="89"/>
      <c r="O122" s="89"/>
      <c r="P122" s="89"/>
    </row>
    <row r="123" spans="2:16">
      <c r="B123" s="89"/>
      <c r="C123" s="89"/>
      <c r="D123" s="89"/>
      <c r="E123" s="89"/>
      <c r="F123" s="89"/>
      <c r="G123" s="89"/>
      <c r="H123" s="89"/>
      <c r="I123" s="103"/>
      <c r="J123" s="103"/>
      <c r="K123" s="103"/>
      <c r="L123" s="103"/>
      <c r="M123" s="103"/>
      <c r="N123" s="89"/>
      <c r="O123" s="89"/>
      <c r="P123" s="89"/>
    </row>
    <row r="124" spans="2:16">
      <c r="B124" s="89"/>
      <c r="C124" s="89"/>
      <c r="D124" s="89"/>
      <c r="E124" s="89"/>
      <c r="F124" s="89"/>
      <c r="G124" s="89"/>
      <c r="H124" s="89"/>
      <c r="I124" s="103"/>
      <c r="J124" s="103"/>
      <c r="K124" s="103"/>
      <c r="L124" s="103"/>
      <c r="M124" s="103"/>
      <c r="N124" s="89"/>
      <c r="O124" s="89"/>
      <c r="P124" s="89"/>
    </row>
    <row r="125" spans="2:16">
      <c r="B125" s="89"/>
      <c r="C125" s="89"/>
      <c r="D125" s="89"/>
      <c r="E125" s="89"/>
      <c r="F125" s="89"/>
      <c r="G125" s="89"/>
      <c r="H125" s="89"/>
      <c r="I125" s="103"/>
      <c r="J125" s="103"/>
      <c r="K125" s="103"/>
      <c r="L125" s="103"/>
      <c r="M125" s="103"/>
      <c r="N125" s="89"/>
      <c r="O125" s="89"/>
      <c r="P125" s="89"/>
    </row>
    <row r="126" spans="2:16">
      <c r="B126" s="89"/>
      <c r="C126" s="89"/>
      <c r="D126" s="89"/>
      <c r="E126" s="89"/>
      <c r="F126" s="89"/>
      <c r="G126" s="89"/>
      <c r="H126" s="89"/>
      <c r="I126" s="103"/>
      <c r="J126" s="103"/>
      <c r="K126" s="103"/>
      <c r="L126" s="103"/>
      <c r="M126" s="103"/>
      <c r="N126" s="89"/>
      <c r="O126" s="89"/>
      <c r="P126" s="89"/>
    </row>
    <row r="127" spans="2:16">
      <c r="B127" s="89"/>
      <c r="C127" s="89"/>
      <c r="D127" s="89"/>
      <c r="E127" s="89"/>
      <c r="F127" s="89"/>
      <c r="G127" s="89"/>
      <c r="H127" s="89"/>
      <c r="I127" s="103"/>
      <c r="J127" s="103"/>
      <c r="K127" s="103"/>
      <c r="L127" s="103"/>
      <c r="M127" s="103"/>
      <c r="N127" s="89"/>
      <c r="O127" s="89"/>
      <c r="P127" s="89"/>
    </row>
    <row r="128" spans="2:16">
      <c r="B128" s="89"/>
      <c r="C128" s="89"/>
      <c r="D128" s="89"/>
      <c r="E128" s="89"/>
      <c r="F128" s="89"/>
      <c r="G128" s="89"/>
      <c r="H128" s="89"/>
      <c r="I128" s="103"/>
      <c r="J128" s="103"/>
      <c r="K128" s="103"/>
      <c r="L128" s="103"/>
      <c r="M128" s="103"/>
      <c r="N128" s="89"/>
      <c r="O128" s="89"/>
      <c r="P128" s="89"/>
    </row>
    <row r="129" spans="2:16">
      <c r="B129" s="89"/>
      <c r="C129" s="89"/>
      <c r="D129" s="89"/>
      <c r="E129" s="89"/>
      <c r="F129" s="89"/>
      <c r="G129" s="89"/>
      <c r="H129" s="89"/>
      <c r="I129" s="103"/>
      <c r="J129" s="103"/>
      <c r="K129" s="103"/>
      <c r="L129" s="103"/>
      <c r="M129" s="103"/>
      <c r="N129" s="89"/>
      <c r="O129" s="89"/>
      <c r="P129" s="89"/>
    </row>
    <row r="130" spans="2:16">
      <c r="B130" s="89"/>
      <c r="C130" s="89"/>
      <c r="D130" s="89"/>
      <c r="E130" s="89"/>
      <c r="F130" s="89"/>
      <c r="G130" s="89"/>
      <c r="H130" s="89"/>
      <c r="I130" s="103"/>
      <c r="J130" s="103"/>
      <c r="K130" s="103"/>
      <c r="L130" s="103"/>
      <c r="M130" s="103"/>
      <c r="N130" s="89"/>
      <c r="O130" s="89"/>
      <c r="P130" s="89"/>
    </row>
    <row r="131" spans="2:16">
      <c r="B131" s="89"/>
      <c r="C131" s="89"/>
      <c r="D131" s="89"/>
      <c r="E131" s="89"/>
      <c r="F131" s="89"/>
      <c r="G131" s="89"/>
      <c r="H131" s="89"/>
      <c r="I131" s="103"/>
      <c r="J131" s="103"/>
      <c r="K131" s="103"/>
      <c r="L131" s="103"/>
      <c r="M131" s="103"/>
      <c r="N131" s="89"/>
      <c r="O131" s="89"/>
      <c r="P131" s="89"/>
    </row>
    <row r="132" spans="2:16">
      <c r="B132" s="89"/>
      <c r="C132" s="89"/>
      <c r="D132" s="89"/>
      <c r="E132" s="89"/>
      <c r="F132" s="89"/>
      <c r="G132" s="89"/>
      <c r="H132" s="89"/>
      <c r="I132" s="103"/>
      <c r="J132" s="103"/>
      <c r="K132" s="103"/>
      <c r="L132" s="103"/>
      <c r="M132" s="103"/>
      <c r="N132" s="89"/>
      <c r="O132" s="89"/>
      <c r="P132" s="89"/>
    </row>
    <row r="133" spans="2:16">
      <c r="B133" s="89"/>
      <c r="C133" s="89"/>
      <c r="D133" s="89"/>
      <c r="E133" s="89"/>
      <c r="F133" s="89"/>
      <c r="G133" s="89"/>
      <c r="H133" s="89"/>
      <c r="I133" s="103"/>
      <c r="J133" s="103"/>
      <c r="K133" s="103"/>
      <c r="L133" s="103"/>
      <c r="M133" s="103"/>
      <c r="N133" s="89"/>
      <c r="O133" s="89"/>
      <c r="P133" s="89"/>
    </row>
    <row r="134" spans="2:16">
      <c r="B134" s="89"/>
      <c r="C134" s="89"/>
      <c r="D134" s="89"/>
      <c r="E134" s="89"/>
      <c r="F134" s="89"/>
      <c r="G134" s="89"/>
      <c r="H134" s="89"/>
      <c r="I134" s="103"/>
      <c r="J134" s="103"/>
      <c r="K134" s="103"/>
      <c r="L134" s="103"/>
      <c r="M134" s="103"/>
      <c r="N134" s="89"/>
      <c r="O134" s="89"/>
      <c r="P134" s="89"/>
    </row>
    <row r="135" spans="2:16">
      <c r="B135" s="89"/>
      <c r="C135" s="89"/>
      <c r="D135" s="89"/>
      <c r="E135" s="89"/>
      <c r="F135" s="89"/>
      <c r="G135" s="89"/>
      <c r="H135" s="89"/>
      <c r="I135" s="103"/>
      <c r="J135" s="103"/>
      <c r="K135" s="103"/>
      <c r="L135" s="103"/>
      <c r="M135" s="103"/>
      <c r="N135" s="89"/>
      <c r="O135" s="89"/>
      <c r="P135" s="89"/>
    </row>
    <row r="136" spans="2:16">
      <c r="B136" s="89"/>
      <c r="C136" s="89"/>
      <c r="D136" s="89"/>
      <c r="E136" s="89"/>
      <c r="F136" s="89"/>
      <c r="G136" s="89"/>
      <c r="H136" s="89"/>
      <c r="I136" s="103"/>
      <c r="J136" s="103"/>
      <c r="K136" s="103"/>
      <c r="L136" s="103"/>
      <c r="M136" s="103"/>
      <c r="N136" s="89"/>
      <c r="O136" s="89"/>
      <c r="P136" s="89"/>
    </row>
    <row r="137" spans="2:16">
      <c r="B137" s="89"/>
      <c r="C137" s="89"/>
      <c r="D137" s="89"/>
      <c r="E137" s="89"/>
      <c r="F137" s="89"/>
      <c r="G137" s="89"/>
      <c r="H137" s="89"/>
      <c r="I137" s="103"/>
      <c r="J137" s="103"/>
      <c r="K137" s="103"/>
      <c r="L137" s="103"/>
      <c r="M137" s="103"/>
      <c r="N137" s="89"/>
      <c r="O137" s="89"/>
      <c r="P137" s="89"/>
    </row>
    <row r="138" spans="2:16">
      <c r="B138" s="89"/>
      <c r="C138" s="89"/>
      <c r="D138" s="89"/>
      <c r="E138" s="89"/>
      <c r="F138" s="89"/>
      <c r="G138" s="89"/>
      <c r="H138" s="89"/>
      <c r="I138" s="103"/>
      <c r="J138" s="103"/>
      <c r="K138" s="103"/>
      <c r="L138" s="103"/>
      <c r="M138" s="103"/>
      <c r="N138" s="89"/>
      <c r="O138" s="89"/>
      <c r="P138" s="89"/>
    </row>
    <row r="139" spans="2:16">
      <c r="B139" s="89"/>
      <c r="C139" s="89"/>
      <c r="D139" s="89"/>
      <c r="E139" s="89"/>
      <c r="F139" s="89"/>
      <c r="G139" s="89"/>
      <c r="H139" s="89"/>
      <c r="I139" s="103"/>
      <c r="J139" s="103"/>
      <c r="K139" s="103"/>
      <c r="L139" s="103"/>
      <c r="M139" s="103"/>
      <c r="N139" s="89"/>
      <c r="O139" s="89"/>
      <c r="P139" s="89"/>
    </row>
    <row r="140" spans="2:16">
      <c r="B140" s="89"/>
      <c r="C140" s="89"/>
      <c r="D140" s="89"/>
      <c r="E140" s="89"/>
      <c r="F140" s="89"/>
      <c r="G140" s="89"/>
      <c r="H140" s="89"/>
      <c r="I140" s="103"/>
      <c r="J140" s="103"/>
      <c r="K140" s="103"/>
      <c r="L140" s="103"/>
      <c r="M140" s="103"/>
      <c r="N140" s="89"/>
      <c r="O140" s="89"/>
      <c r="P140" s="89"/>
    </row>
    <row r="141" spans="2:16">
      <c r="B141" s="89"/>
      <c r="C141" s="89"/>
      <c r="D141" s="89"/>
      <c r="E141" s="89"/>
      <c r="F141" s="89"/>
      <c r="G141" s="89"/>
      <c r="H141" s="89"/>
      <c r="I141" s="103"/>
      <c r="J141" s="103"/>
      <c r="K141" s="103"/>
      <c r="L141" s="103"/>
      <c r="M141" s="103"/>
      <c r="N141" s="89"/>
      <c r="O141" s="89"/>
      <c r="P141" s="89"/>
    </row>
    <row r="142" spans="2:16">
      <c r="B142" s="89"/>
      <c r="C142" s="89"/>
      <c r="D142" s="89"/>
      <c r="E142" s="89"/>
      <c r="F142" s="89"/>
      <c r="G142" s="89"/>
      <c r="H142" s="89"/>
      <c r="I142" s="103"/>
      <c r="J142" s="103"/>
      <c r="K142" s="103"/>
      <c r="L142" s="103"/>
      <c r="M142" s="103"/>
      <c r="N142" s="89"/>
      <c r="O142" s="89"/>
      <c r="P142" s="89"/>
    </row>
    <row r="143" spans="2:16">
      <c r="B143" s="89"/>
      <c r="C143" s="89"/>
      <c r="D143" s="89"/>
      <c r="E143" s="89"/>
      <c r="F143" s="89"/>
      <c r="G143" s="89"/>
      <c r="H143" s="89"/>
      <c r="I143" s="103"/>
      <c r="J143" s="103"/>
      <c r="K143" s="103"/>
      <c r="L143" s="103"/>
      <c r="M143" s="103"/>
      <c r="N143" s="89"/>
      <c r="O143" s="89"/>
      <c r="P143" s="89"/>
    </row>
    <row r="144" spans="2:16">
      <c r="B144" s="89"/>
      <c r="C144" s="89"/>
      <c r="D144" s="89"/>
      <c r="E144" s="89"/>
      <c r="F144" s="89"/>
      <c r="G144" s="89"/>
      <c r="H144" s="89"/>
      <c r="I144" s="103"/>
      <c r="J144" s="103"/>
      <c r="K144" s="103"/>
      <c r="L144" s="103"/>
      <c r="M144" s="103"/>
      <c r="N144" s="89"/>
      <c r="O144" s="89"/>
      <c r="P144" s="89"/>
    </row>
    <row r="145" spans="2:16">
      <c r="B145" s="89"/>
      <c r="C145" s="89"/>
      <c r="D145" s="89"/>
      <c r="E145" s="89"/>
      <c r="F145" s="89"/>
      <c r="G145" s="89"/>
      <c r="H145" s="89"/>
      <c r="I145" s="103"/>
      <c r="J145" s="103"/>
      <c r="K145" s="103"/>
      <c r="L145" s="103"/>
      <c r="M145" s="103"/>
      <c r="N145" s="89"/>
      <c r="O145" s="89"/>
      <c r="P145" s="89"/>
    </row>
    <row r="146" spans="2:16">
      <c r="B146" s="89"/>
      <c r="C146" s="89"/>
      <c r="D146" s="89"/>
      <c r="E146" s="89"/>
      <c r="F146" s="89"/>
      <c r="G146" s="89"/>
      <c r="H146" s="89"/>
      <c r="I146" s="103"/>
      <c r="J146" s="103"/>
      <c r="K146" s="103"/>
      <c r="L146" s="103"/>
      <c r="M146" s="103"/>
      <c r="N146" s="89"/>
      <c r="O146" s="89"/>
      <c r="P146" s="89"/>
    </row>
    <row r="147" spans="2:16">
      <c r="B147" s="89"/>
      <c r="C147" s="89"/>
      <c r="D147" s="89"/>
      <c r="E147" s="89"/>
      <c r="F147" s="89"/>
      <c r="G147" s="89"/>
      <c r="H147" s="89"/>
      <c r="I147" s="103"/>
      <c r="J147" s="103"/>
      <c r="K147" s="103"/>
      <c r="L147" s="103"/>
      <c r="M147" s="103"/>
      <c r="N147" s="89"/>
      <c r="O147" s="89"/>
      <c r="P147" s="89"/>
    </row>
    <row r="148" spans="2:16">
      <c r="B148" s="89"/>
      <c r="C148" s="89"/>
      <c r="D148" s="89"/>
      <c r="E148" s="89"/>
      <c r="F148" s="89"/>
      <c r="G148" s="89"/>
      <c r="H148" s="89"/>
      <c r="I148" s="103"/>
      <c r="J148" s="103"/>
      <c r="K148" s="103"/>
      <c r="L148" s="103"/>
      <c r="M148" s="103"/>
      <c r="N148" s="89"/>
      <c r="O148" s="89"/>
      <c r="P148" s="89"/>
    </row>
    <row r="149" spans="2:16">
      <c r="B149" s="89"/>
      <c r="C149" s="89"/>
      <c r="D149" s="89"/>
      <c r="E149" s="89"/>
      <c r="F149" s="89"/>
      <c r="G149" s="89"/>
      <c r="H149" s="89"/>
      <c r="I149" s="103"/>
      <c r="J149" s="103"/>
      <c r="K149" s="103"/>
      <c r="L149" s="103"/>
      <c r="M149" s="103"/>
      <c r="N149" s="89"/>
      <c r="O149" s="89"/>
      <c r="P149" s="89"/>
    </row>
    <row r="150" spans="2:16">
      <c r="B150" s="89"/>
      <c r="C150" s="89"/>
      <c r="D150" s="89"/>
      <c r="E150" s="89"/>
      <c r="F150" s="89"/>
      <c r="G150" s="89"/>
      <c r="H150" s="89"/>
      <c r="I150" s="103"/>
      <c r="J150" s="103"/>
      <c r="K150" s="103"/>
      <c r="L150" s="103"/>
      <c r="M150" s="103"/>
      <c r="N150" s="89"/>
      <c r="O150" s="89"/>
      <c r="P150" s="89"/>
    </row>
    <row r="151" spans="2:16">
      <c r="B151" s="89"/>
      <c r="C151" s="89"/>
      <c r="D151" s="89"/>
      <c r="E151" s="89"/>
      <c r="F151" s="89"/>
      <c r="G151" s="89"/>
      <c r="H151" s="89"/>
      <c r="I151" s="103"/>
      <c r="J151" s="103"/>
      <c r="K151" s="103"/>
      <c r="L151" s="103"/>
      <c r="M151" s="103"/>
      <c r="N151" s="89"/>
      <c r="O151" s="89"/>
      <c r="P151" s="89"/>
    </row>
    <row r="152" spans="2:16">
      <c r="B152" s="89"/>
      <c r="C152" s="89"/>
      <c r="D152" s="89"/>
      <c r="E152" s="89"/>
      <c r="F152" s="89"/>
      <c r="G152" s="89"/>
      <c r="H152" s="89"/>
      <c r="I152" s="103"/>
      <c r="J152" s="103"/>
      <c r="K152" s="103"/>
      <c r="L152" s="103"/>
      <c r="M152" s="103"/>
      <c r="N152" s="89"/>
      <c r="O152" s="89"/>
      <c r="P152" s="89"/>
    </row>
    <row r="153" spans="2:16">
      <c r="B153" s="89"/>
      <c r="C153" s="89"/>
      <c r="D153" s="89"/>
      <c r="E153" s="89"/>
      <c r="F153" s="89"/>
      <c r="G153" s="89"/>
      <c r="H153" s="89"/>
      <c r="I153" s="103"/>
      <c r="J153" s="103"/>
      <c r="K153" s="103"/>
      <c r="L153" s="103"/>
      <c r="M153" s="103"/>
      <c r="N153" s="89"/>
      <c r="O153" s="89"/>
      <c r="P153" s="89"/>
    </row>
    <row r="154" spans="2:16">
      <c r="B154" s="89"/>
      <c r="C154" s="89"/>
      <c r="D154" s="89"/>
      <c r="E154" s="89"/>
      <c r="F154" s="89"/>
      <c r="G154" s="89"/>
      <c r="H154" s="89"/>
      <c r="I154" s="103"/>
      <c r="J154" s="103"/>
      <c r="K154" s="103"/>
      <c r="L154" s="103"/>
      <c r="M154" s="103"/>
      <c r="N154" s="89"/>
      <c r="O154" s="89"/>
      <c r="P154" s="89"/>
    </row>
    <row r="155" spans="2:16">
      <c r="B155" s="89"/>
      <c r="C155" s="89"/>
      <c r="D155" s="89"/>
      <c r="E155" s="89"/>
      <c r="F155" s="89"/>
      <c r="G155" s="89"/>
      <c r="H155" s="89"/>
      <c r="I155" s="103"/>
      <c r="J155" s="103"/>
      <c r="K155" s="103"/>
      <c r="L155" s="103"/>
      <c r="M155" s="103"/>
      <c r="N155" s="89"/>
      <c r="O155" s="89"/>
      <c r="P155" s="89"/>
    </row>
    <row r="156" spans="2:16">
      <c r="B156" s="89"/>
      <c r="C156" s="89"/>
      <c r="D156" s="89"/>
      <c r="E156" s="89"/>
      <c r="F156" s="89"/>
      <c r="G156" s="89"/>
      <c r="H156" s="89"/>
      <c r="I156" s="103"/>
      <c r="J156" s="103"/>
      <c r="K156" s="103"/>
      <c r="L156" s="103"/>
      <c r="M156" s="103"/>
      <c r="N156" s="89"/>
      <c r="O156" s="89"/>
      <c r="P156" s="89"/>
    </row>
    <row r="157" spans="2:16">
      <c r="B157" s="89"/>
      <c r="C157" s="89"/>
      <c r="D157" s="89"/>
      <c r="E157" s="89"/>
      <c r="F157" s="89"/>
      <c r="G157" s="89"/>
      <c r="H157" s="89"/>
      <c r="I157" s="103"/>
      <c r="J157" s="103"/>
      <c r="K157" s="103"/>
      <c r="L157" s="103"/>
      <c r="M157" s="103"/>
      <c r="N157" s="89"/>
      <c r="O157" s="89"/>
      <c r="P157" s="89"/>
    </row>
    <row r="158" spans="2:16">
      <c r="B158" s="89"/>
      <c r="C158" s="89"/>
      <c r="D158" s="89"/>
      <c r="E158" s="89"/>
      <c r="F158" s="89"/>
      <c r="G158" s="89"/>
      <c r="H158" s="89"/>
      <c r="I158" s="103"/>
      <c r="J158" s="103"/>
      <c r="K158" s="103"/>
      <c r="L158" s="103"/>
      <c r="M158" s="103"/>
      <c r="N158" s="89"/>
      <c r="O158" s="89"/>
      <c r="P158" s="89"/>
    </row>
    <row r="159" spans="2:16">
      <c r="B159" s="89"/>
      <c r="C159" s="89"/>
      <c r="D159" s="89"/>
      <c r="E159" s="89"/>
      <c r="F159" s="89"/>
      <c r="G159" s="89"/>
      <c r="H159" s="89"/>
      <c r="I159" s="103"/>
      <c r="J159" s="103"/>
      <c r="K159" s="103"/>
      <c r="L159" s="103"/>
      <c r="M159" s="103"/>
      <c r="N159" s="89"/>
      <c r="O159" s="89"/>
      <c r="P159" s="89"/>
    </row>
    <row r="160" spans="2:16">
      <c r="B160" s="89"/>
      <c r="C160" s="89"/>
      <c r="D160" s="89"/>
      <c r="E160" s="89"/>
      <c r="F160" s="89"/>
      <c r="G160" s="89"/>
      <c r="H160" s="89"/>
      <c r="I160" s="103"/>
      <c r="J160" s="103"/>
      <c r="K160" s="103"/>
      <c r="L160" s="103"/>
      <c r="M160" s="103"/>
      <c r="N160" s="89"/>
      <c r="O160" s="89"/>
      <c r="P160" s="89"/>
    </row>
    <row r="161" spans="2:16">
      <c r="B161" s="89"/>
      <c r="C161" s="89"/>
      <c r="D161" s="89"/>
      <c r="E161" s="89"/>
      <c r="F161" s="89"/>
      <c r="G161" s="89"/>
      <c r="H161" s="89"/>
      <c r="I161" s="103"/>
      <c r="J161" s="103"/>
      <c r="K161" s="103"/>
      <c r="L161" s="103"/>
      <c r="M161" s="103"/>
      <c r="N161" s="89"/>
      <c r="O161" s="89"/>
      <c r="P161" s="89"/>
    </row>
    <row r="162" spans="2:16">
      <c r="B162" s="89"/>
      <c r="C162" s="89"/>
      <c r="D162" s="89"/>
      <c r="E162" s="89"/>
      <c r="F162" s="89"/>
      <c r="G162" s="89"/>
      <c r="H162" s="89"/>
      <c r="I162" s="103"/>
      <c r="J162" s="103"/>
      <c r="K162" s="103"/>
      <c r="L162" s="103"/>
      <c r="M162" s="103"/>
      <c r="N162" s="89"/>
      <c r="O162" s="89"/>
      <c r="P162" s="89"/>
    </row>
    <row r="163" spans="2:16">
      <c r="B163" s="89"/>
      <c r="C163" s="89"/>
      <c r="D163" s="89"/>
      <c r="E163" s="89"/>
      <c r="F163" s="89"/>
      <c r="G163" s="89"/>
      <c r="H163" s="89"/>
      <c r="I163" s="103"/>
      <c r="J163" s="103"/>
      <c r="K163" s="103"/>
      <c r="L163" s="103"/>
      <c r="M163" s="103"/>
      <c r="N163" s="89"/>
      <c r="O163" s="89"/>
      <c r="P163" s="89"/>
    </row>
    <row r="164" spans="2:16">
      <c r="B164" s="89"/>
      <c r="C164" s="89"/>
      <c r="D164" s="89"/>
      <c r="E164" s="89"/>
      <c r="F164" s="89"/>
      <c r="G164" s="89"/>
      <c r="H164" s="89"/>
      <c r="I164" s="103"/>
      <c r="J164" s="103"/>
      <c r="K164" s="103"/>
      <c r="L164" s="103"/>
      <c r="M164" s="103"/>
      <c r="N164" s="89"/>
      <c r="O164" s="89"/>
      <c r="P164" s="89"/>
    </row>
    <row r="165" spans="2:16">
      <c r="B165" s="89"/>
      <c r="C165" s="89"/>
      <c r="D165" s="89"/>
      <c r="E165" s="89"/>
      <c r="F165" s="89"/>
      <c r="G165" s="89"/>
      <c r="H165" s="89"/>
      <c r="I165" s="103"/>
      <c r="J165" s="103"/>
      <c r="K165" s="103"/>
      <c r="L165" s="103"/>
      <c r="M165" s="103"/>
      <c r="N165" s="89"/>
      <c r="O165" s="89"/>
      <c r="P165" s="89"/>
    </row>
    <row r="166" spans="2:16">
      <c r="B166" s="89"/>
      <c r="C166" s="89"/>
      <c r="D166" s="89"/>
      <c r="E166" s="89"/>
      <c r="F166" s="89"/>
      <c r="G166" s="89"/>
      <c r="H166" s="89"/>
      <c r="I166" s="103"/>
      <c r="J166" s="103"/>
      <c r="K166" s="103"/>
      <c r="L166" s="103"/>
      <c r="M166" s="103"/>
      <c r="N166" s="89"/>
      <c r="O166" s="89"/>
      <c r="P166" s="89"/>
    </row>
    <row r="167" spans="2:16">
      <c r="B167" s="89"/>
      <c r="C167" s="89"/>
      <c r="D167" s="89"/>
      <c r="E167" s="89"/>
      <c r="F167" s="89"/>
      <c r="G167" s="89"/>
      <c r="H167" s="89"/>
      <c r="I167" s="103"/>
      <c r="J167" s="103"/>
      <c r="K167" s="103"/>
      <c r="L167" s="103"/>
      <c r="M167" s="103"/>
      <c r="N167" s="89"/>
      <c r="O167" s="89"/>
      <c r="P167" s="89"/>
    </row>
    <row r="168" spans="2:16">
      <c r="B168" s="89"/>
      <c r="C168" s="89"/>
      <c r="D168" s="89"/>
      <c r="E168" s="89"/>
      <c r="F168" s="89"/>
      <c r="G168" s="89"/>
      <c r="H168" s="89"/>
      <c r="I168" s="103"/>
      <c r="J168" s="103"/>
      <c r="K168" s="103"/>
      <c r="L168" s="103"/>
      <c r="M168" s="103"/>
      <c r="N168" s="89"/>
      <c r="O168" s="89"/>
      <c r="P168" s="89"/>
    </row>
    <row r="169" spans="2:16">
      <c r="B169" s="89"/>
      <c r="C169" s="89"/>
      <c r="D169" s="89"/>
      <c r="E169" s="89"/>
      <c r="F169" s="89"/>
      <c r="G169" s="89"/>
      <c r="H169" s="89"/>
      <c r="I169" s="103"/>
      <c r="J169" s="103"/>
      <c r="K169" s="103"/>
      <c r="L169" s="103"/>
      <c r="M169" s="103"/>
      <c r="N169" s="89"/>
      <c r="O169" s="89"/>
      <c r="P169" s="89"/>
    </row>
    <row r="170" spans="2:16">
      <c r="B170" s="89"/>
      <c r="C170" s="89"/>
      <c r="D170" s="89"/>
      <c r="E170" s="89"/>
      <c r="F170" s="89"/>
      <c r="G170" s="89"/>
      <c r="H170" s="89"/>
      <c r="I170" s="103"/>
      <c r="J170" s="103"/>
      <c r="K170" s="103"/>
      <c r="L170" s="103"/>
      <c r="M170" s="103"/>
      <c r="N170" s="89"/>
      <c r="O170" s="89"/>
      <c r="P170" s="89"/>
    </row>
    <row r="171" spans="2:16">
      <c r="B171" s="89"/>
      <c r="C171" s="89"/>
      <c r="D171" s="89"/>
      <c r="E171" s="89"/>
      <c r="F171" s="89"/>
      <c r="G171" s="89"/>
      <c r="H171" s="89"/>
      <c r="I171" s="103"/>
      <c r="J171" s="103"/>
      <c r="K171" s="103"/>
      <c r="L171" s="103"/>
      <c r="M171" s="103"/>
      <c r="N171" s="89"/>
      <c r="O171" s="89"/>
      <c r="P171" s="89"/>
    </row>
    <row r="172" spans="2:16">
      <c r="B172" s="89"/>
      <c r="C172" s="89"/>
      <c r="D172" s="89"/>
      <c r="E172" s="89"/>
      <c r="F172" s="89"/>
      <c r="G172" s="89"/>
      <c r="H172" s="89"/>
      <c r="I172" s="103"/>
      <c r="J172" s="103"/>
      <c r="K172" s="103"/>
      <c r="L172" s="103"/>
      <c r="M172" s="103"/>
      <c r="N172" s="89"/>
      <c r="O172" s="89"/>
      <c r="P172" s="89"/>
    </row>
    <row r="173" spans="2:16">
      <c r="B173" s="89"/>
      <c r="C173" s="89"/>
      <c r="D173" s="89"/>
      <c r="E173" s="89"/>
      <c r="F173" s="89"/>
      <c r="G173" s="89"/>
      <c r="H173" s="89"/>
      <c r="I173" s="103"/>
      <c r="J173" s="103"/>
      <c r="K173" s="103"/>
      <c r="L173" s="103"/>
      <c r="M173" s="103"/>
      <c r="N173" s="89"/>
      <c r="O173" s="89"/>
      <c r="P173" s="89"/>
    </row>
    <row r="174" spans="2:16">
      <c r="B174" s="89"/>
      <c r="C174" s="89"/>
      <c r="D174" s="89"/>
      <c r="E174" s="89"/>
      <c r="F174" s="89"/>
      <c r="G174" s="89"/>
      <c r="H174" s="89"/>
      <c r="I174" s="103"/>
      <c r="J174" s="103"/>
      <c r="K174" s="103"/>
      <c r="L174" s="103"/>
      <c r="M174" s="103"/>
      <c r="N174" s="89"/>
      <c r="O174" s="89"/>
      <c r="P174" s="89"/>
    </row>
    <row r="175" spans="2:16">
      <c r="B175" s="89"/>
      <c r="C175" s="89"/>
      <c r="D175" s="89"/>
      <c r="E175" s="89"/>
      <c r="F175" s="89"/>
      <c r="G175" s="89"/>
      <c r="H175" s="89"/>
      <c r="I175" s="103"/>
      <c r="J175" s="103"/>
      <c r="K175" s="103"/>
      <c r="L175" s="103"/>
      <c r="M175" s="103"/>
      <c r="N175" s="89"/>
      <c r="O175" s="89"/>
      <c r="P175" s="89"/>
    </row>
    <row r="176" spans="2:16">
      <c r="B176" s="89"/>
      <c r="C176" s="89"/>
      <c r="D176" s="89"/>
      <c r="E176" s="89"/>
      <c r="F176" s="89"/>
      <c r="G176" s="89"/>
      <c r="H176" s="89"/>
      <c r="I176" s="103"/>
      <c r="J176" s="103"/>
      <c r="K176" s="103"/>
      <c r="L176" s="103"/>
      <c r="M176" s="103"/>
      <c r="N176" s="89"/>
      <c r="O176" s="89"/>
      <c r="P176" s="89"/>
    </row>
    <row r="177" spans="2:16">
      <c r="B177" s="89"/>
      <c r="C177" s="89"/>
      <c r="D177" s="89"/>
      <c r="E177" s="89"/>
      <c r="F177" s="89"/>
      <c r="G177" s="89"/>
      <c r="H177" s="89"/>
      <c r="I177" s="103"/>
      <c r="J177" s="103"/>
      <c r="K177" s="103"/>
      <c r="L177" s="103"/>
      <c r="M177" s="103"/>
      <c r="N177" s="89"/>
      <c r="O177" s="89"/>
      <c r="P177" s="89"/>
    </row>
    <row r="178" spans="2:16">
      <c r="B178" s="89"/>
      <c r="C178" s="89"/>
      <c r="D178" s="89"/>
      <c r="E178" s="89"/>
      <c r="F178" s="89"/>
      <c r="G178" s="89"/>
      <c r="H178" s="89"/>
      <c r="I178" s="103"/>
      <c r="J178" s="103"/>
      <c r="K178" s="103"/>
      <c r="L178" s="103"/>
      <c r="M178" s="103"/>
      <c r="N178" s="89"/>
      <c r="O178" s="89"/>
      <c r="P178" s="89"/>
    </row>
    <row r="179" spans="2:16">
      <c r="B179" s="89"/>
      <c r="C179" s="89"/>
      <c r="D179" s="89"/>
      <c r="E179" s="89"/>
      <c r="F179" s="89"/>
      <c r="G179" s="89"/>
      <c r="H179" s="89"/>
      <c r="I179" s="103"/>
      <c r="J179" s="103"/>
      <c r="K179" s="103"/>
      <c r="L179" s="103"/>
      <c r="M179" s="103"/>
      <c r="N179" s="89"/>
      <c r="O179" s="89"/>
      <c r="P179" s="89"/>
    </row>
    <row r="180" spans="2:16">
      <c r="B180" s="89"/>
      <c r="C180" s="89"/>
      <c r="D180" s="89"/>
      <c r="E180" s="89"/>
      <c r="F180" s="89"/>
      <c r="G180" s="89"/>
      <c r="H180" s="89"/>
      <c r="I180" s="103"/>
      <c r="J180" s="103"/>
      <c r="K180" s="103"/>
      <c r="L180" s="103"/>
      <c r="M180" s="103"/>
      <c r="N180" s="89"/>
      <c r="O180" s="89"/>
      <c r="P180" s="89"/>
    </row>
    <row r="181" spans="2:16">
      <c r="B181" s="89"/>
      <c r="C181" s="89"/>
      <c r="D181" s="89"/>
      <c r="E181" s="89"/>
      <c r="F181" s="89"/>
      <c r="G181" s="89"/>
      <c r="H181" s="89"/>
      <c r="I181" s="103"/>
      <c r="J181" s="103"/>
      <c r="K181" s="103"/>
      <c r="L181" s="103"/>
      <c r="M181" s="103"/>
      <c r="N181" s="89"/>
      <c r="O181" s="89"/>
      <c r="P181" s="89"/>
    </row>
    <row r="182" spans="2:16">
      <c r="B182" s="89"/>
      <c r="C182" s="89"/>
      <c r="D182" s="89"/>
      <c r="E182" s="89"/>
      <c r="F182" s="89"/>
      <c r="G182" s="89"/>
      <c r="H182" s="89"/>
      <c r="I182" s="103"/>
      <c r="J182" s="103"/>
      <c r="K182" s="103"/>
      <c r="L182" s="103"/>
      <c r="M182" s="103"/>
      <c r="N182" s="89"/>
      <c r="O182" s="89"/>
      <c r="P182" s="89"/>
    </row>
    <row r="183" spans="2:16">
      <c r="B183" s="89"/>
      <c r="C183" s="89"/>
      <c r="D183" s="89"/>
      <c r="E183" s="89"/>
      <c r="F183" s="89"/>
      <c r="G183" s="89"/>
      <c r="H183" s="89"/>
      <c r="I183" s="103"/>
      <c r="J183" s="103"/>
      <c r="K183" s="103"/>
      <c r="L183" s="103"/>
      <c r="M183" s="103"/>
      <c r="N183" s="89"/>
      <c r="O183" s="89"/>
      <c r="P183" s="89"/>
    </row>
    <row r="184" spans="2:16">
      <c r="B184" s="89"/>
      <c r="C184" s="89"/>
      <c r="D184" s="89"/>
      <c r="E184" s="89"/>
      <c r="F184" s="89"/>
      <c r="G184" s="89"/>
      <c r="H184" s="89"/>
      <c r="I184" s="103"/>
      <c r="J184" s="103"/>
      <c r="K184" s="103"/>
      <c r="L184" s="103"/>
      <c r="M184" s="103"/>
      <c r="N184" s="89"/>
      <c r="O184" s="89"/>
      <c r="P184" s="89"/>
    </row>
    <row r="185" spans="2:16">
      <c r="B185" s="89"/>
      <c r="C185" s="89"/>
      <c r="D185" s="89"/>
      <c r="E185" s="89"/>
      <c r="F185" s="89"/>
      <c r="G185" s="89"/>
      <c r="H185" s="89"/>
      <c r="I185" s="103"/>
      <c r="J185" s="103"/>
      <c r="K185" s="103"/>
      <c r="L185" s="103"/>
      <c r="M185" s="103"/>
      <c r="N185" s="89"/>
      <c r="O185" s="89"/>
      <c r="P185" s="89"/>
    </row>
    <row r="186" spans="2:16">
      <c r="B186" s="89"/>
      <c r="C186" s="89"/>
      <c r="D186" s="89"/>
      <c r="E186" s="89"/>
      <c r="F186" s="89"/>
      <c r="G186" s="89"/>
      <c r="H186" s="89"/>
      <c r="I186" s="103"/>
      <c r="J186" s="103"/>
      <c r="K186" s="103"/>
      <c r="L186" s="103"/>
      <c r="M186" s="103"/>
      <c r="N186" s="89"/>
      <c r="O186" s="89"/>
      <c r="P186" s="89"/>
    </row>
    <row r="187" spans="2:16">
      <c r="B187" s="89"/>
      <c r="C187" s="89"/>
      <c r="D187" s="89"/>
      <c r="E187" s="89"/>
      <c r="F187" s="89"/>
      <c r="G187" s="89"/>
      <c r="H187" s="89"/>
      <c r="I187" s="103"/>
      <c r="J187" s="103"/>
      <c r="K187" s="103"/>
      <c r="L187" s="103"/>
      <c r="M187" s="103"/>
      <c r="N187" s="89"/>
      <c r="O187" s="89"/>
      <c r="P187" s="89"/>
    </row>
    <row r="188" spans="2:16">
      <c r="B188" s="89"/>
      <c r="C188" s="89"/>
      <c r="D188" s="89"/>
      <c r="E188" s="89"/>
      <c r="F188" s="89"/>
      <c r="G188" s="89"/>
      <c r="H188" s="89"/>
      <c r="I188" s="103"/>
      <c r="J188" s="103"/>
      <c r="K188" s="103"/>
      <c r="L188" s="103"/>
      <c r="M188" s="103"/>
      <c r="N188" s="89"/>
      <c r="O188" s="89"/>
      <c r="P188" s="89"/>
    </row>
    <row r="189" spans="2:16">
      <c r="B189" s="89"/>
      <c r="C189" s="89"/>
      <c r="D189" s="89"/>
      <c r="E189" s="89"/>
      <c r="F189" s="89"/>
      <c r="G189" s="89"/>
      <c r="H189" s="89"/>
      <c r="I189" s="103"/>
      <c r="J189" s="103"/>
      <c r="K189" s="103"/>
      <c r="L189" s="103"/>
      <c r="M189" s="103"/>
      <c r="N189" s="89"/>
      <c r="O189" s="89"/>
      <c r="P189" s="89"/>
    </row>
    <row r="190" spans="2:16">
      <c r="B190" s="89"/>
      <c r="C190" s="89"/>
      <c r="D190" s="89"/>
      <c r="E190" s="89"/>
      <c r="F190" s="89"/>
      <c r="G190" s="89"/>
      <c r="H190" s="89"/>
      <c r="I190" s="103"/>
      <c r="J190" s="103"/>
      <c r="K190" s="103"/>
      <c r="L190" s="103"/>
      <c r="M190" s="103"/>
      <c r="N190" s="89"/>
      <c r="O190" s="89"/>
      <c r="P190" s="89"/>
    </row>
    <row r="191" spans="2:16">
      <c r="B191" s="89"/>
      <c r="C191" s="89"/>
      <c r="D191" s="89"/>
      <c r="E191" s="89"/>
      <c r="F191" s="89"/>
      <c r="G191" s="89"/>
      <c r="H191" s="89"/>
      <c r="I191" s="103"/>
      <c r="J191" s="103"/>
      <c r="K191" s="103"/>
      <c r="L191" s="103"/>
      <c r="M191" s="103"/>
      <c r="N191" s="89"/>
      <c r="O191" s="89"/>
      <c r="P191" s="89"/>
    </row>
    <row r="192" spans="2:16">
      <c r="B192" s="89"/>
      <c r="C192" s="89"/>
      <c r="D192" s="89"/>
      <c r="E192" s="89"/>
      <c r="F192" s="89"/>
      <c r="G192" s="89"/>
      <c r="H192" s="89"/>
      <c r="I192" s="103"/>
      <c r="J192" s="103"/>
      <c r="K192" s="103"/>
      <c r="L192" s="103"/>
      <c r="M192" s="103"/>
      <c r="N192" s="89"/>
      <c r="O192" s="89"/>
      <c r="P192" s="89"/>
    </row>
    <row r="193" spans="2:16">
      <c r="B193" s="89"/>
      <c r="C193" s="89"/>
      <c r="D193" s="89"/>
      <c r="E193" s="89"/>
      <c r="F193" s="89"/>
      <c r="G193" s="89"/>
      <c r="H193" s="89"/>
      <c r="I193" s="103"/>
      <c r="J193" s="103"/>
      <c r="K193" s="103"/>
      <c r="L193" s="103"/>
      <c r="M193" s="103"/>
      <c r="N193" s="89"/>
      <c r="O193" s="89"/>
      <c r="P193" s="89"/>
    </row>
    <row r="194" spans="2:16">
      <c r="B194" s="89"/>
      <c r="C194" s="89"/>
      <c r="D194" s="89"/>
      <c r="E194" s="89"/>
      <c r="F194" s="89"/>
      <c r="G194" s="89"/>
      <c r="H194" s="89"/>
      <c r="I194" s="103"/>
      <c r="J194" s="103"/>
      <c r="K194" s="103"/>
      <c r="L194" s="103"/>
      <c r="M194" s="103"/>
      <c r="N194" s="89"/>
      <c r="O194" s="89"/>
      <c r="P194" s="89"/>
    </row>
    <row r="195" spans="2:16">
      <c r="B195" s="89"/>
      <c r="C195" s="89"/>
      <c r="D195" s="89"/>
      <c r="E195" s="89"/>
      <c r="F195" s="89"/>
      <c r="G195" s="89"/>
      <c r="H195" s="89"/>
      <c r="I195" s="103"/>
      <c r="J195" s="103"/>
      <c r="K195" s="103"/>
      <c r="L195" s="103"/>
      <c r="M195" s="103"/>
      <c r="N195" s="89"/>
      <c r="O195" s="89"/>
      <c r="P195" s="89"/>
    </row>
    <row r="196" spans="2:16">
      <c r="B196" s="89"/>
      <c r="C196" s="89"/>
      <c r="D196" s="89"/>
      <c r="E196" s="89"/>
      <c r="F196" s="89"/>
      <c r="G196" s="89"/>
      <c r="H196" s="89"/>
      <c r="I196" s="103"/>
      <c r="J196" s="103"/>
      <c r="K196" s="103"/>
      <c r="L196" s="103"/>
      <c r="M196" s="103"/>
      <c r="N196" s="89"/>
      <c r="O196" s="89"/>
      <c r="P196" s="89"/>
    </row>
    <row r="197" spans="2:16">
      <c r="B197" s="89"/>
      <c r="C197" s="89"/>
      <c r="D197" s="89"/>
      <c r="E197" s="89"/>
      <c r="F197" s="89"/>
      <c r="G197" s="89"/>
      <c r="H197" s="89"/>
      <c r="I197" s="103"/>
      <c r="J197" s="103"/>
      <c r="K197" s="103"/>
      <c r="L197" s="103"/>
      <c r="M197" s="103"/>
      <c r="N197" s="89"/>
      <c r="O197" s="89"/>
      <c r="P197" s="89"/>
    </row>
    <row r="198" spans="2:16">
      <c r="B198" s="89"/>
      <c r="C198" s="89"/>
      <c r="D198" s="89"/>
      <c r="E198" s="89"/>
      <c r="F198" s="89"/>
      <c r="G198" s="89"/>
      <c r="H198" s="89"/>
      <c r="I198" s="103"/>
      <c r="J198" s="103"/>
      <c r="K198" s="103"/>
      <c r="L198" s="103"/>
      <c r="M198" s="103"/>
      <c r="N198" s="89"/>
      <c r="O198" s="89"/>
      <c r="P198" s="89"/>
    </row>
    <row r="199" spans="2:16">
      <c r="B199" s="89"/>
      <c r="C199" s="89"/>
      <c r="D199" s="89"/>
      <c r="E199" s="89"/>
      <c r="F199" s="89"/>
      <c r="G199" s="89"/>
      <c r="H199" s="89"/>
      <c r="I199" s="103"/>
      <c r="J199" s="103"/>
      <c r="K199" s="103"/>
      <c r="L199" s="103"/>
      <c r="M199" s="103"/>
      <c r="N199" s="89"/>
      <c r="O199" s="89"/>
      <c r="P199" s="89"/>
    </row>
    <row r="200" spans="2:16">
      <c r="B200" s="89"/>
      <c r="C200" s="89"/>
      <c r="D200" s="89"/>
      <c r="E200" s="89"/>
      <c r="F200" s="89"/>
      <c r="G200" s="89"/>
      <c r="H200" s="89"/>
      <c r="I200" s="103"/>
      <c r="J200" s="103"/>
      <c r="K200" s="103"/>
      <c r="L200" s="103"/>
      <c r="M200" s="103"/>
      <c r="N200" s="89"/>
      <c r="O200" s="89"/>
      <c r="P200" s="89"/>
    </row>
    <row r="201" spans="2:16">
      <c r="B201" s="89"/>
      <c r="C201" s="89"/>
      <c r="D201" s="89"/>
      <c r="E201" s="89"/>
      <c r="F201" s="89"/>
      <c r="G201" s="89"/>
      <c r="H201" s="89"/>
      <c r="I201" s="103"/>
      <c r="J201" s="103"/>
      <c r="K201" s="103"/>
      <c r="L201" s="103"/>
      <c r="M201" s="103"/>
      <c r="N201" s="89"/>
      <c r="O201" s="89"/>
      <c r="P201" s="89"/>
    </row>
    <row r="202" spans="2:16">
      <c r="B202" s="89"/>
      <c r="C202" s="89"/>
      <c r="D202" s="89"/>
      <c r="E202" s="89"/>
      <c r="F202" s="89"/>
      <c r="G202" s="89"/>
      <c r="H202" s="89"/>
      <c r="I202" s="103"/>
      <c r="J202" s="103"/>
      <c r="K202" s="103"/>
      <c r="L202" s="103"/>
      <c r="M202" s="103"/>
      <c r="N202" s="89"/>
      <c r="O202" s="89"/>
      <c r="P202" s="89"/>
    </row>
    <row r="203" spans="2:16">
      <c r="B203" s="89"/>
      <c r="C203" s="89"/>
      <c r="D203" s="89"/>
      <c r="E203" s="89"/>
      <c r="F203" s="89"/>
      <c r="G203" s="89"/>
      <c r="H203" s="89"/>
      <c r="I203" s="103"/>
      <c r="J203" s="103"/>
      <c r="K203" s="103"/>
      <c r="L203" s="103"/>
      <c r="M203" s="103"/>
      <c r="N203" s="89"/>
      <c r="O203" s="89"/>
      <c r="P203" s="89"/>
    </row>
    <row r="204" spans="2:16">
      <c r="B204" s="89"/>
      <c r="C204" s="89"/>
      <c r="D204" s="89"/>
      <c r="E204" s="89"/>
      <c r="F204" s="89"/>
      <c r="G204" s="89"/>
      <c r="H204" s="89"/>
      <c r="I204" s="103"/>
      <c r="J204" s="103"/>
      <c r="K204" s="103"/>
      <c r="L204" s="103"/>
      <c r="M204" s="103"/>
      <c r="N204" s="89"/>
      <c r="O204" s="89"/>
      <c r="P204" s="89"/>
    </row>
    <row r="205" spans="2:16">
      <c r="B205" s="89"/>
      <c r="C205" s="89"/>
      <c r="D205" s="89"/>
      <c r="E205" s="89"/>
      <c r="F205" s="89"/>
      <c r="G205" s="89"/>
      <c r="H205" s="89"/>
      <c r="I205" s="103"/>
      <c r="J205" s="103"/>
      <c r="K205" s="103"/>
      <c r="L205" s="103"/>
      <c r="M205" s="103"/>
      <c r="N205" s="89"/>
      <c r="O205" s="89"/>
      <c r="P205" s="89"/>
    </row>
    <row r="206" spans="2:16">
      <c r="B206" s="89"/>
      <c r="C206" s="89"/>
      <c r="D206" s="89"/>
      <c r="E206" s="89"/>
      <c r="F206" s="89"/>
      <c r="G206" s="89"/>
      <c r="H206" s="89"/>
      <c r="I206" s="103"/>
      <c r="J206" s="103"/>
      <c r="K206" s="103"/>
      <c r="L206" s="103"/>
      <c r="M206" s="103"/>
      <c r="N206" s="89"/>
      <c r="O206" s="89"/>
      <c r="P206" s="89"/>
    </row>
    <row r="207" spans="2:16">
      <c r="B207" s="89"/>
      <c r="C207" s="89"/>
      <c r="D207" s="89"/>
      <c r="E207" s="89"/>
      <c r="F207" s="89"/>
      <c r="G207" s="89"/>
      <c r="H207" s="89"/>
      <c r="I207" s="103"/>
      <c r="J207" s="103"/>
      <c r="K207" s="103"/>
      <c r="L207" s="103"/>
      <c r="M207" s="103"/>
      <c r="N207" s="89"/>
      <c r="O207" s="89"/>
      <c r="P207" s="89"/>
    </row>
    <row r="208" spans="2:16">
      <c r="B208" s="89"/>
      <c r="C208" s="89"/>
      <c r="D208" s="89"/>
      <c r="E208" s="89"/>
      <c r="F208" s="89"/>
      <c r="G208" s="89"/>
      <c r="H208" s="89"/>
      <c r="I208" s="103"/>
      <c r="J208" s="103"/>
      <c r="K208" s="103"/>
      <c r="L208" s="103"/>
      <c r="M208" s="103"/>
      <c r="N208" s="89"/>
      <c r="O208" s="89"/>
      <c r="P208" s="89"/>
    </row>
    <row r="209" spans="2:16">
      <c r="B209" s="89"/>
      <c r="C209" s="89"/>
      <c r="D209" s="89"/>
      <c r="E209" s="89"/>
      <c r="F209" s="89"/>
      <c r="G209" s="89"/>
      <c r="H209" s="89"/>
      <c r="I209" s="103"/>
      <c r="J209" s="103"/>
      <c r="K209" s="103"/>
      <c r="L209" s="103"/>
      <c r="M209" s="103"/>
      <c r="N209" s="89"/>
      <c r="O209" s="89"/>
      <c r="P209" s="89"/>
    </row>
    <row r="210" spans="2:16">
      <c r="B210" s="89"/>
      <c r="C210" s="89"/>
      <c r="D210" s="89"/>
      <c r="E210" s="89"/>
      <c r="F210" s="89"/>
      <c r="G210" s="89"/>
      <c r="H210" s="89"/>
      <c r="I210" s="103"/>
      <c r="J210" s="103"/>
      <c r="K210" s="103"/>
      <c r="L210" s="103"/>
      <c r="M210" s="103"/>
      <c r="N210" s="89"/>
      <c r="O210" s="89"/>
      <c r="P210" s="89"/>
    </row>
    <row r="211" spans="2:16">
      <c r="B211" s="89"/>
      <c r="C211" s="89"/>
      <c r="D211" s="89"/>
      <c r="E211" s="89"/>
      <c r="F211" s="89"/>
      <c r="G211" s="89"/>
      <c r="H211" s="89"/>
      <c r="I211" s="103"/>
      <c r="J211" s="103"/>
      <c r="K211" s="103"/>
      <c r="L211" s="103"/>
      <c r="M211" s="103"/>
      <c r="N211" s="89"/>
      <c r="O211" s="89"/>
      <c r="P211" s="89"/>
    </row>
    <row r="212" spans="2:16">
      <c r="B212" s="89"/>
      <c r="C212" s="89"/>
      <c r="D212" s="89"/>
      <c r="E212" s="89"/>
      <c r="F212" s="89"/>
      <c r="G212" s="89"/>
      <c r="H212" s="89"/>
      <c r="I212" s="103"/>
      <c r="J212" s="103"/>
      <c r="K212" s="103"/>
      <c r="L212" s="103"/>
      <c r="M212" s="103"/>
      <c r="N212" s="89"/>
      <c r="O212" s="89"/>
      <c r="P212" s="89"/>
    </row>
    <row r="213" spans="2:16">
      <c r="B213" s="89"/>
      <c r="C213" s="89"/>
      <c r="D213" s="89"/>
      <c r="E213" s="89"/>
      <c r="F213" s="89"/>
      <c r="G213" s="89"/>
      <c r="H213" s="89"/>
      <c r="I213" s="103"/>
      <c r="J213" s="103"/>
      <c r="K213" s="103"/>
      <c r="L213" s="103"/>
      <c r="M213" s="103"/>
      <c r="N213" s="89"/>
      <c r="O213" s="89"/>
      <c r="P213" s="89"/>
    </row>
    <row r="214" spans="2:16">
      <c r="B214" s="89"/>
      <c r="C214" s="89"/>
      <c r="D214" s="89"/>
      <c r="E214" s="89"/>
      <c r="F214" s="89"/>
      <c r="G214" s="89"/>
      <c r="H214" s="89"/>
      <c r="I214" s="103"/>
      <c r="J214" s="103"/>
      <c r="K214" s="103"/>
      <c r="L214" s="103"/>
      <c r="M214" s="103"/>
      <c r="N214" s="89"/>
      <c r="O214" s="89"/>
      <c r="P214" s="89"/>
    </row>
    <row r="215" spans="2:16">
      <c r="B215" s="89"/>
      <c r="C215" s="89"/>
      <c r="D215" s="89"/>
      <c r="E215" s="89"/>
      <c r="F215" s="89"/>
      <c r="G215" s="89"/>
      <c r="H215" s="89"/>
      <c r="I215" s="103"/>
      <c r="J215" s="103"/>
      <c r="K215" s="103"/>
      <c r="L215" s="103"/>
      <c r="M215" s="103"/>
      <c r="N215" s="89"/>
      <c r="O215" s="89"/>
      <c r="P215" s="89"/>
    </row>
    <row r="216" spans="2:16">
      <c r="B216" s="89"/>
      <c r="C216" s="89"/>
      <c r="D216" s="89"/>
      <c r="E216" s="89"/>
      <c r="F216" s="89"/>
      <c r="G216" s="89"/>
      <c r="H216" s="89"/>
      <c r="I216" s="103"/>
      <c r="J216" s="103"/>
      <c r="K216" s="103"/>
      <c r="L216" s="103"/>
      <c r="M216" s="103"/>
      <c r="N216" s="89"/>
      <c r="O216" s="89"/>
      <c r="P216" s="89"/>
    </row>
    <row r="217" spans="2:16">
      <c r="B217" s="89"/>
      <c r="C217" s="89"/>
      <c r="D217" s="89"/>
      <c r="E217" s="89"/>
      <c r="F217" s="89"/>
      <c r="G217" s="89"/>
      <c r="H217" s="89"/>
      <c r="I217" s="103"/>
      <c r="J217" s="103"/>
      <c r="K217" s="103"/>
      <c r="L217" s="103"/>
      <c r="M217" s="103"/>
      <c r="N217" s="89"/>
      <c r="O217" s="89"/>
      <c r="P217" s="89"/>
    </row>
    <row r="218" spans="2:16">
      <c r="B218" s="89"/>
      <c r="C218" s="89"/>
      <c r="D218" s="89"/>
      <c r="E218" s="89"/>
      <c r="F218" s="89"/>
      <c r="G218" s="89"/>
      <c r="H218" s="89"/>
      <c r="I218" s="103"/>
      <c r="J218" s="103"/>
      <c r="K218" s="103"/>
      <c r="L218" s="103"/>
      <c r="M218" s="103"/>
      <c r="N218" s="89"/>
      <c r="O218" s="89"/>
      <c r="P218" s="89"/>
    </row>
    <row r="219" spans="2:16">
      <c r="B219" s="89"/>
      <c r="C219" s="89"/>
      <c r="D219" s="89"/>
      <c r="E219" s="89"/>
      <c r="F219" s="89"/>
      <c r="G219" s="89"/>
      <c r="H219" s="89"/>
      <c r="I219" s="103"/>
      <c r="J219" s="103"/>
      <c r="K219" s="103"/>
      <c r="L219" s="103"/>
      <c r="M219" s="103"/>
      <c r="N219" s="89"/>
      <c r="O219" s="89"/>
      <c r="P219" s="89"/>
    </row>
    <row r="220" spans="2:16">
      <c r="B220" s="89"/>
      <c r="C220" s="89"/>
      <c r="D220" s="89"/>
      <c r="E220" s="89"/>
      <c r="F220" s="89"/>
      <c r="G220" s="89"/>
      <c r="H220" s="89"/>
      <c r="I220" s="103"/>
      <c r="J220" s="103"/>
      <c r="K220" s="103"/>
      <c r="L220" s="103"/>
      <c r="M220" s="103"/>
      <c r="N220" s="89"/>
      <c r="O220" s="89"/>
      <c r="P220" s="89"/>
    </row>
    <row r="221" spans="2:16">
      <c r="B221" s="89"/>
      <c r="C221" s="89"/>
      <c r="D221" s="89"/>
      <c r="E221" s="89"/>
      <c r="F221" s="89"/>
      <c r="G221" s="89"/>
      <c r="H221" s="89"/>
      <c r="I221" s="103"/>
      <c r="J221" s="103"/>
      <c r="K221" s="103"/>
      <c r="L221" s="103"/>
      <c r="M221" s="103"/>
      <c r="N221" s="89"/>
      <c r="O221" s="89"/>
      <c r="P221" s="89"/>
    </row>
    <row r="222" spans="2:16">
      <c r="B222" s="89"/>
      <c r="C222" s="89"/>
      <c r="D222" s="89"/>
      <c r="E222" s="89"/>
      <c r="F222" s="89"/>
      <c r="G222" s="89"/>
      <c r="H222" s="89"/>
      <c r="I222" s="103"/>
      <c r="J222" s="103"/>
      <c r="K222" s="103"/>
      <c r="L222" s="103"/>
      <c r="M222" s="103"/>
      <c r="N222" s="89"/>
      <c r="O222" s="89"/>
      <c r="P222" s="89"/>
    </row>
    <row r="223" spans="2:16">
      <c r="B223" s="89"/>
      <c r="C223" s="89"/>
      <c r="D223" s="89"/>
      <c r="E223" s="89"/>
      <c r="F223" s="89"/>
      <c r="G223" s="89"/>
      <c r="H223" s="89"/>
      <c r="I223" s="103"/>
      <c r="J223" s="103"/>
      <c r="K223" s="103"/>
      <c r="L223" s="103"/>
      <c r="M223" s="103"/>
      <c r="N223" s="89"/>
      <c r="O223" s="89"/>
      <c r="P223" s="89"/>
    </row>
    <row r="224" spans="2:16">
      <c r="B224" s="89"/>
      <c r="C224" s="89"/>
      <c r="D224" s="89"/>
      <c r="E224" s="89"/>
      <c r="F224" s="89"/>
      <c r="G224" s="89"/>
      <c r="H224" s="89"/>
      <c r="I224" s="103"/>
      <c r="J224" s="103"/>
      <c r="K224" s="103"/>
      <c r="L224" s="103"/>
      <c r="M224" s="103"/>
      <c r="N224" s="89"/>
      <c r="O224" s="89"/>
      <c r="P224" s="89"/>
    </row>
    <row r="225" spans="2:16">
      <c r="B225" s="89"/>
      <c r="C225" s="89"/>
      <c r="D225" s="89"/>
      <c r="E225" s="89"/>
      <c r="F225" s="89"/>
      <c r="G225" s="89"/>
      <c r="H225" s="89"/>
      <c r="I225" s="103"/>
      <c r="J225" s="103"/>
      <c r="K225" s="103"/>
      <c r="L225" s="103"/>
      <c r="M225" s="103"/>
      <c r="N225" s="89"/>
      <c r="O225" s="89"/>
      <c r="P225" s="89"/>
    </row>
    <row r="226" spans="2:16">
      <c r="B226" s="89"/>
      <c r="C226" s="89"/>
      <c r="D226" s="89"/>
      <c r="E226" s="89"/>
      <c r="F226" s="89"/>
      <c r="G226" s="89"/>
      <c r="H226" s="89"/>
      <c r="I226" s="103"/>
      <c r="J226" s="103"/>
      <c r="K226" s="103"/>
      <c r="L226" s="103"/>
      <c r="M226" s="103"/>
      <c r="N226" s="89"/>
      <c r="O226" s="89"/>
      <c r="P226" s="89"/>
    </row>
    <row r="227" spans="2:16">
      <c r="B227" s="89"/>
      <c r="C227" s="89"/>
      <c r="D227" s="89"/>
      <c r="E227" s="89"/>
      <c r="F227" s="89"/>
      <c r="G227" s="89"/>
      <c r="H227" s="89"/>
      <c r="I227" s="103"/>
      <c r="J227" s="103"/>
      <c r="K227" s="103"/>
      <c r="L227" s="103"/>
      <c r="M227" s="103"/>
      <c r="N227" s="89"/>
      <c r="O227" s="89"/>
      <c r="P227" s="89"/>
    </row>
    <row r="228" spans="2:16">
      <c r="B228" s="89"/>
      <c r="C228" s="89"/>
      <c r="D228" s="89"/>
      <c r="E228" s="89"/>
      <c r="F228" s="89"/>
      <c r="G228" s="89"/>
      <c r="H228" s="89"/>
      <c r="I228" s="103"/>
      <c r="J228" s="103"/>
      <c r="K228" s="103"/>
      <c r="L228" s="103"/>
      <c r="M228" s="103"/>
      <c r="N228" s="89"/>
      <c r="O228" s="89"/>
      <c r="P228" s="89"/>
    </row>
    <row r="229" spans="2:16">
      <c r="B229" s="89"/>
      <c r="C229" s="89"/>
      <c r="D229" s="89"/>
      <c r="E229" s="89"/>
      <c r="F229" s="89"/>
      <c r="G229" s="89"/>
      <c r="H229" s="89"/>
      <c r="I229" s="103"/>
      <c r="J229" s="103"/>
      <c r="K229" s="103"/>
      <c r="L229" s="103"/>
      <c r="M229" s="103"/>
      <c r="N229" s="89"/>
      <c r="O229" s="89"/>
      <c r="P229" s="89"/>
    </row>
    <row r="230" spans="2:16">
      <c r="B230" s="89"/>
      <c r="C230" s="89"/>
      <c r="D230" s="89"/>
      <c r="E230" s="89"/>
      <c r="F230" s="89"/>
      <c r="G230" s="89"/>
      <c r="H230" s="89"/>
      <c r="I230" s="103"/>
      <c r="J230" s="103"/>
      <c r="K230" s="103"/>
      <c r="L230" s="103"/>
      <c r="M230" s="103"/>
      <c r="N230" s="89"/>
      <c r="O230" s="89"/>
      <c r="P230" s="89"/>
    </row>
    <row r="231" spans="2:16">
      <c r="B231" s="89"/>
      <c r="C231" s="89"/>
      <c r="D231" s="89"/>
      <c r="E231" s="89"/>
      <c r="F231" s="89"/>
      <c r="G231" s="89"/>
      <c r="H231" s="89"/>
      <c r="I231" s="103"/>
      <c r="J231" s="103"/>
      <c r="K231" s="103"/>
      <c r="L231" s="103"/>
      <c r="M231" s="103"/>
      <c r="N231" s="89"/>
      <c r="O231" s="89"/>
      <c r="P231" s="89"/>
    </row>
    <row r="232" spans="2:16">
      <c r="B232" s="89"/>
      <c r="C232" s="89"/>
      <c r="D232" s="89"/>
      <c r="E232" s="89"/>
      <c r="F232" s="89"/>
      <c r="G232" s="89"/>
      <c r="H232" s="89"/>
      <c r="I232" s="103"/>
      <c r="J232" s="103"/>
      <c r="K232" s="103"/>
      <c r="L232" s="103"/>
      <c r="M232" s="103"/>
      <c r="N232" s="89"/>
      <c r="O232" s="89"/>
      <c r="P232" s="89"/>
    </row>
    <row r="233" spans="2:16">
      <c r="B233" s="89"/>
      <c r="C233" s="89"/>
      <c r="D233" s="89"/>
      <c r="E233" s="89"/>
      <c r="F233" s="89"/>
      <c r="G233" s="89"/>
      <c r="H233" s="89"/>
      <c r="I233" s="103"/>
      <c r="J233" s="103"/>
      <c r="K233" s="103"/>
      <c r="L233" s="103"/>
      <c r="M233" s="103"/>
      <c r="N233" s="89"/>
      <c r="O233" s="89"/>
      <c r="P233" s="89"/>
    </row>
    <row r="234" spans="2:16">
      <c r="B234" s="89"/>
      <c r="C234" s="89"/>
      <c r="D234" s="89"/>
      <c r="E234" s="89"/>
      <c r="F234" s="89"/>
      <c r="G234" s="89"/>
      <c r="H234" s="89"/>
      <c r="I234" s="103"/>
      <c r="J234" s="103"/>
      <c r="K234" s="103"/>
      <c r="L234" s="103"/>
      <c r="M234" s="103"/>
      <c r="N234" s="89"/>
      <c r="O234" s="89"/>
      <c r="P234" s="89"/>
    </row>
    <row r="235" spans="2:16">
      <c r="B235" s="89"/>
      <c r="C235" s="89"/>
      <c r="D235" s="89"/>
      <c r="E235" s="89"/>
      <c r="F235" s="89"/>
      <c r="G235" s="89"/>
      <c r="H235" s="89"/>
      <c r="I235" s="103"/>
      <c r="J235" s="103"/>
      <c r="K235" s="103"/>
      <c r="L235" s="103"/>
      <c r="M235" s="103"/>
      <c r="N235" s="89"/>
      <c r="O235" s="89"/>
      <c r="P235" s="89"/>
    </row>
    <row r="236" spans="2:16">
      <c r="B236" s="89"/>
      <c r="C236" s="89"/>
      <c r="D236" s="89"/>
      <c r="E236" s="89"/>
      <c r="F236" s="89"/>
      <c r="G236" s="89"/>
      <c r="H236" s="89"/>
      <c r="I236" s="103"/>
      <c r="J236" s="103"/>
      <c r="K236" s="103"/>
      <c r="L236" s="103"/>
      <c r="M236" s="103"/>
      <c r="N236" s="89"/>
      <c r="O236" s="89"/>
      <c r="P236" s="89"/>
    </row>
    <row r="237" spans="2:16">
      <c r="B237" s="89"/>
      <c r="C237" s="89"/>
      <c r="D237" s="89"/>
      <c r="E237" s="89"/>
      <c r="F237" s="89"/>
      <c r="G237" s="89"/>
      <c r="H237" s="89"/>
      <c r="I237" s="103"/>
      <c r="J237" s="103"/>
      <c r="K237" s="103"/>
      <c r="L237" s="103"/>
      <c r="M237" s="103"/>
      <c r="N237" s="89"/>
      <c r="O237" s="89"/>
      <c r="P237" s="89"/>
    </row>
    <row r="238" spans="2:16">
      <c r="B238" s="89"/>
      <c r="C238" s="89"/>
      <c r="D238" s="89"/>
      <c r="E238" s="89"/>
      <c r="F238" s="89"/>
      <c r="G238" s="89"/>
      <c r="H238" s="89"/>
      <c r="I238" s="103"/>
      <c r="J238" s="103"/>
      <c r="K238" s="103"/>
      <c r="L238" s="103"/>
      <c r="M238" s="103"/>
      <c r="N238" s="89"/>
      <c r="O238" s="89"/>
      <c r="P238" s="89"/>
    </row>
    <row r="239" spans="2:16">
      <c r="B239" s="89"/>
      <c r="C239" s="89"/>
      <c r="D239" s="89"/>
      <c r="E239" s="89"/>
      <c r="F239" s="89"/>
      <c r="G239" s="89"/>
      <c r="H239" s="89"/>
      <c r="I239" s="103"/>
      <c r="J239" s="103"/>
      <c r="K239" s="103"/>
      <c r="L239" s="103"/>
      <c r="M239" s="103"/>
      <c r="N239" s="89"/>
      <c r="O239" s="89"/>
      <c r="P239" s="89"/>
    </row>
    <row r="240" spans="2:16">
      <c r="B240" s="89"/>
      <c r="C240" s="89"/>
      <c r="D240" s="89"/>
      <c r="E240" s="89"/>
      <c r="F240" s="89"/>
      <c r="G240" s="89"/>
      <c r="H240" s="89"/>
      <c r="I240" s="103"/>
      <c r="J240" s="103"/>
      <c r="K240" s="103"/>
      <c r="L240" s="103"/>
      <c r="M240" s="103"/>
      <c r="N240" s="89"/>
      <c r="O240" s="89"/>
      <c r="P240" s="89"/>
    </row>
    <row r="241" spans="2:16">
      <c r="B241" s="89"/>
      <c r="C241" s="89"/>
      <c r="D241" s="89"/>
      <c r="E241" s="89"/>
      <c r="F241" s="89"/>
      <c r="G241" s="89"/>
      <c r="H241" s="89"/>
      <c r="I241" s="103"/>
      <c r="J241" s="103"/>
      <c r="K241" s="103"/>
      <c r="L241" s="103"/>
      <c r="M241" s="103"/>
      <c r="N241" s="89"/>
      <c r="O241" s="89"/>
      <c r="P241" s="89"/>
    </row>
    <row r="242" spans="2:16">
      <c r="B242" s="89"/>
      <c r="C242" s="89"/>
      <c r="D242" s="89"/>
      <c r="E242" s="89"/>
      <c r="F242" s="89"/>
      <c r="G242" s="89"/>
      <c r="H242" s="89"/>
      <c r="I242" s="103"/>
      <c r="J242" s="103"/>
      <c r="K242" s="103"/>
      <c r="L242" s="103"/>
      <c r="M242" s="103"/>
      <c r="N242" s="89"/>
      <c r="O242" s="89"/>
      <c r="P242" s="89"/>
    </row>
    <row r="243" spans="2:16">
      <c r="B243" s="89"/>
      <c r="C243" s="89"/>
      <c r="D243" s="89"/>
      <c r="E243" s="89"/>
      <c r="F243" s="89"/>
      <c r="G243" s="89"/>
      <c r="H243" s="89"/>
      <c r="I243" s="103"/>
      <c r="J243" s="103"/>
      <c r="K243" s="103"/>
      <c r="L243" s="103"/>
      <c r="M243" s="103"/>
      <c r="N243" s="89"/>
      <c r="O243" s="89"/>
      <c r="P243" s="89"/>
    </row>
    <row r="244" spans="2:16">
      <c r="B244" s="89"/>
      <c r="C244" s="89"/>
      <c r="D244" s="89"/>
      <c r="E244" s="89"/>
      <c r="F244" s="89"/>
      <c r="G244" s="89"/>
      <c r="H244" s="89"/>
      <c r="I244" s="103"/>
      <c r="J244" s="103"/>
      <c r="K244" s="103"/>
      <c r="L244" s="103"/>
      <c r="M244" s="103"/>
      <c r="N244" s="89"/>
      <c r="O244" s="89"/>
      <c r="P244" s="89"/>
    </row>
    <row r="245" spans="2:16">
      <c r="B245" s="89"/>
      <c r="C245" s="89"/>
      <c r="D245" s="89"/>
      <c r="E245" s="89"/>
      <c r="F245" s="89"/>
      <c r="G245" s="89"/>
      <c r="H245" s="89"/>
      <c r="I245" s="103"/>
      <c r="J245" s="103"/>
      <c r="K245" s="103"/>
      <c r="L245" s="103"/>
      <c r="M245" s="103"/>
      <c r="N245" s="89"/>
      <c r="O245" s="89"/>
      <c r="P245" s="89"/>
    </row>
    <row r="246" spans="2:16">
      <c r="B246" s="89"/>
      <c r="C246" s="89"/>
      <c r="D246" s="89"/>
      <c r="E246" s="89"/>
      <c r="F246" s="89"/>
      <c r="G246" s="89"/>
      <c r="H246" s="89"/>
      <c r="I246" s="103"/>
      <c r="J246" s="103"/>
      <c r="K246" s="103"/>
      <c r="L246" s="103"/>
      <c r="M246" s="103"/>
      <c r="N246" s="89"/>
      <c r="O246" s="89"/>
      <c r="P246" s="89"/>
    </row>
    <row r="247" spans="2:16">
      <c r="B247" s="89"/>
      <c r="C247" s="89"/>
      <c r="D247" s="89"/>
      <c r="E247" s="89"/>
      <c r="F247" s="89"/>
      <c r="G247" s="89"/>
      <c r="H247" s="89"/>
      <c r="I247" s="103"/>
      <c r="J247" s="103"/>
      <c r="K247" s="103"/>
      <c r="L247" s="103"/>
      <c r="M247" s="103"/>
      <c r="N247" s="89"/>
      <c r="O247" s="89"/>
      <c r="P247" s="89"/>
    </row>
    <row r="248" spans="2:16">
      <c r="B248" s="89"/>
      <c r="C248" s="89"/>
      <c r="D248" s="89"/>
      <c r="E248" s="89"/>
      <c r="F248" s="89"/>
      <c r="G248" s="89"/>
      <c r="H248" s="89"/>
      <c r="I248" s="103"/>
      <c r="J248" s="103"/>
      <c r="K248" s="103"/>
      <c r="L248" s="103"/>
      <c r="M248" s="103"/>
      <c r="N248" s="89"/>
      <c r="O248" s="89"/>
      <c r="P248" s="89"/>
    </row>
    <row r="249" spans="2:16">
      <c r="B249" s="89"/>
      <c r="C249" s="89"/>
      <c r="D249" s="89"/>
      <c r="E249" s="89"/>
      <c r="F249" s="89"/>
      <c r="G249" s="89"/>
      <c r="H249" s="89"/>
      <c r="I249" s="103"/>
      <c r="J249" s="103"/>
      <c r="K249" s="103"/>
      <c r="L249" s="103"/>
      <c r="M249" s="103"/>
      <c r="N249" s="89"/>
      <c r="O249" s="89"/>
      <c r="P249" s="89"/>
    </row>
    <row r="250" spans="2:16">
      <c r="B250" s="89"/>
      <c r="C250" s="89"/>
      <c r="D250" s="89"/>
      <c r="E250" s="89"/>
      <c r="F250" s="89"/>
      <c r="G250" s="89"/>
      <c r="H250" s="89"/>
      <c r="I250" s="103"/>
      <c r="J250" s="103"/>
      <c r="K250" s="103"/>
      <c r="L250" s="103"/>
      <c r="M250" s="103"/>
      <c r="N250" s="89"/>
      <c r="O250" s="89"/>
      <c r="P250" s="89"/>
    </row>
    <row r="251" spans="2:16">
      <c r="B251" s="89"/>
      <c r="C251" s="89"/>
      <c r="D251" s="89"/>
      <c r="E251" s="89"/>
      <c r="F251" s="89"/>
      <c r="G251" s="89"/>
      <c r="H251" s="89"/>
      <c r="I251" s="103"/>
      <c r="J251" s="103"/>
      <c r="K251" s="103"/>
      <c r="L251" s="103"/>
      <c r="M251" s="103"/>
      <c r="N251" s="89"/>
      <c r="O251" s="89"/>
      <c r="P251" s="89"/>
    </row>
    <row r="252" spans="2:16">
      <c r="B252" s="89"/>
      <c r="C252" s="89"/>
      <c r="D252" s="89"/>
      <c r="E252" s="89"/>
      <c r="F252" s="89"/>
      <c r="G252" s="89"/>
      <c r="H252" s="89"/>
      <c r="I252" s="103"/>
      <c r="J252" s="103"/>
      <c r="K252" s="103"/>
      <c r="L252" s="103"/>
      <c r="M252" s="103"/>
      <c r="N252" s="89"/>
      <c r="O252" s="89"/>
      <c r="P252" s="89"/>
    </row>
    <row r="253" spans="2:16">
      <c r="B253" s="89"/>
      <c r="C253" s="89"/>
      <c r="D253" s="89"/>
      <c r="E253" s="89"/>
      <c r="F253" s="89"/>
      <c r="G253" s="89"/>
      <c r="H253" s="89"/>
      <c r="I253" s="103"/>
      <c r="J253" s="103"/>
      <c r="K253" s="103"/>
      <c r="L253" s="103"/>
      <c r="M253" s="103"/>
      <c r="N253" s="89"/>
      <c r="O253" s="89"/>
      <c r="P253" s="89"/>
    </row>
    <row r="254" spans="2:16">
      <c r="B254" s="89"/>
      <c r="C254" s="89"/>
      <c r="D254" s="89"/>
      <c r="E254" s="89"/>
      <c r="F254" s="89"/>
      <c r="G254" s="89"/>
      <c r="H254" s="89"/>
      <c r="I254" s="103"/>
      <c r="J254" s="103"/>
      <c r="K254" s="103"/>
      <c r="L254" s="103"/>
      <c r="M254" s="103"/>
      <c r="N254" s="89"/>
      <c r="O254" s="89"/>
      <c r="P254" s="89"/>
    </row>
    <row r="255" spans="2:16">
      <c r="B255" s="89"/>
      <c r="C255" s="89"/>
      <c r="D255" s="89"/>
      <c r="E255" s="89"/>
      <c r="F255" s="89"/>
      <c r="G255" s="89"/>
      <c r="H255" s="89"/>
      <c r="I255" s="103"/>
      <c r="J255" s="103"/>
      <c r="K255" s="103"/>
      <c r="L255" s="103"/>
      <c r="M255" s="103"/>
      <c r="N255" s="89"/>
      <c r="O255" s="89"/>
      <c r="P255" s="89"/>
    </row>
    <row r="256" spans="2:16">
      <c r="B256" s="89"/>
      <c r="C256" s="89"/>
      <c r="D256" s="89"/>
      <c r="E256" s="89"/>
      <c r="F256" s="89"/>
      <c r="G256" s="89"/>
      <c r="H256" s="89"/>
      <c r="I256" s="103"/>
      <c r="J256" s="103"/>
      <c r="K256" s="103"/>
      <c r="L256" s="103"/>
      <c r="M256" s="103"/>
      <c r="N256" s="89"/>
      <c r="O256" s="89"/>
      <c r="P256" s="89"/>
    </row>
    <row r="257" spans="2:16">
      <c r="B257" s="89"/>
      <c r="C257" s="89"/>
      <c r="D257" s="89"/>
      <c r="E257" s="89"/>
      <c r="F257" s="89"/>
      <c r="G257" s="89"/>
      <c r="H257" s="89"/>
      <c r="I257" s="103"/>
      <c r="J257" s="103"/>
      <c r="K257" s="103"/>
      <c r="L257" s="103"/>
      <c r="M257" s="103"/>
      <c r="N257" s="89"/>
      <c r="O257" s="89"/>
      <c r="P257" s="89"/>
    </row>
    <row r="258" spans="2:16">
      <c r="B258" s="89"/>
      <c r="C258" s="89"/>
      <c r="D258" s="89"/>
      <c r="E258" s="89"/>
      <c r="F258" s="89"/>
      <c r="G258" s="89"/>
      <c r="H258" s="89"/>
      <c r="I258" s="103"/>
      <c r="J258" s="103"/>
      <c r="K258" s="103"/>
      <c r="L258" s="103"/>
      <c r="M258" s="103"/>
      <c r="N258" s="89"/>
      <c r="O258" s="89"/>
      <c r="P258" s="89"/>
    </row>
    <row r="259" spans="2:16">
      <c r="B259" s="89"/>
      <c r="C259" s="89"/>
      <c r="D259" s="89"/>
      <c r="E259" s="89"/>
      <c r="F259" s="89"/>
      <c r="G259" s="89"/>
      <c r="H259" s="89"/>
      <c r="I259" s="103"/>
      <c r="J259" s="103"/>
      <c r="K259" s="103"/>
      <c r="L259" s="103"/>
      <c r="M259" s="103"/>
      <c r="N259" s="89"/>
      <c r="O259" s="89"/>
      <c r="P259" s="89"/>
    </row>
    <row r="260" spans="2:16">
      <c r="B260" s="89"/>
      <c r="C260" s="89"/>
      <c r="D260" s="89"/>
      <c r="E260" s="89"/>
      <c r="F260" s="89"/>
      <c r="G260" s="89"/>
      <c r="H260" s="89"/>
      <c r="I260" s="103"/>
      <c r="J260" s="103"/>
      <c r="K260" s="103"/>
      <c r="L260" s="103"/>
      <c r="M260" s="103"/>
      <c r="N260" s="89"/>
      <c r="O260" s="89"/>
      <c r="P260" s="89"/>
    </row>
    <row r="261" spans="2:16">
      <c r="B261" s="89"/>
      <c r="C261" s="89"/>
      <c r="D261" s="89"/>
      <c r="E261" s="89"/>
      <c r="F261" s="89"/>
      <c r="G261" s="89"/>
      <c r="H261" s="89"/>
      <c r="I261" s="103"/>
      <c r="J261" s="103"/>
      <c r="K261" s="103"/>
      <c r="L261" s="103"/>
      <c r="M261" s="103"/>
      <c r="N261" s="89"/>
      <c r="O261" s="89"/>
      <c r="P261" s="89"/>
    </row>
    <row r="262" spans="2:16">
      <c r="B262" s="89"/>
      <c r="C262" s="89"/>
      <c r="D262" s="89"/>
      <c r="E262" s="89"/>
      <c r="F262" s="89"/>
      <c r="G262" s="89"/>
      <c r="H262" s="89"/>
      <c r="I262" s="103"/>
      <c r="J262" s="103"/>
      <c r="K262" s="103"/>
      <c r="L262" s="103"/>
      <c r="M262" s="103"/>
      <c r="N262" s="89"/>
      <c r="O262" s="89"/>
      <c r="P262" s="89"/>
    </row>
    <row r="263" spans="2:16">
      <c r="B263" s="89"/>
      <c r="C263" s="89"/>
      <c r="D263" s="89"/>
      <c r="E263" s="89"/>
      <c r="F263" s="89"/>
      <c r="G263" s="89"/>
      <c r="H263" s="89"/>
      <c r="I263" s="103"/>
      <c r="J263" s="103"/>
      <c r="K263" s="103"/>
      <c r="L263" s="103"/>
      <c r="M263" s="103"/>
      <c r="N263" s="89"/>
      <c r="O263" s="89"/>
      <c r="P263" s="89"/>
    </row>
    <row r="264" spans="2:16">
      <c r="B264" s="89"/>
      <c r="C264" s="89"/>
      <c r="D264" s="89"/>
      <c r="E264" s="89"/>
      <c r="F264" s="89"/>
      <c r="G264" s="89"/>
      <c r="H264" s="89"/>
      <c r="I264" s="103"/>
      <c r="J264" s="103"/>
      <c r="K264" s="103"/>
      <c r="L264" s="103"/>
      <c r="M264" s="103"/>
      <c r="N264" s="89"/>
      <c r="O264" s="89"/>
      <c r="P264" s="89"/>
    </row>
    <row r="265" spans="2:16">
      <c r="B265" s="89"/>
      <c r="C265" s="89"/>
      <c r="D265" s="89"/>
      <c r="E265" s="89"/>
      <c r="F265" s="89"/>
      <c r="G265" s="89"/>
      <c r="H265" s="89"/>
      <c r="I265" s="103"/>
      <c r="J265" s="103"/>
      <c r="K265" s="103"/>
      <c r="L265" s="103"/>
      <c r="M265" s="103"/>
      <c r="N265" s="89"/>
      <c r="O265" s="89"/>
      <c r="P265" s="89"/>
    </row>
    <row r="266" spans="2:16">
      <c r="B266" s="89"/>
      <c r="C266" s="89"/>
      <c r="D266" s="89"/>
      <c r="E266" s="89"/>
      <c r="F266" s="89"/>
      <c r="G266" s="89"/>
      <c r="H266" s="89"/>
      <c r="I266" s="103"/>
      <c r="J266" s="103"/>
      <c r="K266" s="103"/>
      <c r="L266" s="103"/>
      <c r="M266" s="103"/>
      <c r="N266" s="89"/>
      <c r="O266" s="89"/>
      <c r="P266" s="89"/>
    </row>
    <row r="267" spans="2:16">
      <c r="B267" s="89"/>
      <c r="C267" s="89"/>
      <c r="D267" s="89"/>
      <c r="E267" s="89"/>
      <c r="F267" s="89"/>
      <c r="G267" s="89"/>
      <c r="H267" s="89"/>
      <c r="I267" s="103"/>
      <c r="J267" s="103"/>
      <c r="K267" s="103"/>
      <c r="L267" s="103"/>
      <c r="M267" s="103"/>
      <c r="N267" s="89"/>
      <c r="O267" s="89"/>
      <c r="P267" s="89"/>
    </row>
    <row r="268" spans="2:16">
      <c r="B268" s="89"/>
      <c r="C268" s="89"/>
      <c r="D268" s="89"/>
      <c r="E268" s="89"/>
      <c r="F268" s="89"/>
      <c r="G268" s="89"/>
      <c r="H268" s="89"/>
      <c r="I268" s="103"/>
      <c r="J268" s="103"/>
      <c r="K268" s="103"/>
      <c r="L268" s="103"/>
      <c r="M268" s="103"/>
      <c r="N268" s="89"/>
      <c r="O268" s="89"/>
      <c r="P268" s="89"/>
    </row>
    <row r="269" spans="2:16">
      <c r="B269" s="89"/>
      <c r="C269" s="89"/>
      <c r="D269" s="89"/>
      <c r="E269" s="89"/>
      <c r="F269" s="89"/>
      <c r="G269" s="89"/>
      <c r="H269" s="89"/>
      <c r="I269" s="103"/>
      <c r="J269" s="103"/>
      <c r="K269" s="103"/>
      <c r="L269" s="103"/>
      <c r="M269" s="103"/>
      <c r="N269" s="89"/>
      <c r="O269" s="89"/>
      <c r="P269" s="89"/>
    </row>
    <row r="270" spans="2:16">
      <c r="B270" s="89"/>
      <c r="C270" s="89"/>
      <c r="D270" s="89"/>
      <c r="E270" s="89"/>
      <c r="F270" s="89"/>
      <c r="G270" s="89"/>
      <c r="H270" s="89"/>
      <c r="I270" s="103"/>
      <c r="J270" s="103"/>
      <c r="K270" s="103"/>
      <c r="L270" s="103"/>
      <c r="M270" s="103"/>
      <c r="N270" s="89"/>
      <c r="O270" s="89"/>
      <c r="P270" s="89"/>
    </row>
    <row r="271" spans="2:16">
      <c r="B271" s="89"/>
      <c r="C271" s="89"/>
      <c r="D271" s="89"/>
      <c r="E271" s="89"/>
      <c r="F271" s="89"/>
      <c r="G271" s="89"/>
      <c r="H271" s="89"/>
      <c r="I271" s="103"/>
      <c r="J271" s="103"/>
      <c r="K271" s="103"/>
      <c r="L271" s="103"/>
      <c r="M271" s="103"/>
      <c r="N271" s="89"/>
      <c r="O271" s="89"/>
      <c r="P271" s="89"/>
    </row>
    <row r="272" spans="2:16">
      <c r="B272" s="110"/>
      <c r="C272" s="110"/>
      <c r="D272" s="110"/>
      <c r="E272" s="110"/>
      <c r="F272" s="110"/>
      <c r="G272" s="110"/>
      <c r="H272" s="110"/>
      <c r="I272" s="2"/>
      <c r="J272" s="2"/>
      <c r="K272" s="2"/>
      <c r="L272" s="2"/>
      <c r="M272" s="2"/>
      <c r="N272" s="110"/>
      <c r="O272" s="110"/>
      <c r="P272" s="110"/>
    </row>
    <row r="273" spans="2:16">
      <c r="B273" s="110"/>
      <c r="C273" s="110"/>
      <c r="D273" s="110"/>
      <c r="E273" s="110"/>
      <c r="F273" s="110"/>
      <c r="G273" s="110"/>
      <c r="H273" s="110"/>
      <c r="I273" s="2"/>
      <c r="J273" s="2"/>
      <c r="K273" s="2"/>
      <c r="L273" s="2"/>
      <c r="M273" s="2"/>
      <c r="N273" s="110"/>
      <c r="O273" s="110"/>
      <c r="P273" s="110"/>
    </row>
    <row r="274" spans="2:16">
      <c r="B274" s="110"/>
      <c r="C274" s="110"/>
      <c r="D274" s="110"/>
      <c r="E274" s="110"/>
      <c r="F274" s="110"/>
      <c r="G274" s="110"/>
      <c r="H274" s="110"/>
      <c r="I274" s="2"/>
      <c r="J274" s="2"/>
      <c r="K274" s="2"/>
      <c r="L274" s="2"/>
      <c r="M274" s="2"/>
      <c r="N274" s="110"/>
      <c r="O274" s="110"/>
      <c r="P274" s="110"/>
    </row>
    <row r="275" spans="2:16">
      <c r="B275" s="110"/>
      <c r="C275" s="110"/>
      <c r="D275" s="110"/>
      <c r="E275" s="110"/>
      <c r="F275" s="110"/>
      <c r="G275" s="110"/>
      <c r="H275" s="110"/>
      <c r="I275" s="2"/>
      <c r="J275" s="2"/>
      <c r="K275" s="2"/>
      <c r="L275" s="2"/>
      <c r="M275" s="2"/>
      <c r="N275" s="110"/>
      <c r="O275" s="110"/>
      <c r="P275" s="110"/>
    </row>
    <row r="276" spans="2:16">
      <c r="B276" s="110"/>
      <c r="C276" s="110"/>
      <c r="D276" s="110"/>
      <c r="E276" s="110"/>
      <c r="F276" s="110"/>
      <c r="G276" s="110"/>
      <c r="H276" s="110"/>
      <c r="I276" s="2"/>
      <c r="J276" s="2"/>
      <c r="K276" s="2"/>
      <c r="L276" s="2"/>
      <c r="M276" s="2"/>
      <c r="N276" s="110"/>
      <c r="O276" s="110"/>
      <c r="P276" s="110"/>
    </row>
    <row r="277" spans="2:16">
      <c r="B277" s="110"/>
      <c r="C277" s="110"/>
      <c r="D277" s="110"/>
      <c r="E277" s="110"/>
      <c r="F277" s="110"/>
      <c r="G277" s="110"/>
      <c r="H277" s="110"/>
      <c r="I277" s="2"/>
      <c r="J277" s="2"/>
      <c r="K277" s="2"/>
      <c r="L277" s="2"/>
      <c r="M277" s="2"/>
      <c r="N277" s="110"/>
      <c r="O277" s="110"/>
      <c r="P277" s="110"/>
    </row>
    <row r="278" spans="2:16">
      <c r="B278" s="110"/>
      <c r="C278" s="110"/>
      <c r="D278" s="110"/>
      <c r="E278" s="110"/>
      <c r="F278" s="110"/>
      <c r="G278" s="110"/>
      <c r="H278" s="110"/>
      <c r="I278" s="2"/>
      <c r="J278" s="2"/>
      <c r="K278" s="2"/>
      <c r="L278" s="2"/>
      <c r="M278" s="2"/>
      <c r="N278" s="110"/>
      <c r="O278" s="110"/>
      <c r="P278" s="110"/>
    </row>
    <row r="279" spans="2:16">
      <c r="B279" s="110"/>
      <c r="C279" s="110"/>
      <c r="D279" s="110"/>
      <c r="E279" s="110"/>
      <c r="F279" s="110"/>
      <c r="G279" s="110"/>
      <c r="H279" s="110"/>
      <c r="I279" s="2"/>
      <c r="J279" s="2"/>
      <c r="K279" s="2"/>
      <c r="L279" s="2"/>
      <c r="M279" s="2"/>
      <c r="N279" s="110"/>
      <c r="O279" s="110"/>
      <c r="P279" s="110"/>
    </row>
  </sheetData>
  <mergeCells count="19">
    <mergeCell ref="B41:P41"/>
    <mergeCell ref="B42:P42"/>
    <mergeCell ref="B43:P43"/>
    <mergeCell ref="B44:B45"/>
    <mergeCell ref="C44:G44"/>
    <mergeCell ref="H44:H45"/>
    <mergeCell ref="I44:M44"/>
    <mergeCell ref="N44:N45"/>
    <mergeCell ref="O44:P44"/>
    <mergeCell ref="B1:P1"/>
    <mergeCell ref="B3:P3"/>
    <mergeCell ref="B4:P4"/>
    <mergeCell ref="B5:P5"/>
    <mergeCell ref="B6:B7"/>
    <mergeCell ref="C6:G6"/>
    <mergeCell ref="H6:H7"/>
    <mergeCell ref="I6:M6"/>
    <mergeCell ref="N6:N7"/>
    <mergeCell ref="O6:P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DGII</vt:lpstr>
      <vt:lpstr>DGA</vt:lpstr>
      <vt:lpstr>TESORERIA </vt:lpstr>
      <vt:lpstr>cut presupuestaria</vt:lpstr>
      <vt:lpstr>'cut presupuestaria'!Área_de_impresión</vt:lpstr>
      <vt:lpstr>DGA!Área_de_impresión</vt:lpstr>
      <vt:lpstr>DGII!Área_de_impresión</vt:lpstr>
      <vt:lpstr>'TESORERIA '!Área_de_impresión</vt:lpstr>
      <vt:lpstr>'cut presupuestaria'!Títulos_a_imprimir</vt:lpstr>
      <vt:lpstr>DGII!Títulos_a_imprimir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2025-06-30T21:20:04Z</dcterms:created>
  <dcterms:modified xsi:type="dcterms:W3CDTF">2025-06-30T21:22:34Z</dcterms:modified>
</cp:coreProperties>
</file>