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externalLinks/externalLink36.xml" ContentType="application/vnd.openxmlformats-officedocument.spreadsheetml.externalLink+xml"/>
  <Override PartName="/xl/externalLinks/externalLink37.xml" ContentType="application/vnd.openxmlformats-officedocument.spreadsheetml.externalLink+xml"/>
  <Override PartName="/xl/externalLinks/externalLink38.xml" ContentType="application/vnd.openxmlformats-officedocument.spreadsheetml.externalLink+xml"/>
  <Override PartName="/xl/externalLinks/externalLink39.xml" ContentType="application/vnd.openxmlformats-officedocument.spreadsheetml.externalLink+xml"/>
  <Override PartName="/xl/externalLinks/externalLink40.xml" ContentType="application/vnd.openxmlformats-officedocument.spreadsheetml.externalLink+xml"/>
  <Override PartName="/xl/externalLinks/externalLink4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hacienda365-my.sharepoint.com/personal/fperez_hacienda_gov_do/Documents/Escritorio/2025/INGRESOS FISCALES PARA INTERNET 2025/"/>
    </mc:Choice>
  </mc:AlternateContent>
  <xr:revisionPtr revIDLastSave="0" documentId="8_{06077BBA-CB94-4CBD-AFF4-9012CED9ED1B}" xr6:coauthVersionLast="47" xr6:coauthVersionMax="47" xr10:uidLastSave="{00000000-0000-0000-0000-000000000000}"/>
  <bookViews>
    <workbookView xWindow="28680" yWindow="-120" windowWidth="29040" windowHeight="15720" xr2:uid="{AF1D5F1D-9F64-4E0B-8D8D-B6939D05D100}"/>
  </bookViews>
  <sheets>
    <sheet name="PP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</externalReferences>
  <definedNames>
    <definedName name="\0">#N/A</definedName>
    <definedName name="\A">#REF!</definedName>
    <definedName name="\B">#REF!</definedName>
    <definedName name="\C">#REF!</definedName>
    <definedName name="\D">#REF!</definedName>
    <definedName name="\E">#REF!</definedName>
    <definedName name="\F">#REF!</definedName>
    <definedName name="\G">#REF!</definedName>
    <definedName name="\H">#REF!</definedName>
    <definedName name="\I">#REF!</definedName>
    <definedName name="\J">#REF!</definedName>
    <definedName name="\K">#REF!</definedName>
    <definedName name="\L">#REF!</definedName>
    <definedName name="\M">#REF!</definedName>
    <definedName name="\N">#N/A</definedName>
    <definedName name="\Ñ">#REF!</definedName>
    <definedName name="\O">#N/A</definedName>
    <definedName name="\P">#REF!</definedName>
    <definedName name="\q">#N/A</definedName>
    <definedName name="\R">#N/A</definedName>
    <definedName name="\S">#REF!</definedName>
    <definedName name="\T">#REF!</definedName>
    <definedName name="\T1">#REF!</definedName>
    <definedName name="\T2">[2]BOP!#REF!</definedName>
    <definedName name="\U">#REF!</definedName>
    <definedName name="\V">#REF!</definedName>
    <definedName name="\W">#REF!</definedName>
    <definedName name="\X">#REF!</definedName>
    <definedName name="\Y">#REF!</definedName>
    <definedName name="\Z">#REF!</definedName>
    <definedName name="______________________ROS1">#N/A</definedName>
    <definedName name="______________________ROS2">#N/A</definedName>
    <definedName name="______________________ROS3">#N/A</definedName>
    <definedName name="______________________ROS4">#N/A</definedName>
    <definedName name="_____________________ROS1">#N/A</definedName>
    <definedName name="_____________________ROS2">#N/A</definedName>
    <definedName name="_____________________ROS3">#N/A</definedName>
    <definedName name="_____________________ROS4">#N/A</definedName>
    <definedName name="____________________ROS1">#N/A</definedName>
    <definedName name="____________________ROS2">#N/A</definedName>
    <definedName name="____________________ROS3">#N/A</definedName>
    <definedName name="____________________ROS4">#N/A</definedName>
    <definedName name="___________________ROS1">#N/A</definedName>
    <definedName name="___________________ROS2">#N/A</definedName>
    <definedName name="___________________ROS3">#N/A</definedName>
    <definedName name="___________________ROS4">#N/A</definedName>
    <definedName name="__________________ROS1">#N/A</definedName>
    <definedName name="__________________ROS2">#N/A</definedName>
    <definedName name="__________________ROS3">#N/A</definedName>
    <definedName name="__________________ROS4">#N/A</definedName>
    <definedName name="_________________ROS1">#N/A</definedName>
    <definedName name="_________________ROS2">#N/A</definedName>
    <definedName name="_________________ROS3">#N/A</definedName>
    <definedName name="_________________ROS4">#N/A</definedName>
    <definedName name="________________ROS1">#N/A</definedName>
    <definedName name="________________ROS2">#N/A</definedName>
    <definedName name="________________ROS3">#N/A</definedName>
    <definedName name="________________ROS4">#N/A</definedName>
    <definedName name="_______________ROS1">#N/A</definedName>
    <definedName name="_______________ROS2">#N/A</definedName>
    <definedName name="_______________ROS3">#N/A</definedName>
    <definedName name="_______________ROS4">#N/A</definedName>
    <definedName name="______________ROS1">#N/A</definedName>
    <definedName name="______________ROS2">#N/A</definedName>
    <definedName name="______________ROS3">#N/A</definedName>
    <definedName name="______________ROS4">#N/A</definedName>
    <definedName name="_____________ROS1">#N/A</definedName>
    <definedName name="_____________ROS2">#N/A</definedName>
    <definedName name="_____________ROS3">#N/A</definedName>
    <definedName name="_____________ROS4">#N/A</definedName>
    <definedName name="____________ROS1">#N/A</definedName>
    <definedName name="____________ROS2">#N/A</definedName>
    <definedName name="____________ROS3">#N/A</definedName>
    <definedName name="____________ROS4">#N/A</definedName>
    <definedName name="___________ROS1">#N/A</definedName>
    <definedName name="___________ROS2">#N/A</definedName>
    <definedName name="___________ROS3">#N/A</definedName>
    <definedName name="___________ROS4">#N/A</definedName>
    <definedName name="__________ROS1">#N/A</definedName>
    <definedName name="__________ROS2">#N/A</definedName>
    <definedName name="__________ROS3">#N/A</definedName>
    <definedName name="__________ROS4">#N/A</definedName>
    <definedName name="_________ROS1">#N/A</definedName>
    <definedName name="_________ROS2">#N/A</definedName>
    <definedName name="_________ROS3">#N/A</definedName>
    <definedName name="_________ROS4">#N/A</definedName>
    <definedName name="________ROS1">#N/A</definedName>
    <definedName name="________ROS2">#N/A</definedName>
    <definedName name="________ROS3">#N/A</definedName>
    <definedName name="________ROS4">#N/A</definedName>
    <definedName name="_______FAL4">#N/A</definedName>
    <definedName name="_______FAL6">#N/A</definedName>
    <definedName name="_______FAL7">#N/A</definedName>
    <definedName name="_______ROS1">#N/A</definedName>
    <definedName name="_______ROS2">#N/A</definedName>
    <definedName name="_______ROS3">#N/A</definedName>
    <definedName name="_______ROS4">#N/A</definedName>
    <definedName name="______AUS1">#N/A</definedName>
    <definedName name="______DEG1">#N/A</definedName>
    <definedName name="______DKR1">#N/A</definedName>
    <definedName name="______ECU1">#N/A</definedName>
    <definedName name="______ESC1">#N/A</definedName>
    <definedName name="______FAL2">#N/A</definedName>
    <definedName name="______FAL3">#N/A</definedName>
    <definedName name="______FAL4">#N/A</definedName>
    <definedName name="______FAL5">#N/A</definedName>
    <definedName name="______FAL6">#N/A</definedName>
    <definedName name="______FAL7">#N/A</definedName>
    <definedName name="______FMK1">#N/A</definedName>
    <definedName name="______IKR1">#N/A</definedName>
    <definedName name="______IRP1">#N/A</definedName>
    <definedName name="______LIT1">#N/A</definedName>
    <definedName name="______MEX1">#N/A</definedName>
    <definedName name="______PTA1">#N/A</definedName>
    <definedName name="______ROS1">#N/A</definedName>
    <definedName name="______ROS2">#N/A</definedName>
    <definedName name="______ROS3">#N/A</definedName>
    <definedName name="______ROS4">#N/A</definedName>
    <definedName name="______SAR1">#N/A</definedName>
    <definedName name="_____AUS1">#N/A</definedName>
    <definedName name="_____DEG1">#N/A</definedName>
    <definedName name="_____DKR1">#N/A</definedName>
    <definedName name="_____ECU1">#N/A</definedName>
    <definedName name="_____ESC1">#N/A</definedName>
    <definedName name="_____FAL2">#N/A</definedName>
    <definedName name="_____FAL3">#N/A</definedName>
    <definedName name="_____FAL4">#N/A</definedName>
    <definedName name="_____FAL5">#N/A</definedName>
    <definedName name="_____FAL6">#N/A</definedName>
    <definedName name="_____FAL7">#N/A</definedName>
    <definedName name="_____FMK1">#N/A</definedName>
    <definedName name="_____IKR1">#N/A</definedName>
    <definedName name="_____IRP1">#N/A</definedName>
    <definedName name="_____LIT1">#N/A</definedName>
    <definedName name="_____MEX1">#N/A</definedName>
    <definedName name="_____PTA1">#N/A</definedName>
    <definedName name="_____ROS1">#N/A</definedName>
    <definedName name="_____ROS2">#N/A</definedName>
    <definedName name="_____ROS3">#N/A</definedName>
    <definedName name="_____ROS4">#N/A</definedName>
    <definedName name="_____SAR1">#N/A</definedName>
    <definedName name="____AUS1">#N/A</definedName>
    <definedName name="____DEG1">#N/A</definedName>
    <definedName name="____DKR1">#N/A</definedName>
    <definedName name="____ECU1">#N/A</definedName>
    <definedName name="____ESC1">#N/A</definedName>
    <definedName name="____FAL2">#N/A</definedName>
    <definedName name="____FAL3">#N/A</definedName>
    <definedName name="____FAL4">#N/A</definedName>
    <definedName name="____FAL5">#N/A</definedName>
    <definedName name="____FAL6">#N/A</definedName>
    <definedName name="____FAL7">#N/A</definedName>
    <definedName name="____FMK1">#N/A</definedName>
    <definedName name="____IKR1">#N/A</definedName>
    <definedName name="____IRP1">#N/A</definedName>
    <definedName name="____LIT1">#N/A</definedName>
    <definedName name="____MEX1">#N/A</definedName>
    <definedName name="____PTA1">#N/A</definedName>
    <definedName name="____ROS1">#N/A</definedName>
    <definedName name="____ROS2">#N/A</definedName>
    <definedName name="____ROS3">#N/A</definedName>
    <definedName name="____ROS4">#N/A</definedName>
    <definedName name="____SAR1">#N/A</definedName>
    <definedName name="___AUS1">#N/A</definedName>
    <definedName name="___DEG1">#N/A</definedName>
    <definedName name="___DKR1">#N/A</definedName>
    <definedName name="___ECU1">#N/A</definedName>
    <definedName name="___ESC1">#N/A</definedName>
    <definedName name="___FAL2">#N/A</definedName>
    <definedName name="___FAL3">#N/A</definedName>
    <definedName name="___FAL4">#N/A</definedName>
    <definedName name="___FAL5">#N/A</definedName>
    <definedName name="___FAL6">#N/A</definedName>
    <definedName name="___FAL7">#N/A</definedName>
    <definedName name="___FMK1">#N/A</definedName>
    <definedName name="___IKR1">#N/A</definedName>
    <definedName name="___IRP1">#N/A</definedName>
    <definedName name="___LIT1">#N/A</definedName>
    <definedName name="___MEX1">#N/A</definedName>
    <definedName name="___PTA1">#N/A</definedName>
    <definedName name="___ROS1">#N/A</definedName>
    <definedName name="___ROS2">#N/A</definedName>
    <definedName name="___ROS3">#N/A</definedName>
    <definedName name="___ROS4">#N/A</definedName>
    <definedName name="___SAR1">#N/A</definedName>
    <definedName name="__10FA_L">#REF!</definedName>
    <definedName name="__11GAZ_LIABS">#REF!</definedName>
    <definedName name="__123Graph_A" hidden="1">'[3]Crédito SPNF (fiscal)'!#REF!</definedName>
    <definedName name="__123Graph_AChart1" hidden="1">'[4]Cable 2'!#REF!</definedName>
    <definedName name="__123Graph_AChart2" hidden="1">'[4]Cable 2'!#REF!</definedName>
    <definedName name="__123Graph_AChart3" hidden="1">'[4]Cable 2'!#REF!</definedName>
    <definedName name="__123Graph_AChart4" hidden="1">'[4]Cable 2'!#REF!</definedName>
    <definedName name="__123Graph_AChart5" hidden="1">'[4]Cable 2'!#REF!</definedName>
    <definedName name="__123Graph_AChart6" hidden="1">'[4]Cable 2'!#REF!</definedName>
    <definedName name="__123Graph_AChart7" hidden="1">'[4]Cable 2'!#REF!</definedName>
    <definedName name="__123Graph_ACurrent" hidden="1">'[4]Cable 2'!#REF!</definedName>
    <definedName name="__123Graph_AREER" hidden="1">[5]ER!#REF!</definedName>
    <definedName name="__123Graph_B" hidden="1">[6]FLUJO!$B$7929:$C$7929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[5]ER!#REF!</definedName>
    <definedName name="__123Graph_C" hidden="1">[6]FLUJO!$B$7936:$C$7936</definedName>
    <definedName name="__123Graph_CREER" hidden="1">[5]ER!#REF!</definedName>
    <definedName name="__123Graph_D" hidden="1">[6]FLUJO!$B$7942:$C$7942</definedName>
    <definedName name="__123Graph_E" hidden="1">[7]PFMON!#REF!</definedName>
    <definedName name="__123Graph_F" hidden="1">#N/A</definedName>
    <definedName name="__123Graph_X" hidden="1">[6]FLUJO!$B$7906:$C$7906</definedName>
    <definedName name="__12INT_RESERVES">#REF!</definedName>
    <definedName name="__1r">#REF!</definedName>
    <definedName name="__2Macros_Import_.qbop">[8]!'[Macros Import].qbop'</definedName>
    <definedName name="__3__123Graph_ACPI_ER_LOG" hidden="1">[5]ER!#REF!</definedName>
    <definedName name="__4__123Graph_BCPI_ER_LOG" hidden="1">[5]ER!#REF!</definedName>
    <definedName name="__5__123Graph_BIBA_IBRD" hidden="1">[5]WB!#REF!</definedName>
    <definedName name="__6B.2_B.3">#REF!</definedName>
    <definedName name="__7B.4___5">#REF!</definedName>
    <definedName name="__8CONSOL_B2">#REF!</definedName>
    <definedName name="__9CONSOL_DEPOSITS">'[9]A 11'!#REF!</definedName>
    <definedName name="__AUS1">#N/A</definedName>
    <definedName name="__BOP2">[10]BoP!#REF!</definedName>
    <definedName name="__DEG1">#N/A</definedName>
    <definedName name="__DKR1">#N/A</definedName>
    <definedName name="__ECU1">#N/A</definedName>
    <definedName name="__END94">#REF!</definedName>
    <definedName name="__ESC1">#N/A</definedName>
    <definedName name="__FAL2">#N/A</definedName>
    <definedName name="__FAL3">#N/A</definedName>
    <definedName name="__FAL4">#N/A</definedName>
    <definedName name="__FAL5">#N/A</definedName>
    <definedName name="__FAL6">#N/A</definedName>
    <definedName name="__FAL7">#N/A</definedName>
    <definedName name="__FMK1">#N/A</definedName>
    <definedName name="__IKR1">#N/A</definedName>
    <definedName name="__IRP1">#N/A</definedName>
    <definedName name="__LIT1">#N/A</definedName>
    <definedName name="__MEX1">#N/A</definedName>
    <definedName name="__PTA1">#N/A</definedName>
    <definedName name="__RES2">[10]RES!#REF!</definedName>
    <definedName name="__ROS1">#N/A</definedName>
    <definedName name="__ROS2">#N/A</definedName>
    <definedName name="__ROS3">#N/A</definedName>
    <definedName name="__ROS4">#N/A</definedName>
    <definedName name="__SAR1">#N/A</definedName>
    <definedName name="__SUM2">#REF!</definedName>
    <definedName name="__TAB1">#REF!</definedName>
    <definedName name="__Tab19">#REF!</definedName>
    <definedName name="__Tab20">#REF!</definedName>
    <definedName name="__Tab21">#REF!</definedName>
    <definedName name="__Tab22">#REF!</definedName>
    <definedName name="__Tab23">#REF!</definedName>
    <definedName name="__Tab24">#REF!</definedName>
    <definedName name="__Tab26">#REF!</definedName>
    <definedName name="__Tab27">#REF!</definedName>
    <definedName name="__Tab28">#REF!</definedName>
    <definedName name="__Tab29">#REF!</definedName>
    <definedName name="__Tab30">#REF!</definedName>
    <definedName name="__Tab31">#REF!</definedName>
    <definedName name="__Tab32">#REF!</definedName>
    <definedName name="__Tab33">#REF!</definedName>
    <definedName name="__Tab34">#REF!</definedName>
    <definedName name="__Tab35">#REF!</definedName>
    <definedName name="__WB2">#REF!</definedName>
    <definedName name="__YR0110">'[2]Imp:DSA output'!$O$9:$R$464</definedName>
    <definedName name="__YR89">'[2]Imp:DSA output'!$C$9:$C$464</definedName>
    <definedName name="__YR90">'[2]Imp:DSA output'!$D$9:$D$464</definedName>
    <definedName name="__YR91">'[2]Imp:DSA output'!$E$9:$E$464</definedName>
    <definedName name="__YR92">'[2]Imp:DSA output'!$F$9:$F$464</definedName>
    <definedName name="__YR93">'[2]Imp:DSA output'!$G$9:$G$464</definedName>
    <definedName name="__YR94">'[2]Imp:DSA output'!$H$9:$H$464</definedName>
    <definedName name="__YR95">'[2]Imp:DSA output'!$I$9:$I$464</definedName>
    <definedName name="_1">#N/A</definedName>
    <definedName name="_10__123Graph_AWB_ADJ_PRJ" hidden="1">[11]WB!$Q$255:$AK$255</definedName>
    <definedName name="_10FA_L">#REF!</definedName>
    <definedName name="_11__123Graph_BCPI_ER_LOG" hidden="1">[11]ER!#REF!</definedName>
    <definedName name="_11GAZ_LIABS">#REF!</definedName>
    <definedName name="_12__123Graph_BIBA_IBRD" hidden="1">[11]WB!#REF!</definedName>
    <definedName name="_12INT_RESERVES">#REF!</definedName>
    <definedName name="_15Macros_Import_.qbop">[8]!'[Macros Import].qbop'</definedName>
    <definedName name="_16__123Graph_BWB_ADJ_PRJ" hidden="1">[11]WB!$Q$257:$AK$257</definedName>
    <definedName name="_1987">#N/A</definedName>
    <definedName name="_1IMPRESION">#REF!</definedName>
    <definedName name="_1Macros_Import_.qbop">#N/A</definedName>
    <definedName name="_1r">#REF!</definedName>
    <definedName name="_2">#N/A</definedName>
    <definedName name="_2__123Graph_ACPI_ER_LOG" hidden="1">[11]ER!#REF!</definedName>
    <definedName name="_20__123Graph_XREALEX_WAGE" hidden="1">[12]PRIVATE!#REF!</definedName>
    <definedName name="_24Macros_Import_.qbop">[13]!'[Macros Import].qbop'</definedName>
    <definedName name="_25__123Graph_ACPI_ER_LOG" hidden="1">[14]ER!#REF!</definedName>
    <definedName name="_26__123Graph_BCPI_ER_LOG" hidden="1">[14]ER!#REF!</definedName>
    <definedName name="_27__123Graph_ACPI_ER_LOG" hidden="1">[5]ER!#REF!</definedName>
    <definedName name="_27__123Graph_BIBA_IBRD" hidden="1">[14]WB!#REF!</definedName>
    <definedName name="_27_0CUADRO_N__4.">[15]monthly!#REF!</definedName>
    <definedName name="_28B.2_B.3">#REF!</definedName>
    <definedName name="_29B.4___5">#REF!</definedName>
    <definedName name="_2IMPRESION">#REF!</definedName>
    <definedName name="_2Macros_Import_.qbop">[16]!'[Macros Import].qbop'</definedName>
    <definedName name="_3">#N/A</definedName>
    <definedName name="_3.__No_club_de_París__Después_del_30_Jun_84">#N/A</definedName>
    <definedName name="_3__123Graph_ACPI_ER_LOG" hidden="1">[5]ER!#REF!</definedName>
    <definedName name="_30CONSOL_B2">#REF!</definedName>
    <definedName name="_31_0GRÁFICO_N_10.2">[15]monthly!#REF!</definedName>
    <definedName name="_31CONSOL_DEPOSITS">'[17]A 11'!#REF!</definedName>
    <definedName name="_32FA_L">#REF!</definedName>
    <definedName name="_33GAZ_LIABS">#REF!</definedName>
    <definedName name="_34INT_RESERVES">#REF!</definedName>
    <definedName name="_39__123Graph_BCPI_ER_LOG" hidden="1">[5]ER!#REF!</definedName>
    <definedName name="_4">#N/A</definedName>
    <definedName name="_4__123Graph_BCPI_ER_LOG" hidden="1">[5]ER!#REF!</definedName>
    <definedName name="_5">#N/A</definedName>
    <definedName name="_5__123Graph_BIBA_IBRD" hidden="1">[5]WB!#REF!</definedName>
    <definedName name="_51__123Graph_BIBA_IBRD" hidden="1">[5]WB!#REF!</definedName>
    <definedName name="_52B.2_B.3">#REF!</definedName>
    <definedName name="_53B.4___5">#REF!</definedName>
    <definedName name="_54CONSOL_B2">#REF!</definedName>
    <definedName name="_6">#N/A</definedName>
    <definedName name="_6__123Graph_AIBA_IBRD" hidden="1">[11]WB!$Q$62:$AK$62</definedName>
    <definedName name="_68CONSOL_DEPOSITS">'[9]A 11'!#REF!</definedName>
    <definedName name="_69FA_L">#REF!</definedName>
    <definedName name="_6B.2_B.3">#REF!</definedName>
    <definedName name="_7">#N/A</definedName>
    <definedName name="_70GAZ_LIABS">#REF!</definedName>
    <definedName name="_71INT_RESERVES">#REF!</definedName>
    <definedName name="_7B.4___5">#REF!</definedName>
    <definedName name="_8">#N/A</definedName>
    <definedName name="_8CONSOL_B2">#REF!</definedName>
    <definedName name="_9CONSOL_DEPOSITS">'[18]A 11'!#REF!</definedName>
    <definedName name="_AUS1">#N/A</definedName>
    <definedName name="_BOP2">[19]BoP!#REF!</definedName>
    <definedName name="_D">#REF!</definedName>
    <definedName name="_DEG1">#N/A</definedName>
    <definedName name="_DKR1">#N/A</definedName>
    <definedName name="_ECU1">#N/A</definedName>
    <definedName name="_END94">#REF!</definedName>
    <definedName name="_ESC1">#N/A</definedName>
    <definedName name="_FAL1">#N/A</definedName>
    <definedName name="_FAL2">#N/A</definedName>
    <definedName name="_FAL3">#N/A</definedName>
    <definedName name="_FAL4">#N/A</definedName>
    <definedName name="_FAL5">#N/A</definedName>
    <definedName name="_FAL6">#N/A</definedName>
    <definedName name="_FAL7">#N/A</definedName>
    <definedName name="_Fill" hidden="1">'[20]shared data'!$A$4:$A$642</definedName>
    <definedName name="_FMK1">#N/A</definedName>
    <definedName name="_ftnref1">#REF!</definedName>
    <definedName name="_IKR1">#N/A</definedName>
    <definedName name="_IRP1">#N/A</definedName>
    <definedName name="_Key1" hidden="1">#N/A</definedName>
    <definedName name="_LIT1">#N/A</definedName>
    <definedName name="_MEX1">#N/A</definedName>
    <definedName name="_Order1" hidden="1">255</definedName>
    <definedName name="_Order2" hidden="1">0</definedName>
    <definedName name="_P">#REF!</definedName>
    <definedName name="_Parse_Out" hidden="1">#REF!</definedName>
    <definedName name="_PTA1">#N/A</definedName>
    <definedName name="_Regression_Out" hidden="1">#REF!</definedName>
    <definedName name="_Regression_X" hidden="1">#REF!</definedName>
    <definedName name="_Regression_Y" hidden="1">#REF!</definedName>
    <definedName name="_RES2">[19]RES!#REF!</definedName>
    <definedName name="_ROS1">#N/A</definedName>
    <definedName name="_ROS2">#N/A</definedName>
    <definedName name="_ROS3">#N/A</definedName>
    <definedName name="_ROS4">#N/A</definedName>
    <definedName name="_SAR1">#N/A</definedName>
    <definedName name="_Sort" hidden="1">#N/A</definedName>
    <definedName name="_SUM2">#REF!</definedName>
    <definedName name="_t7">[21]R7!$A$1:$G$31</definedName>
    <definedName name="_TAB1">#REF!</definedName>
    <definedName name="_Tab19">#REF!</definedName>
    <definedName name="_Tab20">#REF!</definedName>
    <definedName name="_Tab21">#REF!</definedName>
    <definedName name="_Tab22">#REF!</definedName>
    <definedName name="_Tab23">#REF!</definedName>
    <definedName name="_Tab24">#REF!</definedName>
    <definedName name="_Tab26">#REF!</definedName>
    <definedName name="_Tab27">#REF!</definedName>
    <definedName name="_Tab28">#REF!</definedName>
    <definedName name="_Tab29">#REF!</definedName>
    <definedName name="_Tab30">#REF!</definedName>
    <definedName name="_Tab31">#REF!</definedName>
    <definedName name="_Tab32">#REF!</definedName>
    <definedName name="_Tab33">#REF!</definedName>
    <definedName name="_Tab34">#REF!</definedName>
    <definedName name="_Tab35">#REF!</definedName>
    <definedName name="_tAB4">'[20]shared data'!$A$1:$G$71</definedName>
    <definedName name="_WB2">#REF!</definedName>
    <definedName name="_YR0110">'[2]Imp:DSA output'!$O$9:$R$464</definedName>
    <definedName name="_YR89">'[2]Imp:DSA output'!$C$9:$C$464</definedName>
    <definedName name="_YR90">'[2]Imp:DSA output'!$D$9:$D$464</definedName>
    <definedName name="_YR91">'[2]Imp:DSA output'!$E$9:$E$464</definedName>
    <definedName name="_YR92">'[2]Imp:DSA output'!$F$9:$F$464</definedName>
    <definedName name="_YR93">'[2]Imp:DSA output'!$G$9:$G$464</definedName>
    <definedName name="_YR94">'[2]Imp:DSA output'!$H$9:$H$464</definedName>
    <definedName name="_YR95">'[2]Imp:DSA output'!$I$9:$I$464</definedName>
    <definedName name="_Z">[2]Imp!#REF!</definedName>
    <definedName name="A">[22]!'[Macros Import].qbop'</definedName>
    <definedName name="A_impresión_IM">'[23]ponder a y p '!$A$1:$N$50</definedName>
    <definedName name="AAA">#REF!</definedName>
    <definedName name="AccessDatabase" hidden="1">"\\De2kp-42538\BOLETIN\Claga\CLAGA2000.mdb"</definedName>
    <definedName name="ACTIVATE">#REF!</definedName>
    <definedName name="ACUMULADO">#N/A</definedName>
    <definedName name="ALL">'[2]Imp:DSA output'!$C$9:$R$464</definedName>
    <definedName name="AMORTI">#N/A</definedName>
    <definedName name="ANEXO2">[24]BCP!#REF!</definedName>
    <definedName name="ANEXO3">#N/A</definedName>
    <definedName name="ANEXO4">#N/A</definedName>
    <definedName name="ANEXO5">#N/A</definedName>
    <definedName name="ANEXO6">#N/A</definedName>
    <definedName name="_xlnm.Print_Area" localSheetId="0">PP!$B$6:$L$136</definedName>
    <definedName name="_xlnm.Print_Area">'[25]Table 1'!#REF!</definedName>
    <definedName name="AREACONSTRUCCIO">#REF!</definedName>
    <definedName name="ASAU">#N/A</definedName>
    <definedName name="ASAU1">#N/A</definedName>
    <definedName name="asd">'[26]SPNF Acuerdo Incl. Int.'!asd</definedName>
    <definedName name="ASO">#REF!</definedName>
    <definedName name="atrade">[8]!atrade</definedName>
    <definedName name="AUS">#N/A</definedName>
    <definedName name="AVISO">#N/A</definedName>
    <definedName name="B">#N/A</definedName>
    <definedName name="BAL">#REF!</definedName>
    <definedName name="BANCOS">#N/A</definedName>
    <definedName name="_xlnm.Database">#REF!</definedName>
    <definedName name="Batumi_debt">#REF!</definedName>
    <definedName name="bb">#N/A</definedName>
    <definedName name="BBB">#REF!</definedName>
    <definedName name="bc" hidden="1">'[3]Crédito SPNF (fiscal)'!#REF!</definedName>
    <definedName name="BCA">#N/A</definedName>
    <definedName name="BCA_GDP">#N/A</definedName>
    <definedName name="BCA_NGDP">#REF!</definedName>
    <definedName name="BCH">#REF!</definedName>
    <definedName name="BCH_10G">#REF!</definedName>
    <definedName name="BCH_10R">#REF!</definedName>
    <definedName name="Bcos_Com_20G">#REF!</definedName>
    <definedName name="Bcos_Com20R">#REF!</definedName>
    <definedName name="BCRD15" hidden="1">'[3]Crédito SPNF (fiscal)'!#REF!</definedName>
    <definedName name="BE">#N/A</definedName>
    <definedName name="BEA">#REF!</definedName>
    <definedName name="BEAI">#N/A</definedName>
    <definedName name="BEAIB">#N/A</definedName>
    <definedName name="BEAIG">#N/A</definedName>
    <definedName name="BEAP">#N/A</definedName>
    <definedName name="BEAPB">#N/A</definedName>
    <definedName name="BEAPG">#N/A</definedName>
    <definedName name="BED">#REF!</definedName>
    <definedName name="BED_6">#REF!</definedName>
    <definedName name="BEO">#REF!</definedName>
    <definedName name="BER">#REF!</definedName>
    <definedName name="BERI">#N/A</definedName>
    <definedName name="BERIB">#N/A</definedName>
    <definedName name="BERIG">#N/A</definedName>
    <definedName name="BERP">#N/A</definedName>
    <definedName name="BERPB">#N/A</definedName>
    <definedName name="BERPG">#N/A</definedName>
    <definedName name="BF">#N/A</definedName>
    <definedName name="BFD">#REF!</definedName>
    <definedName name="BFDA">#REF!</definedName>
    <definedName name="BFDI">#REF!</definedName>
    <definedName name="BFDIL">#REF!</definedName>
    <definedName name="BFL">#N/A</definedName>
    <definedName name="BFL_D">#N/A</definedName>
    <definedName name="BFL_DF">#N/A</definedName>
    <definedName name="BFLB">#N/A</definedName>
    <definedName name="BFLB_D">#N/A</definedName>
    <definedName name="BFLB_DF">#N/A</definedName>
    <definedName name="BFLD_DF">[27]!BFLD_DF</definedName>
    <definedName name="BFLD_DF1">#N/A</definedName>
    <definedName name="BFLG">#N/A</definedName>
    <definedName name="BFLG_D">#N/A</definedName>
    <definedName name="BFLG_DF">#N/A</definedName>
    <definedName name="BFO">#REF!</definedName>
    <definedName name="BFOA">#REF!</definedName>
    <definedName name="BFOAG">#REF!</definedName>
    <definedName name="BFOL">#REF!</definedName>
    <definedName name="BFOL_B">#REF!</definedName>
    <definedName name="BFOL_G">#REF!</definedName>
    <definedName name="BFOL_L">#REF!</definedName>
    <definedName name="BFOL_O">#REF!</definedName>
    <definedName name="BFOL_S">#REF!</definedName>
    <definedName name="BFOLB">#REF!</definedName>
    <definedName name="BFOLG_L">#REF!</definedName>
    <definedName name="BFP">#REF!</definedName>
    <definedName name="BFPA">#REF!</definedName>
    <definedName name="BFPAG">#REF!</definedName>
    <definedName name="BFPL">#REF!</definedName>
    <definedName name="BFPLBN">#REF!</definedName>
    <definedName name="BFPLD">#REF!</definedName>
    <definedName name="BFPLD_G">#REF!</definedName>
    <definedName name="BFPLE">#REF!</definedName>
    <definedName name="BFPLE_G">#REF!</definedName>
    <definedName name="BFPLMM">#REF!</definedName>
    <definedName name="BFRA">#N/A</definedName>
    <definedName name="BFUND">#REF!</definedName>
    <definedName name="BGS">#REF!</definedName>
    <definedName name="BI">#N/A</definedName>
    <definedName name="BIP">#REF!</definedName>
    <definedName name="BK">#N/A</definedName>
    <definedName name="BKF">#N/A</definedName>
    <definedName name="BKFA">#REF!</definedName>
    <definedName name="BKO">#REF!</definedName>
    <definedName name="BM">#REF!</definedName>
    <definedName name="BMG">[28]Q6!$E$28:$AH$28</definedName>
    <definedName name="BMII">#N/A</definedName>
    <definedName name="BMII_7">#REF!</definedName>
    <definedName name="BMIIB">#N/A</definedName>
    <definedName name="BMIIG">#N/A</definedName>
    <definedName name="BMS">#REF!</definedName>
    <definedName name="BOLETIN">[24]BCP!#REF!</definedName>
    <definedName name="BOP">#N/A</definedName>
    <definedName name="BOPUSD">#REF!</definedName>
    <definedName name="BRASS">#REF!</definedName>
    <definedName name="BRASS_1">#REF!</definedName>
    <definedName name="BRASS_6">#REF!</definedName>
    <definedName name="BS">#N/A</definedName>
    <definedName name="BS1A">#N/A</definedName>
    <definedName name="BTR">#REF!</definedName>
    <definedName name="BTRG">#REF!</definedName>
    <definedName name="Button_13">"CLAGA2000_Consolidado_2001_List"</definedName>
    <definedName name="BX">#REF!</definedName>
    <definedName name="BXG">[28]Q6!$E$26:$AH$26</definedName>
    <definedName name="BXS">#REF!</definedName>
    <definedName name="C.2">#REF!</definedName>
    <definedName name="C_">#N/A</definedName>
    <definedName name="CAD">#N/A</definedName>
    <definedName name="calcNGS_NGDP">#N/A</definedName>
    <definedName name="CAMARON">#REF!</definedName>
    <definedName name="CCC">#REF!</definedName>
    <definedName name="CD">#N/A</definedName>
    <definedName name="CD1A">#N/A</definedName>
    <definedName name="CEMENTO">#REF!</definedName>
    <definedName name="CHF">#N/A</definedName>
    <definedName name="CHK5.1">#REF!</definedName>
    <definedName name="cirr">#REF!</definedName>
    <definedName name="CLUB91">#N/A</definedName>
    <definedName name="CMD">[24]BCP!#REF!</definedName>
    <definedName name="CN">#N/A</definedName>
    <definedName name="CN1A">#N/A</definedName>
    <definedName name="COM">#REF!</definedName>
    <definedName name="CONSOL">#REF!</definedName>
    <definedName name="CONSOLC2">#REF!</definedName>
    <definedName name="copystart">#REF!</definedName>
    <definedName name="Copytodebt">'[2]in-out'!#REF!</definedName>
    <definedName name="COUNT">#REF!</definedName>
    <definedName name="COUNTER">#REF!</definedName>
    <definedName name="CPF">#REF!</definedName>
    <definedName name="CPI_Core">#REF!</definedName>
    <definedName name="CPI_NAT_monthly">#REF!</definedName>
    <definedName name="CREDITOBCH">#REF!</definedName>
    <definedName name="CREDITORSB">#REF!</definedName>
    <definedName name="CRUZ">#N/A</definedName>
    <definedName name="CRUZ1">#N/A</definedName>
    <definedName name="CS">#N/A</definedName>
    <definedName name="CS1A">#N/A</definedName>
    <definedName name="CUENTASMON">[24]BCP!#REF!</definedName>
    <definedName name="CYEAR2021">[29]Coal!$B$583:$J$583</definedName>
    <definedName name="CYEAR2022">[29]Coal!$K$583:$V$583</definedName>
    <definedName name="CYEAR2023">[29]Coal!$W$583:$AH$583</definedName>
    <definedName name="CYEAR2024">[29]Coal!$AI$583:$AT$583</definedName>
    <definedName name="CYEAR2025">[29]Coal!$AU$583:$AX$583</definedName>
    <definedName name="d">#REF!</definedName>
    <definedName name="D_B">#REF!</definedName>
    <definedName name="D_G">#REF!</definedName>
    <definedName name="D_Ind">#REF!</definedName>
    <definedName name="D_L">#REF!</definedName>
    <definedName name="D_O">#REF!</definedName>
    <definedName name="D_S">#REF!</definedName>
    <definedName name="D_SRM">#REF!</definedName>
    <definedName name="D_SY">#REF!</definedName>
    <definedName name="da">#REF!</definedName>
    <definedName name="DABproj">#N/A</definedName>
    <definedName name="DAGproj">#N/A</definedName>
    <definedName name="DAproj">#N/A</definedName>
    <definedName name="DASD">#N/A</definedName>
    <definedName name="DASDB">#N/A</definedName>
    <definedName name="DASDG">#N/A</definedName>
    <definedName name="date">#REF!</definedName>
    <definedName name="dates">'[20]shared data'!$S$8:$S$155</definedName>
    <definedName name="DATES_A">'[20]shared data'!$D$2:$AC$2</definedName>
    <definedName name="Dates1">#REF!</definedName>
    <definedName name="DB">#REF!</definedName>
    <definedName name="DBproj">#N/A</definedName>
    <definedName name="DDD">#N/A</definedName>
    <definedName name="DEBRIEF">#REF!</definedName>
    <definedName name="DEBT">#REF!</definedName>
    <definedName name="DEFL">#REF!</definedName>
    <definedName name="DEG">#N/A</definedName>
    <definedName name="DEMEURO">#N/A</definedName>
    <definedName name="DES">#REF!</definedName>
    <definedName name="DG">#REF!</definedName>
    <definedName name="DG_S">#REF!</definedName>
    <definedName name="DGproj">#N/A</definedName>
    <definedName name="Discount_IDA">[30]NPV!$B$28</definedName>
    <definedName name="Discount_NC">[30]NPV!#REF!</definedName>
    <definedName name="DiscountRate">#REF!</definedName>
    <definedName name="DIVISOR">#N/A</definedName>
    <definedName name="DIVISOR1">#N/A</definedName>
    <definedName name="DKK">#N/A</definedName>
    <definedName name="DKR">#N/A</definedName>
    <definedName name="DM">#N/A</definedName>
    <definedName name="DM1A">#N/A</definedName>
    <definedName name="DO">#REF!</definedName>
    <definedName name="Dproj">#N/A</definedName>
    <definedName name="DR">#N/A</definedName>
    <definedName name="DR1A">#N/A</definedName>
    <definedName name="DS">#REF!</definedName>
    <definedName name="DSA_Assumptions">#REF!</definedName>
    <definedName name="DSD">#N/A</definedName>
    <definedName name="DSD_S">#N/A</definedName>
    <definedName name="DSDB">#N/A</definedName>
    <definedName name="DSDG">#N/A</definedName>
    <definedName name="DSI">#REF!</definedName>
    <definedName name="DSIBproj">#N/A</definedName>
    <definedName name="DSIGproj">#N/A</definedName>
    <definedName name="DSIproj">#N/A</definedName>
    <definedName name="DSISD">#N/A</definedName>
    <definedName name="DSISDB">#N/A</definedName>
    <definedName name="DSISDG">#N/A</definedName>
    <definedName name="DSP">#REF!</definedName>
    <definedName name="DSPBproj">#N/A</definedName>
    <definedName name="DSPG">#REF!</definedName>
    <definedName name="DSPGproj">#N/A</definedName>
    <definedName name="DSPproj">#N/A</definedName>
    <definedName name="DSPSD">#N/A</definedName>
    <definedName name="DSPSDB">#N/A</definedName>
    <definedName name="DSPSDG">#N/A</definedName>
    <definedName name="DY">#N/A</definedName>
    <definedName name="DY1A">#N/A</definedName>
    <definedName name="EBRD">#REF!</definedName>
    <definedName name="ECU">#N/A</definedName>
    <definedName name="EDNA">#N/A</definedName>
    <definedName name="EMISION">[24]BCP!#REF!</definedName>
    <definedName name="empty">#REF!</definedName>
    <definedName name="ENDA">#N/A</definedName>
    <definedName name="ESAF_QUAR_GDP">#REF!</definedName>
    <definedName name="esafr">#REF!</definedName>
    <definedName name="ESC">#N/A</definedName>
    <definedName name="EURO">#N/A</definedName>
    <definedName name="EURO1">#N/A</definedName>
    <definedName name="ExitWRS">[31]Main!$AB$25</definedName>
    <definedName name="FAL">#N/A</definedName>
    <definedName name="FB">#N/A</definedName>
    <definedName name="FB1A">#N/A</definedName>
    <definedName name="FF">#N/A</definedName>
    <definedName name="FF1A">#N/A</definedName>
    <definedName name="FFNN">#REF!</definedName>
    <definedName name="Fisc">#REF!</definedName>
    <definedName name="FMI">[24]BCP!#REF!</definedName>
    <definedName name="FMK">#N/A</definedName>
    <definedName name="FORMATO">#N/A</definedName>
    <definedName name="FRAMENO">#REF!</definedName>
    <definedName name="framework_macro">#REF!</definedName>
    <definedName name="framework_macro_new">#REF!</definedName>
    <definedName name="framework_monetary">#REF!</definedName>
    <definedName name="FRAMEYES">#REF!</definedName>
    <definedName name="FRFEURO">#N/A</definedName>
    <definedName name="FS">#N/A</definedName>
    <definedName name="FS1A">#N/A</definedName>
    <definedName name="FT">#N/A</definedName>
    <definedName name="FT1A">#N/A</definedName>
    <definedName name="FUENTE">#REF!</definedName>
    <definedName name="fuente1">#REF!</definedName>
    <definedName name="Fuentes">#REF!</definedName>
    <definedName name="GAP">#REF!</definedName>
    <definedName name="GAPFGFROM">#REF!</definedName>
    <definedName name="GAPFGTO">#REF!</definedName>
    <definedName name="GAPSTFROM">#REF!</definedName>
    <definedName name="GAPSTTO">#REF!</definedName>
    <definedName name="GAPTEST">#REF!</definedName>
    <definedName name="GAPTESTFG">#REF!</definedName>
    <definedName name="GAZZETTE">#REF!</definedName>
    <definedName name="GBP">#N/A</definedName>
    <definedName name="GCB_NGDP">#N/A</definedName>
    <definedName name="GDP">'[32]Empresas Publicas detalle'!#REF!</definedName>
    <definedName name="GGB_NGDP">#N/A</definedName>
    <definedName name="GL_Z">#REF!</definedName>
    <definedName name="GOB">#N/A</definedName>
    <definedName name="Grace_IDA">[30]NPV!$B$25</definedName>
    <definedName name="Grace_NC">[30]NPV!#REF!</definedName>
    <definedName name="GUIL">#N/A</definedName>
    <definedName name="GUIL1">#N/A</definedName>
    <definedName name="GYEAR2021">[29]Gold!$B$583:$J$583</definedName>
    <definedName name="GYEAR2022">[29]Gold!$K$583:$U$583</definedName>
    <definedName name="HEADING">#REF!</definedName>
    <definedName name="Heading39">'[20]shared data'!$A$1:$G$5</definedName>
    <definedName name="hhh">#N/A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IDAr">#REF!</definedName>
    <definedName name="IDB">#N/A</definedName>
    <definedName name="IFSASSETS">#REF!</definedName>
    <definedName name="IFSLIABS">#REF!</definedName>
    <definedName name="IKR">#N/A</definedName>
    <definedName name="IM">#REF!</definedName>
    <definedName name="IMF">#REF!</definedName>
    <definedName name="INDICEPRODUCCIO">#REF!</definedName>
    <definedName name="INFOGER">[24]BCP!#REF!</definedName>
    <definedName name="INGRESOS">#REF!</definedName>
    <definedName name="INPUT_2">[10]Input!#REF!</definedName>
    <definedName name="INPUT_4">[10]Input!#REF!</definedName>
    <definedName name="INTERES">#N/A</definedName>
    <definedName name="Interest_IDA">[30]NPV!$B$27</definedName>
    <definedName name="Interest_NC">[30]NPV!#REF!</definedName>
    <definedName name="InterestRate">#REF!</definedName>
    <definedName name="IPC">[33]ipc!#REF!</definedName>
    <definedName name="IRLS">#N/A</definedName>
    <definedName name="IRLS1">#N/A</definedName>
    <definedName name="IRP">#N/A</definedName>
    <definedName name="JA">#N/A</definedName>
    <definedName name="JJ">#N/A</definedName>
    <definedName name="JPY">#N/A</definedName>
    <definedName name="KD">#N/A</definedName>
    <definedName name="KD1A">#N/A</definedName>
    <definedName name="LD">#N/A</definedName>
    <definedName name="LD1A">#N/A</definedName>
    <definedName name="LE">#N/A</definedName>
    <definedName name="LE1A">#N/A</definedName>
    <definedName name="LINES">#REF!</definedName>
    <definedName name="LIT">#N/A</definedName>
    <definedName name="LITEURO">#N/A</definedName>
    <definedName name="LP">#N/A</definedName>
    <definedName name="LP1A">#N/A</definedName>
    <definedName name="LTcirr">#REF!</definedName>
    <definedName name="LTr">#REF!</definedName>
    <definedName name="LUR">#N/A</definedName>
    <definedName name="LUXF">#N/A</definedName>
    <definedName name="LUXF1">#N/A</definedName>
    <definedName name="MACRO">#REF!</definedName>
    <definedName name="MACRO_ASSUMP_2006">#REF!</definedName>
    <definedName name="MALAX">#N/A</definedName>
    <definedName name="MALAX1">#N/A</definedName>
    <definedName name="Maturity_IDA">[30]NPV!$B$26</definedName>
    <definedName name="Maturity_NC">[30]NPV!#REF!</definedName>
    <definedName name="MCV">#N/A</definedName>
    <definedName name="MCV_B">#N/A</definedName>
    <definedName name="MCV_B1">#REF!</definedName>
    <definedName name="MCV_D">#N/A</definedName>
    <definedName name="MCV_D1">#REF!</definedName>
    <definedName name="MCV_N">#N/A</definedName>
    <definedName name="MCV_T">#N/A</definedName>
    <definedName name="MCV_T1">#REF!</definedName>
    <definedName name="MEX">#N/A</definedName>
    <definedName name="mflowsa">[8]!mflowsa</definedName>
    <definedName name="mflowsq">[8]!mflowsq</definedName>
    <definedName name="MIDDLE">#REF!</definedName>
    <definedName name="MISC4">[10]OUTPUT!#REF!</definedName>
    <definedName name="MN">[24]BCP!#REF!</definedName>
    <definedName name="MNP">[24]BCP!#REF!</definedName>
    <definedName name="MPETROLEO">#REF!</definedName>
    <definedName name="mstocksa">[8]!mstocksa</definedName>
    <definedName name="mstocksq">[8]!mstocksq</definedName>
    <definedName name="n">#REF!</definedName>
    <definedName name="names">'[20]shared data'!$B$7:$O$7</definedName>
    <definedName name="NAMES_A">'[20]shared data'!$B$5:$B$223</definedName>
    <definedName name="NCG">#N/A</definedName>
    <definedName name="NCG_R">#N/A</definedName>
    <definedName name="NCP">#N/A</definedName>
    <definedName name="NCP_R">#N/A</definedName>
    <definedName name="NEWSHEET">#REF!</definedName>
    <definedName name="NFI">#N/A</definedName>
    <definedName name="NFI_R">#N/A</definedName>
    <definedName name="NGDP">#N/A</definedName>
    <definedName name="NGDP_DG">#N/A</definedName>
    <definedName name="NGDP_R">#N/A</definedName>
    <definedName name="NGDP_RG">#N/A</definedName>
    <definedName name="NGS_NGDP">#N/A</definedName>
    <definedName name="NINV">#N/A</definedName>
    <definedName name="NINV_R">#N/A</definedName>
    <definedName name="NM">#N/A</definedName>
    <definedName name="NM_R">#N/A</definedName>
    <definedName name="nmBlankRow">[34]QEDS!$11:$11</definedName>
    <definedName name="nmColumnHeader">[34]QEDS!$2:$2</definedName>
    <definedName name="nmData">[34]QEDS!$B$3:$F$9</definedName>
    <definedName name="NMG_RG">#N/A</definedName>
    <definedName name="nmIndexTable">[34]QEDS!$13:$13</definedName>
    <definedName name="nmReportFooter">[34]QEDS!$10:$10</definedName>
    <definedName name="nmReportHeader">[34]QEDS!$1:$1</definedName>
    <definedName name="nmRowHeader">[34]QEDS!$A$3:$A$9</definedName>
    <definedName name="nmScale">[34]QEDS!$12:$12</definedName>
    <definedName name="NNN">#REF!</definedName>
    <definedName name="no" hidden="1">'[3]Crédito SPNF (fiscal)'!#REF!</definedName>
    <definedName name="NOCLUB">#N/A</definedName>
    <definedName name="NOK">#N/A</definedName>
    <definedName name="nombrenuevo">#N/A</definedName>
    <definedName name="NOTA_EXPLICATIV">#REF!</definedName>
    <definedName name="Notes">[35]UPLOAD!#REF!</definedName>
    <definedName name="NOTITLES">#REF!</definedName>
    <definedName name="NTDD_RG">[27]!NTDD_RG</definedName>
    <definedName name="NX">#N/A</definedName>
    <definedName name="NX_R">#N/A</definedName>
    <definedName name="NXG_RG">#N/A</definedName>
    <definedName name="NYEAR2021">[29]Nickel!$B$583:$J$583</definedName>
    <definedName name="NYEAR2022">[29]Nickel!$K$583:$V$583</definedName>
    <definedName name="NYEAR2023">[29]Nickel!$W$583:$AH$583</definedName>
    <definedName name="NYEAR2024">[29]Nickel!$AI$583:$AT$583</definedName>
    <definedName name="NYEAR2025">[29]Nickel!$AU$583:$BF$583</definedName>
    <definedName name="OCTUBRE">#N/A</definedName>
    <definedName name="OECD_Table">#REF!</definedName>
    <definedName name="OnShow">'[26]SPNF Acuerdo Incl. Int.'!OnShow</definedName>
    <definedName name="Otr_Inst_Banc_40G">#REF!</definedName>
    <definedName name="Pan_Bancario_50G">#REF!</definedName>
    <definedName name="Pan_Monet_30G">#REF!</definedName>
    <definedName name="Path_Data">'[20]shared data'!$B$8</definedName>
    <definedName name="Path_System">'[20]shared data'!$B$7</definedName>
    <definedName name="Paym_Cap">#REF!</definedName>
    <definedName name="pchBM">#REF!</definedName>
    <definedName name="pchBMG">#REF!</definedName>
    <definedName name="pchBX">#REF!</definedName>
    <definedName name="pchBXG">#REF!</definedName>
    <definedName name="PCPI">#REF!</definedName>
    <definedName name="PCPIG">#N/A</definedName>
    <definedName name="PF">#REF!</definedName>
    <definedName name="PFP">#REF!</definedName>
    <definedName name="pfp_table1">#REF!</definedName>
    <definedName name="PK">#REF!</definedName>
    <definedName name="PLATA">#REF!</definedName>
    <definedName name="POLLO">#REF!</definedName>
    <definedName name="POTENCIAL">#N/A</definedName>
    <definedName name="PP">#N/A</definedName>
    <definedName name="PPPWGT">#N/A</definedName>
    <definedName name="PRECIOCIFBANANO">#REF!</definedName>
    <definedName name="PRICE">#REF!</definedName>
    <definedName name="PRICETAB">#REF!</definedName>
    <definedName name="Print_Area_MI">#N/A</definedName>
    <definedName name="PRINTMACRO">#REF!</definedName>
    <definedName name="PrintThis_Links">[31]Links!$A$1:$F$33</definedName>
    <definedName name="PRIV0">#REF!</definedName>
    <definedName name="PRIV00">#REF!</definedName>
    <definedName name="PRIV1">#REF!</definedName>
    <definedName name="PRIV11">#REF!</definedName>
    <definedName name="PRIV2">#REF!</definedName>
    <definedName name="PRIV22">#REF!</definedName>
    <definedName name="PRIV3">#REF!</definedName>
    <definedName name="PRIV33">#REF!</definedName>
    <definedName name="PRMONTH">#REF!</definedName>
    <definedName name="prn">[30]FSUOUT!$B$2:$V$32</definedName>
    <definedName name="Prog1998">'[36]2003'!#REF!</definedName>
    <definedName name="PRYEAR">#REF!</definedName>
    <definedName name="PTA">#N/A</definedName>
    <definedName name="PTAEURO">#N/A</definedName>
    <definedName name="PUBL00">#REF!</definedName>
    <definedName name="PUBL11">#REF!</definedName>
    <definedName name="PUBL2">#REF!</definedName>
    <definedName name="PUBL22">#REF!</definedName>
    <definedName name="PUBL33">#REF!</definedName>
    <definedName name="PUBL5">#REF!</definedName>
    <definedName name="PUBL55">#REF!</definedName>
    <definedName name="PUBL6">#REF!</definedName>
    <definedName name="PUBL66">#REF!</definedName>
    <definedName name="Q_5">#REF!</definedName>
    <definedName name="Q_6">#REF!</definedName>
    <definedName name="Q_7">#REF!</definedName>
    <definedName name="QFISCAL">'[37]Quarterly Raw Data'!#REF!</definedName>
    <definedName name="qqq" hidden="1">{#N/A,#N/A,FALSE,"EXTRABUDGT"}</definedName>
    <definedName name="QTAB7">'[37]Quarterly MacroFlow'!#REF!</definedName>
    <definedName name="QTAB7A">'[37]Quarterly MacroFlow'!#REF!</definedName>
    <definedName name="R_">#N/A</definedName>
    <definedName name="RA">#N/A</definedName>
    <definedName name="RD">#N/A</definedName>
    <definedName name="RD1A">#N/A</definedName>
    <definedName name="RE">#N/A</definedName>
    <definedName name="red">#REF!</definedName>
    <definedName name="RED_BOP">#REF!</definedName>
    <definedName name="red_cpi">#REF!</definedName>
    <definedName name="RED_D">#REF!</definedName>
    <definedName name="RED_DS">#REF!</definedName>
    <definedName name="red_gdp_exp">#REF!</definedName>
    <definedName name="red_govt_empl">#REF!</definedName>
    <definedName name="RED_NATCPI">#REF!</definedName>
    <definedName name="RED_TBCPI">#REF!</definedName>
    <definedName name="RED_TRD">#REF!</definedName>
    <definedName name="RESERVAS">#REF!</definedName>
    <definedName name="RESUMEN">#REF!</definedName>
    <definedName name="RESUMEN2">#N/A</definedName>
    <definedName name="RESUMEN3">#N/A</definedName>
    <definedName name="RESUMEN4">#N/A</definedName>
    <definedName name="RESUMEN5">#N/A</definedName>
    <definedName name="right">#REF!</definedName>
    <definedName name="RIN">#REF!</definedName>
    <definedName name="rindex">#REF!</definedName>
    <definedName name="rita">[38]Hoja2!$1:$1048576</definedName>
    <definedName name="rngErrorSort">[31]ErrCheck!$A$4</definedName>
    <definedName name="rngLastSave">[31]Main!$G$19</definedName>
    <definedName name="rngLastSent">[31]Main!$G$18</definedName>
    <definedName name="rngLastUpdate">[31]Links!$D$2</definedName>
    <definedName name="rngNeedsUpdate">[31]Links!$E$2</definedName>
    <definedName name="rngQuestChecked">[31]ErrCheck!$A$3</definedName>
    <definedName name="ROS">#N/A</definedName>
    <definedName name="Rows_Table">#REF!</definedName>
    <definedName name="RR">#N/A</definedName>
    <definedName name="RS">#N/A</definedName>
    <definedName name="RS1A">#N/A</definedName>
    <definedName name="RSB">#REF!</definedName>
    <definedName name="RSB_AHAP_40R">#REF!</definedName>
    <definedName name="RSB_Bcos_Des_40R">#REF!</definedName>
    <definedName name="RSB_SOCFIN_40R">#REF!</definedName>
    <definedName name="RUIZ">#N/A</definedName>
    <definedName name="S_">#N/A</definedName>
    <definedName name="S_1A">#N/A</definedName>
    <definedName name="SA_Tab">#REF!</definedName>
    <definedName name="SAR">#N/A</definedName>
    <definedName name="SCHILL">#N/A</definedName>
    <definedName name="SCHILL1">#N/A</definedName>
    <definedName name="sds_gdp_exp_lari">#REF!</definedName>
    <definedName name="sds_gdp_origin">#REF!</definedName>
    <definedName name="sds_gpd_exp_gdp">#REF!</definedName>
    <definedName name="SEK">#N/A</definedName>
    <definedName name="sencount" hidden="1">2</definedName>
    <definedName name="SING">#N/A</definedName>
    <definedName name="SING1">#N/A</definedName>
    <definedName name="SPN">#N/A</definedName>
    <definedName name="spnf">'[26]SPNF Acuerdo Incl. Int.'!spnf</definedName>
    <definedName name="START">#REF!</definedName>
    <definedName name="STFQTAB">#REF!</definedName>
    <definedName name="STOP">#REF!</definedName>
    <definedName name="SUM">[5]BoP!$E$313:$BE$365</definedName>
    <definedName name="SUPLI">#N/A</definedName>
    <definedName name="SUPLIDORES">#N/A</definedName>
    <definedName name="Tab25a">#REF!</definedName>
    <definedName name="Tab25b">#REF!</definedName>
    <definedName name="Table__47">[39]RED47!$A$1:$I$53</definedName>
    <definedName name="Table_2._Country_X___Public_Sector_Financing_1">#REF!</definedName>
    <definedName name="Table_Template">#REF!</definedName>
    <definedName name="Table1">#REF!</definedName>
    <definedName name="Table2">#REF!</definedName>
    <definedName name="Table8">'[20]shared data'!$A$1:$E$32</definedName>
    <definedName name="TableA">#REF!</definedName>
    <definedName name="TableB1">#REF!</definedName>
    <definedName name="TableB2">#REF!</definedName>
    <definedName name="TableB3">#REF!</definedName>
    <definedName name="TableC1">#REF!</definedName>
    <definedName name="TableC2">#REF!</definedName>
    <definedName name="TableC3">#REF!</definedName>
    <definedName name="TASA">#N/A</definedName>
    <definedName name="TASAS">#N/A</definedName>
    <definedName name="Tasas_Interes_06R">[40]A!$A$1:$T$54</definedName>
    <definedName name="tblChecks">[31]ErrCheck!$A$3:$E$5</definedName>
    <definedName name="tblLinks">[31]Links!$A$4:$F$33</definedName>
    <definedName name="tc">#VALUE!</definedName>
    <definedName name="TD">#N/A</definedName>
    <definedName name="TD1A">#N/A</definedName>
    <definedName name="TELAS">#REF!</definedName>
    <definedName name="Template_Table">#REF!</definedName>
    <definedName name="TIPOCAMBIO">#REF!</definedName>
    <definedName name="TITLES">#REF!</definedName>
    <definedName name="_xlnm.Print_Titles" localSheetId="0">PP!$1:$7</definedName>
    <definedName name="_xlnm.Print_Titles">#REF!,#REF!</definedName>
    <definedName name="TM">#REF!</definedName>
    <definedName name="TM_D">#REF!</definedName>
    <definedName name="TM_DPCH">#REF!</definedName>
    <definedName name="TM_R">#REF!</definedName>
    <definedName name="TM_RPCH">#REF!</definedName>
    <definedName name="TMG">#REF!</definedName>
    <definedName name="TMG_D">[28]Q5!$E$23:$AH$23</definedName>
    <definedName name="TMG_DPCH">#REF!</definedName>
    <definedName name="TMG_R">#REF!</definedName>
    <definedName name="TMG_RPCH">#REF!</definedName>
    <definedName name="TMGO">#N/A</definedName>
    <definedName name="TMGO_D">#REF!</definedName>
    <definedName name="TMGO_DPCH">#REF!</definedName>
    <definedName name="TMGO_R">#REF!</definedName>
    <definedName name="TMGO_RPCH">#REF!</definedName>
    <definedName name="TMGXO">#REF!</definedName>
    <definedName name="TMGXO_D">#REF!</definedName>
    <definedName name="TMGXO_DPCH">#REF!</definedName>
    <definedName name="TMGXO_R">#REF!</definedName>
    <definedName name="TMGXO_RPCH">#REF!</definedName>
    <definedName name="TMS">#REF!</definedName>
    <definedName name="TOC">#REF!</definedName>
    <definedName name="TODO">[41]BCC!$A$1:$N$821,[41]BCC!$A$822:$N$1624</definedName>
    <definedName name="TOTAL">#N/A</definedName>
    <definedName name="Trade">#REF!</definedName>
    <definedName name="TRADE3">[10]Trade!#REF!</definedName>
    <definedName name="TRIGO">#REF!</definedName>
    <definedName name="TX">#REF!</definedName>
    <definedName name="TX_D">#REF!</definedName>
    <definedName name="TX_DPCH">#REF!</definedName>
    <definedName name="TX_R">#REF!</definedName>
    <definedName name="TX_RPCH">#REF!</definedName>
    <definedName name="TXG">#REF!</definedName>
    <definedName name="TXG_D">#N/A</definedName>
    <definedName name="TXG_DPCH">#REF!</definedName>
    <definedName name="TXG_R">#REF!</definedName>
    <definedName name="TXG_RPCH">#REF!</definedName>
    <definedName name="TXGO">#N/A</definedName>
    <definedName name="TXGO_D">#REF!</definedName>
    <definedName name="TXGO_DPCH">#REF!</definedName>
    <definedName name="TXGO_R">#REF!</definedName>
    <definedName name="TXGO_RPCH">#REF!</definedName>
    <definedName name="TXGXO">#REF!</definedName>
    <definedName name="TXGXO_D">#REF!</definedName>
    <definedName name="TXGXO_DPCH">#REF!</definedName>
    <definedName name="TXGXO_R">#REF!</definedName>
    <definedName name="TXGXO_RPCH">#REF!</definedName>
    <definedName name="TXS">#REF!</definedName>
    <definedName name="UAED">#N/A</definedName>
    <definedName name="UAED1">#N/A</definedName>
    <definedName name="UC">#N/A</definedName>
    <definedName name="UC1A">#N/A</definedName>
    <definedName name="unemp_96Q3">#REF!</definedName>
    <definedName name="unemp_96Q4">#REF!</definedName>
    <definedName name="unemp_97Q1">#REF!</definedName>
    <definedName name="unemp_97Q2">#REF!</definedName>
    <definedName name="unemp_nat">#REF!</definedName>
    <definedName name="unemp_urbrural">#REF!</definedName>
    <definedName name="USDSR">#REF!</definedName>
    <definedName name="VENEZU">#N/A</definedName>
    <definedName name="VIAAEREA">#REF!</definedName>
    <definedName name="VTITLES">#REF!</definedName>
    <definedName name="wage_govt_sector">#REF!</definedName>
    <definedName name="WAPR">#REF!</definedName>
    <definedName name="WEO">#REF!</definedName>
    <definedName name="will">'[26]SPNF Acuerdo Incl. Int.'!will</definedName>
    <definedName name="WPCP33_D">#REF!</definedName>
    <definedName name="WPCP33pch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XBANANO">#REF!</definedName>
    <definedName name="XCAFE">#REF!</definedName>
    <definedName name="XGS">#REF!</definedName>
    <definedName name="XMENSUALES">#REF!</definedName>
    <definedName name="xxWRS_1">'[20]shared data'!$A$1:$A$77</definedName>
    <definedName name="xxWRS_2">#REF!</definedName>
    <definedName name="xxWRS_3">#REF!</definedName>
    <definedName name="xxWRS_4">[30]Q5!$A$1:$A$104</definedName>
    <definedName name="xxWRS_5">[30]Q6!$A$1:$A$160</definedName>
    <definedName name="xxWRS_6">[30]Q7!$A$1:$A$59</definedName>
    <definedName name="xxWRS_7">[30]Q5!$A$1:$A$109</definedName>
    <definedName name="xxWRS_8">[30]Q6!$A$1:$A$162</definedName>
    <definedName name="xxWRS_9">[30]Q7!$A$1:$A$61</definedName>
    <definedName name="XXX">#REF!</definedName>
    <definedName name="XXX1">#REF!</definedName>
    <definedName name="ycirr">#REF!</definedName>
    <definedName name="Year">#REF!</definedName>
    <definedName name="Years">#REF!</definedName>
    <definedName name="yenr">#REF!</definedName>
    <definedName name="YRB">'[2]Imp:DSA output'!$B$9:$B$464</definedName>
    <definedName name="YRHIDE">'[2]Imp:DSA output'!$C$9:$G$464</definedName>
    <definedName name="YRPOST">'[2]Imp:DSA output'!$M$9:$IH$9</definedName>
    <definedName name="YRPRE">'[2]Imp:DSA output'!$B$9:$F$464</definedName>
    <definedName name="YRTITLES">'[2]Imp:DSA output'!$A$1</definedName>
    <definedName name="YRX">'[2]Imp:DSA output'!$S$9:$IG$464</definedName>
    <definedName name="YY">#N/A</definedName>
    <definedName name="YY1A">#N/A</definedName>
    <definedName name="Z">[2]Imp!#REF!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136" i="1" l="1"/>
  <c r="M136" i="1" s="1"/>
  <c r="N136" i="1" s="1"/>
  <c r="K136" i="1"/>
  <c r="J136" i="1"/>
  <c r="I136" i="1"/>
  <c r="H136" i="1"/>
  <c r="G136" i="1"/>
  <c r="F136" i="1"/>
  <c r="E136" i="1"/>
  <c r="D136" i="1"/>
  <c r="C136" i="1"/>
  <c r="L134" i="1"/>
  <c r="M134" i="1" s="1"/>
  <c r="N134" i="1" s="1"/>
  <c r="G134" i="1"/>
  <c r="M133" i="1"/>
  <c r="N133" i="1" s="1"/>
  <c r="L133" i="1"/>
  <c r="G133" i="1"/>
  <c r="M132" i="1"/>
  <c r="N132" i="1" s="1"/>
  <c r="L132" i="1"/>
  <c r="G132" i="1"/>
  <c r="L131" i="1"/>
  <c r="M131" i="1" s="1"/>
  <c r="N131" i="1" s="1"/>
  <c r="G131" i="1"/>
  <c r="L130" i="1"/>
  <c r="M130" i="1" s="1"/>
  <c r="G130" i="1"/>
  <c r="L129" i="1"/>
  <c r="M129" i="1" s="1"/>
  <c r="G129" i="1"/>
  <c r="M128" i="1"/>
  <c r="N128" i="1" s="1"/>
  <c r="L128" i="1"/>
  <c r="G128" i="1"/>
  <c r="M127" i="1"/>
  <c r="N127" i="1" s="1"/>
  <c r="L127" i="1"/>
  <c r="G127" i="1"/>
  <c r="L126" i="1"/>
  <c r="M126" i="1" s="1"/>
  <c r="N126" i="1" s="1"/>
  <c r="G126" i="1"/>
  <c r="G125" i="1" s="1"/>
  <c r="K125" i="1"/>
  <c r="J125" i="1"/>
  <c r="I125" i="1"/>
  <c r="H125" i="1"/>
  <c r="F125" i="1"/>
  <c r="E125" i="1"/>
  <c r="D125" i="1"/>
  <c r="C125" i="1"/>
  <c r="M123" i="1"/>
  <c r="N123" i="1" s="1"/>
  <c r="L123" i="1"/>
  <c r="G123" i="1"/>
  <c r="L122" i="1"/>
  <c r="M122" i="1" s="1"/>
  <c r="G122" i="1"/>
  <c r="M121" i="1"/>
  <c r="L121" i="1"/>
  <c r="G121" i="1"/>
  <c r="G120" i="1" s="1"/>
  <c r="K120" i="1"/>
  <c r="J120" i="1"/>
  <c r="J116" i="1" s="1"/>
  <c r="I120" i="1"/>
  <c r="H120" i="1"/>
  <c r="F120" i="1"/>
  <c r="F116" i="1" s="1"/>
  <c r="F101" i="1" s="1"/>
  <c r="E120" i="1"/>
  <c r="D120" i="1"/>
  <c r="D116" i="1" s="1"/>
  <c r="C120" i="1"/>
  <c r="L119" i="1"/>
  <c r="G119" i="1"/>
  <c r="M119" i="1" s="1"/>
  <c r="M118" i="1"/>
  <c r="N118" i="1" s="1"/>
  <c r="L118" i="1"/>
  <c r="G118" i="1"/>
  <c r="L117" i="1"/>
  <c r="K117" i="1"/>
  <c r="J117" i="1"/>
  <c r="I117" i="1"/>
  <c r="H117" i="1"/>
  <c r="F117" i="1"/>
  <c r="E117" i="1"/>
  <c r="D117" i="1"/>
  <c r="C117" i="1"/>
  <c r="K116" i="1"/>
  <c r="I116" i="1"/>
  <c r="H116" i="1"/>
  <c r="E116" i="1"/>
  <c r="C116" i="1"/>
  <c r="M115" i="1"/>
  <c r="N115" i="1" s="1"/>
  <c r="L115" i="1"/>
  <c r="G115" i="1"/>
  <c r="G114" i="1"/>
  <c r="K113" i="1"/>
  <c r="J113" i="1"/>
  <c r="I113" i="1"/>
  <c r="I108" i="1" s="1"/>
  <c r="F113" i="1"/>
  <c r="E113" i="1"/>
  <c r="D113" i="1"/>
  <c r="C113" i="1"/>
  <c r="C108" i="1" s="1"/>
  <c r="C105" i="1" s="1"/>
  <c r="C101" i="1" s="1"/>
  <c r="L112" i="1"/>
  <c r="M112" i="1" s="1"/>
  <c r="G112" i="1"/>
  <c r="L111" i="1"/>
  <c r="G111" i="1"/>
  <c r="K110" i="1"/>
  <c r="J110" i="1"/>
  <c r="J108" i="1" s="1"/>
  <c r="J105" i="1" s="1"/>
  <c r="J101" i="1" s="1"/>
  <c r="I110" i="1"/>
  <c r="H110" i="1"/>
  <c r="G110" i="1"/>
  <c r="F110" i="1"/>
  <c r="E110" i="1"/>
  <c r="D110" i="1"/>
  <c r="D108" i="1" s="1"/>
  <c r="D105" i="1" s="1"/>
  <c r="C110" i="1"/>
  <c r="M109" i="1"/>
  <c r="L109" i="1"/>
  <c r="G109" i="1"/>
  <c r="K108" i="1"/>
  <c r="K105" i="1" s="1"/>
  <c r="K101" i="1" s="1"/>
  <c r="F108" i="1"/>
  <c r="E108" i="1"/>
  <c r="E105" i="1" s="1"/>
  <c r="E101" i="1" s="1"/>
  <c r="L107" i="1"/>
  <c r="G107" i="1"/>
  <c r="K106" i="1"/>
  <c r="J106" i="1"/>
  <c r="I106" i="1"/>
  <c r="I105" i="1" s="1"/>
  <c r="I101" i="1" s="1"/>
  <c r="H106" i="1"/>
  <c r="G106" i="1"/>
  <c r="F106" i="1"/>
  <c r="E106" i="1"/>
  <c r="D106" i="1"/>
  <c r="F105" i="1"/>
  <c r="L104" i="1"/>
  <c r="M104" i="1" s="1"/>
  <c r="N104" i="1" s="1"/>
  <c r="G104" i="1"/>
  <c r="L103" i="1"/>
  <c r="M103" i="1" s="1"/>
  <c r="G103" i="1"/>
  <c r="G102" i="1" s="1"/>
  <c r="L102" i="1"/>
  <c r="M102" i="1" s="1"/>
  <c r="K102" i="1"/>
  <c r="J102" i="1"/>
  <c r="I102" i="1"/>
  <c r="H102" i="1"/>
  <c r="F102" i="1"/>
  <c r="E102" i="1"/>
  <c r="D102" i="1"/>
  <c r="C102" i="1"/>
  <c r="L100" i="1"/>
  <c r="M100" i="1" s="1"/>
  <c r="N100" i="1" s="1"/>
  <c r="G100" i="1"/>
  <c r="L98" i="1"/>
  <c r="G98" i="1"/>
  <c r="M97" i="1"/>
  <c r="L97" i="1"/>
  <c r="G97" i="1"/>
  <c r="M96" i="1"/>
  <c r="N96" i="1" s="1"/>
  <c r="L96" i="1"/>
  <c r="L95" i="1" s="1"/>
  <c r="M95" i="1" s="1"/>
  <c r="N95" i="1" s="1"/>
  <c r="G96" i="1"/>
  <c r="G95" i="1" s="1"/>
  <c r="G94" i="1" s="1"/>
  <c r="K95" i="1"/>
  <c r="K94" i="1" s="1"/>
  <c r="J95" i="1"/>
  <c r="I95" i="1"/>
  <c r="H95" i="1"/>
  <c r="F95" i="1"/>
  <c r="E95" i="1"/>
  <c r="E94" i="1" s="1"/>
  <c r="D95" i="1"/>
  <c r="C95" i="1"/>
  <c r="J94" i="1"/>
  <c r="I94" i="1"/>
  <c r="H94" i="1"/>
  <c r="F94" i="1"/>
  <c r="D94" i="1"/>
  <c r="C94" i="1"/>
  <c r="L93" i="1"/>
  <c r="M93" i="1" s="1"/>
  <c r="N93" i="1" s="1"/>
  <c r="G93" i="1"/>
  <c r="L92" i="1"/>
  <c r="M92" i="1" s="1"/>
  <c r="G92" i="1"/>
  <c r="L91" i="1"/>
  <c r="M91" i="1" s="1"/>
  <c r="N91" i="1" s="1"/>
  <c r="G91" i="1"/>
  <c r="K90" i="1"/>
  <c r="J90" i="1"/>
  <c r="J82" i="1" s="1"/>
  <c r="I90" i="1"/>
  <c r="H90" i="1"/>
  <c r="F90" i="1"/>
  <c r="E90" i="1"/>
  <c r="D90" i="1"/>
  <c r="D82" i="1" s="1"/>
  <c r="C90" i="1"/>
  <c r="L89" i="1"/>
  <c r="G89" i="1"/>
  <c r="M89" i="1" s="1"/>
  <c r="N89" i="1" s="1"/>
  <c r="L88" i="1"/>
  <c r="M88" i="1" s="1"/>
  <c r="N88" i="1" s="1"/>
  <c r="G88" i="1"/>
  <c r="L87" i="1"/>
  <c r="G87" i="1"/>
  <c r="L86" i="1"/>
  <c r="M86" i="1" s="1"/>
  <c r="N86" i="1" s="1"/>
  <c r="G86" i="1"/>
  <c r="L85" i="1"/>
  <c r="M85" i="1" s="1"/>
  <c r="N85" i="1" s="1"/>
  <c r="G85" i="1"/>
  <c r="M84" i="1"/>
  <c r="L84" i="1"/>
  <c r="G84" i="1"/>
  <c r="K83" i="1"/>
  <c r="J83" i="1"/>
  <c r="I83" i="1"/>
  <c r="H83" i="1"/>
  <c r="G83" i="1"/>
  <c r="F83" i="1"/>
  <c r="E83" i="1"/>
  <c r="D83" i="1"/>
  <c r="C83" i="1"/>
  <c r="K82" i="1"/>
  <c r="I82" i="1"/>
  <c r="F82" i="1"/>
  <c r="E82" i="1"/>
  <c r="C82" i="1"/>
  <c r="L81" i="1"/>
  <c r="M81" i="1" s="1"/>
  <c r="G81" i="1"/>
  <c r="L80" i="1"/>
  <c r="M80" i="1" s="1"/>
  <c r="N80" i="1" s="1"/>
  <c r="G80" i="1"/>
  <c r="N79" i="1"/>
  <c r="L79" i="1"/>
  <c r="M79" i="1" s="1"/>
  <c r="G79" i="1"/>
  <c r="L78" i="1"/>
  <c r="M78" i="1" s="1"/>
  <c r="N78" i="1" s="1"/>
  <c r="K78" i="1"/>
  <c r="J78" i="1"/>
  <c r="I78" i="1"/>
  <c r="H78" i="1"/>
  <c r="G78" i="1"/>
  <c r="F78" i="1"/>
  <c r="E78" i="1"/>
  <c r="D78" i="1"/>
  <c r="C78" i="1"/>
  <c r="L77" i="1"/>
  <c r="M77" i="1" s="1"/>
  <c r="N77" i="1" s="1"/>
  <c r="G77" i="1"/>
  <c r="L76" i="1"/>
  <c r="M76" i="1" s="1"/>
  <c r="N76" i="1" s="1"/>
  <c r="G76" i="1"/>
  <c r="L75" i="1"/>
  <c r="M75" i="1" s="1"/>
  <c r="N75" i="1" s="1"/>
  <c r="G75" i="1"/>
  <c r="L74" i="1"/>
  <c r="M74" i="1" s="1"/>
  <c r="N74" i="1" s="1"/>
  <c r="K74" i="1"/>
  <c r="J74" i="1"/>
  <c r="I74" i="1"/>
  <c r="H74" i="1"/>
  <c r="G74" i="1"/>
  <c r="F74" i="1"/>
  <c r="E74" i="1"/>
  <c r="D74" i="1"/>
  <c r="C74" i="1"/>
  <c r="L73" i="1"/>
  <c r="M73" i="1" s="1"/>
  <c r="N73" i="1" s="1"/>
  <c r="G73" i="1"/>
  <c r="L72" i="1"/>
  <c r="M72" i="1" s="1"/>
  <c r="N72" i="1" s="1"/>
  <c r="G72" i="1"/>
  <c r="N71" i="1"/>
  <c r="L71" i="1"/>
  <c r="M71" i="1" s="1"/>
  <c r="G71" i="1"/>
  <c r="K70" i="1"/>
  <c r="J70" i="1"/>
  <c r="I70" i="1"/>
  <c r="H70" i="1"/>
  <c r="G70" i="1"/>
  <c r="F70" i="1"/>
  <c r="F63" i="1" s="1"/>
  <c r="E70" i="1"/>
  <c r="E63" i="1" s="1"/>
  <c r="E62" i="1" s="1"/>
  <c r="D70" i="1"/>
  <c r="C70" i="1"/>
  <c r="L69" i="1"/>
  <c r="M69" i="1" s="1"/>
  <c r="N69" i="1" s="1"/>
  <c r="G69" i="1"/>
  <c r="L68" i="1"/>
  <c r="M68" i="1" s="1"/>
  <c r="N68" i="1" s="1"/>
  <c r="G68" i="1"/>
  <c r="N67" i="1"/>
  <c r="M67" i="1"/>
  <c r="L67" i="1"/>
  <c r="G67" i="1"/>
  <c r="L66" i="1"/>
  <c r="G66" i="1"/>
  <c r="G65" i="1" s="1"/>
  <c r="G64" i="1" s="1"/>
  <c r="G63" i="1" s="1"/>
  <c r="G62" i="1" s="1"/>
  <c r="K65" i="1"/>
  <c r="J65" i="1"/>
  <c r="I65" i="1"/>
  <c r="H65" i="1"/>
  <c r="F65" i="1"/>
  <c r="E65" i="1"/>
  <c r="D65" i="1"/>
  <c r="D64" i="1" s="1"/>
  <c r="D63" i="1" s="1"/>
  <c r="D62" i="1" s="1"/>
  <c r="C65" i="1"/>
  <c r="K64" i="1"/>
  <c r="J64" i="1"/>
  <c r="J63" i="1" s="1"/>
  <c r="J62" i="1" s="1"/>
  <c r="I64" i="1"/>
  <c r="H64" i="1"/>
  <c r="F64" i="1"/>
  <c r="E64" i="1"/>
  <c r="C64" i="1"/>
  <c r="K63" i="1"/>
  <c r="I63" i="1"/>
  <c r="H63" i="1"/>
  <c r="C63" i="1"/>
  <c r="K62" i="1"/>
  <c r="I62" i="1"/>
  <c r="H62" i="1"/>
  <c r="C62" i="1"/>
  <c r="L61" i="1"/>
  <c r="M61" i="1" s="1"/>
  <c r="N61" i="1" s="1"/>
  <c r="G61" i="1"/>
  <c r="N60" i="1"/>
  <c r="M60" i="1"/>
  <c r="L60" i="1"/>
  <c r="G60" i="1"/>
  <c r="L59" i="1"/>
  <c r="G59" i="1"/>
  <c r="M58" i="1"/>
  <c r="L58" i="1"/>
  <c r="G58" i="1"/>
  <c r="K57" i="1"/>
  <c r="J57" i="1"/>
  <c r="I57" i="1"/>
  <c r="H57" i="1"/>
  <c r="G57" i="1"/>
  <c r="F57" i="1"/>
  <c r="E57" i="1"/>
  <c r="D57" i="1"/>
  <c r="C57" i="1"/>
  <c r="K56" i="1"/>
  <c r="J56" i="1"/>
  <c r="I56" i="1"/>
  <c r="H56" i="1"/>
  <c r="G56" i="1"/>
  <c r="F56" i="1"/>
  <c r="E56" i="1"/>
  <c r="D56" i="1"/>
  <c r="C56" i="1"/>
  <c r="M55" i="1"/>
  <c r="N55" i="1" s="1"/>
  <c r="L55" i="1"/>
  <c r="G55" i="1"/>
  <c r="L54" i="1"/>
  <c r="G54" i="1"/>
  <c r="N53" i="1"/>
  <c r="M53" i="1"/>
  <c r="L53" i="1"/>
  <c r="G53" i="1"/>
  <c r="M52" i="1"/>
  <c r="N52" i="1" s="1"/>
  <c r="L52" i="1"/>
  <c r="G52" i="1"/>
  <c r="L51" i="1"/>
  <c r="G51" i="1"/>
  <c r="G49" i="1" s="1"/>
  <c r="M49" i="1" s="1"/>
  <c r="N49" i="1" s="1"/>
  <c r="N50" i="1"/>
  <c r="M50" i="1"/>
  <c r="L50" i="1"/>
  <c r="G50" i="1"/>
  <c r="L49" i="1"/>
  <c r="K49" i="1"/>
  <c r="J49" i="1"/>
  <c r="I49" i="1"/>
  <c r="H49" i="1"/>
  <c r="H46" i="1" s="1"/>
  <c r="F49" i="1"/>
  <c r="F46" i="1" s="1"/>
  <c r="E49" i="1"/>
  <c r="D49" i="1"/>
  <c r="C49" i="1"/>
  <c r="M48" i="1"/>
  <c r="N48" i="1" s="1"/>
  <c r="L48" i="1"/>
  <c r="L47" i="1" s="1"/>
  <c r="G48" i="1"/>
  <c r="G47" i="1" s="1"/>
  <c r="K47" i="1"/>
  <c r="J47" i="1"/>
  <c r="I47" i="1"/>
  <c r="H47" i="1"/>
  <c r="F47" i="1"/>
  <c r="E47" i="1"/>
  <c r="D47" i="1"/>
  <c r="C47" i="1"/>
  <c r="K46" i="1"/>
  <c r="J46" i="1"/>
  <c r="I46" i="1"/>
  <c r="E46" i="1"/>
  <c r="D46" i="1"/>
  <c r="C46" i="1"/>
  <c r="L45" i="1"/>
  <c r="M45" i="1" s="1"/>
  <c r="N45" i="1" s="1"/>
  <c r="G45" i="1"/>
  <c r="G44" i="1"/>
  <c r="H44" i="1" s="1"/>
  <c r="L44" i="1" s="1"/>
  <c r="M44" i="1" s="1"/>
  <c r="M43" i="1"/>
  <c r="N43" i="1" s="1"/>
  <c r="L43" i="1"/>
  <c r="G43" i="1"/>
  <c r="L42" i="1"/>
  <c r="G42" i="1"/>
  <c r="M42" i="1" s="1"/>
  <c r="N42" i="1" s="1"/>
  <c r="L41" i="1"/>
  <c r="G41" i="1"/>
  <c r="M41" i="1" s="1"/>
  <c r="N41" i="1" s="1"/>
  <c r="M40" i="1"/>
  <c r="N40" i="1" s="1"/>
  <c r="L40" i="1"/>
  <c r="L39" i="1" s="1"/>
  <c r="G40" i="1"/>
  <c r="K39" i="1"/>
  <c r="K36" i="1" s="1"/>
  <c r="J39" i="1"/>
  <c r="J36" i="1" s="1"/>
  <c r="I39" i="1"/>
  <c r="H39" i="1"/>
  <c r="F39" i="1"/>
  <c r="E39" i="1"/>
  <c r="E36" i="1" s="1"/>
  <c r="E24" i="1" s="1"/>
  <c r="D39" i="1"/>
  <c r="D36" i="1" s="1"/>
  <c r="C39" i="1"/>
  <c r="L38" i="1"/>
  <c r="G38" i="1"/>
  <c r="M38" i="1" s="1"/>
  <c r="N38" i="1" s="1"/>
  <c r="L37" i="1"/>
  <c r="G37" i="1"/>
  <c r="M37" i="1" s="1"/>
  <c r="N37" i="1" s="1"/>
  <c r="I36" i="1"/>
  <c r="H36" i="1"/>
  <c r="F36" i="1"/>
  <c r="C36" i="1"/>
  <c r="L35" i="1"/>
  <c r="M35" i="1" s="1"/>
  <c r="N35" i="1" s="1"/>
  <c r="G35" i="1"/>
  <c r="L34" i="1"/>
  <c r="G34" i="1"/>
  <c r="M34" i="1" s="1"/>
  <c r="N34" i="1" s="1"/>
  <c r="N33" i="1"/>
  <c r="L33" i="1"/>
  <c r="G33" i="1"/>
  <c r="M33" i="1" s="1"/>
  <c r="M32" i="1"/>
  <c r="N32" i="1" s="1"/>
  <c r="L32" i="1"/>
  <c r="G32" i="1"/>
  <c r="L31" i="1"/>
  <c r="G31" i="1"/>
  <c r="N30" i="1"/>
  <c r="L30" i="1"/>
  <c r="G30" i="1"/>
  <c r="M30" i="1" s="1"/>
  <c r="L29" i="1"/>
  <c r="L28" i="1" s="1"/>
  <c r="G29" i="1"/>
  <c r="K28" i="1"/>
  <c r="K24" i="1" s="1"/>
  <c r="J28" i="1"/>
  <c r="J24" i="1" s="1"/>
  <c r="I28" i="1"/>
  <c r="H28" i="1"/>
  <c r="F28" i="1"/>
  <c r="E28" i="1"/>
  <c r="D28" i="1"/>
  <c r="D24" i="1" s="1"/>
  <c r="C28" i="1"/>
  <c r="L27" i="1"/>
  <c r="G27" i="1"/>
  <c r="M27" i="1" s="1"/>
  <c r="N27" i="1" s="1"/>
  <c r="N26" i="1"/>
  <c r="L26" i="1"/>
  <c r="G26" i="1"/>
  <c r="M26" i="1" s="1"/>
  <c r="L25" i="1"/>
  <c r="K25" i="1"/>
  <c r="J25" i="1"/>
  <c r="I25" i="1"/>
  <c r="H25" i="1"/>
  <c r="G25" i="1"/>
  <c r="F25" i="1"/>
  <c r="E25" i="1"/>
  <c r="D25" i="1"/>
  <c r="C25" i="1"/>
  <c r="I24" i="1"/>
  <c r="H24" i="1"/>
  <c r="F24" i="1"/>
  <c r="C24" i="1"/>
  <c r="L23" i="1"/>
  <c r="M23" i="1" s="1"/>
  <c r="N23" i="1" s="1"/>
  <c r="G23" i="1"/>
  <c r="L22" i="1"/>
  <c r="G22" i="1"/>
  <c r="M22" i="1" s="1"/>
  <c r="N22" i="1" s="1"/>
  <c r="M21" i="1"/>
  <c r="N21" i="1" s="1"/>
  <c r="L21" i="1"/>
  <c r="G21" i="1"/>
  <c r="L20" i="1"/>
  <c r="M20" i="1" s="1"/>
  <c r="N20" i="1" s="1"/>
  <c r="G20" i="1"/>
  <c r="L19" i="1"/>
  <c r="G19" i="1"/>
  <c r="M19" i="1" s="1"/>
  <c r="N19" i="1" s="1"/>
  <c r="M18" i="1"/>
  <c r="N18" i="1" s="1"/>
  <c r="L18" i="1"/>
  <c r="G18" i="1"/>
  <c r="L17" i="1"/>
  <c r="L16" i="1" s="1"/>
  <c r="G17" i="1"/>
  <c r="K16" i="1"/>
  <c r="K15" i="1" s="1"/>
  <c r="K9" i="1" s="1"/>
  <c r="K8" i="1" s="1"/>
  <c r="J16" i="1"/>
  <c r="J15" i="1" s="1"/>
  <c r="J9" i="1" s="1"/>
  <c r="J8" i="1" s="1"/>
  <c r="J99" i="1" s="1"/>
  <c r="I16" i="1"/>
  <c r="H16" i="1"/>
  <c r="F16" i="1"/>
  <c r="E16" i="1"/>
  <c r="D16" i="1"/>
  <c r="D15" i="1" s="1"/>
  <c r="D9" i="1" s="1"/>
  <c r="D8" i="1" s="1"/>
  <c r="D99" i="1" s="1"/>
  <c r="C16" i="1"/>
  <c r="C15" i="1" s="1"/>
  <c r="I15" i="1"/>
  <c r="H15" i="1"/>
  <c r="F15" i="1"/>
  <c r="E15" i="1"/>
  <c r="L14" i="1"/>
  <c r="G14" i="1"/>
  <c r="M14" i="1" s="1"/>
  <c r="N14" i="1" s="1"/>
  <c r="M13" i="1"/>
  <c r="N13" i="1" s="1"/>
  <c r="L13" i="1"/>
  <c r="G13" i="1"/>
  <c r="M12" i="1"/>
  <c r="N12" i="1" s="1"/>
  <c r="L12" i="1"/>
  <c r="G12" i="1"/>
  <c r="L11" i="1"/>
  <c r="L10" i="1" s="1"/>
  <c r="G11" i="1"/>
  <c r="M11" i="1" s="1"/>
  <c r="N11" i="1" s="1"/>
  <c r="K10" i="1"/>
  <c r="J10" i="1"/>
  <c r="I10" i="1"/>
  <c r="H10" i="1"/>
  <c r="F10" i="1"/>
  <c r="E10" i="1"/>
  <c r="D10" i="1"/>
  <c r="C10" i="1"/>
  <c r="I9" i="1"/>
  <c r="H9" i="1"/>
  <c r="I8" i="1"/>
  <c r="K99" i="1" l="1"/>
  <c r="C9" i="1"/>
  <c r="C8" i="1" s="1"/>
  <c r="F9" i="1"/>
  <c r="F8" i="1" s="1"/>
  <c r="F99" i="1" s="1"/>
  <c r="M47" i="1"/>
  <c r="N47" i="1" s="1"/>
  <c r="L46" i="1"/>
  <c r="M46" i="1" s="1"/>
  <c r="N46" i="1" s="1"/>
  <c r="M51" i="1"/>
  <c r="N51" i="1" s="1"/>
  <c r="D101" i="1"/>
  <c r="D124" i="1" s="1"/>
  <c r="D135" i="1" s="1"/>
  <c r="J124" i="1"/>
  <c r="J135" i="1" s="1"/>
  <c r="L120" i="1"/>
  <c r="M16" i="1"/>
  <c r="N16" i="1" s="1"/>
  <c r="L15" i="1"/>
  <c r="E9" i="1"/>
  <c r="E8" i="1" s="1"/>
  <c r="E99" i="1" s="1"/>
  <c r="M25" i="1"/>
  <c r="N25" i="1" s="1"/>
  <c r="G16" i="1"/>
  <c r="G15" i="1" s="1"/>
  <c r="M31" i="1"/>
  <c r="N31" i="1" s="1"/>
  <c r="G28" i="1"/>
  <c r="G24" i="1" s="1"/>
  <c r="M59" i="1"/>
  <c r="N59" i="1" s="1"/>
  <c r="L57" i="1"/>
  <c r="L65" i="1"/>
  <c r="M66" i="1"/>
  <c r="N66" i="1" s="1"/>
  <c r="F62" i="1"/>
  <c r="L70" i="1"/>
  <c r="M70" i="1" s="1"/>
  <c r="N70" i="1" s="1"/>
  <c r="L83" i="1"/>
  <c r="L90" i="1"/>
  <c r="H114" i="1"/>
  <c r="G113" i="1"/>
  <c r="G108" i="1" s="1"/>
  <c r="G10" i="1"/>
  <c r="M17" i="1"/>
  <c r="N17" i="1" s="1"/>
  <c r="M29" i="1"/>
  <c r="N29" i="1" s="1"/>
  <c r="M39" i="1"/>
  <c r="N39" i="1" s="1"/>
  <c r="L36" i="1"/>
  <c r="M36" i="1" s="1"/>
  <c r="N36" i="1" s="1"/>
  <c r="M54" i="1"/>
  <c r="N54" i="1" s="1"/>
  <c r="G90" i="1"/>
  <c r="G82" i="1" s="1"/>
  <c r="L110" i="1"/>
  <c r="M111" i="1"/>
  <c r="N111" i="1" s="1"/>
  <c r="G105" i="1"/>
  <c r="L106" i="1"/>
  <c r="M107" i="1"/>
  <c r="M106" i="1" s="1"/>
  <c r="I99" i="1"/>
  <c r="M98" i="1"/>
  <c r="N98" i="1" s="1"/>
  <c r="L94" i="1"/>
  <c r="G117" i="1"/>
  <c r="G46" i="1"/>
  <c r="C99" i="1"/>
  <c r="C124" i="1" s="1"/>
  <c r="C135" i="1" s="1"/>
  <c r="H82" i="1"/>
  <c r="H8" i="1" s="1"/>
  <c r="H99" i="1" s="1"/>
  <c r="G39" i="1"/>
  <c r="G36" i="1" s="1"/>
  <c r="L125" i="1"/>
  <c r="M125" i="1" s="1"/>
  <c r="N125" i="1" s="1"/>
  <c r="E124" i="1" l="1"/>
  <c r="E135" i="1" s="1"/>
  <c r="G101" i="1"/>
  <c r="M110" i="1"/>
  <c r="N110" i="1" s="1"/>
  <c r="M28" i="1"/>
  <c r="N28" i="1" s="1"/>
  <c r="K124" i="1"/>
  <c r="K135" i="1" s="1"/>
  <c r="M117" i="1"/>
  <c r="N117" i="1" s="1"/>
  <c r="G116" i="1"/>
  <c r="F124" i="1"/>
  <c r="F135" i="1" s="1"/>
  <c r="I124" i="1"/>
  <c r="I135" i="1" s="1"/>
  <c r="L114" i="1"/>
  <c r="H113" i="1"/>
  <c r="H108" i="1" s="1"/>
  <c r="H105" i="1" s="1"/>
  <c r="H101" i="1" s="1"/>
  <c r="H124" i="1" s="1"/>
  <c r="H135" i="1" s="1"/>
  <c r="M65" i="1"/>
  <c r="N65" i="1" s="1"/>
  <c r="L64" i="1"/>
  <c r="G99" i="1"/>
  <c r="M94" i="1"/>
  <c r="N94" i="1" s="1"/>
  <c r="M10" i="1"/>
  <c r="N10" i="1" s="1"/>
  <c r="G9" i="1"/>
  <c r="G8" i="1" s="1"/>
  <c r="M90" i="1"/>
  <c r="N90" i="1" s="1"/>
  <c r="L56" i="1"/>
  <c r="M56" i="1" s="1"/>
  <c r="N56" i="1" s="1"/>
  <c r="M57" i="1"/>
  <c r="N57" i="1" s="1"/>
  <c r="L82" i="1"/>
  <c r="M82" i="1" s="1"/>
  <c r="N82" i="1" s="1"/>
  <c r="M83" i="1"/>
  <c r="N83" i="1" s="1"/>
  <c r="M15" i="1"/>
  <c r="N15" i="1" s="1"/>
  <c r="M120" i="1"/>
  <c r="L116" i="1"/>
  <c r="M116" i="1" s="1"/>
  <c r="N116" i="1" s="1"/>
  <c r="L24" i="1"/>
  <c r="M114" i="1" l="1"/>
  <c r="L113" i="1"/>
  <c r="G124" i="1"/>
  <c r="G135" i="1" s="1"/>
  <c r="M64" i="1"/>
  <c r="N64" i="1" s="1"/>
  <c r="L63" i="1"/>
  <c r="M24" i="1"/>
  <c r="N24" i="1" s="1"/>
  <c r="L9" i="1"/>
  <c r="L135" i="1"/>
  <c r="M63" i="1" l="1"/>
  <c r="N63" i="1" s="1"/>
  <c r="L62" i="1"/>
  <c r="M62" i="1" s="1"/>
  <c r="N62" i="1" s="1"/>
  <c r="M113" i="1"/>
  <c r="N113" i="1" s="1"/>
  <c r="L108" i="1"/>
  <c r="M135" i="1"/>
  <c r="N135" i="1" s="1"/>
  <c r="L8" i="1"/>
  <c r="M9" i="1"/>
  <c r="N9" i="1" s="1"/>
  <c r="M108" i="1" l="1"/>
  <c r="N108" i="1" s="1"/>
  <c r="L105" i="1"/>
  <c r="M8" i="1"/>
  <c r="N8" i="1" s="1"/>
  <c r="L99" i="1"/>
  <c r="M99" i="1" l="1"/>
  <c r="N99" i="1" s="1"/>
  <c r="M105" i="1"/>
  <c r="N105" i="1" s="1"/>
  <c r="L101" i="1"/>
  <c r="M101" i="1" l="1"/>
  <c r="N101" i="1" s="1"/>
  <c r="L124" i="1"/>
  <c r="M124" i="1" s="1"/>
  <c r="N124" i="1" s="1"/>
</calcChain>
</file>

<file path=xl/sharedStrings.xml><?xml version="1.0" encoding="utf-8"?>
<sst xmlns="http://schemas.openxmlformats.org/spreadsheetml/2006/main" count="154" uniqueCount="140">
  <si>
    <t>CUADRO No.1</t>
  </si>
  <si>
    <t>INGRESOS FISCALES COMPARADOS, SEGÚN PRINCIPALES PARTIDAS</t>
  </si>
  <si>
    <t>ENERO-ABRIL  2025/2024</t>
  </si>
  <si>
    <r>
      <t>(En millones RD$)</t>
    </r>
    <r>
      <rPr>
        <i/>
        <vertAlign val="superscript"/>
        <sz val="11"/>
        <color indexed="8"/>
        <rFont val="Gotham"/>
      </rPr>
      <t xml:space="preserve"> </t>
    </r>
  </si>
  <si>
    <t>I</t>
  </si>
  <si>
    <t>PARTIDAS</t>
  </si>
  <si>
    <t>2024</t>
  </si>
  <si>
    <t>2025</t>
  </si>
  <si>
    <t>VARIACION</t>
  </si>
  <si>
    <t>ENERO</t>
  </si>
  <si>
    <t>FEBRERO</t>
  </si>
  <si>
    <t>MARZO</t>
  </si>
  <si>
    <t>ABRIL</t>
  </si>
  <si>
    <t>Abs.</t>
  </si>
  <si>
    <t>%</t>
  </si>
  <si>
    <t>A) INGRESOS CORRIENTES</t>
  </si>
  <si>
    <t>I) IMPUESTOS</t>
  </si>
  <si>
    <t>1) IMPUESTOS SOBRE LOS INGRESOS</t>
  </si>
  <si>
    <t>- Impuestos sobre la Renta de Personas Físicas</t>
  </si>
  <si>
    <t>- Impuestos sobre Los Ingresos de las Empresas y Otras Corporaciones</t>
  </si>
  <si>
    <t xml:space="preserve">- Impuestos sobre los Ingresos Aplicados sin Distinción de Persona </t>
  </si>
  <si>
    <t>- Accesorios sobre los Impuestos a  los Ingresos</t>
  </si>
  <si>
    <t>2)  IMPUESTOS SOBRE LA PROPIEDAD</t>
  </si>
  <si>
    <t>- Impuestos sobre la Propiedad y Transacciones Financieras y de Capital</t>
  </si>
  <si>
    <t>- Impuesto a la Propiedad Inmobiliaria (IPI)</t>
  </si>
  <si>
    <t>- Impuestos sobre Activos</t>
  </si>
  <si>
    <t>- Impuesto sobre Operaciones Inmobiliarias</t>
  </si>
  <si>
    <t>- Impuestos sobre Transferencias de Bienes Muebles</t>
  </si>
  <si>
    <t>- Impuesto sobre Cheques</t>
  </si>
  <si>
    <t>- Otros</t>
  </si>
  <si>
    <t>-  Accesorios sobre la Propiedad</t>
  </si>
  <si>
    <t>3) IMPUESTOS INTERNOS SOBRE MERCANCIAS Y SERVICIOS</t>
  </si>
  <si>
    <t>- Impuestos sobre los Bienes y Servicios</t>
  </si>
  <si>
    <t>- ITBIS Interno</t>
  </si>
  <si>
    <t>- ITBIS Externo</t>
  </si>
  <si>
    <t>- Impuestos Adicionales y Selectivos sobre Bienes y Servicios</t>
  </si>
  <si>
    <t>- Impuesto específico sobre los hidrocarburos</t>
  </si>
  <si>
    <t>- Impuesto selectivo Ad Valorem sobre hidrocarburos</t>
  </si>
  <si>
    <t>- Impuestos Selectivos a Bebidas Alcohólicas</t>
  </si>
  <si>
    <t>- Impuesto Selectivo al Tabaco y los Cigarrillos</t>
  </si>
  <si>
    <t>- Impuestos Selectivo a las Telecomunicaciones</t>
  </si>
  <si>
    <t>- Impuestos Selectivo a los Seguros</t>
  </si>
  <si>
    <t>- Impuestos Sobre el Uso de Bienes y Licencias</t>
  </si>
  <si>
    <t>- 17% Registro de Propiedad de vehículo</t>
  </si>
  <si>
    <t>- Derecho de Circulación Vehículos de Motor</t>
  </si>
  <si>
    <t>- Licencias para Portar Armas de Fuego</t>
  </si>
  <si>
    <t>Fondo General</t>
  </si>
  <si>
    <t xml:space="preserve">Recursos de Captación Directa del Ministerio de Interior y Policia </t>
  </si>
  <si>
    <t xml:space="preserve">- Imp. específico Bancas de Apuestas de Lotería  </t>
  </si>
  <si>
    <t>- Imp. específico Bancas de Apuestas  deportivas</t>
  </si>
  <si>
    <t>- Accesorios sobre Impuestos Internos a  Mercancías y  Servicios</t>
  </si>
  <si>
    <t>4) IMPUESTOS SOBRE EL COMERCIO Y LAS TRANSACCIONES/COMERCIO EXTERIOR</t>
  </si>
  <si>
    <t>Sobre las Importaciones</t>
  </si>
  <si>
    <t>- Arancel</t>
  </si>
  <si>
    <t>Otros Impuestos sobre el Comercio Exterior</t>
  </si>
  <si>
    <t>- Impuesto a la Salida de Pasajeros al Exterior por Aeropuertos y Puertos</t>
  </si>
  <si>
    <t>- Derechos Consulares</t>
  </si>
  <si>
    <t>5) IMPUESTOS ECOLOGICOS</t>
  </si>
  <si>
    <t>6)  IMPUESTOS DIVERSOS</t>
  </si>
  <si>
    <t>II) CONTRIBUCIONES SOCIALES</t>
  </si>
  <si>
    <t xml:space="preserve">III) TRANSFERENCIAS </t>
  </si>
  <si>
    <t>- Transferencias Corrientes</t>
  </si>
  <si>
    <t>- Del Gobierno Central</t>
  </si>
  <si>
    <t xml:space="preserve"> -Del Sector Privado Interno</t>
  </si>
  <si>
    <t xml:space="preserve">- De Instituciones  Públicas Descentralizadas o Autónomas </t>
  </si>
  <si>
    <t>IV) INGRESOS POR CONTRAPRESTACION</t>
  </si>
  <si>
    <t>- Ventas de Bienes y Servicios</t>
  </si>
  <si>
    <t>- Ventas de Mercancías del Estado</t>
  </si>
  <si>
    <t>- PROMESE</t>
  </si>
  <si>
    <t>- Fondo General</t>
  </si>
  <si>
    <t>- Recursos de captación directa del programa PROMESE CAL ( D. No. 308-97)</t>
  </si>
  <si>
    <t>- Ingresos de las Inst. Centralizadas en mercancías en la CUT</t>
  </si>
  <si>
    <t>- Otras Ventas</t>
  </si>
  <si>
    <t>- Ventas de Servicios del Estado</t>
  </si>
  <si>
    <t>- Otras Ventas de Servicios del Gobierno Central</t>
  </si>
  <si>
    <t>- Ingresos de las Inst. Centralizadas en Servicios en la CUT</t>
  </si>
  <si>
    <t>- Tasas</t>
  </si>
  <si>
    <t>- Tarjetas de Turismo</t>
  </si>
  <si>
    <t>- Expedición y Renovación de Pasaportes</t>
  </si>
  <si>
    <t>- Derechos Administrativos</t>
  </si>
  <si>
    <t xml:space="preserve"> - Recursos de Captación Directa para el Fomento y Desarrollo del Gas Natural en el Parque vehicular</t>
  </si>
  <si>
    <t>- Otros ingresos de las Inst. Centralizadas en Servicios en la CUT</t>
  </si>
  <si>
    <t>V) OTROS INGRESOS</t>
  </si>
  <si>
    <t>- Rentas de la Propiedad</t>
  </si>
  <si>
    <t>- Dividendos por Inversiones Empresariales</t>
  </si>
  <si>
    <t>- Intereses por Colocación de Inversiones Financieras</t>
  </si>
  <si>
    <t>- Arriendo de Activos Tangibles No Producidos</t>
  </si>
  <si>
    <t>- Multas y Sanciones</t>
  </si>
  <si>
    <t xml:space="preserve">     - Recursos de Captación Directa de la Procuradoria General de la República ( multas de tránsito)</t>
  </si>
  <si>
    <t>- Ingresos Diversos</t>
  </si>
  <si>
    <t>- Ingresos por diferencial del gas licuado de petróleo</t>
  </si>
  <si>
    <t>- Ingresos TSS</t>
  </si>
  <si>
    <t>B)  INGRESOS DE CAPITAL</t>
  </si>
  <si>
    <t>- Ventas de Activos No Financieros</t>
  </si>
  <si>
    <t>- Venta de  Activos Fijos</t>
  </si>
  <si>
    <t>- Ventas de Activos Intangibles</t>
  </si>
  <si>
    <t>- Transferencias Capital</t>
  </si>
  <si>
    <t>TOTAL</t>
  </si>
  <si>
    <t>DONACIONES</t>
  </si>
  <si>
    <t>FUENTES FINANCIERAS</t>
  </si>
  <si>
    <t>Disminución de Activos Financieros</t>
  </si>
  <si>
    <t xml:space="preserve"> -Disminución de documentos por cobrar de largo plazo</t>
  </si>
  <si>
    <t>- Recuperación de Prestamos Internos</t>
  </si>
  <si>
    <t>Incremento de Pasivos Financieros</t>
  </si>
  <si>
    <t>Incremento de Pasivos Corrientes</t>
  </si>
  <si>
    <t xml:space="preserve">- Obtención de Préstamos Internos a Corto Plazo </t>
  </si>
  <si>
    <t>Incremento de Pasivos No Corrientes</t>
  </si>
  <si>
    <t>Incremento de cuentas por pagar Externas de largo plazo</t>
  </si>
  <si>
    <t>-</t>
  </si>
  <si>
    <t>Colocación de Títulos, Valores de la Deuda Pública a Largo Plazo</t>
  </si>
  <si>
    <t>- De la Deuda Pública Interna  a Largo Plazo</t>
  </si>
  <si>
    <t>- De la Deuda Pública Externa  a Largo Plazo</t>
  </si>
  <si>
    <t>Obtención de Préstamos de la Deuda Pública a Largo Plazo</t>
  </si>
  <si>
    <t>- De la Deuda Pública Interna a Largo Plazo</t>
  </si>
  <si>
    <t>- De la Deuda Pública Externa a Largo Plazo</t>
  </si>
  <si>
    <t>Importes a devengar por primas en colocaciones de títulos valores</t>
  </si>
  <si>
    <t>Primas por colocación de títulos valores internos y externos de largo plazo</t>
  </si>
  <si>
    <t>- valores internos</t>
  </si>
  <si>
    <t>-  valores externos</t>
  </si>
  <si>
    <t>Intereses corridos internos y externos de largo plazo</t>
  </si>
  <si>
    <t xml:space="preserve">- títulos internos </t>
  </si>
  <si>
    <t>- títulos externos</t>
  </si>
  <si>
    <t xml:space="preserve"> Incremento de disponibilidades (Reintegros de cheques de periodos anteriores y devolución de recursos a la CUT años anteriores)</t>
  </si>
  <si>
    <t>Otros Ingresos:</t>
  </si>
  <si>
    <t xml:space="preserve">INFOTEP </t>
  </si>
  <si>
    <t>Plan de construcciones (Ley 6-86) -Fondo Pensiones Trabajadores de la Construcción</t>
  </si>
  <si>
    <t xml:space="preserve">Fianzas Judiciales y depósitos en consignación </t>
  </si>
  <si>
    <t xml:space="preserve">Fondo para Registro y Devolución de los Depósitos en excesos en la Cuenta Única del Tesoro </t>
  </si>
  <si>
    <t>Devolución de Recursos a empleados por Retenciones Excesivas por TSS.</t>
  </si>
  <si>
    <t>Venta de Sellos Especiales para el Colegio de Abogados</t>
  </si>
  <si>
    <t>Fondo de contribución especial para la gestión integral de residuos</t>
  </si>
  <si>
    <t>Patrimonio público recuperado</t>
  </si>
  <si>
    <t>Ingresos de las Inst. Centralizadas en la CUT No Presupuestaria</t>
  </si>
  <si>
    <t>TOTAL DE INGRESOS REPORTADOS EN EL SIGEF</t>
  </si>
  <si>
    <t>Ingresos de las Inst. Centralizadas en la CUT Presupuestaria</t>
  </si>
  <si>
    <t>FUENTE: Elaborado por la Direción General de Política y Legislación Tributaria (DGPLT) del Ministerio de Hacienda, con los datos del Sistema Integrado de Gestión Financiera (SIGEF)</t>
  </si>
  <si>
    <t xml:space="preserve">NOTAS: </t>
  </si>
  <si>
    <t xml:space="preserve">(1) Cifras sujetas a rectificación.  Incluye los dólares convertidos a la tasa oficial. </t>
  </si>
  <si>
    <t xml:space="preserve">     Excluye los Depósitos a Cargo del Estado, Fondos Especiales y de Terceros, ingresos de las instituciones centralizadas en la CUT no presupuestaria y los depósitos en exceso de las recaudadoras.  </t>
  </si>
  <si>
    <t>Las informaciones presentadas difieren de las presentadas en  Portal de Transparencia Fiscal,  ya que solo incluyen los ingresos presupuestarios.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</si>
</sst>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#,##0.0_);\(#,##0.0\)"/>
    <numFmt numFmtId="165" formatCode="_(* #,##0.0_);_(* \(#,##0.0\);_(* &quot;-&quot;??_);_(@_)"/>
    <numFmt numFmtId="166" formatCode="#,##0.000_);\(#,##0.000\)"/>
  </numFmts>
  <fonts count="23" x14ac:knownFonts="1">
    <font>
      <sz val="10"/>
      <name val="Arial"/>
    </font>
    <font>
      <b/>
      <i/>
      <sz val="12"/>
      <color indexed="8"/>
      <name val="Gotham"/>
    </font>
    <font>
      <b/>
      <sz val="12"/>
      <color indexed="8"/>
      <name val="Gotham"/>
    </font>
    <font>
      <i/>
      <sz val="11"/>
      <color indexed="8"/>
      <name val="Gotham"/>
    </font>
    <font>
      <i/>
      <vertAlign val="superscript"/>
      <sz val="11"/>
      <color indexed="8"/>
      <name val="Gotham"/>
    </font>
    <font>
      <b/>
      <sz val="10"/>
      <color theme="0"/>
      <name val="Gotham"/>
    </font>
    <font>
      <b/>
      <sz val="10"/>
      <color indexed="8"/>
      <name val="Gotham"/>
    </font>
    <font>
      <sz val="10"/>
      <name val="Arial"/>
      <family val="2"/>
    </font>
    <font>
      <sz val="10"/>
      <color indexed="8"/>
      <name val="Gotham"/>
    </font>
    <font>
      <sz val="10"/>
      <name val="Gotham"/>
    </font>
    <font>
      <sz val="10"/>
      <color rgb="FFFF0000"/>
      <name val="Arial"/>
      <family val="2"/>
    </font>
    <font>
      <b/>
      <u/>
      <sz val="10"/>
      <color indexed="8"/>
      <name val="Gotham"/>
    </font>
    <font>
      <u/>
      <sz val="10"/>
      <color indexed="8"/>
      <name val="Gotham"/>
    </font>
    <font>
      <sz val="10"/>
      <color indexed="8"/>
      <name val="Segoe UI"/>
      <family val="2"/>
    </font>
    <font>
      <b/>
      <sz val="10"/>
      <name val="Gotham"/>
    </font>
    <font>
      <b/>
      <sz val="9"/>
      <name val="Gotham"/>
    </font>
    <font>
      <sz val="8"/>
      <color indexed="8"/>
      <name val="Gotham"/>
    </font>
    <font>
      <b/>
      <sz val="9"/>
      <color indexed="8"/>
      <name val="Gotham"/>
    </font>
    <font>
      <sz val="8"/>
      <name val="Gotham"/>
    </font>
    <font>
      <sz val="11"/>
      <name val="Arial"/>
      <family val="2"/>
    </font>
    <font>
      <sz val="9"/>
      <color indexed="8"/>
      <name val="Gotham"/>
    </font>
    <font>
      <sz val="8"/>
      <name val="Arial"/>
      <family val="2"/>
    </font>
    <font>
      <sz val="87"/>
      <name val="Gotham"/>
    </font>
  </fonts>
  <fills count="6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749992370372631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5">
    <xf numFmtId="0" fontId="0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</cellStyleXfs>
  <cellXfs count="180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164" fontId="1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5" fillId="2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49" fontId="5" fillId="2" borderId="4" xfId="0" applyNumberFormat="1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49" fontId="5" fillId="2" borderId="8" xfId="0" applyNumberFormat="1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6" fillId="0" borderId="10" xfId="0" applyFont="1" applyBorder="1" applyAlignment="1">
      <alignment horizontal="left" vertical="center"/>
    </xf>
    <xf numFmtId="164" fontId="6" fillId="0" borderId="11" xfId="2" applyNumberFormat="1" applyFont="1" applyBorder="1"/>
    <xf numFmtId="164" fontId="6" fillId="0" borderId="12" xfId="2" applyNumberFormat="1" applyFont="1" applyBorder="1"/>
    <xf numFmtId="164" fontId="0" fillId="0" borderId="0" xfId="0" applyNumberFormat="1"/>
    <xf numFmtId="0" fontId="6" fillId="0" borderId="12" xfId="3" applyFont="1" applyBorder="1"/>
    <xf numFmtId="49" fontId="6" fillId="0" borderId="12" xfId="2" applyNumberFormat="1" applyFont="1" applyBorder="1" applyAlignment="1">
      <alignment horizontal="left"/>
    </xf>
    <xf numFmtId="164" fontId="6" fillId="0" borderId="11" xfId="1" applyNumberFormat="1" applyFont="1" applyBorder="1"/>
    <xf numFmtId="49" fontId="8" fillId="0" borderId="12" xfId="2" applyNumberFormat="1" applyFont="1" applyBorder="1" applyAlignment="1">
      <alignment horizontal="left" indent="1"/>
    </xf>
    <xf numFmtId="164" fontId="8" fillId="3" borderId="11" xfId="2" applyNumberFormat="1" applyFont="1" applyFill="1" applyBorder="1"/>
    <xf numFmtId="164" fontId="8" fillId="0" borderId="11" xfId="2" applyNumberFormat="1" applyFont="1" applyBorder="1"/>
    <xf numFmtId="164" fontId="8" fillId="3" borderId="11" xfId="1" applyNumberFormat="1" applyFont="1" applyFill="1" applyBorder="1"/>
    <xf numFmtId="164" fontId="8" fillId="3" borderId="12" xfId="2" applyNumberFormat="1" applyFont="1" applyFill="1" applyBorder="1"/>
    <xf numFmtId="164" fontId="6" fillId="0" borderId="11" xfId="4" applyNumberFormat="1" applyFont="1" applyBorder="1"/>
    <xf numFmtId="164" fontId="6" fillId="0" borderId="11" xfId="3" applyNumberFormat="1" applyFont="1" applyBorder="1"/>
    <xf numFmtId="164" fontId="6" fillId="0" borderId="12" xfId="3" applyNumberFormat="1" applyFont="1" applyBorder="1"/>
    <xf numFmtId="49" fontId="6" fillId="0" borderId="12" xfId="3" applyNumberFormat="1" applyFont="1" applyBorder="1" applyAlignment="1">
      <alignment horizontal="left" indent="1"/>
    </xf>
    <xf numFmtId="49" fontId="8" fillId="0" borderId="12" xfId="3" applyNumberFormat="1" applyFont="1" applyBorder="1" applyAlignment="1">
      <alignment horizontal="left" indent="2"/>
    </xf>
    <xf numFmtId="164" fontId="8" fillId="3" borderId="11" xfId="3" applyNumberFormat="1" applyFont="1" applyFill="1" applyBorder="1"/>
    <xf numFmtId="49" fontId="8" fillId="0" borderId="12" xfId="0" applyNumberFormat="1" applyFont="1" applyBorder="1" applyAlignment="1">
      <alignment horizontal="left" indent="2"/>
    </xf>
    <xf numFmtId="49" fontId="6" fillId="0" borderId="12" xfId="2" applyNumberFormat="1" applyFont="1" applyBorder="1" applyAlignment="1">
      <alignment horizontal="left" indent="2"/>
    </xf>
    <xf numFmtId="49" fontId="8" fillId="0" borderId="12" xfId="2" applyNumberFormat="1" applyFont="1" applyBorder="1" applyAlignment="1">
      <alignment horizontal="left" indent="3"/>
    </xf>
    <xf numFmtId="0" fontId="6" fillId="0" borderId="12" xfId="3" applyFont="1" applyBorder="1" applyAlignment="1">
      <alignment horizontal="left" indent="2"/>
    </xf>
    <xf numFmtId="49" fontId="9" fillId="0" borderId="12" xfId="2" applyNumberFormat="1" applyFont="1" applyBorder="1" applyAlignment="1">
      <alignment horizontal="left" indent="3"/>
    </xf>
    <xf numFmtId="165" fontId="9" fillId="3" borderId="11" xfId="2" applyNumberFormat="1" applyFont="1" applyFill="1" applyBorder="1"/>
    <xf numFmtId="164" fontId="9" fillId="0" borderId="11" xfId="2" applyNumberFormat="1" applyFont="1" applyBorder="1"/>
    <xf numFmtId="164" fontId="9" fillId="0" borderId="11" xfId="1" applyNumberFormat="1" applyFont="1" applyBorder="1"/>
    <xf numFmtId="164" fontId="9" fillId="0" borderId="12" xfId="2" applyNumberFormat="1" applyFont="1" applyBorder="1"/>
    <xf numFmtId="0" fontId="10" fillId="0" borderId="0" xfId="0" applyFont="1"/>
    <xf numFmtId="165" fontId="9" fillId="0" borderId="11" xfId="2" applyNumberFormat="1" applyFont="1" applyBorder="1"/>
    <xf numFmtId="164" fontId="8" fillId="0" borderId="12" xfId="2" applyNumberFormat="1" applyFont="1" applyBorder="1"/>
    <xf numFmtId="49" fontId="8" fillId="3" borderId="12" xfId="2" applyNumberFormat="1" applyFont="1" applyFill="1" applyBorder="1" applyAlignment="1">
      <alignment horizontal="left" indent="3"/>
    </xf>
    <xf numFmtId="165" fontId="8" fillId="0" borderId="11" xfId="2" applyNumberFormat="1" applyFont="1" applyBorder="1"/>
    <xf numFmtId="0" fontId="0" fillId="3" borderId="0" xfId="0" applyFill="1"/>
    <xf numFmtId="165" fontId="8" fillId="3" borderId="11" xfId="2" applyNumberFormat="1" applyFont="1" applyFill="1" applyBorder="1"/>
    <xf numFmtId="43" fontId="0" fillId="3" borderId="0" xfId="1" applyFont="1" applyFill="1"/>
    <xf numFmtId="164" fontId="8" fillId="0" borderId="11" xfId="1" applyNumberFormat="1" applyFont="1" applyBorder="1"/>
    <xf numFmtId="49" fontId="6" fillId="0" borderId="12" xfId="2" applyNumberFormat="1" applyFont="1" applyBorder="1" applyAlignment="1">
      <alignment horizontal="left" indent="3"/>
    </xf>
    <xf numFmtId="164" fontId="8" fillId="0" borderId="12" xfId="2" applyNumberFormat="1" applyFont="1" applyBorder="1" applyAlignment="1">
      <alignment horizontal="left" indent="5"/>
    </xf>
    <xf numFmtId="164" fontId="8" fillId="0" borderId="12" xfId="2" applyNumberFormat="1" applyFont="1" applyBorder="1" applyAlignment="1">
      <alignment horizontal="left" indent="3"/>
    </xf>
    <xf numFmtId="43" fontId="8" fillId="0" borderId="11" xfId="1" applyFont="1" applyBorder="1"/>
    <xf numFmtId="164" fontId="11" fillId="0" borderId="11" xfId="2" applyNumberFormat="1" applyFont="1" applyBorder="1"/>
    <xf numFmtId="164" fontId="11" fillId="0" borderId="12" xfId="2" applyNumberFormat="1" applyFont="1" applyBorder="1"/>
    <xf numFmtId="49" fontId="12" fillId="0" borderId="12" xfId="2" applyNumberFormat="1" applyFont="1" applyBorder="1" applyAlignment="1">
      <alignment horizontal="left" indent="2"/>
    </xf>
    <xf numFmtId="164" fontId="12" fillId="0" borderId="11" xfId="2" applyNumberFormat="1" applyFont="1" applyBorder="1"/>
    <xf numFmtId="164" fontId="12" fillId="0" borderId="12" xfId="2" applyNumberFormat="1" applyFont="1" applyBorder="1"/>
    <xf numFmtId="164" fontId="6" fillId="3" borderId="11" xfId="2" applyNumberFormat="1" applyFont="1" applyFill="1" applyBorder="1"/>
    <xf numFmtId="49" fontId="6" fillId="0" borderId="12" xfId="2" applyNumberFormat="1" applyFont="1" applyBorder="1" applyAlignment="1">
      <alignment horizontal="left" indent="1"/>
    </xf>
    <xf numFmtId="0" fontId="7" fillId="0" borderId="0" xfId="0" applyFont="1"/>
    <xf numFmtId="49" fontId="8" fillId="3" borderId="12" xfId="4" applyNumberFormat="1" applyFont="1" applyFill="1" applyBorder="1" applyAlignment="1">
      <alignment horizontal="left" indent="2"/>
    </xf>
    <xf numFmtId="165" fontId="8" fillId="3" borderId="12" xfId="1" applyNumberFormat="1" applyFont="1" applyFill="1" applyBorder="1"/>
    <xf numFmtId="165" fontId="8" fillId="0" borderId="12" xfId="1" applyNumberFormat="1" applyFont="1" applyFill="1" applyBorder="1" applyProtection="1"/>
    <xf numFmtId="0" fontId="7" fillId="3" borderId="0" xfId="0" applyFont="1" applyFill="1"/>
    <xf numFmtId="49" fontId="8" fillId="3" borderId="12" xfId="3" applyNumberFormat="1" applyFont="1" applyFill="1" applyBorder="1" applyAlignment="1">
      <alignment horizontal="left" indent="2"/>
    </xf>
    <xf numFmtId="49" fontId="6" fillId="0" borderId="12" xfId="2" applyNumberFormat="1" applyFont="1" applyBorder="1"/>
    <xf numFmtId="49" fontId="8" fillId="0" borderId="12" xfId="2" applyNumberFormat="1" applyFont="1" applyBorder="1" applyAlignment="1">
      <alignment horizontal="left" indent="4"/>
    </xf>
    <xf numFmtId="49" fontId="8" fillId="4" borderId="12" xfId="3" applyNumberFormat="1" applyFont="1" applyFill="1" applyBorder="1" applyAlignment="1">
      <alignment horizontal="left" indent="4"/>
    </xf>
    <xf numFmtId="164" fontId="8" fillId="4" borderId="11" xfId="2" applyNumberFormat="1" applyFont="1" applyFill="1" applyBorder="1"/>
    <xf numFmtId="164" fontId="8" fillId="4" borderId="11" xfId="1" applyNumberFormat="1" applyFont="1" applyFill="1" applyBorder="1"/>
    <xf numFmtId="164" fontId="8" fillId="4" borderId="12" xfId="2" applyNumberFormat="1" applyFont="1" applyFill="1" applyBorder="1"/>
    <xf numFmtId="49" fontId="8" fillId="4" borderId="12" xfId="3" applyNumberFormat="1" applyFont="1" applyFill="1" applyBorder="1" applyAlignment="1">
      <alignment horizontal="left" indent="3"/>
    </xf>
    <xf numFmtId="49" fontId="8" fillId="0" borderId="12" xfId="3" applyNumberFormat="1" applyFont="1" applyBorder="1" applyAlignment="1">
      <alignment horizontal="left" indent="3"/>
    </xf>
    <xf numFmtId="164" fontId="8" fillId="4" borderId="12" xfId="0" applyNumberFormat="1" applyFont="1" applyFill="1" applyBorder="1" applyAlignment="1">
      <alignment vertical="center"/>
    </xf>
    <xf numFmtId="49" fontId="8" fillId="0" borderId="12" xfId="2" applyNumberFormat="1" applyFont="1" applyBorder="1" applyAlignment="1">
      <alignment horizontal="left" indent="2"/>
    </xf>
    <xf numFmtId="49" fontId="8" fillId="4" borderId="12" xfId="2" applyNumberFormat="1" applyFont="1" applyFill="1" applyBorder="1" applyAlignment="1">
      <alignment horizontal="left" indent="2"/>
    </xf>
    <xf numFmtId="165" fontId="8" fillId="0" borderId="12" xfId="1" applyNumberFormat="1" applyFont="1" applyFill="1" applyBorder="1"/>
    <xf numFmtId="43" fontId="8" fillId="0" borderId="12" xfId="1" applyFont="1" applyBorder="1"/>
    <xf numFmtId="49" fontId="8" fillId="4" borderId="12" xfId="2" applyNumberFormat="1" applyFont="1" applyFill="1" applyBorder="1" applyAlignment="1">
      <alignment horizontal="left"/>
    </xf>
    <xf numFmtId="49" fontId="9" fillId="0" borderId="12" xfId="2" applyNumberFormat="1" applyFont="1" applyBorder="1" applyAlignment="1">
      <alignment horizontal="left" indent="2"/>
    </xf>
    <xf numFmtId="43" fontId="9" fillId="0" borderId="11" xfId="1" applyFont="1" applyBorder="1"/>
    <xf numFmtId="164" fontId="8" fillId="0" borderId="11" xfId="1" applyNumberFormat="1" applyFont="1" applyFill="1" applyBorder="1"/>
    <xf numFmtId="49" fontId="12" fillId="0" borderId="12" xfId="2" applyNumberFormat="1" applyFont="1" applyBorder="1" applyAlignment="1">
      <alignment horizontal="left" indent="1"/>
    </xf>
    <xf numFmtId="49" fontId="5" fillId="2" borderId="7" xfId="2" applyNumberFormat="1" applyFont="1" applyFill="1" applyBorder="1" applyAlignment="1">
      <alignment horizontal="left" vertical="center"/>
    </xf>
    <xf numFmtId="165" fontId="5" fillId="2" borderId="5" xfId="1" applyNumberFormat="1" applyFont="1" applyFill="1" applyBorder="1" applyAlignment="1">
      <alignment vertical="center"/>
    </xf>
    <xf numFmtId="164" fontId="5" fillId="2" borderId="13" xfId="2" applyNumberFormat="1" applyFont="1" applyFill="1" applyBorder="1" applyAlignment="1">
      <alignment vertical="center"/>
    </xf>
    <xf numFmtId="165" fontId="5" fillId="2" borderId="13" xfId="1" applyNumberFormat="1" applyFont="1" applyFill="1" applyBorder="1" applyAlignment="1">
      <alignment vertical="center"/>
    </xf>
    <xf numFmtId="43" fontId="0" fillId="0" borderId="0" xfId="1" applyFont="1"/>
    <xf numFmtId="165" fontId="0" fillId="0" borderId="0" xfId="1" applyNumberFormat="1" applyFont="1"/>
    <xf numFmtId="165" fontId="6" fillId="0" borderId="11" xfId="1" applyNumberFormat="1" applyFont="1" applyFill="1" applyBorder="1" applyProtection="1"/>
    <xf numFmtId="49" fontId="6" fillId="0" borderId="12" xfId="0" applyNumberFormat="1" applyFont="1" applyBorder="1"/>
    <xf numFmtId="164" fontId="6" fillId="0" borderId="11" xfId="0" applyNumberFormat="1" applyFont="1" applyBorder="1"/>
    <xf numFmtId="164" fontId="6" fillId="0" borderId="12" xfId="0" applyNumberFormat="1" applyFont="1" applyBorder="1"/>
    <xf numFmtId="165" fontId="0" fillId="0" borderId="0" xfId="0" applyNumberFormat="1"/>
    <xf numFmtId="49" fontId="11" fillId="0" borderId="12" xfId="0" applyNumberFormat="1" applyFont="1" applyBorder="1" applyAlignment="1">
      <alignment horizontal="left"/>
    </xf>
    <xf numFmtId="164" fontId="11" fillId="0" borderId="12" xfId="0" applyNumberFormat="1" applyFont="1" applyBorder="1"/>
    <xf numFmtId="43" fontId="11" fillId="0" borderId="11" xfId="1" applyFont="1" applyBorder="1"/>
    <xf numFmtId="49" fontId="8" fillId="0" borderId="12" xfId="0" applyNumberFormat="1" applyFont="1" applyBorder="1" applyAlignment="1">
      <alignment horizontal="left" indent="1"/>
    </xf>
    <xf numFmtId="164" fontId="8" fillId="0" borderId="11" xfId="0" applyNumberFormat="1" applyFont="1" applyBorder="1"/>
    <xf numFmtId="164" fontId="8" fillId="0" borderId="12" xfId="0" applyNumberFormat="1" applyFont="1" applyBorder="1"/>
    <xf numFmtId="164" fontId="11" fillId="0" borderId="11" xfId="0" applyNumberFormat="1" applyFont="1" applyBorder="1"/>
    <xf numFmtId="49" fontId="12" fillId="0" borderId="12" xfId="0" applyNumberFormat="1" applyFont="1" applyBorder="1" applyAlignment="1">
      <alignment horizontal="left" indent="1"/>
    </xf>
    <xf numFmtId="164" fontId="12" fillId="0" borderId="11" xfId="0" applyNumberFormat="1" applyFont="1" applyBorder="1"/>
    <xf numFmtId="43" fontId="8" fillId="0" borderId="12" xfId="1" applyFont="1" applyFill="1" applyBorder="1" applyProtection="1"/>
    <xf numFmtId="43" fontId="8" fillId="0" borderId="11" xfId="1" applyFont="1" applyFill="1" applyBorder="1" applyProtection="1"/>
    <xf numFmtId="164" fontId="12" fillId="0" borderId="12" xfId="0" applyNumberFormat="1" applyFont="1" applyBorder="1"/>
    <xf numFmtId="164" fontId="12" fillId="0" borderId="12" xfId="3" applyNumberFormat="1" applyFont="1" applyBorder="1"/>
    <xf numFmtId="164" fontId="12" fillId="0" borderId="11" xfId="3" applyNumberFormat="1" applyFont="1" applyBorder="1"/>
    <xf numFmtId="49" fontId="6" fillId="0" borderId="12" xfId="0" applyNumberFormat="1" applyFont="1" applyBorder="1" applyAlignment="1" applyProtection="1">
      <alignment horizontal="left" indent="2"/>
      <protection locked="0"/>
    </xf>
    <xf numFmtId="165" fontId="6" fillId="0" borderId="12" xfId="1" applyNumberFormat="1" applyFont="1" applyFill="1" applyBorder="1" applyProtection="1"/>
    <xf numFmtId="43" fontId="6" fillId="0" borderId="11" xfId="1" applyFont="1" applyFill="1" applyBorder="1" applyAlignment="1" applyProtection="1">
      <alignment horizontal="center"/>
    </xf>
    <xf numFmtId="49" fontId="8" fillId="0" borderId="12" xfId="0" applyNumberFormat="1" applyFont="1" applyBorder="1" applyAlignment="1" applyProtection="1">
      <alignment horizontal="left" indent="2"/>
      <protection locked="0"/>
    </xf>
    <xf numFmtId="164" fontId="8" fillId="0" borderId="12" xfId="3" applyNumberFormat="1" applyFont="1" applyBorder="1"/>
    <xf numFmtId="164" fontId="8" fillId="3" borderId="12" xfId="0" applyNumberFormat="1" applyFont="1" applyFill="1" applyBorder="1"/>
    <xf numFmtId="164" fontId="8" fillId="0" borderId="11" xfId="3" applyNumberFormat="1" applyFont="1" applyBorder="1"/>
    <xf numFmtId="49" fontId="8" fillId="0" borderId="12" xfId="0" applyNumberFormat="1" applyFont="1" applyBorder="1" applyAlignment="1" applyProtection="1">
      <alignment horizontal="left" indent="4"/>
      <protection locked="0"/>
    </xf>
    <xf numFmtId="164" fontId="9" fillId="0" borderId="12" xfId="0" applyNumberFormat="1" applyFont="1" applyBorder="1"/>
    <xf numFmtId="43" fontId="6" fillId="0" borderId="11" xfId="1" applyFont="1" applyBorder="1"/>
    <xf numFmtId="49" fontId="6" fillId="0" borderId="12" xfId="0" applyNumberFormat="1" applyFont="1" applyBorder="1" applyAlignment="1">
      <alignment horizontal="left" wrapText="1"/>
    </xf>
    <xf numFmtId="164" fontId="6" fillId="0" borderId="11" xfId="0" applyNumberFormat="1" applyFont="1" applyBorder="1" applyAlignment="1">
      <alignment vertical="center"/>
    </xf>
    <xf numFmtId="164" fontId="6" fillId="0" borderId="12" xfId="0" applyNumberFormat="1" applyFont="1" applyBorder="1" applyAlignment="1">
      <alignment vertical="center"/>
    </xf>
    <xf numFmtId="164" fontId="6" fillId="0" borderId="11" xfId="3" applyNumberFormat="1" applyFont="1" applyBorder="1" applyAlignment="1">
      <alignment vertical="center"/>
    </xf>
    <xf numFmtId="165" fontId="5" fillId="2" borderId="14" xfId="0" applyNumberFormat="1" applyFont="1" applyFill="1" applyBorder="1" applyAlignment="1">
      <alignment horizontal="left" vertical="center"/>
    </xf>
    <xf numFmtId="165" fontId="5" fillId="2" borderId="9" xfId="0" applyNumberFormat="1" applyFont="1" applyFill="1" applyBorder="1" applyAlignment="1">
      <alignment vertical="center"/>
    </xf>
    <xf numFmtId="164" fontId="5" fillId="2" borderId="9" xfId="0" applyNumberFormat="1" applyFont="1" applyFill="1" applyBorder="1" applyAlignment="1">
      <alignment vertical="center"/>
    </xf>
    <xf numFmtId="165" fontId="5" fillId="2" borderId="7" xfId="0" applyNumberFormat="1" applyFont="1" applyFill="1" applyBorder="1" applyAlignment="1">
      <alignment vertical="center"/>
    </xf>
    <xf numFmtId="49" fontId="6" fillId="0" borderId="10" xfId="0" applyNumberFormat="1" applyFont="1" applyBorder="1" applyAlignment="1">
      <alignment horizontal="left"/>
    </xf>
    <xf numFmtId="164" fontId="6" fillId="0" borderId="15" xfId="0" applyNumberFormat="1" applyFont="1" applyBorder="1"/>
    <xf numFmtId="164" fontId="13" fillId="0" borderId="12" xfId="2" applyNumberFormat="1" applyFont="1" applyBorder="1"/>
    <xf numFmtId="164" fontId="8" fillId="0" borderId="11" xfId="0" applyNumberFormat="1" applyFont="1" applyBorder="1" applyAlignment="1">
      <alignment vertical="center"/>
    </xf>
    <xf numFmtId="164" fontId="8" fillId="0" borderId="12" xfId="0" applyNumberFormat="1" applyFont="1" applyBorder="1" applyAlignment="1">
      <alignment vertical="center"/>
    </xf>
    <xf numFmtId="49" fontId="8" fillId="0" borderId="12" xfId="0" applyNumberFormat="1" applyFont="1" applyBorder="1" applyAlignment="1">
      <alignment horizontal="left"/>
    </xf>
    <xf numFmtId="164" fontId="8" fillId="3" borderId="11" xfId="0" applyNumberFormat="1" applyFont="1" applyFill="1" applyBorder="1" applyAlignment="1">
      <alignment vertical="center"/>
    </xf>
    <xf numFmtId="165" fontId="8" fillId="0" borderId="12" xfId="1" applyNumberFormat="1" applyFont="1" applyBorder="1" applyAlignment="1">
      <alignment vertical="center"/>
    </xf>
    <xf numFmtId="165" fontId="8" fillId="0" borderId="11" xfId="1" applyNumberFormat="1" applyFont="1" applyFill="1" applyBorder="1" applyAlignment="1" applyProtection="1">
      <alignment vertical="center"/>
    </xf>
    <xf numFmtId="49" fontId="8" fillId="0" borderId="8" xfId="0" applyNumberFormat="1" applyFont="1" applyBorder="1" applyAlignment="1">
      <alignment horizontal="left"/>
    </xf>
    <xf numFmtId="165" fontId="8" fillId="0" borderId="16" xfId="0" applyNumberFormat="1" applyFont="1" applyBorder="1" applyAlignment="1">
      <alignment vertical="center"/>
    </xf>
    <xf numFmtId="164" fontId="8" fillId="0" borderId="8" xfId="0" applyNumberFormat="1" applyFont="1" applyBorder="1" applyAlignment="1">
      <alignment vertical="center"/>
    </xf>
    <xf numFmtId="164" fontId="8" fillId="0" borderId="16" xfId="0" applyNumberFormat="1" applyFont="1" applyBorder="1" applyAlignment="1">
      <alignment vertical="center"/>
    </xf>
    <xf numFmtId="49" fontId="5" fillId="2" borderId="17" xfId="0" applyNumberFormat="1" applyFont="1" applyFill="1" applyBorder="1" applyAlignment="1">
      <alignment horizontal="left" vertical="center"/>
    </xf>
    <xf numFmtId="164" fontId="5" fillId="2" borderId="15" xfId="0" applyNumberFormat="1" applyFont="1" applyFill="1" applyBorder="1" applyAlignment="1">
      <alignment vertical="center"/>
    </xf>
    <xf numFmtId="164" fontId="5" fillId="2" borderId="15" xfId="1" applyNumberFormat="1" applyFont="1" applyFill="1" applyBorder="1" applyAlignment="1">
      <alignment vertical="center"/>
    </xf>
    <xf numFmtId="165" fontId="5" fillId="2" borderId="15" xfId="1" applyNumberFormat="1" applyFont="1" applyFill="1" applyBorder="1" applyAlignment="1">
      <alignment vertical="center"/>
    </xf>
    <xf numFmtId="164" fontId="5" fillId="2" borderId="10" xfId="0" applyNumberFormat="1" applyFont="1" applyFill="1" applyBorder="1" applyAlignment="1">
      <alignment vertical="center"/>
    </xf>
    <xf numFmtId="164" fontId="15" fillId="0" borderId="0" xfId="0" applyNumberFormat="1" applyFont="1"/>
    <xf numFmtId="164" fontId="16" fillId="0" borderId="0" xfId="0" applyNumberFormat="1" applyFont="1" applyAlignment="1">
      <alignment vertical="center"/>
    </xf>
    <xf numFmtId="164" fontId="16" fillId="3" borderId="0" xfId="0" applyNumberFormat="1" applyFont="1" applyFill="1" applyAlignment="1">
      <alignment vertical="center"/>
    </xf>
    <xf numFmtId="43" fontId="8" fillId="0" borderId="0" xfId="1" applyFont="1" applyAlignment="1">
      <alignment vertical="center"/>
    </xf>
    <xf numFmtId="164" fontId="8" fillId="0" borderId="0" xfId="0" applyNumberFormat="1" applyFont="1" applyAlignment="1">
      <alignment vertical="center"/>
    </xf>
    <xf numFmtId="49" fontId="17" fillId="0" borderId="0" xfId="0" applyNumberFormat="1" applyFont="1"/>
    <xf numFmtId="164" fontId="18" fillId="3" borderId="0" xfId="0" applyNumberFormat="1" applyFont="1" applyFill="1" applyAlignment="1">
      <alignment vertical="center"/>
    </xf>
    <xf numFmtId="0" fontId="18" fillId="0" borderId="0" xfId="0" applyFont="1"/>
    <xf numFmtId="0" fontId="16" fillId="0" borderId="0" xfId="0" applyFont="1"/>
    <xf numFmtId="164" fontId="18" fillId="3" borderId="0" xfId="1" applyNumberFormat="1" applyFont="1" applyFill="1" applyAlignment="1">
      <alignment vertical="center"/>
    </xf>
    <xf numFmtId="0" fontId="19" fillId="0" borderId="0" xfId="0" applyFont="1"/>
    <xf numFmtId="0" fontId="16" fillId="0" borderId="0" xfId="0" applyFont="1" applyAlignment="1">
      <alignment horizontal="left" indent="1"/>
    </xf>
    <xf numFmtId="165" fontId="18" fillId="0" borderId="0" xfId="1" applyNumberFormat="1" applyFont="1" applyFill="1" applyBorder="1" applyAlignment="1" applyProtection="1">
      <alignment vertical="center"/>
    </xf>
    <xf numFmtId="0" fontId="20" fillId="0" borderId="0" xfId="0" applyFont="1"/>
    <xf numFmtId="43" fontId="14" fillId="3" borderId="0" xfId="1" applyFont="1" applyFill="1"/>
    <xf numFmtId="0" fontId="21" fillId="0" borderId="0" xfId="0" applyFont="1"/>
    <xf numFmtId="164" fontId="18" fillId="3" borderId="0" xfId="0" applyNumberFormat="1" applyFont="1" applyFill="1"/>
    <xf numFmtId="164" fontId="18" fillId="0" borderId="0" xfId="0" applyNumberFormat="1" applyFont="1"/>
    <xf numFmtId="166" fontId="21" fillId="3" borderId="0" xfId="0" applyNumberFormat="1" applyFont="1" applyFill="1"/>
    <xf numFmtId="165" fontId="18" fillId="3" borderId="0" xfId="1" applyNumberFormat="1" applyFont="1" applyFill="1" applyAlignment="1">
      <alignment vertical="center"/>
    </xf>
    <xf numFmtId="165" fontId="0" fillId="3" borderId="0" xfId="1" applyNumberFormat="1" applyFont="1" applyFill="1"/>
    <xf numFmtId="164" fontId="0" fillId="3" borderId="0" xfId="1" applyNumberFormat="1" applyFont="1" applyFill="1"/>
    <xf numFmtId="0" fontId="21" fillId="3" borderId="0" xfId="0" applyFont="1" applyFill="1"/>
    <xf numFmtId="165" fontId="21" fillId="3" borderId="0" xfId="1" applyNumberFormat="1" applyFont="1" applyFill="1"/>
    <xf numFmtId="164" fontId="21" fillId="3" borderId="0" xfId="1" applyNumberFormat="1" applyFont="1" applyFill="1"/>
    <xf numFmtId="164" fontId="22" fillId="3" borderId="0" xfId="0" applyNumberFormat="1" applyFont="1" applyFill="1" applyAlignment="1">
      <alignment vertical="center"/>
    </xf>
    <xf numFmtId="49" fontId="14" fillId="5" borderId="18" xfId="0" applyNumberFormat="1" applyFont="1" applyFill="1" applyBorder="1" applyAlignment="1">
      <alignment horizontal="left" vertical="center"/>
    </xf>
    <xf numFmtId="165" fontId="14" fillId="5" borderId="13" xfId="0" applyNumberFormat="1" applyFont="1" applyFill="1" applyBorder="1" applyAlignment="1">
      <alignment vertical="center"/>
    </xf>
    <xf numFmtId="164" fontId="14" fillId="5" borderId="13" xfId="0" applyNumberFormat="1" applyFont="1" applyFill="1" applyBorder="1" applyAlignment="1">
      <alignment vertical="center"/>
    </xf>
    <xf numFmtId="164" fontId="8" fillId="5" borderId="12" xfId="2" applyNumberFormat="1" applyFont="1" applyFill="1" applyBorder="1" applyAlignment="1">
      <alignment horizontal="left" indent="5"/>
    </xf>
    <xf numFmtId="164" fontId="8" fillId="5" borderId="11" xfId="2" applyNumberFormat="1" applyFont="1" applyFill="1" applyBorder="1"/>
    <xf numFmtId="164" fontId="8" fillId="5" borderId="11" xfId="1" applyNumberFormat="1" applyFont="1" applyFill="1" applyBorder="1"/>
    <xf numFmtId="164" fontId="8" fillId="5" borderId="12" xfId="2" applyNumberFormat="1" applyFont="1" applyFill="1" applyBorder="1"/>
  </cellXfs>
  <cellStyles count="5">
    <cellStyle name="Millares" xfId="1" builtinId="3"/>
    <cellStyle name="Normal" xfId="0" builtinId="0"/>
    <cellStyle name="Normal 2 2 2 2" xfId="2" xr:uid="{522551BF-A420-4D9C-BC81-28EA9069C4C0}"/>
    <cellStyle name="Normal_COMPARACION 2002-2001" xfId="3" xr:uid="{E7DD9039-C230-4CA4-8694-0BF2A2BF19F3}"/>
    <cellStyle name="Normal_COMPARACION 2002-2001 2" xfId="4" xr:uid="{0D8C2EB9-791F-4033-AD7C-54198BA8577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9" Type="http://schemas.openxmlformats.org/officeDocument/2006/relationships/externalLink" Target="externalLinks/externalLink38.xml"/><Relationship Id="rId21" Type="http://schemas.openxmlformats.org/officeDocument/2006/relationships/externalLink" Target="externalLinks/externalLink20.xml"/><Relationship Id="rId34" Type="http://schemas.openxmlformats.org/officeDocument/2006/relationships/externalLink" Target="externalLinks/externalLink33.xml"/><Relationship Id="rId42" Type="http://schemas.openxmlformats.org/officeDocument/2006/relationships/externalLink" Target="externalLinks/externalLink41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9" Type="http://schemas.openxmlformats.org/officeDocument/2006/relationships/externalLink" Target="externalLinks/externalLink28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32" Type="http://schemas.openxmlformats.org/officeDocument/2006/relationships/externalLink" Target="externalLinks/externalLink31.xml"/><Relationship Id="rId37" Type="http://schemas.openxmlformats.org/officeDocument/2006/relationships/externalLink" Target="externalLinks/externalLink36.xml"/><Relationship Id="rId40" Type="http://schemas.openxmlformats.org/officeDocument/2006/relationships/externalLink" Target="externalLinks/externalLink39.xml"/><Relationship Id="rId45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externalLink" Target="externalLinks/externalLink27.xml"/><Relationship Id="rId36" Type="http://schemas.openxmlformats.org/officeDocument/2006/relationships/externalLink" Target="externalLinks/externalLink35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externalLink" Target="externalLinks/externalLink30.xml"/><Relationship Id="rId44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externalLink" Target="externalLinks/externalLink29.xml"/><Relationship Id="rId35" Type="http://schemas.openxmlformats.org/officeDocument/2006/relationships/externalLink" Target="externalLinks/externalLink34.xml"/><Relationship Id="rId43" Type="http://schemas.openxmlformats.org/officeDocument/2006/relationships/theme" Target="theme/theme1.xml"/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33" Type="http://schemas.openxmlformats.org/officeDocument/2006/relationships/externalLink" Target="externalLinks/externalLink32.xml"/><Relationship Id="rId38" Type="http://schemas.openxmlformats.org/officeDocument/2006/relationships/externalLink" Target="externalLinks/externalLink37.xml"/><Relationship Id="rId46" Type="http://schemas.openxmlformats.org/officeDocument/2006/relationships/calcChain" Target="calcChain.xml"/><Relationship Id="rId20" Type="http://schemas.openxmlformats.org/officeDocument/2006/relationships/externalLink" Target="externalLinks/externalLink19.xml"/><Relationship Id="rId41" Type="http://schemas.openxmlformats.org/officeDocument/2006/relationships/externalLink" Target="externalLinks/externalLink40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hacienda365-my.sharepoint.com/personal/fperez_hacienda_gov_do/Documents/Documentos/My%20Documents%20Raulina%20Perez/INGRESOS%20FISCALES%20ACUMULADOS%202025/INGRESOS%20ENERO-ABRIL%202025%20(4).xlsx" TargetMode="External"/><Relationship Id="rId1" Type="http://schemas.openxmlformats.org/officeDocument/2006/relationships/externalLinkPath" Target="/personal/fperez_hacienda_gov_do/Documents/Documentos/My%20Documents%20Raulina%20Perez/INGRESOS%20FISCALES%20ACUMULADOS%202025/INGRESOS%20ENERO-ABRIL%202025%20(4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DATA\KEN\current\External\KenBOP(current)base%20May%20mission%20rev.2%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PROMIECO\Politica%20Fiscal\FISCAL\Cr&#233;dito\2013\Credito%20Balance%20Fiscal%20Sin%20inversiones%202013%20(Ejercicio)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Documents%20and%20Settings\1996100\Desktop\My%20Documents\Archivos%20de%20Excel\Archivo%20Monetario%204%20de%20enero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v2kp-47212\FISCAL\Cuadros%20Comparativos\CUADROS%20FISC.COMPARA902001-1er%20trimestre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FPSFWN03P\STA\Documents%20and%20Settings\JMATZ\My%20Local%20Documents\EXCEL\Guyana\2003%20Mission\Final\Other%20Depository%20Corporations%20Balance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FPSFWN03P\STA\Documents%20and%20Settings\LABREGO\My%20Local%20Documents\Ecuador\ecubopLatest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Users\Juliana\AppData\Local\Temp\WIN\TEMP\MFLOW96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microsoft.com/office/2006/relationships/xlExternalLinkPath/xlPathMissing" Target="GeoBop0900_BseLine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microsoft.com/office/2006/relationships/xlExternalLinkPath/xlPathMissing" Target="EDSSARMRED97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Users\Juliana\AppData\Local\Temp\DATA\DD\GEO\BOP\GeoBop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Q:\WIN\TEMP\MFLOW96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utlook.office.com/Sector%20Files/DR%20Fiscal%20File%20Update%2006-26-200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Users\Juliana\AppData\Local\Temp\Documents%20and%20Settings\JMATZ\My%20Local%20Documents\EXCEL\Guyana\2003%20Mission\Final\Other%20Depository%20Corporations%20Balance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Fpsfwn03p\sta\DOC\AI\SIMS\Workfiles\Guyana\MB\IMD\2003%20Mission\Final\Other%20Depository%20Corporations%20Balance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Q:\Documents%20and%20Settings\LABREGO\My%20Local%20Documents\Ecuador\ecubopLatest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srvadm\users\WIN\TEMP\MFLOW96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SEGURIDAD\Secto%20publico\DATA\ML\DOM\Macro\2002\DRSHARE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MF1S\VOL1\DATA\EU2\LVA\LVA_RED_2001_tab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Al_pf\mis%20document\documentos%20de%20trabajo\ARCHIVOS%20DE%20TRABAJO%20DE%20%20EXCEL\SEMANALES\TASAINT2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Users\Juliana\AppData\Local\Temp\DATA\F1\SRF\Paraguay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PROMIECO\Politica%20Fiscal\Sector%20publico\BKUP%20SPNF\2010\Blance%20Trimestral%20enviado%20a%20Rosa%20Yunes%202009_20enero2010.xlsx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1\PDR\TEMP\DSAtblEmily02-03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Bcfs1\Consolidacion%20Estadisticas%20Monetarias\FUNCIONES%20SUBDIRECCION\Propuesta%20Reestructuraci&#243;n\FyU.xlsx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data\wrs\xl97\system\WRS97TAB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FPSFWN03P\STA\DATA\DH\GEO\BOP\GeoBop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utlook.office.com/Users/fbaez/AppData/Local/Microsoft/Windows/INetCache/Content.Outlook/HTMLJ493/Marco%20Macro%20Commoditties%20-%20Fixed.xlsx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FPSSWN06p\wrs2\mcd\system\WRSTAB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Bcfs1\promieco\Politica%20Fiscal\Sector%20publico\Sector%20Publico%202006%20%202010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FPSFWN03P\STA\ARCHIVOS%20VARIOS%20IPC\BOLETIN\BOLETIN05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nts%20and%20Settings\jmatz\My%20Local%20Documents\Excel\BSA\Final%20versions%20(with%20IIP%20&amp;edits)\Versions%20with%20Summary%20matricies\RSA%20BSA%20rev2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ECCB06R.xls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FPSFWN03P\STA\DATA\DH\GEO\BOP\Data\FLOW2004a.xls" TargetMode="External"/></Relationships>
</file>

<file path=xl/externalLinks/_rels/externalLink3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FPSFWN03P\STA\DATA\S1\ECU\SECTORS\External\PERUMF97.XLS" TargetMode="External"/></Relationships>
</file>

<file path=xl/externalLinks/_rels/externalLink3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FPSFWN03P\STA\DATA\S1\ECU\SECTORS\External\ecuredtab.xls" TargetMode="External"/></Relationships>
</file>

<file path=xl/externalLinks/_rels/externalLink3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fperez/Desktop/2022/PRESUPUESTO%202023/SEPTIEMBRE/Copia%20de%20Proyeccion%20Ingresos%20CUT%202023%20-%202026%20Envio%20a%20Presupuesto%20AL%2012%20Agosto%202022.xlsx" TargetMode="External"/></Relationships>
</file>

<file path=xl/externalLinks/_rels/externalLink3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El_mnt\c\1Edas\FMI\mision\BCHDIC97.xls" TargetMode="External"/></Relationships>
</file>

<file path=xl/externalLinks/_rels/externalLink4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FPSFWN03P\STA\DOC\SI\IMSection\DP\MFS%20Workfiles\Generic%20Files\Graduated%20to%20DC\Chile%20EIS.xls" TargetMode="External"/></Relationships>
</file>

<file path=xl/externalLinks/_rels/externalLink4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Users\fperez\Desktop\Copia%20de%20ESTIMACION%20%20MENSUAL%202018(CON%20NUEVAS%20MEDIDAS%20ajustado%20a%20590%209%20mills%20)22-09-17%20(6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Financiero 2024-2025"/>
      <sheetName val="FINANCIERO (2025 Est. 2025)"/>
      <sheetName val="PP (2)"/>
      <sheetName val="PP"/>
      <sheetName val="PP (EST)"/>
      <sheetName val="DGII"/>
      <sheetName val="DGII (EST)"/>
      <sheetName val="DGA"/>
      <sheetName val="DGA (EST)"/>
      <sheetName val="TESORERIA "/>
      <sheetName val="TESORERIA (EST)"/>
      <sheetName val="cut presupuestaria"/>
      <sheetName val="2025 (REC)"/>
      <sheetName val="2025 (RESUMEN)"/>
      <sheetName val="2025 REC- EST "/>
      <sheetName val="2025 REC-EST RES"/>
      <sheetName val="Hoja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33">
          <cell r="C33">
            <v>3412.1</v>
          </cell>
          <cell r="D33">
            <v>2945</v>
          </cell>
          <cell r="E33">
            <v>2090.6999999999998</v>
          </cell>
          <cell r="F33">
            <v>2773.3999999999996</v>
          </cell>
          <cell r="G33">
            <v>11221.199999999999</v>
          </cell>
          <cell r="H33">
            <v>2406.3000000000002</v>
          </cell>
          <cell r="I33">
            <v>2341.4</v>
          </cell>
          <cell r="J33">
            <v>2463.1000000000004</v>
          </cell>
          <cell r="K33">
            <v>2504.6999999999998</v>
          </cell>
          <cell r="L33">
            <v>9715.5</v>
          </cell>
        </row>
      </sheetData>
      <sheetData sheetId="12"/>
      <sheetData sheetId="13"/>
      <sheetData sheetId="14"/>
      <sheetData sheetId="15"/>
      <sheetData sheetId="1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KA (new)"/>
      <sheetName val="Leases"/>
      <sheetName val="Info"/>
      <sheetName val="Ext.Fin (FY)"/>
      <sheetName val="Table fy"/>
      <sheetName val="Table"/>
      <sheetName val="BOP"/>
      <sheetName val="Output"/>
      <sheetName val="weo"/>
      <sheetName val="Macro"/>
      <sheetName val="Exp"/>
      <sheetName val="Imp"/>
      <sheetName val="serv"/>
      <sheetName val="in-out"/>
      <sheetName val="KA"/>
      <sheetName val="Ind"/>
      <sheetName val="DSA output"/>
      <sheetName val="Sheet1"/>
      <sheetName val="WETA"/>
      <sheetName val="Imp:DSA output"/>
      <sheetName val="MONE(M)"/>
      <sheetName val="BURSAT(M)"/>
      <sheetName val="REAL(T)"/>
      <sheetName val="EXT(T)"/>
      <sheetName val="EXT(A)"/>
      <sheetName val="REAL(A)"/>
      <sheetName val="FISCAL(A)"/>
      <sheetName val="METAS"/>
      <sheetName val="EJECUTIVO"/>
      <sheetName val="EXT(M)"/>
      <sheetName val="FISCAL(M)"/>
      <sheetName val="in_out"/>
      <sheetName val="Input from HUB"/>
      <sheetName val="MSRV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>
        <row r="87">
          <cell r="I87">
            <v>2948.3534720937819</v>
          </cell>
          <cell r="O87">
            <v>2968.3</v>
          </cell>
          <cell r="P87">
            <v>3280.75</v>
          </cell>
          <cell r="Q87">
            <v>3493.6381402405464</v>
          </cell>
          <cell r="R87">
            <v>3766.1175633561566</v>
          </cell>
          <cell r="S87">
            <v>3997.5525546669683</v>
          </cell>
          <cell r="T87">
            <v>4340.9711679215779</v>
          </cell>
          <cell r="U87">
            <v>4796.4756673634238</v>
          </cell>
          <cell r="V87">
            <v>5281.4601257114955</v>
          </cell>
          <cell r="W87">
            <v>5727.8593794674289</v>
          </cell>
          <cell r="X87">
            <v>6135.9693201964728</v>
          </cell>
          <cell r="Y87">
            <v>6574.2910509682461</v>
          </cell>
          <cell r="Z87">
            <v>7047.464502227821</v>
          </cell>
          <cell r="AA87">
            <v>7558.4039469664458</v>
          </cell>
          <cell r="AB87">
            <v>8115.2960305978322</v>
          </cell>
          <cell r="AC87">
            <v>8717.4088695618993</v>
          </cell>
          <cell r="AD87">
            <v>9368.5837619655049</v>
          </cell>
          <cell r="AE87">
            <v>10072.996048207535</v>
          </cell>
          <cell r="AF87">
            <v>10835.184579013356</v>
          </cell>
          <cell r="AG87">
            <v>11660.083809198853</v>
          </cell>
          <cell r="AH87">
            <v>12553.058752923744</v>
          </cell>
          <cell r="AI87">
            <v>13519.943057493711</v>
          </cell>
        </row>
        <row r="88">
          <cell r="I88">
            <v>-5.7008965887577849</v>
          </cell>
          <cell r="O88">
            <v>-4.2680477584313845</v>
          </cell>
          <cell r="P88">
            <v>0.39067187697440986</v>
          </cell>
          <cell r="Q88">
            <v>-2.5220995475796579</v>
          </cell>
          <cell r="R88">
            <v>-4.3170827584920195</v>
          </cell>
          <cell r="S88">
            <v>-6.2263885883577421</v>
          </cell>
          <cell r="T88">
            <v>-6.2255626662661223</v>
          </cell>
          <cell r="U88">
            <v>-5.9837800024204881</v>
          </cell>
          <cell r="V88">
            <v>-6.3148545225364892</v>
          </cell>
          <cell r="W88">
            <v>-5.6640620729483109</v>
          </cell>
          <cell r="X88">
            <v>-5.770379695348117</v>
          </cell>
          <cell r="Y88">
            <v>-5.8656788180317383</v>
          </cell>
          <cell r="Z88">
            <v>-5.9458120013883509</v>
          </cell>
          <cell r="AA88">
            <v>-6.0153445427542485</v>
          </cell>
          <cell r="AB88">
            <v>-6.0720663147381408</v>
          </cell>
          <cell r="AC88">
            <v>-6.1055027621634093</v>
          </cell>
          <cell r="AD88">
            <v>-6.0414700878857461</v>
          </cell>
          <cell r="AE88">
            <v>-5.9757445020741251</v>
          </cell>
          <cell r="AF88">
            <v>-5.9073314642238799</v>
          </cell>
          <cell r="AG88">
            <v>-5.8340944105542958</v>
          </cell>
          <cell r="AH88">
            <v>-5.7550306371400639</v>
          </cell>
          <cell r="AI88">
            <v>-5.670640930790757</v>
          </cell>
        </row>
        <row r="89">
          <cell r="I89">
            <v>-5.7494286526163032</v>
          </cell>
          <cell r="O89">
            <v>-3.4907537552819932</v>
          </cell>
          <cell r="P89">
            <v>0.39067187697440986</v>
          </cell>
          <cell r="Q89">
            <v>-2.5220995475796579</v>
          </cell>
          <cell r="R89">
            <v>-4.3170827584920195</v>
          </cell>
          <cell r="S89">
            <v>-6.2263885883577421</v>
          </cell>
          <cell r="T89">
            <v>-6.2255626662661223</v>
          </cell>
          <cell r="U89">
            <v>-5.9837800024204881</v>
          </cell>
          <cell r="V89">
            <v>-6.3148545225364892</v>
          </cell>
          <cell r="W89">
            <v>-5.6640620729483109</v>
          </cell>
          <cell r="X89">
            <v>-5.770379695348117</v>
          </cell>
          <cell r="Y89">
            <v>-5.8656788180317383</v>
          </cell>
          <cell r="Z89">
            <v>-5.9458120013883509</v>
          </cell>
          <cell r="AA89">
            <v>-6.0153445427542485</v>
          </cell>
          <cell r="AB89">
            <v>-6.0720663147381408</v>
          </cell>
          <cell r="AC89">
            <v>-6.1055027621634093</v>
          </cell>
          <cell r="AD89">
            <v>-6.0414700878857461</v>
          </cell>
          <cell r="AE89">
            <v>-5.9757445020741251</v>
          </cell>
          <cell r="AF89">
            <v>-5.9073314642238799</v>
          </cell>
          <cell r="AG89">
            <v>-5.8340944105542958</v>
          </cell>
          <cell r="AH89">
            <v>-5.7550306371400639</v>
          </cell>
          <cell r="AI89">
            <v>-5.670640930790757</v>
          </cell>
        </row>
        <row r="90">
          <cell r="I90">
            <v>8860.1218619826504</v>
          </cell>
          <cell r="O90">
            <v>11396.111481670061</v>
          </cell>
          <cell r="P90">
            <v>11761.719316283372</v>
          </cell>
          <cell r="Q90">
            <v>13951.734205270477</v>
          </cell>
          <cell r="R90">
            <v>14970.312261041583</v>
          </cell>
          <cell r="S90">
            <v>16623.883753290145</v>
          </cell>
          <cell r="T90">
            <v>18595.175933470895</v>
          </cell>
          <cell r="U90">
            <v>20520.743227875995</v>
          </cell>
          <cell r="V90">
            <v>23171.776851544284</v>
          </cell>
          <cell r="W90">
            <v>28613.268595985974</v>
          </cell>
          <cell r="X90">
            <v>31156.193591397565</v>
          </cell>
          <cell r="Y90">
            <v>33932.670319593228</v>
          </cell>
          <cell r="Z90">
            <v>36969.180243954092</v>
          </cell>
          <cell r="AA90">
            <v>40295.869642819904</v>
          </cell>
          <cell r="AB90">
            <v>43941.460541134453</v>
          </cell>
          <cell r="AC90">
            <v>47949.007501957436</v>
          </cell>
          <cell r="AD90">
            <v>52354.484654090331</v>
          </cell>
          <cell r="AE90">
            <v>57164.729911948285</v>
          </cell>
          <cell r="AF90">
            <v>62416.932713531918</v>
          </cell>
          <cell r="AG90">
            <v>68151.699402174127</v>
          </cell>
          <cell r="AH90">
            <v>74413.367166268086</v>
          </cell>
          <cell r="AI90">
            <v>81250.346823269065</v>
          </cell>
        </row>
        <row r="91">
          <cell r="I91">
            <v>1.5169463703024839</v>
          </cell>
          <cell r="O91">
            <v>1.2729651305092398</v>
          </cell>
          <cell r="P91">
            <v>1.2623931802690482</v>
          </cell>
          <cell r="Q91">
            <v>1.2644153200239485</v>
          </cell>
          <cell r="R91">
            <v>1.2662699333611811</v>
          </cell>
          <cell r="S91">
            <v>1.2686955202842984</v>
          </cell>
          <cell r="T91">
            <v>1.270951522213567</v>
          </cell>
          <cell r="U91">
            <v>1.2732543111406767</v>
          </cell>
          <cell r="V91">
            <v>1.2732543111406767</v>
          </cell>
          <cell r="W91">
            <v>1.2732543111406767</v>
          </cell>
          <cell r="X91">
            <v>1.2732543111406767</v>
          </cell>
          <cell r="Y91">
            <v>1.2732543111406767</v>
          </cell>
          <cell r="Z91">
            <v>1.2732543111406767</v>
          </cell>
          <cell r="AA91">
            <v>1.2732543111406767</v>
          </cell>
          <cell r="AB91">
            <v>1.2732543111406767</v>
          </cell>
          <cell r="AC91">
            <v>1.2732543111406767</v>
          </cell>
          <cell r="AD91">
            <v>1.2732543111406767</v>
          </cell>
          <cell r="AE91">
            <v>1.2732543111406767</v>
          </cell>
          <cell r="AF91">
            <v>1.2732543111406767</v>
          </cell>
          <cell r="AG91">
            <v>1.2732543111406767</v>
          </cell>
          <cell r="AH91">
            <v>1.2732543111406767</v>
          </cell>
          <cell r="AI91">
            <v>1.2732543111406767</v>
          </cell>
          <cell r="AJ91">
            <v>1.2732543111406767</v>
          </cell>
        </row>
        <row r="92">
          <cell r="I92">
            <v>2623.2951947879574</v>
          </cell>
          <cell r="O92">
            <v>2463.3948034137657</v>
          </cell>
          <cell r="P92">
            <v>2542.42495692906</v>
          </cell>
          <cell r="Q92">
            <v>3015.8207556281977</v>
          </cell>
          <cell r="R92">
            <v>3235.9976022213241</v>
          </cell>
          <cell r="S92">
            <v>3593.4352622187776</v>
          </cell>
          <cell r="T92">
            <v>4019.5517424303075</v>
          </cell>
          <cell r="U92">
            <v>4435.7842858106133</v>
          </cell>
          <cell r="V92">
            <v>5008.8343531711862</v>
          </cell>
          <cell r="W92">
            <v>6185.0726259923094</v>
          </cell>
          <cell r="X92">
            <v>6734.7538246400682</v>
          </cell>
          <cell r="Y92">
            <v>7334.9197983616714</v>
          </cell>
          <cell r="Z92">
            <v>7991.2948066455228</v>
          </cell>
          <cell r="AA92">
            <v>8710.3952990300331</v>
          </cell>
          <cell r="AB92">
            <v>9498.4298570216069</v>
          </cell>
          <cell r="AC92">
            <v>10364.705197834721</v>
          </cell>
          <cell r="AD92">
            <v>11316.997524965578</v>
          </cell>
          <cell r="AE92">
            <v>12356.784928801722</v>
          </cell>
          <cell r="AF92">
            <v>13492.106315285762</v>
          </cell>
          <cell r="AG92">
            <v>14731.739192018671</v>
          </cell>
          <cell r="AH92">
            <v>16085.267529783938</v>
          </cell>
          <cell r="AI92">
            <v>17563.155859078666</v>
          </cell>
        </row>
        <row r="93">
          <cell r="I93">
            <v>29.607890677487099</v>
          </cell>
          <cell r="O93">
            <v>21.616099556203743</v>
          </cell>
          <cell r="P93">
            <v>21.616099556203743</v>
          </cell>
          <cell r="Q93">
            <v>21.616099556203743</v>
          </cell>
          <cell r="R93">
            <v>21.616099556203743</v>
          </cell>
          <cell r="S93">
            <v>21.616099556203743</v>
          </cell>
          <cell r="T93">
            <v>21.616099556203743</v>
          </cell>
          <cell r="U93">
            <v>21.616099556203743</v>
          </cell>
          <cell r="V93">
            <v>21.616099556203743</v>
          </cell>
          <cell r="W93">
            <v>21.616099556203743</v>
          </cell>
          <cell r="X93">
            <v>21.616099556203743</v>
          </cell>
          <cell r="Y93">
            <v>21.616099556203743</v>
          </cell>
          <cell r="Z93">
            <v>21.616099556203743</v>
          </cell>
          <cell r="AA93">
            <v>21.616099556203743</v>
          </cell>
          <cell r="AB93">
            <v>21.616099556203743</v>
          </cell>
          <cell r="AC93">
            <v>21.616099556203743</v>
          </cell>
          <cell r="AD93">
            <v>21.616099556203743</v>
          </cell>
          <cell r="AE93">
            <v>21.616099556203743</v>
          </cell>
          <cell r="AF93">
            <v>21.616099556203743</v>
          </cell>
          <cell r="AG93">
            <v>21.616099556203743</v>
          </cell>
          <cell r="AH93">
            <v>21.616099556203743</v>
          </cell>
          <cell r="AI93">
            <v>21.616099556203743</v>
          </cell>
        </row>
        <row r="96">
          <cell r="I96">
            <v>4.8</v>
          </cell>
          <cell r="O96">
            <v>1.1997382459579597</v>
          </cell>
          <cell r="P96">
            <v>1.2140256033834618</v>
          </cell>
          <cell r="Q96">
            <v>1.8361849472174008</v>
          </cell>
          <cell r="R96">
            <v>2.7</v>
          </cell>
          <cell r="S96">
            <v>3.5</v>
          </cell>
          <cell r="T96">
            <v>4</v>
          </cell>
          <cell r="U96">
            <v>4</v>
          </cell>
          <cell r="V96">
            <v>4</v>
          </cell>
          <cell r="W96">
            <v>6.0370069569610996</v>
          </cell>
          <cell r="X96">
            <v>6.0592976880875726</v>
          </cell>
          <cell r="Y96">
            <v>6.0750564946457919</v>
          </cell>
          <cell r="Z96">
            <v>6.0975518054972921</v>
          </cell>
          <cell r="AA96">
            <v>6.1199045148971454</v>
          </cell>
          <cell r="AB96">
            <v>6.1199045148971454</v>
          </cell>
          <cell r="AC96">
            <v>6.1199045148971454</v>
          </cell>
          <cell r="AD96">
            <v>6.1199045148971454</v>
          </cell>
          <cell r="AE96">
            <v>6.1199045148971454</v>
          </cell>
          <cell r="AF96">
            <v>6.1199045148971454</v>
          </cell>
          <cell r="AG96">
            <v>6.1199045148971454</v>
          </cell>
          <cell r="AH96">
            <v>6.1199045148971454</v>
          </cell>
          <cell r="AI96">
            <v>6.1199045148971454</v>
          </cell>
        </row>
        <row r="97">
          <cell r="I97">
            <v>16.120635221711165</v>
          </cell>
          <cell r="O97">
            <v>12.476073432770907</v>
          </cell>
          <cell r="P97">
            <v>3.2607305629411831</v>
          </cell>
          <cell r="Q97">
            <v>8.6594076555257296</v>
          </cell>
          <cell r="R97">
            <v>5.8104393347695016</v>
          </cell>
          <cell r="S97">
            <v>9.4816478087076597</v>
          </cell>
          <cell r="T97">
            <v>10.260218580781522</v>
          </cell>
          <cell r="U97">
            <v>10.658653588716716</v>
          </cell>
          <cell r="V97">
            <v>10.73572963073255</v>
          </cell>
          <cell r="W97">
            <v>10.65968842028855</v>
          </cell>
          <cell r="X97">
            <v>10.673909086624045</v>
          </cell>
          <cell r="Y97">
            <v>10.701879402305892</v>
          </cell>
          <cell r="Z97">
            <v>10.738637362140269</v>
          </cell>
          <cell r="AA97">
            <v>10.729239119755519</v>
          </cell>
          <cell r="AB97">
            <v>10.755457517750845</v>
          </cell>
          <cell r="AC97">
            <v>10.792084446898432</v>
          </cell>
          <cell r="AD97">
            <v>10.792084446898432</v>
          </cell>
          <cell r="AE97">
            <v>10.7920844468984</v>
          </cell>
          <cell r="AF97">
            <v>10.7920844468984</v>
          </cell>
          <cell r="AG97">
            <v>10.7920844468984</v>
          </cell>
          <cell r="AH97">
            <v>10.7920844468984</v>
          </cell>
          <cell r="AI97">
            <v>10.7920844468984</v>
          </cell>
        </row>
        <row r="98">
          <cell r="I98">
            <v>1.5543281604567083</v>
          </cell>
          <cell r="O98">
            <v>5.7572027569828599</v>
          </cell>
          <cell r="P98">
            <v>1.9627922863293401</v>
          </cell>
          <cell r="Q98">
            <v>7.165086104010876</v>
          </cell>
          <cell r="R98">
            <v>1.3927673841600985</v>
          </cell>
          <cell r="S98">
            <v>3.5360460753407263</v>
          </cell>
          <cell r="T98">
            <v>3.499999999999992</v>
          </cell>
          <cell r="U98">
            <v>3.499999999999992</v>
          </cell>
          <cell r="V98">
            <v>3.499999999999992</v>
          </cell>
          <cell r="W98">
            <v>3.499999999999992</v>
          </cell>
          <cell r="X98">
            <v>3.499999999999992</v>
          </cell>
          <cell r="Y98">
            <v>3.499999999999992</v>
          </cell>
          <cell r="Z98">
            <v>3.499999999999992</v>
          </cell>
          <cell r="AA98">
            <v>3.499999999999992</v>
          </cell>
          <cell r="AB98">
            <v>3.499999999999992</v>
          </cell>
          <cell r="AC98">
            <v>3.499999999999992</v>
          </cell>
          <cell r="AD98">
            <v>3.499999999999992</v>
          </cell>
          <cell r="AE98">
            <v>3.499999999999992</v>
          </cell>
          <cell r="AF98">
            <v>3.499999999999992</v>
          </cell>
          <cell r="AG98">
            <v>3.499999999999992</v>
          </cell>
          <cell r="AH98">
            <v>3.499999999999992</v>
          </cell>
          <cell r="AI98">
            <v>3.499999999999992</v>
          </cell>
        </row>
        <row r="99">
          <cell r="I99">
            <v>-3.1990492332164706</v>
          </cell>
          <cell r="O99">
            <v>-2.6029107513684835</v>
          </cell>
          <cell r="P99">
            <v>-4.6413824098490153</v>
          </cell>
          <cell r="Q99">
            <v>1.2205857528014121</v>
          </cell>
          <cell r="R99">
            <v>1.9614716859489505</v>
          </cell>
          <cell r="S99">
            <v>2.1338908731291184</v>
          </cell>
          <cell r="T99">
            <v>1.2136926200879969</v>
          </cell>
          <cell r="U99">
            <v>0.22568345998415396</v>
          </cell>
          <cell r="V99">
            <v>7.5328154469929132E-3</v>
          </cell>
          <cell r="W99">
            <v>1.358536780145414E-2</v>
          </cell>
          <cell r="X99">
            <v>2.0123168909250921E-2</v>
          </cell>
          <cell r="Y99">
            <v>2.4417455743773075E-2</v>
          </cell>
          <cell r="Z99">
            <v>2.8491137064861505E-2</v>
          </cell>
          <cell r="AA99">
            <v>3.240251154335283E-2</v>
          </cell>
          <cell r="AB99">
            <v>3.6153952914190768E-2</v>
          </cell>
          <cell r="AC99">
            <v>3.973586671166629E-2</v>
          </cell>
          <cell r="AD99">
            <v>3.0556656955283756E-2</v>
          </cell>
          <cell r="AE99">
            <v>3.3773463366017609E-2</v>
          </cell>
          <cell r="AF99">
            <v>3.6832023217954202E-2</v>
          </cell>
          <cell r="AG99">
            <v>3.9736056448930412E-2</v>
          </cell>
          <cell r="AH99">
            <v>4.2489379532995031E-2</v>
          </cell>
          <cell r="AI99">
            <v>4.5095888252745908E-2</v>
          </cell>
        </row>
        <row r="100">
          <cell r="I100">
            <v>16.601125186066227</v>
          </cell>
          <cell r="O100">
            <v>11.64589967977399</v>
          </cell>
          <cell r="P100">
            <v>16.575713344621306</v>
          </cell>
          <cell r="Q100">
            <v>4.2293841087710717</v>
          </cell>
          <cell r="R100">
            <v>4.5218035037606512</v>
          </cell>
          <cell r="S100">
            <v>5.1784399072836607</v>
          </cell>
          <cell r="T100">
            <v>8.2687146656534196</v>
          </cell>
          <cell r="U100">
            <v>10.504640091559338</v>
          </cell>
          <cell r="V100">
            <v>10.294834287382585</v>
          </cell>
          <cell r="W100">
            <v>8.1890644091239437</v>
          </cell>
          <cell r="X100">
            <v>6.5983738095860787</v>
          </cell>
          <cell r="Y100">
            <v>6.5911086059011694</v>
          </cell>
          <cell r="Z100">
            <v>6.6258612284010923</v>
          </cell>
          <cell r="AA100">
            <v>6.659919428052703</v>
          </cell>
          <cell r="AB100">
            <v>6.6932838210606178</v>
          </cell>
          <cell r="AC100">
            <v>6.7259562075667532</v>
          </cell>
          <cell r="AD100">
            <v>6.757939500159523</v>
          </cell>
          <cell r="AE100">
            <v>6.7892376519652373</v>
          </cell>
          <cell r="AF100">
            <v>6.8198555848138795</v>
          </cell>
          <cell r="AG100">
            <v>6.8497991179326476</v>
          </cell>
          <cell r="AH100">
            <v>6.8790748975734175</v>
          </cell>
          <cell r="AI100">
            <v>6.9076903279373028</v>
          </cell>
        </row>
        <row r="101">
          <cell r="I101">
            <v>32.068983995641908</v>
          </cell>
          <cell r="O101">
            <v>7.3361019792383297</v>
          </cell>
          <cell r="P101">
            <v>-6.5329819605941637</v>
          </cell>
          <cell r="Q101">
            <v>7.8409233833933945</v>
          </cell>
          <cell r="R101">
            <v>15.634245917394306</v>
          </cell>
          <cell r="S101">
            <v>14.415003093989331</v>
          </cell>
          <cell r="T101">
            <v>8.4916428324804727</v>
          </cell>
          <cell r="U101">
            <v>8.2004150534380926</v>
          </cell>
          <cell r="V101">
            <v>10.567623519156966</v>
          </cell>
          <cell r="W101">
            <v>6.5913982216584399</v>
          </cell>
          <cell r="X101">
            <v>6.5669256104404994</v>
          </cell>
          <cell r="Y101">
            <v>6.583607324290619</v>
          </cell>
          <cell r="Z101">
            <v>6.6049376893587919</v>
          </cell>
          <cell r="AA101">
            <v>6.6257731151688315</v>
          </cell>
          <cell r="AB101">
            <v>6.6317866869618713</v>
          </cell>
          <cell r="AC101">
            <v>6.6378200628408157</v>
          </cell>
          <cell r="AD101">
            <v>6.64311832904938</v>
          </cell>
          <cell r="AE101">
            <v>6.6485225979563634</v>
          </cell>
          <cell r="AF101">
            <v>6.6538445967303961</v>
          </cell>
          <cell r="AG101">
            <v>6.6590895506643211</v>
          </cell>
          <cell r="AH101">
            <v>6.6642623871396856</v>
          </cell>
          <cell r="AI101">
            <v>6.6693677513723015</v>
          </cell>
        </row>
        <row r="102">
          <cell r="I102">
            <v>1.59076557657214</v>
          </cell>
          <cell r="O102">
            <v>3.4595119416282163</v>
          </cell>
          <cell r="P102">
            <v>2.9982496395354596</v>
          </cell>
          <cell r="Q102">
            <v>3.1457054486223379</v>
          </cell>
          <cell r="R102">
            <v>3.430370797006784</v>
          </cell>
          <cell r="S102">
            <v>4.0616178142886179</v>
          </cell>
          <cell r="T102">
            <v>4.8660922952152106</v>
          </cell>
          <cell r="U102">
            <v>4.9409759690189645</v>
          </cell>
          <cell r="V102">
            <v>5.1412786636166379</v>
          </cell>
          <cell r="W102">
            <v>5</v>
          </cell>
          <cell r="X102">
            <v>5</v>
          </cell>
          <cell r="Y102">
            <v>5</v>
          </cell>
          <cell r="Z102">
            <v>5</v>
          </cell>
          <cell r="AA102">
            <v>5</v>
          </cell>
          <cell r="AB102">
            <v>4.68</v>
          </cell>
          <cell r="AC102">
            <v>4.83</v>
          </cell>
          <cell r="AD102">
            <v>4.92</v>
          </cell>
          <cell r="AE102">
            <v>4.97</v>
          </cell>
          <cell r="AF102">
            <v>5</v>
          </cell>
          <cell r="AG102">
            <v>5.04</v>
          </cell>
          <cell r="AH102">
            <v>5.08</v>
          </cell>
          <cell r="AI102">
            <v>5.12</v>
          </cell>
        </row>
        <row r="103">
          <cell r="I103">
            <v>29.64405547389822</v>
          </cell>
          <cell r="O103">
            <v>6.0864073618801768</v>
          </cell>
          <cell r="P103">
            <v>15.278515998724345</v>
          </cell>
          <cell r="Q103">
            <v>13.366866919017156</v>
          </cell>
          <cell r="R103">
            <v>4.7686394893114823</v>
          </cell>
          <cell r="S103">
            <v>6.6837398188345247</v>
          </cell>
          <cell r="T103">
            <v>9.6385600841983461</v>
          </cell>
          <cell r="U103">
            <v>11.786366011832399</v>
          </cell>
          <cell r="V103">
            <v>11.233608462562074</v>
          </cell>
          <cell r="W103">
            <v>9.1203878688707078</v>
          </cell>
          <cell r="X103">
            <v>7.5243250397238199</v>
          </cell>
          <cell r="Y103">
            <v>7.5228885054384591</v>
          </cell>
          <cell r="Z103">
            <v>7.5635889132794176</v>
          </cell>
          <cell r="AA103">
            <v>7.6034015496454543</v>
          </cell>
          <cell r="AB103">
            <v>7.6423298166772042</v>
          </cell>
          <cell r="AC103">
            <v>7.6803785324307796</v>
          </cell>
          <cell r="AD103">
            <v>7.7175538368513372</v>
          </cell>
          <cell r="AE103">
            <v>7.753863097794266</v>
          </cell>
          <cell r="AF103">
            <v>7.7893148176966065</v>
          </cell>
          <cell r="AG103">
            <v>7.8239185414470001</v>
          </cell>
          <cell r="AH103">
            <v>7.857684765942679</v>
          </cell>
          <cell r="AI103">
            <v>7.8906248517637465</v>
          </cell>
        </row>
        <row r="104">
          <cell r="I104">
            <v>51.694935134223357</v>
          </cell>
          <cell r="O104">
            <v>4.716906938335967</v>
          </cell>
          <cell r="P104">
            <v>-3.0743468671524852</v>
          </cell>
          <cell r="Q104">
            <v>15.880597135221237</v>
          </cell>
          <cell r="R104">
            <v>13.677571383338943</v>
          </cell>
          <cell r="S104">
            <v>13.627802175446945</v>
          </cell>
          <cell r="T104">
            <v>8.546883287427832</v>
          </cell>
          <cell r="U104">
            <v>9.208948097640075</v>
          </cell>
          <cell r="V104">
            <v>11.500320425763277</v>
          </cell>
          <cell r="W104">
            <v>7.4943649935567294</v>
          </cell>
          <cell r="X104">
            <v>7.4709771041310091</v>
          </cell>
          <cell r="Y104">
            <v>7.4890755529563506</v>
          </cell>
          <cell r="Z104">
            <v>7.5118500123400054</v>
          </cell>
          <cell r="AA104">
            <v>7.5341094363473786</v>
          </cell>
          <cell r="AB104">
            <v>7.5414051912509734</v>
          </cell>
          <cell r="AC104">
            <v>7.5487187936541744</v>
          </cell>
          <cell r="AD104">
            <v>7.5688311347708321</v>
          </cell>
          <cell r="AE104">
            <v>7.5755449797180177</v>
          </cell>
          <cell r="AF104">
            <v>7.5821724818474507</v>
          </cell>
          <cell r="AG104">
            <v>7.588718814906187</v>
          </cell>
          <cell r="AH104">
            <v>7.5951888536477412</v>
          </cell>
          <cell r="AI104">
            <v>7.6015871896935465</v>
          </cell>
        </row>
        <row r="113">
          <cell r="I113">
            <v>-2.8024884925772118</v>
          </cell>
          <cell r="O113">
            <v>-3.2922029698043884</v>
          </cell>
          <cell r="P113">
            <v>1.0890064544705791</v>
          </cell>
          <cell r="Q113">
            <v>-1.9624350034872506</v>
          </cell>
          <cell r="R113">
            <v>-3.7818744831732212</v>
          </cell>
          <cell r="S113">
            <v>-5.7202836940435429</v>
          </cell>
          <cell r="T113">
            <v>-5.739474590522601</v>
          </cell>
          <cell r="U113">
            <v>-5.5217933720658152</v>
          </cell>
          <cell r="V113">
            <v>-5.8739761238790491</v>
          </cell>
          <cell r="W113">
            <v>-5.2869708052947795</v>
          </cell>
          <cell r="X113">
            <v>-5.4021143347747342</v>
          </cell>
          <cell r="Y113">
            <v>-5.5032287887593485</v>
          </cell>
          <cell r="Z113">
            <v>-5.5915140550030005</v>
          </cell>
          <cell r="AA113">
            <v>-5.6663557682287689</v>
          </cell>
          <cell r="AB113">
            <v>-5.7287029837309289</v>
          </cell>
          <cell r="AC113">
            <v>-5.7680793014527936</v>
          </cell>
          <cell r="AD113">
            <v>-5.7098742141723484</v>
          </cell>
          <cell r="AE113">
            <v>-5.6501115191091591</v>
          </cell>
          <cell r="AF113">
            <v>-5.5882565696864628</v>
          </cell>
          <cell r="AG113">
            <v>-5.5205102088610483</v>
          </cell>
          <cell r="AH113">
            <v>-5.4466831925432473</v>
          </cell>
          <cell r="AI113">
            <v>-5.3677100372222935</v>
          </cell>
        </row>
        <row r="114">
          <cell r="I114">
            <v>116.93383235292333</v>
          </cell>
          <cell r="O114">
            <v>-9.3763593156974583</v>
          </cell>
          <cell r="P114">
            <v>-16.323044732534143</v>
          </cell>
          <cell r="Q114">
            <v>-4.0000000000000036</v>
          </cell>
          <cell r="R114">
            <v>-2.0000000000000129</v>
          </cell>
          <cell r="S114">
            <v>0</v>
          </cell>
          <cell r="T114">
            <v>1.0000000000000009</v>
          </cell>
          <cell r="U114">
            <v>1.0000000000000009</v>
          </cell>
          <cell r="V114">
            <v>1.0000000000000009</v>
          </cell>
          <cell r="W114">
            <v>1.0000000000000009</v>
          </cell>
          <cell r="X114">
            <v>1.0000000000000009</v>
          </cell>
          <cell r="Y114">
            <v>1.0000000000000009</v>
          </cell>
          <cell r="Z114">
            <v>1.0000000000000009</v>
          </cell>
          <cell r="AA114">
            <v>1.0000000000000009</v>
          </cell>
          <cell r="AB114">
            <v>1.0000000000000009</v>
          </cell>
          <cell r="AC114">
            <v>1.0000000000000009</v>
          </cell>
          <cell r="AD114">
            <v>1.0000000000000009</v>
          </cell>
          <cell r="AE114">
            <v>1.0000000000000009</v>
          </cell>
          <cell r="AF114">
            <v>1.0000000000000009</v>
          </cell>
          <cell r="AG114">
            <v>1.0000000000000009</v>
          </cell>
          <cell r="AH114">
            <v>1.0000000000000009</v>
          </cell>
          <cell r="AI114">
            <v>1.0000000000000009</v>
          </cell>
        </row>
        <row r="115">
          <cell r="I115">
            <v>457.65</v>
          </cell>
          <cell r="O115">
            <v>1063.8</v>
          </cell>
          <cell r="P115">
            <v>1067.28</v>
          </cell>
          <cell r="Q115">
            <v>1264</v>
          </cell>
          <cell r="R115">
            <v>1557.2599999999998</v>
          </cell>
          <cell r="S115">
            <v>2003.73</v>
          </cell>
          <cell r="T115">
            <v>2621</v>
          </cell>
          <cell r="U115">
            <v>2962</v>
          </cell>
          <cell r="V115">
            <v>3344</v>
          </cell>
          <cell r="W115">
            <v>3497.4892188610124</v>
          </cell>
          <cell r="X115">
            <v>3762.167983656464</v>
          </cell>
          <cell r="Y115">
            <v>4047.9196314828018</v>
          </cell>
          <cell r="Z115">
            <v>4356.5231888279231</v>
          </cell>
          <cell r="AA115">
            <v>4689.2960711868873</v>
          </cell>
          <cell r="AB115">
            <v>4725.1974436954224</v>
          </cell>
          <cell r="AC115">
            <v>5236.5446318641852</v>
          </cell>
          <cell r="AD115">
            <v>5728.8984690744146</v>
          </cell>
          <cell r="AE115">
            <v>6216.5975601518739</v>
          </cell>
          <cell r="AF115">
            <v>6719.485912808891</v>
          </cell>
          <cell r="AG115">
            <v>7278.5193800928255</v>
          </cell>
          <cell r="AH115">
            <v>7884.915074417283</v>
          </cell>
          <cell r="AI115">
            <v>8542.7179307424431</v>
          </cell>
        </row>
        <row r="116">
          <cell r="I116">
            <v>55.938899999999997</v>
          </cell>
          <cell r="O116">
            <v>78.599999999999994</v>
          </cell>
          <cell r="P116">
            <v>77.069999999999993</v>
          </cell>
          <cell r="Q116">
            <v>71.5</v>
          </cell>
          <cell r="R116">
            <v>70.5</v>
          </cell>
          <cell r="S116">
            <v>69.5</v>
          </cell>
          <cell r="T116">
            <v>68.5</v>
          </cell>
          <cell r="U116">
            <v>67</v>
          </cell>
          <cell r="V116">
            <v>65</v>
          </cell>
          <cell r="W116">
            <v>64.470161199911132</v>
          </cell>
          <cell r="X116">
            <v>65.417391460792857</v>
          </cell>
          <cell r="Y116">
            <v>66.378538937801068</v>
          </cell>
          <cell r="Z116">
            <v>67.353808110155597</v>
          </cell>
          <cell r="AA116">
            <v>68.343406461394835</v>
          </cell>
          <cell r="AB116">
            <v>69.347544523516831</v>
          </cell>
          <cell r="AC116">
            <v>70.366435921768954</v>
          </cell>
          <cell r="AD116">
            <v>71.400297420095484</v>
          </cell>
          <cell r="AE116">
            <v>72.44934896725313</v>
          </cell>
          <cell r="AF116">
            <v>73.51381374360389</v>
          </cell>
          <cell r="AG116">
            <v>74.593918208595667</v>
          </cell>
          <cell r="AH116">
            <v>75.689892148940245</v>
          </cell>
          <cell r="AI116">
            <v>76.801968727499315</v>
          </cell>
        </row>
        <row r="117">
          <cell r="I117">
            <v>0</v>
          </cell>
          <cell r="O117">
            <v>0</v>
          </cell>
          <cell r="P117">
            <v>0</v>
          </cell>
          <cell r="Q117">
            <v>0</v>
          </cell>
          <cell r="R117">
            <v>0</v>
          </cell>
          <cell r="S117">
            <v>0</v>
          </cell>
          <cell r="T117">
            <v>222</v>
          </cell>
          <cell r="U117">
            <v>286</v>
          </cell>
          <cell r="V117">
            <v>400</v>
          </cell>
          <cell r="W117">
            <v>162</v>
          </cell>
          <cell r="X117">
            <v>175</v>
          </cell>
          <cell r="Y117">
            <v>184</v>
          </cell>
          <cell r="Z117">
            <v>200</v>
          </cell>
          <cell r="AA117">
            <v>200</v>
          </cell>
          <cell r="AB117">
            <v>200</v>
          </cell>
          <cell r="AC117">
            <v>200</v>
          </cell>
          <cell r="AD117">
            <v>200</v>
          </cell>
          <cell r="AE117">
            <v>200</v>
          </cell>
          <cell r="AF117">
            <v>200</v>
          </cell>
          <cell r="AG117">
            <v>200</v>
          </cell>
          <cell r="AH117">
            <v>200</v>
          </cell>
          <cell r="AI117">
            <v>200</v>
          </cell>
        </row>
        <row r="118">
          <cell r="I118">
            <v>92.241148413715621</v>
          </cell>
          <cell r="O118">
            <v>107.00114841371561</v>
          </cell>
          <cell r="P118">
            <v>54.40114841371561</v>
          </cell>
          <cell r="Q118">
            <v>0.40114841371561027</v>
          </cell>
          <cell r="R118">
            <v>0.40114841371561027</v>
          </cell>
          <cell r="S118">
            <v>0.40114841371561027</v>
          </cell>
          <cell r="T118">
            <v>0.40114841371561027</v>
          </cell>
          <cell r="U118">
            <v>0.40114841371561027</v>
          </cell>
          <cell r="V118">
            <v>0.40114841371561027</v>
          </cell>
          <cell r="W118">
            <v>0.40114841371561027</v>
          </cell>
          <cell r="X118">
            <v>0.40114841371561027</v>
          </cell>
          <cell r="Y118">
            <v>0.40114841371561027</v>
          </cell>
          <cell r="Z118">
            <v>0.40114841371561027</v>
          </cell>
          <cell r="AA118">
            <v>0.40114841371561027</v>
          </cell>
          <cell r="AB118">
            <v>0.40114841371561027</v>
          </cell>
          <cell r="AC118">
            <v>0.40114841371561027</v>
          </cell>
          <cell r="AD118">
            <v>0.40114841371561027</v>
          </cell>
          <cell r="AE118">
            <v>0.40114841371561027</v>
          </cell>
          <cell r="AF118">
            <v>0.40114841371561027</v>
          </cell>
          <cell r="AG118">
            <v>0.40114841371561027</v>
          </cell>
          <cell r="AH118">
            <v>0.40114841371561027</v>
          </cell>
          <cell r="AI118">
            <v>0.40114841371561027</v>
          </cell>
        </row>
      </sheetData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rédito SPNF Sin inversiones"/>
      <sheetName val="Sheet1"/>
      <sheetName val="Crédito SPNF (fiscal)"/>
    </sheetNames>
    <sheetDataSet>
      <sheetData sheetId="0"/>
      <sheetData sheetId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etas cuantitativas"/>
      <sheetName val="Seguimientos"/>
      <sheetName val="money"/>
      <sheetName val="créditocons"/>
      <sheetName val="QF_BCRD"/>
      <sheetName val="QF_losses FMI"/>
      <sheetName val="cuadro baseQf)"/>
      <sheetName val="cuadro baseQf) (2)"/>
      <sheetName val="cable 1"/>
      <sheetName val="Escenario Base"/>
      <sheetName val="Q-F Base"/>
      <sheetName val="Escenario Alternativo"/>
      <sheetName val="Q-F Alternativo"/>
      <sheetName val="Seasonal Factors"/>
      <sheetName val="Supuestos Macro (3)"/>
      <sheetName val="Cable 2"/>
      <sheetName val="Sheet1"/>
      <sheetName val="Supuestos Macr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  <sheetName val="Growth&amp;Price Assump"/>
      <sheetName val="GeoBop.xls"/>
      <sheetName val="Prg-A"/>
      <sheetName val="Control"/>
      <sheetName val="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sul"/>
      <sheetName val="TCYN"/>
      <sheetName val="TCG"/>
      <sheetName val="DIF"/>
      <sheetName val="Gcap"/>
      <sheetName val="GCK"/>
      <sheetName val="Pretrib"/>
      <sheetName val="Ytotal"/>
      <sheetName val="Gastot"/>
      <sheetName val="gastotri"/>
      <sheetName val="Chart2"/>
      <sheetName val="datos graf."/>
      <sheetName val="FINANCIAMIENTO"/>
      <sheetName val="OPE-FINA"/>
      <sheetName val="Gasto "/>
      <sheetName val="ING SIN DIF "/>
      <sheetName val="ING SIN DIF NI COMISION"/>
      <sheetName val="FLUJO"/>
      <sheetName val="ING "/>
      <sheetName val="FINANCIAMIENTO (2)"/>
      <sheetName val="Ingresos Tributarios"/>
      <sheetName val="Ponderación Impuestos"/>
      <sheetName val="ING COMBUS"/>
      <sheetName val="LIST GASTOS"/>
      <sheetName val="LIST INGRESOS"/>
      <sheetName val="CUADROS FISC.COMPARA902001-1er "/>
      <sheetName val="Año 2015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/>
      <sheetData sheetId="14" refreshError="1"/>
      <sheetData sheetId="15" refreshError="1"/>
      <sheetData sheetId="16" refreshError="1"/>
      <sheetData sheetId="17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FMON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Other Depository Corporations B"/>
    </sheetNames>
    <definedNames>
      <definedName name="[Macros Import].qbop"/>
      <definedName name="atrade"/>
      <definedName name="mflowsa"/>
      <definedName name="mflowsq"/>
      <definedName name="mstocksa"/>
      <definedName name="mstocksq"/>
    </definedNames>
    <sheetDataSet>
      <sheetData sheetId="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 11"/>
      <sheetName val="Index"/>
      <sheetName val="DebtM"/>
      <sheetName val="finreq-m02"/>
      <sheetName val="BoP-m02"/>
      <sheetName val="Input"/>
      <sheetName val="Trade"/>
      <sheetName val="SER"/>
      <sheetName val="Input2"/>
      <sheetName val="DebtSer"/>
      <sheetName val="CAP"/>
      <sheetName val="RES"/>
      <sheetName val="BoP"/>
      <sheetName val="BoP M-T"/>
      <sheetName val="FinReqM-T"/>
      <sheetName val="DEBT"/>
      <sheetName val="Vulnerability Indicators"/>
      <sheetName val="BOP Main"/>
      <sheetName val="BOP Alt"/>
      <sheetName val="month-01"/>
      <sheetName val="FINREQ"/>
      <sheetName val="monthCAP"/>
      <sheetName val="OUTPUT"/>
      <sheetName val="finproj"/>
      <sheetName val="PC+Bond"/>
      <sheetName val="arr"/>
      <sheetName val="PC"/>
      <sheetName val="M-Ttab"/>
      <sheetName val="BondFin"/>
      <sheetName val="PCscen"/>
      <sheetName val="BoP med-t"/>
      <sheetName val="gaps"/>
      <sheetName val="month2000"/>
      <sheetName val="WEO"/>
      <sheetName val="SR_99"/>
      <sheetName val="BoPmonth99"/>
      <sheetName val="Chart1"/>
      <sheetName val="WEOQ5"/>
      <sheetName val="WEOQ6"/>
      <sheetName val="WEOQ7"/>
      <sheetName val="xxweolinksxx"/>
      <sheetName val="correlations with EMBI"/>
      <sheetName val="BoP_M-T"/>
      <sheetName val="Vulnerability_Indicators"/>
      <sheetName val="BOP_Main"/>
      <sheetName val="BOP_Alt"/>
      <sheetName val="BoP_med-t"/>
      <sheetName val="ecubopLatest"/>
      <sheetName val="Finreq-M"/>
      <sheetName val="BoP-M"/>
      <sheetName val="BoP-Q"/>
      <sheetName val="Tab7SR"/>
      <sheetName val="Tab8SR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ex"/>
      <sheetName val="Execute Macros"/>
      <sheetName val="Annual Transfer"/>
      <sheetName val="Quarterly Transfer"/>
      <sheetName val="Annual Assumptions"/>
      <sheetName val="Quarterly Assumptions"/>
      <sheetName val="Annual MacroFlow"/>
      <sheetName val="Quarterly MacroFlow"/>
      <sheetName val="Annual Tables"/>
      <sheetName val="MFLOW96"/>
      <sheetName val="BoP"/>
      <sheetName val="RES"/>
      <sheetName val="Input"/>
      <sheetName val="OUTPUT"/>
      <sheetName val="Trade"/>
      <sheetName val="F1data"/>
      <sheetName val="F2data"/>
      <sheetName val="#REF"/>
      <sheetName val="Execute_Macros"/>
      <sheetName val="Annual_Transfer"/>
      <sheetName val="Quarterly_Transfer"/>
      <sheetName val="Annual_Assumptions"/>
      <sheetName val="Quarterly_Assumptions"/>
      <sheetName val="Annual_MacroFlow"/>
      <sheetName val="Quarterly_MacroFlow"/>
      <sheetName val="Annual_Tables"/>
      <sheetName val="MFLOW96.XLS"/>
      <sheetName val="\\data3\users3\Users\dsimard\Ap"/>
      <sheetName val="Imp"/>
      <sheetName val="DSA output"/>
      <sheetName val="Programa"/>
      <sheetName val="minor"/>
      <sheetName val="FINANC-95"/>
      <sheetName val="omas"/>
      <sheetName val="PROYECCIONES-PM_2000mod"/>
      <sheetName val="assumptions"/>
      <sheetName val="Q6"/>
      <sheetName val="SUPUESTOS"/>
      <sheetName val="Current"/>
      <sheetName val="Sheet1"/>
      <sheetName val="RESULTADOS"/>
      <sheetName val="SMONET-FINANC"/>
      <sheetName val="Main"/>
      <sheetName val="fiscal"/>
      <sheetName val="FMI"/>
      <sheetName val="HACIENDA"/>
      <sheetName val="contents"/>
      <sheetName val="Q2"/>
      <sheetName val="Metas"/>
      <sheetName val="C_basef14_3p10_6"/>
      <sheetName val="Links"/>
      <sheetName val="riqueza"/>
      <sheetName val="ErrCheck"/>
      <sheetName val="sei"/>
      <sheetName val="Raw_Data_UN"/>
      <sheetName val="SFISCAL-MOD"/>
      <sheetName val="S&amp;I_DANE"/>
      <sheetName val="RED47"/>
      <sheetName val="Table"/>
      <sheetName val="Table_GEF"/>
      <sheetName val="PROYECCIONES-PM_2000mod_(2)"/>
      <sheetName val="SREAL"/>
      <sheetName val="Q5"/>
      <sheetName val="PIB_EN_CORR"/>
      <sheetName val="[MFLOW96.XLS]_WIN_TEMP_MFLOW_18"/>
      <sheetName val="[MFLOW96.XLS]_WIN_TEMP_MFLOW9_3"/>
      <sheetName val="[MFLOW96.XLS]_WIN_TEMP_MFLOW9_2"/>
      <sheetName val="[MFLOW96.XLS]_WIN_TEMP_MFLOW9_4"/>
      <sheetName val="[MFLOW96.XLS]_WIN_TEMP_MFLOW9_5"/>
      <sheetName val="[MFLOW96.XLS]_WIN_TEMP_MFLOW9_6"/>
      <sheetName val="[MFLOW96.XLS]_WIN_TEMP_MFLOW9_7"/>
      <sheetName val="[MFLOW96.XLS]_WIN_TEMP_MFLOW9_9"/>
      <sheetName val="[MFLOW96.XLS]_WIN_TEMP_MFLOW9_8"/>
      <sheetName val="[MFLOW96.XLS]_WIN_TEMP_MFLOW_10"/>
      <sheetName val="[MFLOW96.XLS]_WIN_TEMP_MFLOW_11"/>
      <sheetName val="[MFLOW96.XLS]_WIN_TEMP_MFLOW_14"/>
      <sheetName val="[MFLOW96.XLS]_WIN_TEMP_MFLOW_13"/>
      <sheetName val="[MFLOW96.XLS]_WIN_TEMP_MFLOW_12"/>
      <sheetName val="[MFLOW96.XLS]_WIN_TEMP_MFLOW_15"/>
      <sheetName val="[MFLOW96.XLS]_WIN_TEMP_MFLOW_16"/>
      <sheetName val="[MFLOW96.XLS]_WIN_TEMP_MFLOW_17"/>
      <sheetName val="[MFLOW96.XLS]_WIN_TEMP_MFLOW_21"/>
      <sheetName val="[MFLOW96.XLS]_WIN_TEMP_MFLOW_19"/>
      <sheetName val="[MFLOW96.XLS]_WIN_TEMP_MFLOW_20"/>
      <sheetName val="[MFLOW96.XLS]_WIN_TEMP_MFLOW_24"/>
      <sheetName val="[MFLOW96.XLS]_WIN_TEMP_MFLOW_22"/>
      <sheetName val="[MFLOW96.XLS]_WIN_TEMP_MFLOW_23"/>
      <sheetName val="[MFLOW96.XLS]_WIN_TEMP_MFLOW_25"/>
      <sheetName val="[MFLOW96.XLS]_WIN_TEMP_MFLOW_28"/>
      <sheetName val="[MFLOW96.XLS]_WIN_TEMP_MFLOW_26"/>
      <sheetName val="[MFLOW96.XLS]_WIN_TEMP_MFLOW_27"/>
      <sheetName val="[MFLOW96.XLS]_WIN_TEMP_MFLOW_29"/>
      <sheetName val="[MFLOW96.XLS]_WIN_TEMP_MFLOW_30"/>
      <sheetName val="[MFLOW96.XLS]_WIN_TEMP_MFLOW_32"/>
      <sheetName val="[MFLOW96.XLS]_WIN_TEMP_MFLOW_31"/>
      <sheetName val="[MFLOW96.XLS]_WIN_TEMP_MFLOW_34"/>
      <sheetName val="[MFLOW96.XLS]_WIN_TEMP_MFLOW_33"/>
      <sheetName val="[MFLOW96.XLS]_WIN_TEMP_MFLOW_38"/>
      <sheetName val="[MFLOW96.XLS]_WIN_TEMP_MFLOW_35"/>
      <sheetName val="[MFLOW96.XLS]_WIN_TEMP_MFLOW_36"/>
      <sheetName val="[MFLOW96.XLS]_WIN_TEMP_MFLOW_37"/>
      <sheetName val="[MFLOW96.XLS]_WIN_TEMP_MFLOW_40"/>
      <sheetName val="[MFLOW96.XLS]_WIN_TEMP_MFLOW_39"/>
      <sheetName val="[MFLOW96.XLS]_WIN_TEMP_MFLOW_50"/>
      <sheetName val="[MFLOW96.XLS]_WIN_TEMP_MFLOW_41"/>
      <sheetName val="[MFLOW96.XLS]_WIN_TEMP_MFLOW_42"/>
      <sheetName val="[MFLOW96.XLS]_WIN_TEMP_MFLOW_43"/>
      <sheetName val="[MFLOW96.XLS]_WIN_TEMP_MFLOW_44"/>
      <sheetName val="[MFLOW96.XLS]_WIN_TEMP_MFLOW_45"/>
      <sheetName val="[MFLOW96.XLS]_WIN_TEMP_MFLOW_46"/>
      <sheetName val="[MFLOW96.XLS]_WIN_TEMP_MFLOW_47"/>
      <sheetName val="[MFLOW96.XLS]_WIN_TEMP_MFLOW_48"/>
      <sheetName val="[MFLOW96.XLS]_WIN_TEMP_MFLOW_49"/>
      <sheetName val="[MFLOW96.XLS]_WIN_TEMP_MFLOW_51"/>
      <sheetName val="[MFLOW96.XLS]_WIN_TEMP_MFLOW_52"/>
      <sheetName val="[MFLOW96.XLS]_WIN_TEMP_MFLOW_55"/>
      <sheetName val="[MFLOW96.XLS]_WIN_TEMP_MFLOW_53"/>
      <sheetName val="[MFLOW96.XLS]_WIN_TEMP_MFLOW_54"/>
      <sheetName val="[MFLOW96.XLS]_WIN_TEMP_MFLOW_56"/>
      <sheetName val="[MFLOW96.XLS]_WIN_TEMP_MFLOW_58"/>
      <sheetName val="[MFLOW96.XLS]_WIN_TEMP_MFLOW_57"/>
      <sheetName val="[MFLOW96.XLS]_WIN_TEMP_MFLOW_59"/>
      <sheetName val="[MFLOW96.XLS]_WIN_TEMP_MFLOW_60"/>
      <sheetName val="[MFLOW96.XLS]_WIN_TEMP_MFLOW_62"/>
      <sheetName val="[MFLOW96.XLS]_WIN_TEMP_MFLOW_61"/>
      <sheetName val="[MFLOW96.XLS]_WIN_TEMP_MFLOW_65"/>
      <sheetName val="[MFLOW96.XLS]_WIN_TEMP_MFLOW_63"/>
      <sheetName val="[MFLOW96.XLS]_WIN_TEMP_MFLOW_64"/>
      <sheetName val="[MFLOW96.XLS]_WIN_TEMP_MFLOW_67"/>
      <sheetName val="[MFLOW96.XLS]_WIN_TEMP_MFLOW_66"/>
      <sheetName val="[MFLOW96.XLS]_WIN_TEMP_MFLOW_70"/>
      <sheetName val="[MFLOW96.XLS]_WIN_TEMP_MFLOW_68"/>
      <sheetName val="[MFLOW96.XLS]_WIN_TEMP_MFLOW_69"/>
      <sheetName val="[MFLOW96.XLS]_WIN_TEMP_MFLOW_71"/>
      <sheetName val="[MFLOW96.XLS]_WIN_TEMP_MFLOW_72"/>
      <sheetName val="[MFLOW96.XLS]_WIN_TEMP_MFLOW_73"/>
      <sheetName val="[MFLOW96.XLS]_WIN_TEMP_MFLOW_74"/>
      <sheetName val="[MFLOW96.XLS]_WIN_TEMP_MFLOW_77"/>
      <sheetName val="[MFLOW96.XLS]_WIN_TEMP_MFLOW_75"/>
      <sheetName val="[MFLOW96.XLS]_WIN_TEMP_MFLOW_76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xt.debt"/>
      <sheetName val="DOC"/>
      <sheetName val="Input"/>
      <sheetName val="BoP"/>
      <sheetName val="Gas"/>
      <sheetName val="ER"/>
      <sheetName val="Prog"/>
      <sheetName val="UFC_TBL"/>
      <sheetName val="IMF"/>
      <sheetName val="WB"/>
      <sheetName val="EBRD"/>
      <sheetName val="End-94"/>
      <sheetName val="Debt"/>
      <sheetName val="CPFs"/>
      <sheetName val="ControlSheet"/>
      <sheetName val="DSA_macroassump"/>
      <sheetName val="DSA-2000"/>
      <sheetName val="DSA"/>
      <sheetName val="PFP"/>
      <sheetName val="RED"/>
      <sheetName val="DSA-Tkmn"/>
      <sheetName val="Cht_NPV"/>
      <sheetName val="Cht_DS"/>
      <sheetName val="Ext_debt"/>
      <sheetName val="FC-CDEEE-UERS-PC-RD$"/>
      <sheetName val="FC-CDEEE-UERS-PC-US$"/>
      <sheetName val="Inf_Var_Macro"/>
      <sheetName val="Inf_Pagos_GenCo's"/>
      <sheetName val="FMI_Tabla_8"/>
      <sheetName val="Evo_Res_Consolidado"/>
      <sheetName val="Evo_RF_EDE's"/>
      <sheetName val="Evo_RF-CdeeeHidroEted"/>
      <sheetName val="Evo_FC_EDE's"/>
      <sheetName val="Evo_FC_CdeeeHidroEted"/>
      <sheetName val="RF_Real_vs_Presupuesto"/>
      <sheetName val="BD-SFN"/>
      <sheetName val="Variables Relevantes"/>
      <sheetName val="INDICADORES PREL. PORTAL"/>
      <sheetName val="EDE's"/>
      <sheetName val="CDEEE"/>
      <sheetName val="EGEHID"/>
      <sheetName val="ETED"/>
      <sheetName val="Anexo Res Financieros"/>
      <sheetName val="Nuevos Cargos Tarifarios"/>
      <sheetName val="Cargos Tarifarios"/>
      <sheetName val="Eventos"/>
      <sheetName val="BD-Var.MacroEconomicasMensual"/>
      <sheetName val="BD-Var.MacroEconomicasTrimestre"/>
      <sheetName val="BD-Var.MacroEconomicasAnual"/>
      <sheetName val="BD-GeneraciónEnergía"/>
      <sheetName val="BD-Form.InfoEDES"/>
      <sheetName val="BD-Venta Energía"/>
      <sheetName val="BD-MEM"/>
      <sheetName val="BD-CompraEnergía(Comercial)"/>
      <sheetName val="BD-GenCo's(Financiero)"/>
      <sheetName val="BD-Transf. Gobierno &amp; Aportes"/>
      <sheetName val="BD-Financing"/>
      <sheetName val="BD-Préstamos"/>
      <sheetName val="BD-Factoring"/>
      <sheetName val="BD-CAPEX"/>
      <sheetName val="BD-Nóminas"/>
      <sheetName val="BD-Bancos"/>
      <sheetName val="FC-RD$"/>
      <sheetName val="FC-US$"/>
      <sheetName val="EDE's Presupuestos"/>
      <sheetName val="BD-IndicadoresFinancieros"/>
      <sheetName val="BD-IndicesCalculados"/>
      <sheetName val="Inf. Desempeño - Tabla Graficas"/>
      <sheetName val="Inf. Desempeño - Graf."/>
      <sheetName val="Inf. Desempeño - Tablas PPT"/>
      <sheetName val="Ley Presupuesto 2015"/>
      <sheetName val="Bono Ley 175-12"/>
      <sheetName val="Black Out SENI"/>
      <sheetName val="Toggle"/>
      <sheetName val="BD-InfVarEco"/>
      <sheetName val="BD-InfsGenCo's"/>
      <sheetName val="Resumen Compra"/>
      <sheetName val="BD-Inf.TCMensual"/>
      <sheetName val="BD-InfDesempeño"/>
      <sheetName val="BD_Real_vs_Pres."/>
      <sheetName val="Presup. EDE´s"/>
      <sheetName val="GrafResCons"/>
      <sheetName val="BD-Inf.Fact-Pagos"/>
      <sheetName val="Waterfall"/>
      <sheetName val="Graf CF"/>
      <sheetName val="Facturación"/>
      <sheetName val="Inf_Fact_vs_Pagos_GenCo's"/>
      <sheetName val="Análisis TC BCRD Diaria"/>
      <sheetName val="Deuda"/>
      <sheetName val="Aporte MH vs. PIB"/>
      <sheetName val="Glosario de Términos"/>
      <sheetName val="Comerciales"/>
      <sheetName val="Ext_debt1"/>
      <sheetName val="Ext_debt2"/>
      <sheetName val="Ext_debt3"/>
      <sheetName val="Ext_debt4"/>
      <sheetName val="Ext_debt5"/>
    </sheetNames>
    <sheetDataSet>
      <sheetData sheetId="0" refreshError="1"/>
      <sheetData sheetId="1" refreshError="1"/>
      <sheetData sheetId="2"/>
      <sheetData sheetId="3">
        <row r="174">
          <cell r="G174" t="str">
            <v>Table 2. Georgia: Balance of Payment, Summary</v>
          </cell>
        </row>
      </sheetData>
      <sheetData sheetId="4" refreshError="1"/>
      <sheetData sheetId="5"/>
      <sheetData sheetId="6" refreshError="1"/>
      <sheetData sheetId="7" refreshError="1"/>
      <sheetData sheetId="8"/>
      <sheetData sheetId="9">
        <row r="9">
          <cell r="Q9">
            <v>1996</v>
          </cell>
        </row>
        <row r="62">
          <cell r="Q62">
            <v>76.78</v>
          </cell>
          <cell r="R62">
            <v>4.33</v>
          </cell>
          <cell r="S62">
            <v>2.61</v>
          </cell>
          <cell r="T62">
            <v>12.760000000000002</v>
          </cell>
          <cell r="U62">
            <v>44.510000000000005</v>
          </cell>
          <cell r="V62">
            <v>64.210000000000008</v>
          </cell>
          <cell r="W62">
            <v>8.19</v>
          </cell>
          <cell r="X62">
            <v>9.7799999999999994</v>
          </cell>
          <cell r="Y62">
            <v>9.4499999999999993</v>
          </cell>
          <cell r="Z62">
            <v>46.13</v>
          </cell>
          <cell r="AA62">
            <v>73.55</v>
          </cell>
          <cell r="AB62">
            <v>7.9799999999999995</v>
          </cell>
          <cell r="AC62">
            <v>6.1160000000000005</v>
          </cell>
          <cell r="AD62">
            <v>38.659999999999997</v>
          </cell>
          <cell r="AE62">
            <v>5.56</v>
          </cell>
          <cell r="AF62">
            <v>58.316000000000003</v>
          </cell>
          <cell r="AG62">
            <v>74.066000000000003</v>
          </cell>
          <cell r="AH62">
            <v>98.094999999999999</v>
          </cell>
          <cell r="AI62">
            <v>84.61</v>
          </cell>
          <cell r="AJ62">
            <v>61.33</v>
          </cell>
          <cell r="AK62">
            <v>55.18</v>
          </cell>
        </row>
        <row r="255">
          <cell r="Q255">
            <v>62.06</v>
          </cell>
          <cell r="R255">
            <v>0</v>
          </cell>
          <cell r="S255">
            <v>0</v>
          </cell>
          <cell r="T255">
            <v>0</v>
          </cell>
          <cell r="U255">
            <v>41.45</v>
          </cell>
          <cell r="V255">
            <v>41.45</v>
          </cell>
          <cell r="W255">
            <v>0</v>
          </cell>
          <cell r="X255">
            <v>0.4</v>
          </cell>
          <cell r="Y255">
            <v>0.94</v>
          </cell>
          <cell r="Z255">
            <v>21.05</v>
          </cell>
          <cell r="AA255">
            <v>22.39</v>
          </cell>
          <cell r="AB255">
            <v>0.66</v>
          </cell>
          <cell r="AC255">
            <v>1.37</v>
          </cell>
          <cell r="AD255">
            <v>34.9</v>
          </cell>
          <cell r="AE255">
            <v>2.41</v>
          </cell>
          <cell r="AF255">
            <v>39.339999999999996</v>
          </cell>
          <cell r="AG255">
            <v>55.938000000000002</v>
          </cell>
          <cell r="AH255">
            <v>83.715000000000003</v>
          </cell>
          <cell r="AI255">
            <v>64.623000000000005</v>
          </cell>
          <cell r="AJ255">
            <v>36.6</v>
          </cell>
          <cell r="AK255">
            <v>30.68</v>
          </cell>
        </row>
        <row r="257">
          <cell r="Q257">
            <v>14.719999999999999</v>
          </cell>
          <cell r="R257">
            <v>4.33</v>
          </cell>
          <cell r="S257">
            <v>2.61</v>
          </cell>
          <cell r="T257">
            <v>12.760000000000002</v>
          </cell>
          <cell r="U257">
            <v>3.0600000000000023</v>
          </cell>
          <cell r="V257">
            <v>22.760000000000005</v>
          </cell>
          <cell r="W257">
            <v>8.19</v>
          </cell>
          <cell r="X257">
            <v>9.379999999999999</v>
          </cell>
          <cell r="Y257">
            <v>8.51</v>
          </cell>
          <cell r="Z257">
            <v>25.080000000000002</v>
          </cell>
          <cell r="AA257">
            <v>51.16</v>
          </cell>
          <cell r="AB257">
            <v>7.3199999999999994</v>
          </cell>
          <cell r="AC257">
            <v>4.7460000000000004</v>
          </cell>
          <cell r="AD257">
            <v>3.759999999999998</v>
          </cell>
          <cell r="AE257">
            <v>3.1499999999999995</v>
          </cell>
          <cell r="AF257">
            <v>18.975999999999996</v>
          </cell>
          <cell r="AG257">
            <v>18.128</v>
          </cell>
          <cell r="AH257">
            <v>14.379999999999995</v>
          </cell>
          <cell r="AI257">
            <v>19.986999999999995</v>
          </cell>
          <cell r="AJ257">
            <v>24.729999999999997</v>
          </cell>
          <cell r="AK257">
            <v>24.5</v>
          </cell>
        </row>
      </sheetData>
      <sheetData sheetId="10"/>
      <sheetData sheetId="11"/>
      <sheetData sheetId="12"/>
      <sheetData sheetId="13"/>
      <sheetData sheetId="14" refreshError="1"/>
      <sheetData sheetId="15" refreshError="1"/>
      <sheetData sheetId="16" refreshError="1"/>
      <sheetData sheetId="17"/>
      <sheetData sheetId="18"/>
      <sheetData sheetId="19"/>
      <sheetData sheetId="20" refreshError="1"/>
      <sheetData sheetId="21" refreshError="1"/>
      <sheetData sheetId="22" refreshError="1"/>
      <sheetData sheetId="23"/>
      <sheetData sheetId="24">
        <row r="62">
          <cell r="Q62">
            <v>0</v>
          </cell>
        </row>
      </sheetData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RIVATE"/>
      <sheetName val="Doc"/>
      <sheetName val="BASICIND"/>
      <sheetName val="CONS_GOVT"/>
      <sheetName val="CONS_GOVT_GDP"/>
      <sheetName val="CBANK"/>
      <sheetName val="MSURVEY"/>
      <sheetName val="BOPEF"/>
      <sheetName val="STATINDEX---&gt;"/>
      <sheetName val="NGDP_R"/>
      <sheetName val="NGDP"/>
      <sheetName val="AGRI"/>
      <sheetName val="INDCOM"/>
      <sheetName val="ELECTR"/>
      <sheetName val="PCPI"/>
      <sheetName val="MAINCOM"/>
      <sheetName val="WAGES"/>
      <sheetName val="EMPLOY"/>
      <sheetName val="LABORMKT"/>
      <sheetName val="EMPL_PUBL"/>
      <sheetName val="EMPL_BUDG"/>
      <sheetName val="STATE"/>
      <sheetName val="STATE_GDP"/>
      <sheetName val="TAXREV"/>
      <sheetName val="CURREXP"/>
      <sheetName val="EMPFUND"/>
      <sheetName val="EMPFUND_GDP"/>
      <sheetName val="PENSION"/>
      <sheetName val="BENEFIT_UNEMP"/>
      <sheetName val="BNKLOANS"/>
      <sheetName val="INTERST"/>
      <sheetName val="TRADE"/>
      <sheetName val="DOT"/>
      <sheetName val="EXTDEBT"/>
      <sheetName val="ARREARS"/>
      <sheetName val="ENERGY"/>
      <sheetName val="ĨĨ_x0018__x0018_COM"/>
      <sheetName val="ANT_BS1"/>
      <sheetName val="Progr-Proj-Switch"/>
      <sheetName val="EDSSARMRED97"/>
      <sheetName val="FC-CDEEE-UERS-PC-RD$"/>
      <sheetName val="FC-CDEEE-UERS-PC-US$"/>
      <sheetName val="Inf_Var_Macro"/>
      <sheetName val="Inf_Pagos_GenCo's"/>
      <sheetName val="FMI_Tabla_8"/>
      <sheetName val="Evo_Res_Consolidado"/>
      <sheetName val="Evo_RF_EDE's"/>
      <sheetName val="Evo_RF-CdeeeHidroEted"/>
      <sheetName val="Evo_FC_EDE's"/>
      <sheetName val="Evo_FC_CdeeeHidroEted"/>
      <sheetName val="RF_Real_vs_Presupuesto"/>
      <sheetName val="BD-SFN"/>
      <sheetName val="Variables Relevantes"/>
      <sheetName val="INDICADORES PREL. PORTAL"/>
      <sheetName val="EDE's"/>
      <sheetName val="CDEEE"/>
      <sheetName val="EGEHID"/>
      <sheetName val="ETED"/>
      <sheetName val="Anexo Res Financieros"/>
      <sheetName val="Nuevos Cargos Tarifarios"/>
      <sheetName val="Cargos Tarifarios"/>
      <sheetName val="Eventos"/>
      <sheetName val="BD-Var.MacroEconomicasMensual"/>
      <sheetName val="BD-Var.MacroEconomicasTrimestre"/>
      <sheetName val="BD-Var.MacroEconomicasAnual"/>
      <sheetName val="BD-GeneraciónEnergía"/>
      <sheetName val="BD-Form.InfoEDES"/>
      <sheetName val="BD-Venta Energía"/>
      <sheetName val="BD-MEM"/>
      <sheetName val="BD-CompraEnergía(Comercial)"/>
      <sheetName val="BD-GenCo's(Financiero)"/>
      <sheetName val="BD-Transf. Gobierno &amp; Aportes"/>
      <sheetName val="BD-Financing"/>
      <sheetName val="BD-Préstamos"/>
      <sheetName val="BD-Factoring"/>
      <sheetName val="BD-CAPEX"/>
      <sheetName val="BD-Nóminas"/>
      <sheetName val="BD-Bancos"/>
      <sheetName val="FC-RD$"/>
      <sheetName val="FC-US$"/>
      <sheetName val="EDE's Presupuestos"/>
      <sheetName val="BD-IndicadoresFinancieros"/>
      <sheetName val="BD-IndicesCalculados"/>
      <sheetName val="Inf. Desempeño - Tabla Graficas"/>
      <sheetName val="Inf. Desempeño - Graf."/>
      <sheetName val="Inf. Desempeño - Tablas PPT"/>
      <sheetName val="Ley Presupuesto 2015"/>
      <sheetName val="Bono Ley 175-12"/>
      <sheetName val="Black Out SENI"/>
      <sheetName val="Toggle"/>
      <sheetName val="BD-InfVarEco"/>
      <sheetName val="BD-InfsGenCo's"/>
      <sheetName val="Resumen Compra"/>
      <sheetName val="BD-Inf.TCMensual"/>
      <sheetName val="BD-InfDesempeño"/>
      <sheetName val="BD_Real_vs_Pres."/>
      <sheetName val="Presup. EDE´s"/>
      <sheetName val="GrafResCons"/>
      <sheetName val="BD-Inf.Fact-Pagos"/>
      <sheetName val="Waterfall"/>
      <sheetName val="Graf CF"/>
      <sheetName val="Facturación"/>
      <sheetName val="Inf_Fact_vs_Pagos_GenCo's"/>
      <sheetName val="Análisis TC BCRD Diaria"/>
      <sheetName val="Deuda"/>
      <sheetName val="Aporte MH vs. PIB"/>
      <sheetName val="Glosario de Términos"/>
      <sheetName val="Comerciales"/>
      <sheetName val="DMX_Units"/>
      <sheetName val="MonSurv-BC"/>
      <sheetName val="ER"/>
      <sheetName val="WB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 refreshError="1"/>
      <sheetData sheetId="37" refreshError="1"/>
      <sheetData sheetId="38" refreshError="1"/>
      <sheetData sheetId="39" refreshError="1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 refreshError="1"/>
      <sheetData sheetId="109" refreshError="1"/>
      <sheetData sheetId="110" refreshError="1"/>
      <sheetData sheetId="111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GeoBop"/>
      <sheetName val="RES"/>
      <sheetName val="OUTPUT"/>
      <sheetName val="Trade"/>
    </sheetNames>
    <definedNames>
      <definedName name="[Macros Import].qbop"/>
    </defined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ex"/>
      <sheetName val="Execute Macros"/>
      <sheetName val="Annual Transfer"/>
      <sheetName val="Quarterly Transfer"/>
      <sheetName val="Annual Assumptions"/>
      <sheetName val="Quarterly Assumptions"/>
      <sheetName val="Annual MacroFlow"/>
      <sheetName val="Quarterly MacroFlow"/>
      <sheetName val="Annual Tables"/>
      <sheetName val="MFLOW96"/>
      <sheetName val="ER"/>
      <sheetName val="WB"/>
      <sheetName val="MFLOW96.XLS"/>
      <sheetName val="A 1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tent"/>
      <sheetName val="Summary"/>
      <sheetName val="SR-financing"/>
      <sheetName val="Financing"/>
      <sheetName val="Tax calculations"/>
      <sheetName val="Proy to July"/>
      <sheetName val="Proy to Aug"/>
      <sheetName val="Proy to Sept"/>
      <sheetName val="Sheet1"/>
      <sheetName val="nickel correl July 07"/>
      <sheetName val="Proy to May"/>
      <sheetName val="Real"/>
      <sheetName val="New Proy 07"/>
      <sheetName val="Spending 2007"/>
      <sheetName val="Spending 06"/>
      <sheetName val="Rev Expost"/>
      <sheetName val="Revenues-hist"/>
      <sheetName val="Revenues-proj"/>
      <sheetName val="Tax Reform"/>
      <sheetName val="seasonality"/>
      <sheetName val="Arrears"/>
      <sheetName val="Measures"/>
      <sheetName val="SI"/>
      <sheetName val="S-I"/>
      <sheetName val="Chart Data"/>
      <sheetName val="Charts"/>
      <sheetName val="Real quarterly"/>
      <sheetName val="GASTOS (2)"/>
      <sheetName val="INGRESOS"/>
      <sheetName val="FINAN"/>
      <sheetName val="INFORMES especiales"/>
      <sheetName val="monthly2"/>
      <sheetName val="IN"/>
      <sheetName val="IN-OUT91"/>
      <sheetName val="GASTOS"/>
      <sheetName val="YNGRE"/>
      <sheetName val="monthly"/>
      <sheetName val="quarterly"/>
      <sheetName val="SR-nominal"/>
      <sheetName val="PSBR "/>
      <sheetName val="SR-ratios"/>
      <sheetName val="OUT IN-OUT"/>
      <sheetName val="Dom fin"/>
      <sheetName val="SR-Debt"/>
      <sheetName val="Dom bonds"/>
      <sheetName val="Dom loans"/>
      <sheetName val="fiscal financing gap "/>
      <sheetName val="Debt projections "/>
      <sheetName val="net disbursements 20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>
        <row r="1">
          <cell r="M1" t="str">
            <v>Ajustes ad hoc</v>
          </cell>
        </row>
      </sheetData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 1"/>
      <sheetName val="A 2"/>
      <sheetName val="A 3_A 13"/>
      <sheetName val="A 4_A 14"/>
      <sheetName val="A 5_A 15"/>
      <sheetName val="A 6"/>
      <sheetName val="A 7"/>
      <sheetName val="A 8"/>
      <sheetName val="A 9"/>
      <sheetName val="A 11"/>
      <sheetName val="C 2"/>
      <sheetName val="A 16"/>
      <sheetName val="A 18"/>
      <sheetName val="Bridge to 2SR"/>
      <sheetName val="Comm. Banks"/>
      <sheetName val="NBS"/>
      <sheetName val="Tcoy."/>
      <sheetName val="Globe Trust"/>
      <sheetName val="NBS&amp;TC -Bridge to 2SR"/>
      <sheetName val="NBS&amp;TC"/>
      <sheetName val="ODC-2SR"/>
      <sheetName val="STA-2SF"/>
      <sheetName val="WHD-ODC"/>
      <sheetName val="Other Depository Corporations B"/>
      <sheetName val="ER"/>
      <sheetName val="WB"/>
    </sheetNames>
    <definedNames>
      <definedName name="[Macros Import].qbop"/>
    </defined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 11"/>
      <sheetName val="Other Depository Corporations B"/>
    </sheetNames>
    <sheetDataSet>
      <sheetData sheetId="0" refreshError="1"/>
      <sheetData sheetId="1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ulnerability Indicators"/>
      <sheetName val="BOP Main"/>
      <sheetName val="BOP Alt"/>
      <sheetName val="Index"/>
      <sheetName val="DebtM"/>
      <sheetName val="Finreq-M"/>
      <sheetName val="BoP-M"/>
      <sheetName val="BoP-Q"/>
      <sheetName val="Trade"/>
      <sheetName val="Input"/>
      <sheetName val="SER"/>
      <sheetName val="Input2"/>
      <sheetName val="DebtSer"/>
      <sheetName val="CAP"/>
      <sheetName val="RES"/>
      <sheetName val="BoP"/>
      <sheetName val="BoP M-T"/>
      <sheetName val="FinReqM-T"/>
      <sheetName val="Tab7SR"/>
      <sheetName val="Tab8SR"/>
      <sheetName val="DEBT"/>
      <sheetName val="month-01"/>
      <sheetName val="FINREQ"/>
      <sheetName val="monthCAP"/>
      <sheetName val="OUTPUT"/>
      <sheetName val="PC+Bond"/>
      <sheetName val="arr"/>
      <sheetName val="PC"/>
      <sheetName val="BondFin"/>
      <sheetName val="PCscen"/>
      <sheetName val="month2000"/>
      <sheetName val="WEOQ5"/>
      <sheetName val="WEOQ6"/>
      <sheetName val="WEOQ7"/>
      <sheetName val="xxweolinksxx"/>
      <sheetName val="A 11"/>
      <sheetName val="finreq-m02"/>
      <sheetName val="BoP-m02"/>
      <sheetName val="finproj"/>
      <sheetName val="M-Ttab"/>
      <sheetName val="BoP med-t"/>
      <sheetName val="gaps"/>
      <sheetName val="WEO"/>
      <sheetName val="SR_99"/>
      <sheetName val="BoPmonth99"/>
      <sheetName val="Chart1"/>
      <sheetName val="correlations with EMBI"/>
      <sheetName val="BoP_M-T"/>
      <sheetName val="Vulnerability_Indicators"/>
      <sheetName val="BOP_Main"/>
      <sheetName val="BOP_Alt"/>
      <sheetName val="BoP_med-t"/>
      <sheetName val="ecubopLates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oP"/>
      <sheetName val="RES"/>
      <sheetName val="A 11"/>
      <sheetName val="Index"/>
      <sheetName val="Execute Macros"/>
      <sheetName val="Annual Transfer"/>
      <sheetName val="Quarterly Transfer"/>
      <sheetName val="Annual Assumptions"/>
      <sheetName val="Quarterly Assumptions"/>
      <sheetName val="Annual MacroFlow"/>
      <sheetName val="Quarterly MacroFlow"/>
      <sheetName val="Annual Tables"/>
      <sheetName val="MFLOW96"/>
      <sheetName val="F1data"/>
      <sheetName val="F2data"/>
      <sheetName val="#REF"/>
      <sheetName val="Execute_Macros"/>
      <sheetName val="Annual_Transfer"/>
      <sheetName val="Quarterly_Transfer"/>
      <sheetName val="Annual_Assumptions"/>
      <sheetName val="Quarterly_Assumptions"/>
      <sheetName val="Annual_MacroFlow"/>
      <sheetName val="Quarterly_MacroFlow"/>
      <sheetName val="Annual_Tables"/>
      <sheetName val="MFLOW96.XLS"/>
      <sheetName val="\\data3\users3\Users\dsimard\Ap"/>
      <sheetName val="Imp"/>
      <sheetName val="DSA output"/>
      <sheetName val="Programa"/>
      <sheetName val="minor"/>
      <sheetName val="FINANC-95"/>
      <sheetName val="omas"/>
      <sheetName val="PROYECCIONES-PM_2000mod"/>
      <sheetName val="assumptions"/>
      <sheetName val="Q6"/>
      <sheetName val="SUPUESTOS"/>
      <sheetName val="Current"/>
      <sheetName val="Sheet1"/>
      <sheetName val="RESULTADOS"/>
      <sheetName val="SMONET-FINANC"/>
      <sheetName val="Main"/>
      <sheetName val="fiscal"/>
      <sheetName val="FMI"/>
      <sheetName val="HACIENDA"/>
      <sheetName val="contents"/>
      <sheetName val="Q2"/>
      <sheetName val="Metas"/>
      <sheetName val="C_basef14_3p10_6"/>
      <sheetName val="Links"/>
      <sheetName val="riqueza"/>
      <sheetName val="ErrCheck"/>
      <sheetName val="sei"/>
      <sheetName val="Raw_Data_UN"/>
      <sheetName val="SFISCAL-MOD"/>
      <sheetName val="S&amp;I_DANE"/>
      <sheetName val="RED47"/>
      <sheetName val="Table"/>
      <sheetName val="Table_GEF"/>
      <sheetName val="PROYECCIONES-PM_2000mod_(2)"/>
      <sheetName val="SREAL"/>
      <sheetName val="Q5"/>
      <sheetName val="PIB_EN_CORR"/>
      <sheetName val="[MFLOW96.XLS]_WIN_TEMP_MFLOW9_2"/>
      <sheetName val="[MFLOW96.XLS]_WIN_TEMP_MFLOW9_4"/>
      <sheetName val="[MFLOW96.XLS]_WIN_TEMP_MFLOW9_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ared data"/>
      <sheetName val="gas013003"/>
      <sheetName val="GEE0013003"/>
      <sheetName val="gas102802"/>
      <sheetName val="GEE0102802"/>
      <sheetName val="gas112601"/>
      <sheetName val="GEE102301"/>
      <sheetName val="agrop PUB Proy"/>
      <sheetName val="BoP"/>
      <sheetName val="RES"/>
    </sheetNames>
    <sheetDataSet>
      <sheetData sheetId="0" refreshError="1">
        <row r="1">
          <cell r="A1">
            <v>1</v>
          </cell>
          <cell r="B1" t="str">
            <v>Shared data and projections</v>
          </cell>
        </row>
        <row r="2">
          <cell r="A2">
            <v>2</v>
          </cell>
        </row>
        <row r="3">
          <cell r="A3">
            <v>3</v>
          </cell>
        </row>
        <row r="4">
          <cell r="A4">
            <v>4</v>
          </cell>
          <cell r="B4">
            <v>36501.571532754628</v>
          </cell>
          <cell r="C4" t="str">
            <v>Formulas</v>
          </cell>
          <cell r="E4" t="str">
            <v>1980</v>
          </cell>
          <cell r="F4">
            <v>1981</v>
          </cell>
          <cell r="G4">
            <v>1982</v>
          </cell>
        </row>
        <row r="5">
          <cell r="A5">
            <v>5</v>
          </cell>
          <cell r="B5" t="str">
            <v>DO NOT CHANGE COLUMN OR ROW STRUCTURE OF THIS SHEET !!!!!!!</v>
          </cell>
        </row>
        <row r="6">
          <cell r="A6">
            <v>6</v>
          </cell>
        </row>
        <row r="7">
          <cell r="A7">
            <v>7</v>
          </cell>
          <cell r="B7" t="str">
            <v>Prices and exchange rates</v>
          </cell>
        </row>
        <row r="8">
          <cell r="A8">
            <v>8</v>
          </cell>
          <cell r="B8">
            <v>36249.197554976854</v>
          </cell>
        </row>
        <row r="9">
          <cell r="A9">
            <v>9</v>
          </cell>
          <cell r="B9" t="str">
            <v>CPI (period average)</v>
          </cell>
          <cell r="E9">
            <v>61.477199999999989</v>
          </cell>
          <cell r="F9">
            <v>66.10222083333332</v>
          </cell>
          <cell r="G9">
            <v>71.154166666666654</v>
          </cell>
          <cell r="S9">
            <v>853.39166666666677</v>
          </cell>
        </row>
        <row r="10">
          <cell r="A10">
            <v>10</v>
          </cell>
          <cell r="B10" t="str">
            <v xml:space="preserve">  (percent change)</v>
          </cell>
          <cell r="E10">
            <v>0</v>
          </cell>
          <cell r="F10">
            <v>7.5231481481481399</v>
          </cell>
          <cell r="G10">
            <v>7.6426264800861121</v>
          </cell>
          <cell r="S10">
            <v>8.2607679857579228</v>
          </cell>
        </row>
        <row r="11">
          <cell r="A11">
            <v>11</v>
          </cell>
          <cell r="B11" t="str">
            <v>CPI (end of period)</v>
          </cell>
          <cell r="E11">
            <v>64.210409999999996</v>
          </cell>
          <cell r="F11">
            <v>68.939370000000011</v>
          </cell>
          <cell r="G11">
            <v>73.89</v>
          </cell>
          <cell r="S11">
            <v>915.35</v>
          </cell>
        </row>
        <row r="12">
          <cell r="A12">
            <v>12</v>
          </cell>
          <cell r="B12" t="str">
            <v xml:space="preserve">  (percent change)</v>
          </cell>
          <cell r="E12">
            <v>0</v>
          </cell>
          <cell r="F12">
            <v>7.3647871116225838</v>
          </cell>
          <cell r="G12">
            <v>7.1811361200428525</v>
          </cell>
          <cell r="S12">
            <v>14.314438075256319</v>
          </cell>
        </row>
        <row r="13">
          <cell r="A13">
            <v>13</v>
          </cell>
        </row>
        <row r="14">
          <cell r="A14">
            <v>14</v>
          </cell>
          <cell r="B14" t="str">
            <v>GDP deflator (percent change)</v>
          </cell>
          <cell r="F14">
            <v>7.2418446087912924</v>
          </cell>
          <cell r="G14">
            <v>7.5124008471695536</v>
          </cell>
          <cell r="S14">
            <v>7.8835926501797271</v>
          </cell>
        </row>
        <row r="15">
          <cell r="A15">
            <v>15</v>
          </cell>
        </row>
        <row r="16">
          <cell r="A16">
            <v>16</v>
          </cell>
          <cell r="B16" t="str">
            <v>Export price index</v>
          </cell>
        </row>
        <row r="17">
          <cell r="A17">
            <v>17</v>
          </cell>
          <cell r="B17" t="str">
            <v xml:space="preserve">   GEE</v>
          </cell>
          <cell r="E17">
            <v>100</v>
          </cell>
          <cell r="F17">
            <v>93.572859146794414</v>
          </cell>
          <cell r="G17">
            <v>89.998346977137643</v>
          </cell>
          <cell r="S17">
            <v>131.54779881487329</v>
          </cell>
        </row>
        <row r="18">
          <cell r="A18">
            <v>18</v>
          </cell>
          <cell r="B18" t="str">
            <v>% change (GEE)</v>
          </cell>
          <cell r="E18" t="str">
            <v xml:space="preserve"> </v>
          </cell>
          <cell r="F18">
            <v>-6.4271408532055823</v>
          </cell>
          <cell r="G18">
            <v>-3.8200309387246278</v>
          </cell>
          <cell r="S18">
            <v>4.9408769562917509</v>
          </cell>
        </row>
        <row r="19">
          <cell r="A19">
            <v>19</v>
          </cell>
          <cell r="B19" t="str">
            <v xml:space="preserve">Import price index </v>
          </cell>
        </row>
        <row r="20">
          <cell r="A20">
            <v>20</v>
          </cell>
          <cell r="B20" t="str">
            <v>GEE</v>
          </cell>
          <cell r="E20">
            <v>100</v>
          </cell>
          <cell r="F20">
            <v>94.665896963711234</v>
          </cell>
          <cell r="G20">
            <v>90.898558033371728</v>
          </cell>
          <cell r="S20">
            <v>118.47655629709996</v>
          </cell>
        </row>
        <row r="21">
          <cell r="A21">
            <v>21</v>
          </cell>
          <cell r="B21" t="str">
            <v>% change (GEE)</v>
          </cell>
          <cell r="F21">
            <v>-5.3341030362887736</v>
          </cell>
          <cell r="G21">
            <v>-3.9796157340416416</v>
          </cell>
          <cell r="S21">
            <v>1.6656036175849431</v>
          </cell>
        </row>
        <row r="22">
          <cell r="A22">
            <v>22</v>
          </cell>
          <cell r="B22" t="str">
            <v>Terms of trade</v>
          </cell>
        </row>
        <row r="23">
          <cell r="A23">
            <v>23</v>
          </cell>
          <cell r="B23" t="str">
            <v>GEE</v>
          </cell>
          <cell r="E23">
            <v>100</v>
          </cell>
          <cell r="F23">
            <v>98.845373199880186</v>
          </cell>
          <cell r="G23">
            <v>99.009653094932943</v>
          </cell>
          <cell r="S23">
            <v>111.03276709444101</v>
          </cell>
        </row>
        <row r="24">
          <cell r="A24">
            <v>24</v>
          </cell>
          <cell r="B24" t="str">
            <v>% change</v>
          </cell>
          <cell r="E24" t="str">
            <v xml:space="preserve"> </v>
          </cell>
          <cell r="F24">
            <v>-1.1546268001198179</v>
          </cell>
          <cell r="G24">
            <v>0.16619887176767545</v>
          </cell>
          <cell r="S24">
            <v>3.2216140190607145</v>
          </cell>
        </row>
        <row r="25">
          <cell r="A25">
            <v>25</v>
          </cell>
        </row>
        <row r="26">
          <cell r="A26">
            <v>26</v>
          </cell>
          <cell r="B26" t="str">
            <v>Petroleum price from WEO     BOP</v>
          </cell>
          <cell r="E26">
            <v>36.676069577535003</v>
          </cell>
          <cell r="F26">
            <v>35.270429929097496</v>
          </cell>
          <cell r="G26">
            <v>32.445321718851723</v>
          </cell>
          <cell r="S26">
            <v>15.946896711985271</v>
          </cell>
        </row>
        <row r="27">
          <cell r="A27">
            <v>27</v>
          </cell>
          <cell r="B27" t="str">
            <v>Non-Fuel Commodity Import Prices</v>
          </cell>
          <cell r="F27">
            <v>-4</v>
          </cell>
          <cell r="G27">
            <v>-10.3</v>
          </cell>
          <cell r="S27">
            <v>7.1</v>
          </cell>
        </row>
        <row r="28">
          <cell r="A28">
            <v>28</v>
          </cell>
          <cell r="B28" t="str">
            <v>Non-Fuel Commodity Export Prices</v>
          </cell>
          <cell r="F28">
            <v>-19.899999999999999</v>
          </cell>
          <cell r="G28">
            <v>-4.2</v>
          </cell>
          <cell r="S28">
            <v>26.5</v>
          </cell>
        </row>
        <row r="29">
          <cell r="A29">
            <v>29</v>
          </cell>
        </row>
        <row r="30">
          <cell r="A30">
            <v>30</v>
          </cell>
          <cell r="B30">
            <v>36279.619530902775</v>
          </cell>
        </row>
        <row r="31">
          <cell r="A31">
            <v>31</v>
          </cell>
          <cell r="B31" t="str">
            <v>Official exchange rate (end of period)</v>
          </cell>
          <cell r="E31">
            <v>0</v>
          </cell>
          <cell r="F31">
            <v>0</v>
          </cell>
          <cell r="G31">
            <v>0</v>
          </cell>
          <cell r="S31">
            <v>12.87</v>
          </cell>
        </row>
        <row r="32">
          <cell r="A32">
            <v>32</v>
          </cell>
        </row>
        <row r="33">
          <cell r="A33">
            <v>33</v>
          </cell>
          <cell r="B33" t="str">
            <v>Official exchange rate (period average)</v>
          </cell>
          <cell r="C33" t="str">
            <v>BOP</v>
          </cell>
          <cell r="E33">
            <v>1</v>
          </cell>
          <cell r="F33">
            <v>1</v>
          </cell>
          <cell r="G33">
            <v>1</v>
          </cell>
          <cell r="S33">
            <v>12.616666666666667</v>
          </cell>
        </row>
        <row r="34">
          <cell r="A34">
            <v>34</v>
          </cell>
          <cell r="B34" t="str">
            <v>Market rate (period average)</v>
          </cell>
          <cell r="C34" t="str">
            <v>BOP</v>
          </cell>
          <cell r="E34" t="str">
            <v>...</v>
          </cell>
          <cell r="F34" t="str">
            <v>...</v>
          </cell>
          <cell r="G34" t="str">
            <v>...</v>
          </cell>
          <cell r="S34">
            <v>12.858333333333334</v>
          </cell>
        </row>
        <row r="35">
          <cell r="A35">
            <v>35</v>
          </cell>
          <cell r="B35" t="str">
            <v xml:space="preserve">Exchange rate-wtd average </v>
          </cell>
          <cell r="C35" t="str">
            <v>BOP</v>
          </cell>
          <cell r="E35">
            <v>1</v>
          </cell>
          <cell r="F35">
            <v>1</v>
          </cell>
          <cell r="G35">
            <v>1</v>
          </cell>
          <cell r="S35">
            <v>12.810000000000002</v>
          </cell>
        </row>
        <row r="36">
          <cell r="A36">
            <v>36</v>
          </cell>
        </row>
        <row r="37">
          <cell r="A37">
            <v>37</v>
          </cell>
          <cell r="B37" t="str">
            <v>Nominal effective exchange rate</v>
          </cell>
        </row>
        <row r="38">
          <cell r="A38">
            <v>38</v>
          </cell>
          <cell r="B38" t="str">
            <v>End of period</v>
          </cell>
          <cell r="E38">
            <v>354.32835736980326</v>
          </cell>
          <cell r="F38">
            <v>384.72599867639241</v>
          </cell>
          <cell r="G38">
            <v>393.65057853266399</v>
          </cell>
          <cell r="S38">
            <v>88.800912009611906</v>
          </cell>
        </row>
        <row r="39">
          <cell r="A39">
            <v>39</v>
          </cell>
          <cell r="B39" t="str">
            <v>Period average</v>
          </cell>
          <cell r="E39">
            <v>346.49409860917154</v>
          </cell>
          <cell r="F39">
            <v>375.53499091233658</v>
          </cell>
          <cell r="G39">
            <v>394.19969572503669</v>
          </cell>
          <cell r="S39">
            <v>89.7983574300372</v>
          </cell>
        </row>
        <row r="40">
          <cell r="A40">
            <v>40</v>
          </cell>
          <cell r="B40" t="str">
            <v>Real effective exchange rate</v>
          </cell>
        </row>
        <row r="41">
          <cell r="A41">
            <v>41</v>
          </cell>
          <cell r="B41" t="str">
            <v>End of period</v>
          </cell>
          <cell r="E41">
            <v>168.59847026064799</v>
          </cell>
          <cell r="F41">
            <v>173.43368967423061</v>
          </cell>
          <cell r="G41">
            <v>155.43340893922718</v>
          </cell>
          <cell r="S41">
            <v>113.39592399220169</v>
          </cell>
        </row>
        <row r="42">
          <cell r="A42">
            <v>42</v>
          </cell>
          <cell r="B42" t="str">
            <v>Period average</v>
          </cell>
          <cell r="E42">
            <v>169.81552942507381</v>
          </cell>
          <cell r="F42">
            <v>172.54556009525677</v>
          </cell>
          <cell r="G42">
            <v>157.5037089084415</v>
          </cell>
          <cell r="S42">
            <v>110.54701398741891</v>
          </cell>
        </row>
        <row r="43">
          <cell r="A43">
            <v>43</v>
          </cell>
        </row>
        <row r="44">
          <cell r="A44">
            <v>44</v>
          </cell>
          <cell r="B44" t="str">
            <v>Interest rates</v>
          </cell>
        </row>
        <row r="45">
          <cell r="A45">
            <v>45</v>
          </cell>
          <cell r="B45">
            <v>36279.969782638887</v>
          </cell>
        </row>
        <row r="46">
          <cell r="A46">
            <v>46</v>
          </cell>
          <cell r="B46" t="str">
            <v>LIBOR (US$ deposits)</v>
          </cell>
          <cell r="E46">
            <v>14.0290825366974</v>
          </cell>
          <cell r="F46">
            <v>16.719245195388794</v>
          </cell>
          <cell r="G46">
            <v>13.60124945640564</v>
          </cell>
          <cell r="S46">
            <v>5.0732499999999998</v>
          </cell>
        </row>
        <row r="47">
          <cell r="A47">
            <v>47</v>
          </cell>
          <cell r="B47" t="str">
            <v>Commercial bank lending rate</v>
          </cell>
          <cell r="S47">
            <v>27.993749999999999</v>
          </cell>
        </row>
        <row r="48">
          <cell r="A48">
            <v>48</v>
          </cell>
          <cell r="B48" t="str">
            <v>Commercial bank deposit rate rate</v>
          </cell>
          <cell r="S48">
            <v>13.59</v>
          </cell>
        </row>
        <row r="49">
          <cell r="A49">
            <v>49</v>
          </cell>
        </row>
        <row r="50">
          <cell r="A50">
            <v>50</v>
          </cell>
          <cell r="B50" t="str">
            <v>From real sector</v>
          </cell>
        </row>
        <row r="51">
          <cell r="A51">
            <v>51</v>
          </cell>
          <cell r="B51">
            <v>36249.229484837961</v>
          </cell>
        </row>
        <row r="52">
          <cell r="A52">
            <v>52</v>
          </cell>
          <cell r="B52" t="str">
            <v>GDP in current pesos</v>
          </cell>
          <cell r="E52">
            <v>6761.3</v>
          </cell>
          <cell r="F52">
            <v>7561.2</v>
          </cell>
          <cell r="G52">
            <v>8267.4</v>
          </cell>
          <cell r="S52">
            <v>137566.39999999999</v>
          </cell>
        </row>
        <row r="53">
          <cell r="A53">
            <v>53</v>
          </cell>
          <cell r="B53" t="str">
            <v>GDP in constant 1970 pesos</v>
          </cell>
          <cell r="E53">
            <v>2956.4</v>
          </cell>
          <cell r="F53">
            <v>3082.8999999999996</v>
          </cell>
          <cell r="G53">
            <v>3135.3</v>
          </cell>
          <cell r="S53">
            <v>4390.0629464718004</v>
          </cell>
        </row>
        <row r="54">
          <cell r="A54">
            <v>54</v>
          </cell>
          <cell r="B54" t="str">
            <v>of which</v>
          </cell>
        </row>
        <row r="55">
          <cell r="A55">
            <v>55</v>
          </cell>
          <cell r="B55" t="str">
            <v>Sugar manufacturing</v>
          </cell>
          <cell r="F55">
            <v>0</v>
          </cell>
          <cell r="G55">
            <v>0</v>
          </cell>
          <cell r="S55">
            <v>1493.5013004609864</v>
          </cell>
        </row>
        <row r="56">
          <cell r="A56">
            <v>56</v>
          </cell>
          <cell r="B56" t="str">
            <v>Free-trade-zone manufacturing</v>
          </cell>
          <cell r="F56">
            <v>0</v>
          </cell>
          <cell r="G56">
            <v>0</v>
          </cell>
          <cell r="S56">
            <v>5132.4250946541915</v>
          </cell>
        </row>
        <row r="57">
          <cell r="A57">
            <v>57</v>
          </cell>
        </row>
        <row r="58">
          <cell r="A58">
            <v>58</v>
          </cell>
          <cell r="B58" t="str">
            <v>Savings</v>
          </cell>
        </row>
        <row r="59">
          <cell r="A59">
            <v>59</v>
          </cell>
          <cell r="B59" t="str">
            <v>Public sector savings (from fiscal)</v>
          </cell>
          <cell r="E59">
            <v>46.4</v>
          </cell>
          <cell r="F59">
            <v>0</v>
          </cell>
          <cell r="G59">
            <v>0</v>
          </cell>
          <cell r="S59">
            <v>8600.9861474592726</v>
          </cell>
        </row>
        <row r="60">
          <cell r="A60">
            <v>60</v>
          </cell>
          <cell r="B60" t="str">
            <v>External current account deficit (in millions of RD$)</v>
          </cell>
          <cell r="E60">
            <v>-669.8</v>
          </cell>
          <cell r="F60">
            <v>0</v>
          </cell>
          <cell r="G60">
            <v>0</v>
          </cell>
          <cell r="S60">
            <v>-3625.2299999999991</v>
          </cell>
        </row>
        <row r="61">
          <cell r="A61">
            <v>61</v>
          </cell>
          <cell r="B61" t="str">
            <v>External current account deficit (in millions of RD$)</v>
          </cell>
          <cell r="E61">
            <v>-719.9</v>
          </cell>
          <cell r="F61">
            <v>-389.4</v>
          </cell>
          <cell r="G61">
            <v>-442.6</v>
          </cell>
          <cell r="S61">
            <v>-3625.2299999999891</v>
          </cell>
        </row>
        <row r="62">
          <cell r="A62">
            <v>62</v>
          </cell>
          <cell r="B62" t="str">
            <v>Employment &amp; demographic data</v>
          </cell>
        </row>
        <row r="63">
          <cell r="A63">
            <v>63</v>
          </cell>
          <cell r="B63" t="str">
            <v>Population (in millions)</v>
          </cell>
          <cell r="E63">
            <v>5.6969999999999992</v>
          </cell>
          <cell r="F63">
            <v>5.8296799999999998</v>
          </cell>
          <cell r="G63">
            <v>5.9630700000000001</v>
          </cell>
          <cell r="S63">
            <v>7.6854799999999992</v>
          </cell>
        </row>
        <row r="64">
          <cell r="A64">
            <v>64</v>
          </cell>
          <cell r="B64" t="str">
            <v xml:space="preserve">  (percent change)</v>
          </cell>
          <cell r="E64">
            <v>0</v>
          </cell>
          <cell r="F64">
            <v>2.3289450588028782</v>
          </cell>
          <cell r="G64">
            <v>2.2881187303591233</v>
          </cell>
          <cell r="S64">
            <v>1.8594652480126372</v>
          </cell>
        </row>
        <row r="65">
          <cell r="A65">
            <v>65</v>
          </cell>
          <cell r="B65" t="str">
            <v>Working age population</v>
          </cell>
          <cell r="E65">
            <v>3111222.75</v>
          </cell>
          <cell r="F65">
            <v>3218200.25</v>
          </cell>
          <cell r="G65">
            <v>3327145</v>
          </cell>
          <cell r="S65">
            <v>4658771.5</v>
          </cell>
        </row>
        <row r="66">
          <cell r="A66">
            <v>66</v>
          </cell>
          <cell r="B66" t="str">
            <v xml:space="preserve">  (percent change)</v>
          </cell>
          <cell r="E66">
            <v>0</v>
          </cell>
          <cell r="F66">
            <v>3.4384391152963989</v>
          </cell>
          <cell r="G66">
            <v>3.3852694530118299</v>
          </cell>
          <cell r="S66">
            <v>2.3473715822396768</v>
          </cell>
        </row>
        <row r="67">
          <cell r="A67">
            <v>67</v>
          </cell>
          <cell r="B67" t="str">
            <v>Labor force</v>
          </cell>
          <cell r="E67">
            <v>0</v>
          </cell>
          <cell r="F67">
            <v>0</v>
          </cell>
          <cell r="G67">
            <v>0</v>
          </cell>
          <cell r="S67">
            <v>2857209</v>
          </cell>
        </row>
        <row r="68">
          <cell r="A68">
            <v>68</v>
          </cell>
          <cell r="B68" t="str">
            <v xml:space="preserve">  (percent change)</v>
          </cell>
          <cell r="E68">
            <v>0</v>
          </cell>
          <cell r="F68">
            <v>0</v>
          </cell>
          <cell r="G68">
            <v>0</v>
          </cell>
          <cell r="S68">
            <v>-5.2632573660138515</v>
          </cell>
        </row>
        <row r="69">
          <cell r="A69">
            <v>69</v>
          </cell>
          <cell r="B69" t="str">
            <v>Unemployment</v>
          </cell>
          <cell r="E69">
            <v>0</v>
          </cell>
          <cell r="F69">
            <v>0</v>
          </cell>
          <cell r="G69">
            <v>0</v>
          </cell>
          <cell r="S69">
            <v>456622.99999999994</v>
          </cell>
        </row>
        <row r="70">
          <cell r="A70">
            <v>70</v>
          </cell>
          <cell r="B70" t="str">
            <v>Unemployment rate</v>
          </cell>
          <cell r="E70">
            <v>0</v>
          </cell>
          <cell r="F70">
            <v>0</v>
          </cell>
          <cell r="G70">
            <v>0</v>
          </cell>
          <cell r="S70">
            <v>15.98143502977906</v>
          </cell>
        </row>
        <row r="71">
          <cell r="A71">
            <v>71</v>
          </cell>
          <cell r="B71" t="str">
            <v>Employment</v>
          </cell>
          <cell r="E71">
            <v>0</v>
          </cell>
          <cell r="F71">
            <v>0</v>
          </cell>
          <cell r="G71">
            <v>0</v>
          </cell>
          <cell r="S71">
            <v>2400586</v>
          </cell>
        </row>
        <row r="72">
          <cell r="A72">
            <v>72</v>
          </cell>
          <cell r="B72" t="str">
            <v xml:space="preserve">  (percent change)</v>
          </cell>
          <cell r="S72">
            <v>-0.66472182566775784</v>
          </cell>
        </row>
        <row r="73">
          <cell r="A73">
            <v>73</v>
          </cell>
        </row>
        <row r="74">
          <cell r="A74">
            <v>74</v>
          </cell>
          <cell r="B74" t="str">
            <v>From the external sector</v>
          </cell>
        </row>
        <row r="75">
          <cell r="A75">
            <v>75</v>
          </cell>
          <cell r="B75">
            <v>36279.540543055555</v>
          </cell>
        </row>
        <row r="76">
          <cell r="A76">
            <v>76</v>
          </cell>
          <cell r="B76" t="str">
            <v>External CA (mill US$)</v>
          </cell>
          <cell r="S76">
            <v>-282.99999999999989</v>
          </cell>
        </row>
        <row r="77">
          <cell r="A77">
            <v>77</v>
          </cell>
          <cell r="B77" t="str">
            <v>External CA (mill US$)</v>
          </cell>
          <cell r="S77">
            <v>-282.99999999999909</v>
          </cell>
        </row>
        <row r="78">
          <cell r="A78">
            <v>78</v>
          </cell>
          <cell r="B78" t="str">
            <v>Exports of goods and services</v>
          </cell>
          <cell r="S78">
            <v>5315.9</v>
          </cell>
        </row>
        <row r="79">
          <cell r="A79">
            <v>79</v>
          </cell>
          <cell r="B79" t="str">
            <v xml:space="preserve">   Goods</v>
          </cell>
          <cell r="S79">
            <v>3452.5</v>
          </cell>
        </row>
        <row r="80">
          <cell r="A80">
            <v>80</v>
          </cell>
          <cell r="B80" t="str">
            <v>Domestic</v>
          </cell>
          <cell r="S80">
            <v>736.39999999999986</v>
          </cell>
        </row>
        <row r="81">
          <cell r="A81">
            <v>81</v>
          </cell>
          <cell r="B81" t="str">
            <v>Free trade zones</v>
          </cell>
          <cell r="S81">
            <v>2716.1000000000004</v>
          </cell>
        </row>
        <row r="82">
          <cell r="A82">
            <v>82</v>
          </cell>
          <cell r="B82" t="str">
            <v xml:space="preserve">   Services</v>
          </cell>
          <cell r="S82">
            <v>1863.4</v>
          </cell>
        </row>
        <row r="83">
          <cell r="A83">
            <v>83</v>
          </cell>
          <cell r="B83" t="str">
            <v xml:space="preserve">      Tourism receipts</v>
          </cell>
          <cell r="S83">
            <v>1428.8</v>
          </cell>
        </row>
        <row r="84">
          <cell r="A84">
            <v>84</v>
          </cell>
          <cell r="B84" t="str">
            <v>Total exports of goods</v>
          </cell>
          <cell r="S84">
            <v>0</v>
          </cell>
        </row>
        <row r="85">
          <cell r="A85">
            <v>85</v>
          </cell>
          <cell r="B85" t="str">
            <v>Imports of goods and services</v>
          </cell>
          <cell r="S85">
            <v>5899.8</v>
          </cell>
        </row>
        <row r="86">
          <cell r="A86">
            <v>86</v>
          </cell>
          <cell r="B86" t="str">
            <v xml:space="preserve">   Goods (including free trade zones)</v>
          </cell>
          <cell r="S86">
            <v>4903.2</v>
          </cell>
        </row>
        <row r="87">
          <cell r="A87">
            <v>87</v>
          </cell>
          <cell r="B87" t="str">
            <v xml:space="preserve">      Consumer Goods</v>
          </cell>
          <cell r="S87">
            <v>1092.5999999999999</v>
          </cell>
        </row>
        <row r="88">
          <cell r="A88">
            <v>88</v>
          </cell>
          <cell r="B88" t="str">
            <v xml:space="preserve">         Durable</v>
          </cell>
          <cell r="S88">
            <v>517.9</v>
          </cell>
        </row>
        <row r="89">
          <cell r="A89">
            <v>89</v>
          </cell>
          <cell r="B89" t="str">
            <v xml:space="preserve">         Non durable</v>
          </cell>
          <cell r="S89">
            <v>574.69999999999993</v>
          </cell>
        </row>
        <row r="90">
          <cell r="A90">
            <v>90</v>
          </cell>
          <cell r="B90" t="str">
            <v xml:space="preserve">      Primary/Intermediate goods</v>
          </cell>
          <cell r="S90">
            <v>1284.8999999999999</v>
          </cell>
        </row>
        <row r="91">
          <cell r="A91">
            <v>91</v>
          </cell>
          <cell r="B91" t="str">
            <v xml:space="preserve">         of which: Petroleum products</v>
          </cell>
          <cell r="S91">
            <v>521.6</v>
          </cell>
        </row>
        <row r="92">
          <cell r="A92">
            <v>92</v>
          </cell>
          <cell r="B92" t="str">
            <v xml:space="preserve">      Capital goods</v>
          </cell>
          <cell r="S92">
            <v>614.19999999999993</v>
          </cell>
        </row>
        <row r="93">
          <cell r="A93">
            <v>93</v>
          </cell>
          <cell r="B93" t="str">
            <v xml:space="preserve">         of which: Related to privatization</v>
          </cell>
          <cell r="S93">
            <v>0</v>
          </cell>
        </row>
        <row r="94">
          <cell r="A94">
            <v>94</v>
          </cell>
          <cell r="B94" t="str">
            <v xml:space="preserve">   Services</v>
          </cell>
          <cell r="S94">
            <v>996.60000000000014</v>
          </cell>
        </row>
        <row r="95">
          <cell r="A95">
            <v>95</v>
          </cell>
          <cell r="B95" t="str">
            <v>Total imports of goods</v>
          </cell>
          <cell r="S95">
            <v>0</v>
          </cell>
        </row>
        <row r="96">
          <cell r="A96">
            <v>96</v>
          </cell>
          <cell r="B96" t="str">
            <v>Foreign direct investment (net)</v>
          </cell>
          <cell r="S96">
            <v>206.8</v>
          </cell>
        </row>
        <row r="97">
          <cell r="A97">
            <v>97</v>
          </cell>
          <cell r="B97" t="str">
            <v xml:space="preserve">   of which: Related to privatization</v>
          </cell>
          <cell r="S97">
            <v>0</v>
          </cell>
        </row>
        <row r="98">
          <cell r="A98">
            <v>98</v>
          </cell>
          <cell r="B98" t="str">
            <v>Imports net of FTZ imports</v>
          </cell>
        </row>
        <row r="99">
          <cell r="A99">
            <v>99</v>
          </cell>
          <cell r="B99" t="str">
            <v>Commercial banks (net capital flow)</v>
          </cell>
          <cell r="S99">
            <v>18</v>
          </cell>
        </row>
        <row r="100">
          <cell r="A100">
            <v>100</v>
          </cell>
        </row>
        <row r="101">
          <cell r="A101">
            <v>101</v>
          </cell>
          <cell r="B101" t="str">
            <v>Net official international reserves (increase +)</v>
          </cell>
          <cell r="S101">
            <v>-469.60264180264187</v>
          </cell>
        </row>
        <row r="102">
          <cell r="A102">
            <v>102</v>
          </cell>
          <cell r="B102" t="str">
            <v xml:space="preserve">   Gross reserves (increase +)</v>
          </cell>
          <cell r="S102">
            <v>-386.6</v>
          </cell>
        </row>
        <row r="103">
          <cell r="A103">
            <v>103</v>
          </cell>
          <cell r="B103" t="str">
            <v xml:space="preserve">   Liabilities (increase -)</v>
          </cell>
          <cell r="S103">
            <v>-83.002641802641847</v>
          </cell>
        </row>
        <row r="104">
          <cell r="A104">
            <v>104</v>
          </cell>
          <cell r="B104" t="str">
            <v xml:space="preserve">      of which: Use of Fund credits (increase -)</v>
          </cell>
          <cell r="S104">
            <v>8.1999999999999993</v>
          </cell>
        </row>
        <row r="105">
          <cell r="A105">
            <v>105</v>
          </cell>
        </row>
        <row r="106">
          <cell r="A106">
            <v>106</v>
          </cell>
          <cell r="B106" t="str">
            <v>Valuation adjustment</v>
          </cell>
          <cell r="S106">
            <v>0</v>
          </cell>
        </row>
        <row r="107">
          <cell r="A107">
            <v>107</v>
          </cell>
          <cell r="B107" t="str">
            <v>Domestic imports</v>
          </cell>
          <cell r="S107">
            <v>2991.7</v>
          </cell>
        </row>
        <row r="108">
          <cell r="A108">
            <v>108</v>
          </cell>
          <cell r="B108" t="str">
            <v>External public sector debt</v>
          </cell>
          <cell r="S108">
            <v>3946.42</v>
          </cell>
        </row>
        <row r="109">
          <cell r="A109">
            <v>109</v>
          </cell>
        </row>
        <row r="110">
          <cell r="A110">
            <v>110</v>
          </cell>
          <cell r="B110" t="str">
            <v>Interest due</v>
          </cell>
        </row>
        <row r="111">
          <cell r="A111">
            <v>111</v>
          </cell>
          <cell r="B111" t="str">
            <v xml:space="preserve">   Nonfinancial public sector</v>
          </cell>
        </row>
        <row r="112">
          <cell r="A112">
            <v>112</v>
          </cell>
          <cell r="B112" t="str">
            <v xml:space="preserve">      Government</v>
          </cell>
        </row>
        <row r="113">
          <cell r="A113">
            <v>113</v>
          </cell>
          <cell r="B113" t="str">
            <v xml:space="preserve">      Public enterprises</v>
          </cell>
        </row>
        <row r="114">
          <cell r="A114">
            <v>114</v>
          </cell>
          <cell r="B114" t="str">
            <v xml:space="preserve">   Financial public sector</v>
          </cell>
        </row>
        <row r="115">
          <cell r="A115">
            <v>115</v>
          </cell>
          <cell r="B115" t="str">
            <v xml:space="preserve">      BCRD (on nonreserve liabilities)</v>
          </cell>
        </row>
        <row r="116">
          <cell r="A116">
            <v>116</v>
          </cell>
          <cell r="B116" t="str">
            <v xml:space="preserve">      BCRD (on reserve liabilities)</v>
          </cell>
        </row>
        <row r="117">
          <cell r="A117">
            <v>117</v>
          </cell>
          <cell r="B117" t="str">
            <v xml:space="preserve">      Other (eg, Banco de Reservas)</v>
          </cell>
        </row>
        <row r="118">
          <cell r="A118">
            <v>118</v>
          </cell>
          <cell r="B118" t="str">
            <v xml:space="preserve">   Interest on arrears</v>
          </cell>
        </row>
        <row r="119">
          <cell r="A119">
            <v>119</v>
          </cell>
          <cell r="B119" t="str">
            <v xml:space="preserve">      Of which: on reserve liabilities</v>
          </cell>
        </row>
        <row r="120">
          <cell r="A120">
            <v>120</v>
          </cell>
        </row>
        <row r="121">
          <cell r="A121">
            <v>121</v>
          </cell>
          <cell r="B121" t="str">
            <v>Reprogramed or forgiven interest</v>
          </cell>
        </row>
        <row r="122">
          <cell r="A122">
            <v>122</v>
          </cell>
          <cell r="B122" t="str">
            <v>New arrears on interest due</v>
          </cell>
        </row>
        <row r="123">
          <cell r="A123">
            <v>123</v>
          </cell>
        </row>
        <row r="124">
          <cell r="A124">
            <v>124</v>
          </cell>
          <cell r="B124" t="str">
            <v>Net use of Fund credit</v>
          </cell>
        </row>
        <row r="125">
          <cell r="A125">
            <v>125</v>
          </cell>
          <cell r="B125" t="str">
            <v xml:space="preserve">   Purchase</v>
          </cell>
        </row>
        <row r="126">
          <cell r="A126">
            <v>126</v>
          </cell>
          <cell r="B126" t="str">
            <v xml:space="preserve">   Repurchase</v>
          </cell>
        </row>
        <row r="127">
          <cell r="A127">
            <v>127</v>
          </cell>
        </row>
        <row r="128">
          <cell r="A128">
            <v>128</v>
          </cell>
          <cell r="B128" t="str">
            <v>Disbursements (medium/long-term debt)</v>
          </cell>
        </row>
        <row r="129">
          <cell r="A129">
            <v>129</v>
          </cell>
          <cell r="B129" t="str">
            <v xml:space="preserve">   Nonfinancial public sector</v>
          </cell>
        </row>
        <row r="130">
          <cell r="A130">
            <v>130</v>
          </cell>
          <cell r="B130" t="str">
            <v xml:space="preserve">      Government</v>
          </cell>
        </row>
        <row r="131">
          <cell r="A131">
            <v>131</v>
          </cell>
          <cell r="B131" t="str">
            <v xml:space="preserve">      Public enterprises</v>
          </cell>
        </row>
        <row r="132">
          <cell r="A132">
            <v>132</v>
          </cell>
          <cell r="B132" t="str">
            <v xml:space="preserve">   Financial public sector</v>
          </cell>
        </row>
        <row r="133">
          <cell r="A133">
            <v>133</v>
          </cell>
          <cell r="B133" t="str">
            <v xml:space="preserve">      BCRD</v>
          </cell>
        </row>
        <row r="134">
          <cell r="A134">
            <v>134</v>
          </cell>
          <cell r="B134" t="str">
            <v xml:space="preserve">      Other (eg, Banco de Reservas)</v>
          </cell>
        </row>
        <row r="135">
          <cell r="A135">
            <v>135</v>
          </cell>
        </row>
        <row r="136">
          <cell r="A136">
            <v>136</v>
          </cell>
          <cell r="B136" t="str">
            <v>Amortization due (medium/long-term debt)</v>
          </cell>
        </row>
        <row r="137">
          <cell r="A137">
            <v>137</v>
          </cell>
          <cell r="B137" t="str">
            <v xml:space="preserve">   Nonfinancial public sector</v>
          </cell>
        </row>
        <row r="138">
          <cell r="A138">
            <v>138</v>
          </cell>
          <cell r="B138" t="str">
            <v xml:space="preserve">      Government</v>
          </cell>
        </row>
        <row r="139">
          <cell r="A139">
            <v>139</v>
          </cell>
          <cell r="B139" t="str">
            <v xml:space="preserve">      Public enterprises</v>
          </cell>
        </row>
        <row r="140">
          <cell r="A140">
            <v>140</v>
          </cell>
          <cell r="B140" t="str">
            <v xml:space="preserve">   Financial public sector</v>
          </cell>
        </row>
        <row r="141">
          <cell r="A141">
            <v>141</v>
          </cell>
          <cell r="B141" t="str">
            <v xml:space="preserve">      BCRD</v>
          </cell>
        </row>
        <row r="142">
          <cell r="A142">
            <v>142</v>
          </cell>
          <cell r="B142" t="str">
            <v xml:space="preserve">      Other (eg, Banco de Reservas)</v>
          </cell>
        </row>
        <row r="143">
          <cell r="A143">
            <v>143</v>
          </cell>
        </row>
        <row r="144">
          <cell r="A144">
            <v>144</v>
          </cell>
          <cell r="B144" t="str">
            <v>Debt rescheduled (medium/long-term debt)</v>
          </cell>
        </row>
        <row r="145">
          <cell r="A145">
            <v>145</v>
          </cell>
          <cell r="B145" t="str">
            <v>Debt forgiven (medium/long-term debt)</v>
          </cell>
        </row>
        <row r="146">
          <cell r="A146">
            <v>146</v>
          </cell>
          <cell r="B146" t="str">
            <v>New arrears (amortization on med/long-term debt)</v>
          </cell>
        </row>
        <row r="147">
          <cell r="A147">
            <v>147</v>
          </cell>
          <cell r="B147" t="str">
            <v>Reduction in outstanding arrears</v>
          </cell>
        </row>
        <row r="148">
          <cell r="A148">
            <v>148</v>
          </cell>
        </row>
        <row r="149">
          <cell r="A149">
            <v>149</v>
          </cell>
          <cell r="B149" t="str">
            <v>From fiscal sector</v>
          </cell>
        </row>
        <row r="150">
          <cell r="A150">
            <v>150</v>
          </cell>
          <cell r="B150">
            <v>36262.378366666664</v>
          </cell>
        </row>
        <row r="151">
          <cell r="A151">
            <v>151</v>
          </cell>
        </row>
        <row r="152">
          <cell r="A152">
            <v>152</v>
          </cell>
          <cell r="B152" t="str">
            <v>Public sector consumption (from 1995: GG)</v>
          </cell>
          <cell r="S152">
            <v>6692.02</v>
          </cell>
        </row>
        <row r="153">
          <cell r="A153">
            <v>153</v>
          </cell>
          <cell r="B153" t="str">
            <v xml:space="preserve">Public sector investment </v>
          </cell>
          <cell r="S153">
            <v>13490</v>
          </cell>
        </row>
        <row r="154">
          <cell r="A154">
            <v>154</v>
          </cell>
          <cell r="B154" t="str">
            <v>Public saving</v>
          </cell>
          <cell r="S154">
            <v>8600.9861474592726</v>
          </cell>
        </row>
        <row r="155">
          <cell r="A155">
            <v>155</v>
          </cell>
          <cell r="B155" t="str">
            <v>PS current account balance</v>
          </cell>
          <cell r="S155">
            <v>8934.586147459273</v>
          </cell>
        </row>
        <row r="156">
          <cell r="A156">
            <v>156</v>
          </cell>
          <cell r="B156" t="str">
            <v>Quasi-fiscal operations</v>
          </cell>
        </row>
        <row r="157">
          <cell r="A157">
            <v>157</v>
          </cell>
          <cell r="B157" t="str">
            <v>Grants</v>
          </cell>
        </row>
        <row r="158">
          <cell r="A158">
            <v>158</v>
          </cell>
        </row>
        <row r="159">
          <cell r="A159">
            <v>159</v>
          </cell>
          <cell r="B159" t="str">
            <v>Overall balance of the consolidated public sector</v>
          </cell>
        </row>
        <row r="160">
          <cell r="A160">
            <v>160</v>
          </cell>
          <cell r="B160" t="str">
            <v>Residual</v>
          </cell>
        </row>
        <row r="161">
          <cell r="A161">
            <v>161</v>
          </cell>
        </row>
        <row r="162">
          <cell r="A162">
            <v>162</v>
          </cell>
        </row>
        <row r="163">
          <cell r="A163">
            <v>163</v>
          </cell>
        </row>
        <row r="164">
          <cell r="A164">
            <v>164</v>
          </cell>
        </row>
        <row r="165">
          <cell r="A165">
            <v>165</v>
          </cell>
          <cell r="B165" t="str">
            <v>From monetary sector (stocks)</v>
          </cell>
        </row>
        <row r="166">
          <cell r="A166">
            <v>166</v>
          </cell>
          <cell r="B166">
            <v>36283.028455092594</v>
          </cell>
        </row>
        <row r="167">
          <cell r="A167">
            <v>167</v>
          </cell>
          <cell r="B167" t="str">
            <v>Net international assets/liabilities</v>
          </cell>
        </row>
        <row r="168">
          <cell r="A168">
            <v>168</v>
          </cell>
        </row>
        <row r="169">
          <cell r="A169">
            <v>169</v>
          </cell>
          <cell r="B169" t="str">
            <v>BCRD</v>
          </cell>
        </row>
        <row r="170">
          <cell r="A170">
            <v>170</v>
          </cell>
          <cell r="B170" t="str">
            <v>Official net international reserves</v>
          </cell>
        </row>
        <row r="171">
          <cell r="A171">
            <v>171</v>
          </cell>
          <cell r="B171" t="str">
            <v xml:space="preserve">   Assets</v>
          </cell>
        </row>
        <row r="172">
          <cell r="A172">
            <v>172</v>
          </cell>
          <cell r="B172" t="str">
            <v xml:space="preserve">   Liabilities</v>
          </cell>
        </row>
        <row r="173">
          <cell r="A173">
            <v>173</v>
          </cell>
        </row>
        <row r="174">
          <cell r="A174">
            <v>174</v>
          </cell>
          <cell r="B174" t="str">
            <v>Medium&amp;long-term liabilities</v>
          </cell>
        </row>
        <row r="175">
          <cell r="A175">
            <v>175</v>
          </cell>
          <cell r="B175" t="str">
            <v>Restructured commercial bank debt</v>
          </cell>
        </row>
        <row r="176">
          <cell r="A176">
            <v>176</v>
          </cell>
          <cell r="B176" t="str">
            <v xml:space="preserve">   less collateral bonds</v>
          </cell>
        </row>
        <row r="177">
          <cell r="A177">
            <v>177</v>
          </cell>
          <cell r="B177" t="str">
            <v>Other</v>
          </cell>
        </row>
        <row r="178">
          <cell r="A178">
            <v>178</v>
          </cell>
        </row>
        <row r="179">
          <cell r="A179">
            <v>179</v>
          </cell>
          <cell r="B179" t="str">
            <v>Commercial banks</v>
          </cell>
        </row>
        <row r="180">
          <cell r="A180">
            <v>180</v>
          </cell>
          <cell r="B180" t="str">
            <v>Net foreign assets</v>
          </cell>
        </row>
        <row r="181">
          <cell r="A181">
            <v>181</v>
          </cell>
          <cell r="B181" t="str">
            <v xml:space="preserve">   Assets</v>
          </cell>
        </row>
        <row r="182">
          <cell r="A182">
            <v>182</v>
          </cell>
          <cell r="B182" t="str">
            <v xml:space="preserve">   Liabilities</v>
          </cell>
        </row>
        <row r="183">
          <cell r="A183">
            <v>183</v>
          </cell>
        </row>
        <row r="184">
          <cell r="A184">
            <v>184</v>
          </cell>
          <cell r="B184" t="str">
            <v>Banco de Reservas</v>
          </cell>
        </row>
        <row r="185">
          <cell r="A185">
            <v>185</v>
          </cell>
          <cell r="B185" t="str">
            <v>Net foreign assets</v>
          </cell>
        </row>
        <row r="186">
          <cell r="A186">
            <v>186</v>
          </cell>
          <cell r="B186" t="str">
            <v xml:space="preserve">   Assets</v>
          </cell>
        </row>
        <row r="187">
          <cell r="A187">
            <v>187</v>
          </cell>
          <cell r="B187" t="str">
            <v xml:space="preserve">   Liabilities</v>
          </cell>
        </row>
        <row r="188">
          <cell r="A188">
            <v>188</v>
          </cell>
        </row>
        <row r="189">
          <cell r="A189">
            <v>189</v>
          </cell>
          <cell r="B189" t="str">
            <v>Private commercial banks</v>
          </cell>
        </row>
        <row r="190">
          <cell r="A190">
            <v>190</v>
          </cell>
          <cell r="B190" t="str">
            <v>Net foreign assets</v>
          </cell>
        </row>
        <row r="191">
          <cell r="A191">
            <v>191</v>
          </cell>
          <cell r="B191" t="str">
            <v xml:space="preserve">   Assets</v>
          </cell>
        </row>
        <row r="192">
          <cell r="A192">
            <v>192</v>
          </cell>
          <cell r="B192" t="str">
            <v xml:space="preserve">   Liabilities</v>
          </cell>
        </row>
        <row r="193">
          <cell r="A193">
            <v>193</v>
          </cell>
        </row>
        <row r="194">
          <cell r="A194">
            <v>194</v>
          </cell>
          <cell r="B194" t="str">
            <v>Net credit to the nonfinancial public sector</v>
          </cell>
        </row>
        <row r="195">
          <cell r="A195">
            <v>195</v>
          </cell>
          <cell r="B195" t="str">
            <v xml:space="preserve">   Central government (direct)</v>
          </cell>
        </row>
        <row r="196">
          <cell r="A196">
            <v>196</v>
          </cell>
          <cell r="B196" t="str">
            <v xml:space="preserve">   Rest of NFPS</v>
          </cell>
        </row>
        <row r="197">
          <cell r="A197">
            <v>197</v>
          </cell>
        </row>
        <row r="198">
          <cell r="A198">
            <v>198</v>
          </cell>
          <cell r="B198" t="str">
            <v>BCRD</v>
          </cell>
        </row>
        <row r="199">
          <cell r="A199">
            <v>199</v>
          </cell>
          <cell r="B199" t="str">
            <v>Central government (direct)</v>
          </cell>
        </row>
        <row r="200">
          <cell r="A200">
            <v>200</v>
          </cell>
          <cell r="B200" t="str">
            <v>Losses, interest less forex commision</v>
          </cell>
        </row>
        <row r="201">
          <cell r="A201">
            <v>201</v>
          </cell>
          <cell r="B201" t="str">
            <v>Rest of Public sector</v>
          </cell>
        </row>
        <row r="202">
          <cell r="A202">
            <v>202</v>
          </cell>
          <cell r="B202" t="str">
            <v>Credit to public enterprises</v>
          </cell>
        </row>
        <row r="203">
          <cell r="A203">
            <v>203</v>
          </cell>
          <cell r="B203" t="str">
            <v>Banco de Reservas</v>
          </cell>
        </row>
        <row r="204">
          <cell r="A204">
            <v>204</v>
          </cell>
          <cell r="B204" t="str">
            <v>Central government</v>
          </cell>
        </row>
        <row r="205">
          <cell r="A205">
            <v>205</v>
          </cell>
          <cell r="B205" t="str">
            <v>Municipalities &amp; other government</v>
          </cell>
        </row>
        <row r="206">
          <cell r="A206">
            <v>206</v>
          </cell>
          <cell r="B206" t="str">
            <v>Rest of NFPS</v>
          </cell>
        </row>
        <row r="207">
          <cell r="A207">
            <v>207</v>
          </cell>
          <cell r="B207" t="str">
            <v>Credit to public enterprises</v>
          </cell>
        </row>
        <row r="208">
          <cell r="A208">
            <v>208</v>
          </cell>
          <cell r="B208" t="str">
            <v>Private commercial banks</v>
          </cell>
        </row>
        <row r="209">
          <cell r="A209">
            <v>209</v>
          </cell>
          <cell r="B209" t="str">
            <v>Central government</v>
          </cell>
        </row>
        <row r="210">
          <cell r="A210">
            <v>210</v>
          </cell>
          <cell r="B210" t="str">
            <v>Municipalities &amp; other government</v>
          </cell>
        </row>
        <row r="211">
          <cell r="A211">
            <v>211</v>
          </cell>
          <cell r="B211" t="str">
            <v>Rest of NFPS</v>
          </cell>
        </row>
        <row r="212">
          <cell r="A212">
            <v>212</v>
          </cell>
          <cell r="B212" t="str">
            <v>Credit to public enterprises</v>
          </cell>
        </row>
        <row r="213">
          <cell r="A213">
            <v>213</v>
          </cell>
          <cell r="B213" t="str">
            <v>Monetary aggregates (Banking system)</v>
          </cell>
        </row>
        <row r="214">
          <cell r="A214">
            <v>214</v>
          </cell>
          <cell r="B214" t="str">
            <v>Currency in circulation</v>
          </cell>
        </row>
        <row r="215">
          <cell r="A215">
            <v>215</v>
          </cell>
          <cell r="B215" t="str">
            <v>Base money (M0)</v>
          </cell>
        </row>
        <row r="216">
          <cell r="A216">
            <v>216</v>
          </cell>
          <cell r="B216" t="str">
            <v>M1</v>
          </cell>
        </row>
        <row r="217">
          <cell r="A217">
            <v>217</v>
          </cell>
          <cell r="B217" t="str">
            <v>M2</v>
          </cell>
        </row>
        <row r="218">
          <cell r="A218">
            <v>218</v>
          </cell>
          <cell r="B218" t="str">
            <v>Liabilities to the private sector</v>
          </cell>
        </row>
        <row r="219">
          <cell r="A219">
            <v>219</v>
          </cell>
        </row>
        <row r="220">
          <cell r="A220">
            <v>220</v>
          </cell>
          <cell r="B220" t="str">
            <v>Monetary aggregates (Financial system)</v>
          </cell>
        </row>
        <row r="221">
          <cell r="A221">
            <v>221</v>
          </cell>
          <cell r="B221" t="str">
            <v>Currency in circulation</v>
          </cell>
        </row>
        <row r="222">
          <cell r="A222">
            <v>222</v>
          </cell>
          <cell r="B222" t="str">
            <v>M1</v>
          </cell>
        </row>
        <row r="223">
          <cell r="A223">
            <v>223</v>
          </cell>
          <cell r="B223" t="str">
            <v>M2</v>
          </cell>
        </row>
        <row r="224">
          <cell r="A224">
            <v>224</v>
          </cell>
        </row>
        <row r="225">
          <cell r="A225">
            <v>225</v>
          </cell>
        </row>
        <row r="226">
          <cell r="A226">
            <v>226</v>
          </cell>
        </row>
        <row r="227">
          <cell r="A227">
            <v>227</v>
          </cell>
        </row>
        <row r="228">
          <cell r="A228">
            <v>228</v>
          </cell>
        </row>
        <row r="229">
          <cell r="A229">
            <v>229</v>
          </cell>
        </row>
        <row r="230">
          <cell r="A230">
            <v>230</v>
          </cell>
        </row>
        <row r="231">
          <cell r="A231">
            <v>231</v>
          </cell>
        </row>
        <row r="232">
          <cell r="A232">
            <v>232</v>
          </cell>
        </row>
        <row r="233">
          <cell r="A233">
            <v>233</v>
          </cell>
        </row>
        <row r="234">
          <cell r="A234">
            <v>234</v>
          </cell>
        </row>
        <row r="235">
          <cell r="A235">
            <v>235</v>
          </cell>
        </row>
        <row r="236">
          <cell r="A236">
            <v>236</v>
          </cell>
        </row>
        <row r="237">
          <cell r="A237">
            <v>237</v>
          </cell>
        </row>
        <row r="238">
          <cell r="A238">
            <v>238</v>
          </cell>
        </row>
        <row r="239">
          <cell r="A239">
            <v>239</v>
          </cell>
        </row>
        <row r="240">
          <cell r="A240">
            <v>240</v>
          </cell>
        </row>
        <row r="241">
          <cell r="A241">
            <v>241</v>
          </cell>
        </row>
        <row r="242">
          <cell r="A242">
            <v>242</v>
          </cell>
        </row>
        <row r="243">
          <cell r="A243">
            <v>243</v>
          </cell>
        </row>
        <row r="244">
          <cell r="A244">
            <v>244</v>
          </cell>
        </row>
        <row r="245">
          <cell r="A245">
            <v>245</v>
          </cell>
        </row>
        <row r="246">
          <cell r="A246">
            <v>246</v>
          </cell>
        </row>
        <row r="247">
          <cell r="A247">
            <v>247</v>
          </cell>
        </row>
        <row r="248">
          <cell r="A248">
            <v>248</v>
          </cell>
        </row>
        <row r="249">
          <cell r="A249">
            <v>249</v>
          </cell>
        </row>
        <row r="250">
          <cell r="A250">
            <v>250</v>
          </cell>
        </row>
        <row r="251">
          <cell r="A251">
            <v>251</v>
          </cell>
        </row>
        <row r="252">
          <cell r="A252">
            <v>252</v>
          </cell>
        </row>
        <row r="253">
          <cell r="A253">
            <v>253</v>
          </cell>
        </row>
        <row r="254">
          <cell r="A254">
            <v>254</v>
          </cell>
        </row>
        <row r="255">
          <cell r="A255">
            <v>255</v>
          </cell>
        </row>
        <row r="256">
          <cell r="A256">
            <v>256</v>
          </cell>
        </row>
        <row r="257">
          <cell r="A257">
            <v>257</v>
          </cell>
        </row>
        <row r="258">
          <cell r="A258">
            <v>258</v>
          </cell>
        </row>
        <row r="259">
          <cell r="A259">
            <v>259</v>
          </cell>
        </row>
        <row r="260">
          <cell r="A260">
            <v>260</v>
          </cell>
        </row>
        <row r="261">
          <cell r="A261">
            <v>261</v>
          </cell>
        </row>
        <row r="262">
          <cell r="A262">
            <v>262</v>
          </cell>
        </row>
        <row r="263">
          <cell r="A263">
            <v>263</v>
          </cell>
        </row>
        <row r="264">
          <cell r="A264">
            <v>264</v>
          </cell>
        </row>
        <row r="265">
          <cell r="A265">
            <v>265</v>
          </cell>
        </row>
        <row r="266">
          <cell r="A266">
            <v>266</v>
          </cell>
        </row>
        <row r="267">
          <cell r="A267">
            <v>267</v>
          </cell>
        </row>
        <row r="268">
          <cell r="A268">
            <v>268</v>
          </cell>
        </row>
        <row r="269">
          <cell r="A269">
            <v>269</v>
          </cell>
        </row>
        <row r="270">
          <cell r="A270">
            <v>270</v>
          </cell>
        </row>
        <row r="271">
          <cell r="A271">
            <v>271</v>
          </cell>
        </row>
        <row r="272">
          <cell r="A272">
            <v>272</v>
          </cell>
        </row>
        <row r="273">
          <cell r="A273">
            <v>273</v>
          </cell>
        </row>
        <row r="274">
          <cell r="A274">
            <v>274</v>
          </cell>
        </row>
        <row r="275">
          <cell r="A275">
            <v>275</v>
          </cell>
        </row>
        <row r="276">
          <cell r="A276">
            <v>276</v>
          </cell>
        </row>
        <row r="277">
          <cell r="A277">
            <v>277</v>
          </cell>
        </row>
        <row r="278">
          <cell r="A278">
            <v>278</v>
          </cell>
        </row>
        <row r="279">
          <cell r="A279">
            <v>279</v>
          </cell>
        </row>
        <row r="280">
          <cell r="A280">
            <v>280</v>
          </cell>
        </row>
        <row r="281">
          <cell r="A281">
            <v>281</v>
          </cell>
        </row>
        <row r="282">
          <cell r="A282">
            <v>282</v>
          </cell>
        </row>
        <row r="283">
          <cell r="A283">
            <v>283</v>
          </cell>
        </row>
        <row r="284">
          <cell r="A284">
            <v>284</v>
          </cell>
        </row>
        <row r="285">
          <cell r="A285">
            <v>285</v>
          </cell>
        </row>
        <row r="286">
          <cell r="A286">
            <v>286</v>
          </cell>
        </row>
        <row r="287">
          <cell r="A287">
            <v>287</v>
          </cell>
        </row>
        <row r="288">
          <cell r="A288">
            <v>288</v>
          </cell>
        </row>
        <row r="289">
          <cell r="A289">
            <v>289</v>
          </cell>
        </row>
        <row r="290">
          <cell r="A290">
            <v>290</v>
          </cell>
        </row>
        <row r="291">
          <cell r="A291">
            <v>291</v>
          </cell>
        </row>
        <row r="292">
          <cell r="A292">
            <v>292</v>
          </cell>
        </row>
        <row r="293">
          <cell r="A293">
            <v>293</v>
          </cell>
        </row>
        <row r="294">
          <cell r="A294">
            <v>294</v>
          </cell>
        </row>
        <row r="295">
          <cell r="A295">
            <v>295</v>
          </cell>
        </row>
        <row r="296">
          <cell r="A296">
            <v>296</v>
          </cell>
        </row>
        <row r="297">
          <cell r="A297">
            <v>297</v>
          </cell>
        </row>
        <row r="298">
          <cell r="A298">
            <v>298</v>
          </cell>
        </row>
        <row r="299">
          <cell r="A299">
            <v>299</v>
          </cell>
        </row>
        <row r="300">
          <cell r="A300">
            <v>300</v>
          </cell>
        </row>
        <row r="301">
          <cell r="A301">
            <v>301</v>
          </cell>
        </row>
        <row r="302">
          <cell r="A302">
            <v>302</v>
          </cell>
        </row>
        <row r="303">
          <cell r="A303">
            <v>303</v>
          </cell>
        </row>
        <row r="304">
          <cell r="A304">
            <v>304</v>
          </cell>
        </row>
        <row r="305">
          <cell r="A305">
            <v>305</v>
          </cell>
        </row>
        <row r="306">
          <cell r="A306">
            <v>306</v>
          </cell>
        </row>
        <row r="307">
          <cell r="A307">
            <v>307</v>
          </cell>
        </row>
        <row r="308">
          <cell r="A308">
            <v>308</v>
          </cell>
        </row>
        <row r="309">
          <cell r="A309">
            <v>309</v>
          </cell>
        </row>
        <row r="310">
          <cell r="A310">
            <v>310</v>
          </cell>
        </row>
        <row r="311">
          <cell r="A311">
            <v>311</v>
          </cell>
        </row>
        <row r="312">
          <cell r="A312">
            <v>312</v>
          </cell>
        </row>
        <row r="313">
          <cell r="A313">
            <v>313</v>
          </cell>
        </row>
        <row r="314">
          <cell r="A314">
            <v>314</v>
          </cell>
        </row>
        <row r="315">
          <cell r="A315">
            <v>315</v>
          </cell>
        </row>
        <row r="316">
          <cell r="A316">
            <v>316</v>
          </cell>
        </row>
        <row r="317">
          <cell r="A317">
            <v>317</v>
          </cell>
        </row>
        <row r="318">
          <cell r="A318">
            <v>318</v>
          </cell>
        </row>
        <row r="319">
          <cell r="A319">
            <v>319</v>
          </cell>
        </row>
        <row r="320">
          <cell r="A320">
            <v>320</v>
          </cell>
        </row>
        <row r="321">
          <cell r="A321">
            <v>321</v>
          </cell>
        </row>
        <row r="322">
          <cell r="A322">
            <v>322</v>
          </cell>
        </row>
        <row r="323">
          <cell r="A323">
            <v>323</v>
          </cell>
        </row>
        <row r="324">
          <cell r="A324">
            <v>324</v>
          </cell>
        </row>
        <row r="325">
          <cell r="A325">
            <v>325</v>
          </cell>
        </row>
        <row r="326">
          <cell r="A326">
            <v>326</v>
          </cell>
        </row>
        <row r="327">
          <cell r="A327">
            <v>327</v>
          </cell>
        </row>
        <row r="328">
          <cell r="A328">
            <v>328</v>
          </cell>
        </row>
        <row r="329">
          <cell r="A329">
            <v>329</v>
          </cell>
        </row>
        <row r="330">
          <cell r="A330">
            <v>330</v>
          </cell>
        </row>
        <row r="331">
          <cell r="A331">
            <v>331</v>
          </cell>
        </row>
        <row r="332">
          <cell r="A332">
            <v>332</v>
          </cell>
        </row>
        <row r="333">
          <cell r="A333">
            <v>333</v>
          </cell>
        </row>
        <row r="334">
          <cell r="A334">
            <v>334</v>
          </cell>
        </row>
        <row r="335">
          <cell r="A335">
            <v>335</v>
          </cell>
        </row>
        <row r="336">
          <cell r="A336">
            <v>336</v>
          </cell>
        </row>
        <row r="337">
          <cell r="A337">
            <v>337</v>
          </cell>
        </row>
        <row r="338">
          <cell r="A338">
            <v>338</v>
          </cell>
        </row>
        <row r="339">
          <cell r="A339">
            <v>339</v>
          </cell>
        </row>
        <row r="340">
          <cell r="A340">
            <v>340</v>
          </cell>
        </row>
        <row r="341">
          <cell r="A341">
            <v>341</v>
          </cell>
        </row>
        <row r="342">
          <cell r="A342">
            <v>342</v>
          </cell>
        </row>
        <row r="343">
          <cell r="A343">
            <v>343</v>
          </cell>
        </row>
        <row r="344">
          <cell r="A344">
            <v>344</v>
          </cell>
        </row>
        <row r="345">
          <cell r="A345">
            <v>345</v>
          </cell>
        </row>
        <row r="346">
          <cell r="A346">
            <v>346</v>
          </cell>
        </row>
        <row r="347">
          <cell r="A347">
            <v>347</v>
          </cell>
        </row>
        <row r="348">
          <cell r="A348">
            <v>348</v>
          </cell>
        </row>
        <row r="349">
          <cell r="A349">
            <v>349</v>
          </cell>
        </row>
        <row r="350">
          <cell r="A350">
            <v>350</v>
          </cell>
        </row>
        <row r="351">
          <cell r="A351">
            <v>351</v>
          </cell>
        </row>
        <row r="352">
          <cell r="A352">
            <v>352</v>
          </cell>
        </row>
        <row r="353">
          <cell r="A353">
            <v>353</v>
          </cell>
        </row>
        <row r="354">
          <cell r="A354">
            <v>354</v>
          </cell>
        </row>
        <row r="355">
          <cell r="A355">
            <v>355</v>
          </cell>
        </row>
        <row r="356">
          <cell r="A356">
            <v>356</v>
          </cell>
        </row>
        <row r="357">
          <cell r="A357">
            <v>357</v>
          </cell>
        </row>
        <row r="358">
          <cell r="A358">
            <v>358</v>
          </cell>
        </row>
        <row r="359">
          <cell r="A359">
            <v>359</v>
          </cell>
        </row>
        <row r="360">
          <cell r="A360">
            <v>360</v>
          </cell>
        </row>
        <row r="361">
          <cell r="A361">
            <v>361</v>
          </cell>
        </row>
        <row r="362">
          <cell r="A362">
            <v>362</v>
          </cell>
        </row>
        <row r="363">
          <cell r="A363">
            <v>363</v>
          </cell>
        </row>
        <row r="364">
          <cell r="A364">
            <v>364</v>
          </cell>
        </row>
        <row r="365">
          <cell r="A365">
            <v>365</v>
          </cell>
        </row>
        <row r="366">
          <cell r="A366">
            <v>366</v>
          </cell>
        </row>
        <row r="367">
          <cell r="A367">
            <v>367</v>
          </cell>
        </row>
        <row r="368">
          <cell r="A368">
            <v>368</v>
          </cell>
        </row>
        <row r="369">
          <cell r="A369">
            <v>369</v>
          </cell>
        </row>
        <row r="370">
          <cell r="A370">
            <v>370</v>
          </cell>
        </row>
        <row r="371">
          <cell r="A371">
            <v>371</v>
          </cell>
        </row>
        <row r="372">
          <cell r="A372">
            <v>372</v>
          </cell>
        </row>
        <row r="373">
          <cell r="A373">
            <v>373</v>
          </cell>
        </row>
        <row r="374">
          <cell r="A374">
            <v>374</v>
          </cell>
        </row>
        <row r="375">
          <cell r="A375">
            <v>375</v>
          </cell>
        </row>
        <row r="376">
          <cell r="A376">
            <v>376</v>
          </cell>
        </row>
        <row r="377">
          <cell r="A377">
            <v>377</v>
          </cell>
        </row>
        <row r="378">
          <cell r="A378">
            <v>378</v>
          </cell>
        </row>
        <row r="379">
          <cell r="A379">
            <v>379</v>
          </cell>
        </row>
        <row r="380">
          <cell r="A380">
            <v>380</v>
          </cell>
        </row>
        <row r="381">
          <cell r="A381">
            <v>381</v>
          </cell>
        </row>
        <row r="382">
          <cell r="A382">
            <v>382</v>
          </cell>
        </row>
        <row r="383">
          <cell r="A383">
            <v>383</v>
          </cell>
        </row>
        <row r="384">
          <cell r="A384">
            <v>384</v>
          </cell>
        </row>
        <row r="385">
          <cell r="A385">
            <v>385</v>
          </cell>
        </row>
        <row r="386">
          <cell r="A386">
            <v>386</v>
          </cell>
        </row>
        <row r="387">
          <cell r="A387">
            <v>387</v>
          </cell>
        </row>
        <row r="388">
          <cell r="A388">
            <v>388</v>
          </cell>
        </row>
        <row r="389">
          <cell r="A389">
            <v>389</v>
          </cell>
        </row>
        <row r="390">
          <cell r="A390">
            <v>390</v>
          </cell>
        </row>
        <row r="391">
          <cell r="A391">
            <v>391</v>
          </cell>
        </row>
        <row r="392">
          <cell r="A392">
            <v>392</v>
          </cell>
        </row>
        <row r="393">
          <cell r="A393">
            <v>393</v>
          </cell>
        </row>
        <row r="394">
          <cell r="A394">
            <v>394</v>
          </cell>
        </row>
        <row r="395">
          <cell r="A395">
            <v>395</v>
          </cell>
        </row>
        <row r="396">
          <cell r="A396">
            <v>396</v>
          </cell>
        </row>
        <row r="397">
          <cell r="A397">
            <v>397</v>
          </cell>
        </row>
        <row r="398">
          <cell r="A398">
            <v>398</v>
          </cell>
        </row>
        <row r="399">
          <cell r="A399">
            <v>399</v>
          </cell>
        </row>
        <row r="400">
          <cell r="A400">
            <v>400</v>
          </cell>
        </row>
        <row r="401">
          <cell r="A401">
            <v>401</v>
          </cell>
        </row>
        <row r="402">
          <cell r="A402">
            <v>402</v>
          </cell>
        </row>
        <row r="403">
          <cell r="A403">
            <v>403</v>
          </cell>
        </row>
        <row r="404">
          <cell r="A404">
            <v>404</v>
          </cell>
        </row>
        <row r="405">
          <cell r="A405">
            <v>405</v>
          </cell>
        </row>
        <row r="406">
          <cell r="A406">
            <v>406</v>
          </cell>
        </row>
        <row r="407">
          <cell r="A407">
            <v>407</v>
          </cell>
        </row>
        <row r="408">
          <cell r="A408">
            <v>408</v>
          </cell>
        </row>
        <row r="409">
          <cell r="A409">
            <v>409</v>
          </cell>
        </row>
        <row r="410">
          <cell r="A410">
            <v>410</v>
          </cell>
        </row>
        <row r="411">
          <cell r="A411">
            <v>411</v>
          </cell>
        </row>
        <row r="412">
          <cell r="A412">
            <v>412</v>
          </cell>
        </row>
        <row r="413">
          <cell r="A413">
            <v>413</v>
          </cell>
        </row>
        <row r="414">
          <cell r="A414">
            <v>414</v>
          </cell>
        </row>
        <row r="415">
          <cell r="A415">
            <v>415</v>
          </cell>
        </row>
        <row r="416">
          <cell r="A416">
            <v>416</v>
          </cell>
        </row>
        <row r="417">
          <cell r="A417">
            <v>417</v>
          </cell>
        </row>
        <row r="418">
          <cell r="A418">
            <v>418</v>
          </cell>
        </row>
        <row r="419">
          <cell r="A419">
            <v>419</v>
          </cell>
        </row>
        <row r="420">
          <cell r="A420">
            <v>420</v>
          </cell>
        </row>
        <row r="421">
          <cell r="A421">
            <v>421</v>
          </cell>
        </row>
        <row r="422">
          <cell r="A422">
            <v>422</v>
          </cell>
        </row>
        <row r="423">
          <cell r="A423">
            <v>423</v>
          </cell>
        </row>
        <row r="424">
          <cell r="A424">
            <v>424</v>
          </cell>
        </row>
        <row r="425">
          <cell r="A425">
            <v>425</v>
          </cell>
        </row>
        <row r="426">
          <cell r="A426">
            <v>426</v>
          </cell>
        </row>
        <row r="427">
          <cell r="A427">
            <v>427</v>
          </cell>
        </row>
        <row r="428">
          <cell r="A428">
            <v>428</v>
          </cell>
        </row>
        <row r="429">
          <cell r="A429">
            <v>429</v>
          </cell>
        </row>
        <row r="430">
          <cell r="A430">
            <v>430</v>
          </cell>
        </row>
        <row r="431">
          <cell r="A431">
            <v>431</v>
          </cell>
        </row>
        <row r="432">
          <cell r="A432">
            <v>432</v>
          </cell>
        </row>
        <row r="433">
          <cell r="A433">
            <v>433</v>
          </cell>
        </row>
        <row r="434">
          <cell r="A434">
            <v>434</v>
          </cell>
        </row>
        <row r="435">
          <cell r="A435">
            <v>435</v>
          </cell>
        </row>
        <row r="436">
          <cell r="A436">
            <v>436</v>
          </cell>
        </row>
        <row r="437">
          <cell r="A437">
            <v>437</v>
          </cell>
        </row>
        <row r="438">
          <cell r="A438">
            <v>438</v>
          </cell>
        </row>
        <row r="439">
          <cell r="A439">
            <v>439</v>
          </cell>
        </row>
        <row r="440">
          <cell r="A440">
            <v>440</v>
          </cell>
        </row>
        <row r="441">
          <cell r="A441">
            <v>441</v>
          </cell>
        </row>
        <row r="442">
          <cell r="A442">
            <v>442</v>
          </cell>
        </row>
        <row r="443">
          <cell r="A443">
            <v>443</v>
          </cell>
        </row>
        <row r="444">
          <cell r="A444">
            <v>444</v>
          </cell>
        </row>
        <row r="445">
          <cell r="A445">
            <v>445</v>
          </cell>
        </row>
        <row r="446">
          <cell r="A446">
            <v>446</v>
          </cell>
        </row>
        <row r="447">
          <cell r="A447">
            <v>447</v>
          </cell>
        </row>
        <row r="448">
          <cell r="A448">
            <v>448</v>
          </cell>
        </row>
        <row r="449">
          <cell r="A449">
            <v>449</v>
          </cell>
        </row>
        <row r="450">
          <cell r="A450">
            <v>450</v>
          </cell>
        </row>
        <row r="451">
          <cell r="A451">
            <v>451</v>
          </cell>
        </row>
        <row r="452">
          <cell r="A452">
            <v>452</v>
          </cell>
        </row>
        <row r="453">
          <cell r="A453">
            <v>453</v>
          </cell>
        </row>
        <row r="454">
          <cell r="A454">
            <v>454</v>
          </cell>
        </row>
        <row r="455">
          <cell r="A455">
            <v>455</v>
          </cell>
        </row>
        <row r="456">
          <cell r="A456">
            <v>456</v>
          </cell>
        </row>
        <row r="457">
          <cell r="A457">
            <v>457</v>
          </cell>
        </row>
        <row r="458">
          <cell r="A458">
            <v>458</v>
          </cell>
        </row>
        <row r="459">
          <cell r="A459">
            <v>459</v>
          </cell>
        </row>
        <row r="460">
          <cell r="A460">
            <v>460</v>
          </cell>
        </row>
        <row r="461">
          <cell r="A461">
            <v>461</v>
          </cell>
        </row>
        <row r="462">
          <cell r="A462">
            <v>462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asic data"/>
      <sheetName val="Contents"/>
      <sheetName val="R1"/>
      <sheetName val="R2"/>
      <sheetName val="R3"/>
      <sheetName val="R4"/>
      <sheetName val="R5"/>
      <sheetName val="R6"/>
      <sheetName val="R7"/>
      <sheetName val="E1"/>
      <sheetName val="E2"/>
      <sheetName val="L1"/>
      <sheetName val="L2"/>
      <sheetName val="L3"/>
      <sheetName val="L4"/>
      <sheetName val="L5"/>
      <sheetName val="L6"/>
      <sheetName val="L7"/>
      <sheetName val="R8"/>
      <sheetName val="Gov1"/>
      <sheetName val="Gov2"/>
      <sheetName val="Gov3"/>
      <sheetName val="Gov4"/>
      <sheetName val="Gov5"/>
      <sheetName val="Gov6"/>
      <sheetName val="Gov7"/>
      <sheetName val="Gov8"/>
      <sheetName val="Gov9"/>
      <sheetName val="M1"/>
      <sheetName val="M2"/>
      <sheetName val="M3"/>
      <sheetName val="M4"/>
      <sheetName val="M5"/>
      <sheetName val="B1"/>
      <sheetName val="B2"/>
      <sheetName val="B3"/>
      <sheetName val="D"/>
      <sheetName val="BoP"/>
      <sheetName val="T1"/>
      <sheetName val="T2"/>
      <sheetName val="T3"/>
      <sheetName val="40"/>
      <sheetName val="41"/>
      <sheetName val="42"/>
      <sheetName val="43"/>
      <sheetName val="44"/>
      <sheetName val="4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 refreshError="1">
        <row r="1">
          <cell r="A1" t="str">
            <v>Table 7. Latvia: Gross Domestic Product by Expenditure at Constant Prices, 1996-2000</v>
          </cell>
        </row>
        <row r="4">
          <cell r="B4">
            <v>1995</v>
          </cell>
          <cell r="C4">
            <v>1996</v>
          </cell>
          <cell r="D4">
            <v>1997</v>
          </cell>
          <cell r="E4">
            <v>1998</v>
          </cell>
          <cell r="F4">
            <v>1999</v>
          </cell>
          <cell r="G4">
            <v>2000</v>
          </cell>
        </row>
        <row r="6">
          <cell r="C6" t="str">
            <v>(In thousands of 1995 lats)</v>
          </cell>
        </row>
        <row r="7">
          <cell r="A7" t="str">
            <v>Final consumption</v>
          </cell>
          <cell r="B7">
            <v>1992317</v>
          </cell>
          <cell r="C7">
            <v>2153374.6165267015</v>
          </cell>
          <cell r="D7">
            <v>2236061</v>
          </cell>
          <cell r="E7">
            <v>2374749</v>
          </cell>
          <cell r="F7">
            <v>2466123</v>
          </cell>
          <cell r="G7">
            <v>2559601</v>
          </cell>
        </row>
        <row r="8">
          <cell r="A8" t="str">
            <v xml:space="preserve">Households and of non-profit </v>
          </cell>
        </row>
        <row r="9">
          <cell r="A9" t="str">
            <v xml:space="preserve">institutions serving households (NPISH)  </v>
          </cell>
          <cell r="B9">
            <v>1470541</v>
          </cell>
          <cell r="C9">
            <v>1622275.6261519773</v>
          </cell>
          <cell r="D9">
            <v>1703541</v>
          </cell>
          <cell r="E9">
            <v>1809935</v>
          </cell>
          <cell r="F9">
            <v>1901359</v>
          </cell>
          <cell r="G9">
            <v>2007234</v>
          </cell>
        </row>
        <row r="10">
          <cell r="A10" t="str">
            <v>General government</v>
          </cell>
          <cell r="B10">
            <v>521776</v>
          </cell>
          <cell r="C10">
            <v>531098.99037472392</v>
          </cell>
          <cell r="D10">
            <v>532520</v>
          </cell>
          <cell r="E10">
            <v>564814</v>
          </cell>
          <cell r="F10">
            <v>564764</v>
          </cell>
          <cell r="G10">
            <v>552367</v>
          </cell>
        </row>
        <row r="11">
          <cell r="A11" t="str">
            <v>Gross capital formation</v>
          </cell>
          <cell r="B11">
            <v>413625.12625088287</v>
          </cell>
          <cell r="C11">
            <v>438258.3834732984</v>
          </cell>
          <cell r="D11">
            <v>491880</v>
          </cell>
          <cell r="E11">
            <v>684786</v>
          </cell>
          <cell r="F11">
            <v>624870</v>
          </cell>
          <cell r="G11">
            <v>617163</v>
          </cell>
        </row>
        <row r="12">
          <cell r="A12" t="str">
            <v>Gross fixed capital formation</v>
          </cell>
          <cell r="B12">
            <v>354876</v>
          </cell>
          <cell r="C12">
            <v>434026.3834732984</v>
          </cell>
          <cell r="D12">
            <v>523996</v>
          </cell>
          <cell r="E12">
            <v>754489</v>
          </cell>
          <cell r="F12">
            <v>724215</v>
          </cell>
          <cell r="G12">
            <v>802305</v>
          </cell>
        </row>
        <row r="13">
          <cell r="A13" t="str">
            <v xml:space="preserve">Changes in inventories </v>
          </cell>
          <cell r="B13">
            <v>58749</v>
          </cell>
          <cell r="C13">
            <v>4232</v>
          </cell>
          <cell r="D13">
            <v>-32116</v>
          </cell>
          <cell r="E13">
            <v>-69703</v>
          </cell>
          <cell r="F13">
            <v>-99345</v>
          </cell>
          <cell r="G13">
            <v>-185142</v>
          </cell>
        </row>
        <row r="14">
          <cell r="A14" t="str">
            <v>Exports of goods and services</v>
          </cell>
          <cell r="B14">
            <v>1101039.8737491171</v>
          </cell>
          <cell r="C14">
            <v>1323911</v>
          </cell>
          <cell r="D14">
            <v>1497675</v>
          </cell>
          <cell r="E14">
            <v>1570381</v>
          </cell>
          <cell r="F14">
            <v>1470475</v>
          </cell>
          <cell r="G14">
            <v>1658408</v>
          </cell>
        </row>
        <row r="15">
          <cell r="A15" t="str">
            <v>Imports of goods and services</v>
          </cell>
          <cell r="B15">
            <v>1157759</v>
          </cell>
          <cell r="C15">
            <v>1487839</v>
          </cell>
          <cell r="D15">
            <v>1588862</v>
          </cell>
          <cell r="E15">
            <v>1890795</v>
          </cell>
          <cell r="F15">
            <v>1792902</v>
          </cell>
          <cell r="G15">
            <v>1884456</v>
          </cell>
        </row>
        <row r="16">
          <cell r="A16" t="str">
            <v>GDP at purchasers'  prices</v>
          </cell>
          <cell r="B16">
            <v>2349223</v>
          </cell>
          <cell r="C16">
            <v>2427705</v>
          </cell>
          <cell r="D16">
            <v>2636754</v>
          </cell>
          <cell r="E16">
            <v>2739121</v>
          </cell>
          <cell r="F16">
            <v>2768566</v>
          </cell>
          <cell r="G16">
            <v>2950716</v>
          </cell>
        </row>
        <row r="18">
          <cell r="C18" t="str">
            <v>(Percentage growth)</v>
          </cell>
        </row>
        <row r="19">
          <cell r="A19" t="str">
            <v>Final consumption</v>
          </cell>
          <cell r="C19" t="str">
            <v>...</v>
          </cell>
          <cell r="D19">
            <v>3.8398513123865108</v>
          </cell>
          <cell r="E19">
            <v>6.2023352672400334</v>
          </cell>
          <cell r="F19">
            <v>3.8477329604096999</v>
          </cell>
          <cell r="G19">
            <v>3.7904840918315807</v>
          </cell>
        </row>
        <row r="20">
          <cell r="A20" t="str">
            <v xml:space="preserve">Households and of non-profit </v>
          </cell>
        </row>
        <row r="21">
          <cell r="A21" t="str">
            <v xml:space="preserve">institutions serving households (NPISH)  </v>
          </cell>
          <cell r="C21" t="str">
            <v>...</v>
          </cell>
          <cell r="D21">
            <v>5.0093444380215013</v>
          </cell>
          <cell r="E21">
            <v>6.2454616589797451</v>
          </cell>
          <cell r="F21">
            <v>5.0512311215596073</v>
          </cell>
          <cell r="G21">
            <v>5.5683855600126009</v>
          </cell>
        </row>
        <row r="22">
          <cell r="A22" t="str">
            <v>General government</v>
          </cell>
          <cell r="C22" t="str">
            <v>...</v>
          </cell>
          <cell r="D22">
            <v>0.26756021966327648</v>
          </cell>
          <cell r="E22">
            <v>6.0643731690828595</v>
          </cell>
          <cell r="F22">
            <v>-8.8524717871685255E-3</v>
          </cell>
          <cell r="G22">
            <v>-2.1950761734104818</v>
          </cell>
        </row>
        <row r="23">
          <cell r="A23" t="str">
            <v>Gross capital formation</v>
          </cell>
          <cell r="C23" t="str">
            <v>...</v>
          </cell>
          <cell r="D23">
            <v>12.235160478103801</v>
          </cell>
          <cell r="E23">
            <v>39.218101976091724</v>
          </cell>
          <cell r="F23">
            <v>-8.7495947639116505</v>
          </cell>
          <cell r="G23">
            <v>-1.2333765423208076</v>
          </cell>
        </row>
        <row r="24">
          <cell r="A24" t="str">
            <v>Gross fixed capital formation</v>
          </cell>
          <cell r="C24" t="str">
            <v>...</v>
          </cell>
          <cell r="D24">
            <v>20.729066239411374</v>
          </cell>
          <cell r="E24">
            <v>43.987549523278815</v>
          </cell>
          <cell r="F24">
            <v>-4.0125170810972772</v>
          </cell>
          <cell r="G24">
            <v>10.782709554483127</v>
          </cell>
        </row>
        <row r="25">
          <cell r="A25" t="str">
            <v xml:space="preserve">Changes in inventories </v>
          </cell>
          <cell r="C25" t="str">
            <v>...</v>
          </cell>
          <cell r="D25">
            <v>-858.8846880907372</v>
          </cell>
          <cell r="E25">
            <v>117.03512268028398</v>
          </cell>
          <cell r="F25">
            <v>42.526146650789777</v>
          </cell>
          <cell r="G25">
            <v>86.362675524686708</v>
          </cell>
        </row>
        <row r="26">
          <cell r="A26" t="str">
            <v>Exports of goods and services</v>
          </cell>
          <cell r="C26" t="str">
            <v>...</v>
          </cell>
          <cell r="D26">
            <v>13.125051457386494</v>
          </cell>
          <cell r="E26">
            <v>4.8545912831555516</v>
          </cell>
          <cell r="F26">
            <v>-6.3618956164141043</v>
          </cell>
          <cell r="G26">
            <v>12.78042809296316</v>
          </cell>
        </row>
        <row r="27">
          <cell r="A27" t="str">
            <v>Imports of goods and services</v>
          </cell>
          <cell r="C27" t="str">
            <v>...</v>
          </cell>
          <cell r="D27">
            <v>6.7899147690039019</v>
          </cell>
          <cell r="E27">
            <v>19.003097814662318</v>
          </cell>
          <cell r="F27">
            <v>-5.1773460369844422</v>
          </cell>
          <cell r="G27">
            <v>5.1064698460930869</v>
          </cell>
        </row>
        <row r="28">
          <cell r="A28" t="str">
            <v>GDP at purchasers'  prices</v>
          </cell>
          <cell r="C28" t="str">
            <v>...</v>
          </cell>
          <cell r="D28">
            <v>8.6109720909253831</v>
          </cell>
          <cell r="E28">
            <v>3.8823113570700896</v>
          </cell>
          <cell r="F28">
            <v>1.0749798931847021</v>
          </cell>
          <cell r="G28">
            <v>6.5792182667850474</v>
          </cell>
        </row>
        <row r="30">
          <cell r="A30" t="str">
            <v xml:space="preserve">   Source:  Central Statistical Bureau of Latvia.</v>
          </cell>
        </row>
      </sheetData>
      <sheetData sheetId="9" refreshError="1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 refreshError="1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ASAINT2"/>
      <sheetName val="shared data"/>
    </sheetNames>
    <definedNames>
      <definedName name="[Macros Import].qbop"/>
    </definedNames>
    <sheetDataSet>
      <sheetData sheetId="0" refreshError="1"/>
      <sheetData sheetId="1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structura"/>
      <sheetName val="Tasas de Interés"/>
      <sheetName val="BCP"/>
      <sheetName val="Soc. Mon. de Dep."/>
      <sheetName val="Panorama Monetario"/>
      <sheetName val="Soc. no Mon. de Dep."/>
      <sheetName val="Panorama Soc. de Dep."/>
      <sheetName val="ControlSheet"/>
      <sheetName val="Cuentas FMI"/>
      <sheetName val="ponder a y p "/>
      <sheetName val="Paraguay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PNF Acuerdo Incl. Int."/>
      <sheetName val="Blance Trimestral enviado a Ros"/>
      <sheetName val="Blance%20Trimestral%20enviado%2"/>
      <sheetName val="BCP"/>
      <sheetName val="ponder a y p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hart 1"/>
      <sheetName val="Table 1"/>
      <sheetName val="Table 2"/>
      <sheetName val="Table 3"/>
      <sheetName val="Table 4"/>
      <sheetName val="Table 5"/>
      <sheetName val="Table 6"/>
      <sheetName val="Table 7"/>
      <sheetName val="Table 8"/>
      <sheetName val="Table 9"/>
      <sheetName val="Table 11"/>
      <sheetName val="Table10"/>
      <sheetName val="HIPCAss"/>
      <sheetName val="AssumpE"/>
      <sheetName val="DebtservE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PNF Acuerdo Incl. Int."/>
      <sheetName val="BCP"/>
    </sheetNames>
    <definedNames>
      <definedName name="asd" sheetId="0"/>
      <definedName name="OnShow" sheetId="0"/>
      <definedName name="spnf" sheetId="0"/>
      <definedName name="will" sheetId="0"/>
    </definedNames>
    <sheetDataSet>
      <sheetData sheetId="0" refreshError="1"/>
      <sheetData sheetId="1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"/>
      <sheetName val="DA"/>
      <sheetName val="Micro"/>
      <sheetName val="Q1"/>
      <sheetName val="Q2"/>
      <sheetName val="Q3"/>
      <sheetName val="Q4"/>
      <sheetName val="Q5"/>
      <sheetName val="Q6"/>
      <sheetName val="Q7"/>
      <sheetName val="QC"/>
      <sheetName val="dshWhatToLoad"/>
      <sheetName val="SetUp Sheet"/>
      <sheetName val="SpinData"/>
      <sheetName val="dshNWCell"/>
      <sheetName val="dshNWCell_Qrt"/>
      <sheetName val="dshUserDelete"/>
      <sheetName val="dshUser"/>
      <sheetName val="dshRefreshLinks"/>
      <sheetName val="dshRefreshLinks_Qrt"/>
      <sheetName val="dshQuestionnairesPrint"/>
      <sheetName val="dshPickAUtility"/>
      <sheetName val="dshAremosSelect_Qrt"/>
      <sheetName val="dshAremosSelect"/>
      <sheetName val="dshWizard1"/>
      <sheetName val="dshWizard1_Qrt"/>
      <sheetName val="dshWizard2"/>
      <sheetName val="dshWizard3"/>
      <sheetName val="dshWizard3_qrt"/>
      <sheetName val="dshWizard4"/>
      <sheetName val="dshAlignButtons"/>
      <sheetName val="dshExit"/>
      <sheetName val="dshAbout"/>
      <sheetName val="dshSend"/>
      <sheetName val="Links"/>
      <sheetName val="xxweolinksxx"/>
      <sheetName val="HelpList"/>
      <sheetName val="Data check"/>
      <sheetName val="dshErrorCheck"/>
      <sheetName val="dshMacroMaker"/>
      <sheetName val="WRS97TAB"/>
      <sheetName val="graf 1"/>
      <sheetName val="Current"/>
      <sheetName val="StRp_Tbl1"/>
      <sheetName val="SetUp_Sheet"/>
      <sheetName val="Data_check"/>
      <sheetName val="embi_day"/>
      <sheetName val="GenericIR"/>
      <sheetName val="Stfrprtables"/>
      <sheetName val="SPNF Acuerdo Incl. Int."/>
    </sheetNames>
    <definedNames>
      <definedName name="BFLD_DF"/>
      <definedName name="NTDD_RG"/>
    </defined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/>
      <sheetData sheetId="41" refreshError="1"/>
      <sheetData sheetId="42" refreshError="1"/>
      <sheetData sheetId="43" refreshError="1"/>
      <sheetData sheetId="44" refreshError="1"/>
      <sheetData sheetId="45"/>
      <sheetData sheetId="46" refreshError="1"/>
      <sheetData sheetId="47" refreshError="1"/>
      <sheetData sheetId="48" refreshError="1"/>
      <sheetData sheetId="49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Q6"/>
      <sheetName val="Q5"/>
      <sheetName val="GeoBop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sumen"/>
      <sheetName val="Gold"/>
      <sheetName val="Nickel"/>
      <sheetName val="Coal"/>
      <sheetName val="PGold"/>
      <sheetName val="PNickel"/>
      <sheetName val="PCoal"/>
    </sheetNames>
    <sheetDataSet>
      <sheetData sheetId="0"/>
      <sheetData sheetId="1">
        <row r="583">
          <cell r="B583">
            <v>1725.1</v>
          </cell>
          <cell r="C583">
            <v>1727.5</v>
          </cell>
          <cell r="D583">
            <v>1729.5</v>
          </cell>
          <cell r="E583">
            <v>1731.1</v>
          </cell>
          <cell r="F583">
            <v>1732.9</v>
          </cell>
          <cell r="G583">
            <v>1734.9</v>
          </cell>
          <cell r="H583">
            <v>1736.5</v>
          </cell>
          <cell r="I583">
            <v>1737.8</v>
          </cell>
          <cell r="J583">
            <v>1739.3</v>
          </cell>
          <cell r="K583">
            <v>1742.3</v>
          </cell>
          <cell r="L583">
            <v>1744.4</v>
          </cell>
          <cell r="M583">
            <v>1817.2</v>
          </cell>
          <cell r="N583">
            <v>1753.8</v>
          </cell>
          <cell r="O583">
            <v>1763.1</v>
          </cell>
          <cell r="P583">
            <v>1785</v>
          </cell>
          <cell r="Q583">
            <v>1806.5</v>
          </cell>
          <cell r="R583">
            <v>1827.7</v>
          </cell>
          <cell r="S583">
            <v>1849.2</v>
          </cell>
          <cell r="T583">
            <v>1859.2</v>
          </cell>
          <cell r="U583">
            <v>1869.2</v>
          </cell>
        </row>
      </sheetData>
      <sheetData sheetId="2">
        <row r="583">
          <cell r="B583">
            <v>16434</v>
          </cell>
          <cell r="C583">
            <v>16449.25</v>
          </cell>
          <cell r="D583">
            <v>16461.25</v>
          </cell>
          <cell r="E583">
            <v>16473.75</v>
          </cell>
          <cell r="F583">
            <v>16478.75</v>
          </cell>
          <cell r="G583">
            <v>16486</v>
          </cell>
          <cell r="H583">
            <v>16489.75</v>
          </cell>
          <cell r="I583">
            <v>16493.5</v>
          </cell>
          <cell r="J583">
            <v>16497.25</v>
          </cell>
          <cell r="K583">
            <v>16505.25</v>
          </cell>
          <cell r="L583">
            <v>16513.25</v>
          </cell>
          <cell r="M583">
            <v>16521.25</v>
          </cell>
          <cell r="N583">
            <v>16529.25</v>
          </cell>
          <cell r="O583">
            <v>16537.25</v>
          </cell>
          <cell r="P583">
            <v>16545.25</v>
          </cell>
          <cell r="Q583">
            <v>16562.25</v>
          </cell>
          <cell r="R583">
            <v>16579.25</v>
          </cell>
          <cell r="S583">
            <v>16596.25</v>
          </cell>
          <cell r="T583">
            <v>16613.25</v>
          </cell>
          <cell r="U583">
            <v>16630.25</v>
          </cell>
          <cell r="V583">
            <v>16647.25</v>
          </cell>
          <cell r="W583">
            <v>16658.25</v>
          </cell>
          <cell r="X583">
            <v>16669.25</v>
          </cell>
          <cell r="Y583">
            <v>16680.25</v>
          </cell>
          <cell r="Z583">
            <v>16691.25</v>
          </cell>
          <cell r="AA583">
            <v>16702.25</v>
          </cell>
          <cell r="AB583">
            <v>16713.25</v>
          </cell>
          <cell r="AC583">
            <v>16723.25</v>
          </cell>
          <cell r="AD583">
            <v>16733.25</v>
          </cell>
          <cell r="AE583">
            <v>16744.25</v>
          </cell>
          <cell r="AF583">
            <v>16755.25</v>
          </cell>
          <cell r="AG583">
            <v>16766.25</v>
          </cell>
          <cell r="AH583">
            <v>16777.25</v>
          </cell>
          <cell r="AI583">
            <v>16789.25</v>
          </cell>
          <cell r="AJ583">
            <v>16801.25</v>
          </cell>
          <cell r="AK583">
            <v>16813.25</v>
          </cell>
          <cell r="AL583">
            <v>16825.25</v>
          </cell>
          <cell r="AM583">
            <v>16837.25</v>
          </cell>
          <cell r="AN583">
            <v>16849.25</v>
          </cell>
          <cell r="AO583">
            <v>16861.25</v>
          </cell>
          <cell r="AP583">
            <v>16873.25</v>
          </cell>
          <cell r="AQ583">
            <v>16884.25</v>
          </cell>
          <cell r="AR583">
            <v>16895.25</v>
          </cell>
          <cell r="AS583">
            <v>16906.25</v>
          </cell>
          <cell r="AT583">
            <v>16917.25</v>
          </cell>
          <cell r="AU583">
            <v>16925.25</v>
          </cell>
          <cell r="AV583">
            <v>16933.25</v>
          </cell>
          <cell r="AW583">
            <v>16941.25</v>
          </cell>
          <cell r="AX583">
            <v>16949.25</v>
          </cell>
          <cell r="AY583">
            <v>16957.25</v>
          </cell>
          <cell r="AZ583">
            <v>16965.25</v>
          </cell>
          <cell r="BA583">
            <v>16973.25</v>
          </cell>
          <cell r="BB583">
            <v>16981.25</v>
          </cell>
          <cell r="BC583">
            <v>16990.25</v>
          </cell>
          <cell r="BD583">
            <v>16999.25</v>
          </cell>
          <cell r="BE583">
            <v>17008.25</v>
          </cell>
          <cell r="BF583">
            <v>17017.25</v>
          </cell>
        </row>
      </sheetData>
      <sheetData sheetId="3">
        <row r="583">
          <cell r="B583">
            <v>68.45</v>
          </cell>
          <cell r="C583">
            <v>69.900000000000006</v>
          </cell>
          <cell r="D583">
            <v>69.8</v>
          </cell>
          <cell r="E583">
            <v>70.099999999999994</v>
          </cell>
          <cell r="F583">
            <v>70.400000000000006</v>
          </cell>
          <cell r="G583">
            <v>70.7</v>
          </cell>
          <cell r="H583">
            <v>71.25</v>
          </cell>
          <cell r="I583">
            <v>71.8</v>
          </cell>
          <cell r="J583">
            <v>72.3</v>
          </cell>
          <cell r="K583">
            <v>72.5</v>
          </cell>
          <cell r="L583">
            <v>72.650000000000006</v>
          </cell>
          <cell r="M583">
            <v>72.849999999999994</v>
          </cell>
          <cell r="N583">
            <v>72.7</v>
          </cell>
          <cell r="O583">
            <v>72.55</v>
          </cell>
          <cell r="P583">
            <v>72.400000000000006</v>
          </cell>
          <cell r="Q583">
            <v>72.25</v>
          </cell>
          <cell r="R583">
            <v>72.05</v>
          </cell>
          <cell r="S583">
            <v>71.900000000000006</v>
          </cell>
          <cell r="T583">
            <v>71.75</v>
          </cell>
          <cell r="U583">
            <v>71.599999999999994</v>
          </cell>
          <cell r="V583">
            <v>71.5</v>
          </cell>
          <cell r="W583">
            <v>71.400000000000006</v>
          </cell>
          <cell r="X583">
            <v>71.3</v>
          </cell>
          <cell r="Y583">
            <v>71.25</v>
          </cell>
          <cell r="Z583">
            <v>71.150000000000006</v>
          </cell>
          <cell r="AA583">
            <v>71.05</v>
          </cell>
          <cell r="AB583">
            <v>71</v>
          </cell>
          <cell r="AC583">
            <v>70.900000000000006</v>
          </cell>
          <cell r="AD583">
            <v>70.900000000000006</v>
          </cell>
          <cell r="AE583">
            <v>70.849999999999994</v>
          </cell>
          <cell r="AF583">
            <v>70.849999999999994</v>
          </cell>
          <cell r="AG583">
            <v>70.8</v>
          </cell>
          <cell r="AH583">
            <v>70.8</v>
          </cell>
          <cell r="AI583">
            <v>70.8</v>
          </cell>
          <cell r="AJ583">
            <v>70.75</v>
          </cell>
          <cell r="AK583">
            <v>70.75</v>
          </cell>
          <cell r="AL583">
            <v>70.75</v>
          </cell>
          <cell r="AM583">
            <v>70.7</v>
          </cell>
          <cell r="AN583">
            <v>70.7</v>
          </cell>
          <cell r="AO583">
            <v>70.650000000000006</v>
          </cell>
          <cell r="AP583">
            <v>70.650000000000006</v>
          </cell>
          <cell r="AQ583">
            <v>70.650000000000006</v>
          </cell>
          <cell r="AR583">
            <v>70.599999999999994</v>
          </cell>
          <cell r="AS583">
            <v>70.599999999999994</v>
          </cell>
          <cell r="AT583">
            <v>70.599999999999994</v>
          </cell>
          <cell r="AU583">
            <v>70.55</v>
          </cell>
          <cell r="AV583">
            <v>70.55</v>
          </cell>
          <cell r="AW583">
            <v>70.5</v>
          </cell>
          <cell r="AX583">
            <v>70.5</v>
          </cell>
        </row>
      </sheetData>
      <sheetData sheetId="4"/>
      <sheetData sheetId="5"/>
      <sheetData sheetId="6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PV"/>
      <sheetName val="FSUOUT"/>
      <sheetName val="Q5"/>
      <sheetName val="Q6"/>
      <sheetName val="Q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"/>
      <sheetName val="Links"/>
      <sheetName val="ErrCheck"/>
      <sheetName val="NPV"/>
      <sheetName val="FSUOUT"/>
      <sheetName val="Q5"/>
      <sheetName val="Q6"/>
      <sheetName val="Q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mpresas Publicas detalle"/>
      <sheetName val="Main"/>
      <sheetName val="Links"/>
      <sheetName val="ErrCheck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trolSheet"/>
      <sheetName val="Fig1"/>
      <sheetName val="Fig2"/>
      <sheetName val="Fig3"/>
      <sheetName val="Fig4"/>
      <sheetName val="Fig5"/>
      <sheetName val="Fig6"/>
      <sheetName val="Table 1"/>
      <sheetName val="Table 4"/>
      <sheetName val="Table 5"/>
      <sheetName val="Table 6"/>
      <sheetName val="Data"/>
      <sheetName val="BSA Matrix"/>
      <sheetName val="EDSS ER data"/>
      <sheetName val="EDSS data"/>
      <sheetName val="QEDS"/>
      <sheetName val="QEDS data"/>
      <sheetName val="JEDH"/>
      <sheetName val="CPIS"/>
      <sheetName val="CB"/>
      <sheetName val="Govt"/>
      <sheetName val="ODC"/>
      <sheetName val="OFC"/>
      <sheetName val="NFC"/>
      <sheetName val="OR"/>
      <sheetName val="NR"/>
      <sheetName val="Figure 4"/>
      <sheetName val="Figure 5"/>
      <sheetName val="Figure 6"/>
      <sheetName val="Data for charts"/>
      <sheetName val="Chart1"/>
      <sheetName val="Chart2"/>
      <sheetName val="Chart3"/>
      <sheetName val="Chart4"/>
      <sheetName val="ipc"/>
      <sheetName val="Empresas Publicas detall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CCU"/>
      <sheetName val="ANG."/>
      <sheetName val="A&amp;B"/>
      <sheetName val="GRE."/>
      <sheetName val="DOM."/>
      <sheetName val="MON."/>
      <sheetName val="ST. K&amp;N"/>
      <sheetName val="ST. L"/>
      <sheetName val="ST.VCT."/>
      <sheetName val="UPLOAD"/>
      <sheetName val="ipc"/>
      <sheetName val="QEDS"/>
      <sheetName val="Main"/>
      <sheetName val="Links"/>
      <sheetName val="ErrCheck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UPLOAD"/>
      <sheetName val="QEDS"/>
    </sheetNames>
    <sheetDataSet>
      <sheetData sheetId="0" refreshError="1"/>
      <sheetData sheetId="1" refreshError="1"/>
    </sheetDataSet>
  </externalBook>
</externalLink>
</file>

<file path=xl/externalLinks/externalLink3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2003"/>
      <sheetName val="UPLOAD"/>
      <sheetName val="Index"/>
      <sheetName val="Execute Macros"/>
      <sheetName val="Annual Raw Data"/>
      <sheetName val="Quarterly Raw Data"/>
      <sheetName val="WEO Raw Data"/>
      <sheetName val="Annual Assumptions"/>
      <sheetName val="Quarterly Assumptions"/>
      <sheetName val="Annual MacroFlow"/>
      <sheetName val="Quarterly MacroFlow"/>
      <sheetName val="Annual Tables"/>
      <sheetName val="SEI Table"/>
      <sheetName val="Basic Data"/>
      <sheetName val="Program MFlows97"/>
      <sheetName val="WEO Submission Sheet"/>
      <sheetName val="SEI Chart"/>
      <sheetName val="Fiscal Chart"/>
      <sheetName val="Money Chart"/>
      <sheetName val="Macros Import"/>
      <sheetName val="Macros Print"/>
      <sheetName val="Execute_Macros"/>
      <sheetName val="Annual_Raw_Data"/>
      <sheetName val="Quarterly_Raw_Data"/>
      <sheetName val="WEO_Raw_Data"/>
      <sheetName val="Annual_Assumptions"/>
      <sheetName val="Quarterly_Assumptions"/>
      <sheetName val="Annual_MacroFlow"/>
      <sheetName val="Quarterly_MacroFlow"/>
      <sheetName val="Annual_Tables"/>
      <sheetName val="SEI_Table"/>
      <sheetName val="Basic_Data"/>
      <sheetName val="Program_MFlows97"/>
      <sheetName val="WEO_Submission_Sheet"/>
      <sheetName val="SEI_Chart"/>
      <sheetName val="Fiscal_Chart"/>
      <sheetName val="Money_Chart"/>
      <sheetName val="Macros_Import"/>
      <sheetName val="Macros_Print"/>
      <sheetName val="EFF_Arrangements"/>
      <sheetName val="PRGF_Arrangements"/>
      <sheetName val="STBY_Arrangements"/>
      <sheetName val="EFF Arrangements"/>
      <sheetName val="PRGF Arrangements"/>
      <sheetName val="STBY Arrangements"/>
      <sheetName val="PERUMF9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/>
      <sheetData sheetId="22"/>
      <sheetData sheetId="23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</sheetDataSet>
  </externalBook>
</externalLink>
</file>

<file path=xl/externalLinks/externalLink3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Quarterly Raw Data"/>
      <sheetName val="Quarterly MacroFlow"/>
      <sheetName val="2003"/>
      <sheetName val="RED47"/>
      <sheetName val="Chart9"/>
      <sheetName val="Chart2"/>
      <sheetName val="Chart3"/>
      <sheetName val="Chart1"/>
      <sheetName val="BOP-RED40"/>
      <sheetName val="RED41"/>
      <sheetName val="RED42"/>
      <sheetName val="RED43"/>
      <sheetName val="RED44"/>
      <sheetName val="RED45"/>
      <sheetName val="RED46"/>
      <sheetName val="RED48"/>
      <sheetName val="RED49"/>
      <sheetName val="RED51"/>
      <sheetName val="RED50"/>
      <sheetName val="Chart4"/>
      <sheetName val="Chart5"/>
      <sheetName val="Chart6"/>
      <sheetName val="Chart7"/>
      <sheetName val="Chart8"/>
      <sheetName val="Sheet1"/>
      <sheetName val="#REF"/>
      <sheetName val="Table3"/>
      <sheetName val="IMATA"/>
      <sheetName val="Dsrv"/>
      <sheetName val="Dboj"/>
      <sheetName val="Dgg"/>
      <sheetName val="Dgov"/>
      <sheetName val="Summary Table"/>
      <sheetName val="Table"/>
      <sheetName val="B"/>
      <sheetName val="perfcrit 2"/>
      <sheetName val="S&amp;I DAN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</sheetDataSet>
  </externalBook>
</externalLink>
</file>

<file path=xl/externalLinks/externalLink3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Optimista institución 2023-2026"/>
      <sheetName val="Pesimista institución 2023-2026"/>
      <sheetName val="Pesimista 2023 Mensualizado"/>
      <sheetName val="Ejec2022"/>
      <sheetName val="Ejec2021"/>
      <sheetName val="Hoja2"/>
      <sheetName val="Hoja1"/>
      <sheetName val="Ingresos al 31-08-2020"/>
    </sheetNames>
    <sheetDataSet>
      <sheetData sheetId="0"/>
      <sheetData sheetId="1">
        <row r="9">
          <cell r="G9">
            <v>1731980334.0385709</v>
          </cell>
        </row>
      </sheetData>
      <sheetData sheetId="2"/>
      <sheetData sheetId="3">
        <row r="1">
          <cell r="B1" t="str">
            <v>Cod.Fuente Especifica</v>
          </cell>
        </row>
      </sheetData>
      <sheetData sheetId="4">
        <row r="1">
          <cell r="B1" t="str">
            <v>Cod.Fuente Especifica</v>
          </cell>
        </row>
      </sheetData>
      <sheetData sheetId="5">
        <row r="1">
          <cell r="A1" t="str">
            <v>Cod.Fuente Especifica</v>
          </cell>
          <cell r="B1" t="str">
            <v>Fuente Especifica</v>
          </cell>
          <cell r="C1" t="str">
            <v>Valor Inicial</v>
          </cell>
          <cell r="D1" t="str">
            <v>Pres. Vigente Aprobado</v>
          </cell>
          <cell r="E1" t="str">
            <v>Percibido Aprobado</v>
          </cell>
        </row>
        <row r="2">
          <cell r="A2" t="str">
            <v>2076</v>
          </cell>
          <cell r="B2" t="str">
            <v>RECURSOS DE CAPTACION DIRECTA DEL MINISTERIO DE MEDIO AMB. DECRETO 222-06</v>
          </cell>
          <cell r="C2">
            <v>668335267</v>
          </cell>
          <cell r="D2">
            <v>668335267</v>
          </cell>
          <cell r="E2">
            <v>487512216.14999998</v>
          </cell>
        </row>
        <row r="3">
          <cell r="A3" t="str">
            <v>2077</v>
          </cell>
          <cell r="B3" t="str">
            <v>RECURSOS DE CAPTACION DIRECTA DEL MINISTERIO DE EDUCACION SUPERIOR LEY 139-01</v>
          </cell>
          <cell r="C3">
            <v>28880596</v>
          </cell>
          <cell r="D3">
            <v>61226863.859999999</v>
          </cell>
          <cell r="E3">
            <v>30949641.510000002</v>
          </cell>
        </row>
        <row r="4">
          <cell r="A4" t="str">
            <v>2078</v>
          </cell>
          <cell r="B4" t="str">
            <v>RECURSOS DE CAPTACION DIRECTA DEL MINISTERIO DE INTERIOR Y POLICIA LEY 80-99 RESOLUCION 02-06</v>
          </cell>
          <cell r="C4">
            <v>230862278</v>
          </cell>
          <cell r="D4">
            <v>179891158</v>
          </cell>
          <cell r="E4">
            <v>142776160.46000001</v>
          </cell>
        </row>
        <row r="5">
          <cell r="A5" t="str">
            <v>2079</v>
          </cell>
          <cell r="B5" t="str">
            <v>RECURSOS DE CAPTACION DIRECTA DE LOS COMEDORES ECONOMICO LEY 856</v>
          </cell>
          <cell r="C5">
            <v>89945578</v>
          </cell>
          <cell r="D5">
            <v>359782312</v>
          </cell>
          <cell r="E5">
            <v>279608136.26999998</v>
          </cell>
        </row>
        <row r="6">
          <cell r="A6" t="str">
            <v>2080</v>
          </cell>
          <cell r="B6" t="str">
            <v>RECURSOS DE CAPTACION DIRECTA DE LA DIRECCION GENERAL DE MIGRACION LEY 285-04</v>
          </cell>
          <cell r="C6">
            <v>870202116</v>
          </cell>
          <cell r="D6">
            <v>1305303173.8199999</v>
          </cell>
          <cell r="E6">
            <v>954119051.46000004</v>
          </cell>
          <cell r="F6">
            <v>112249300.17176472</v>
          </cell>
        </row>
        <row r="7">
          <cell r="A7" t="str">
            <v>2081</v>
          </cell>
          <cell r="B7" t="str">
            <v>RECURSOS DE CAPTACION DIRECTA DE LA POLICIA NACIONAL LEY 96-04</v>
          </cell>
          <cell r="C7">
            <v>27866639</v>
          </cell>
          <cell r="D7">
            <v>39013296.68</v>
          </cell>
          <cell r="E7">
            <v>26598873.75</v>
          </cell>
          <cell r="F7">
            <v>1346991602.0611765</v>
          </cell>
        </row>
        <row r="8">
          <cell r="A8" t="str">
            <v>2082</v>
          </cell>
          <cell r="B8" t="str">
            <v>RECURSOS DE CAPTACION DIRECTA DEL MINISTERIO DE INDUSTRIA  Y COMERCIO LEY 290-66</v>
          </cell>
          <cell r="C8">
            <v>1885264242</v>
          </cell>
          <cell r="D8">
            <v>1319684968</v>
          </cell>
          <cell r="E8">
            <v>1022353996.5599999</v>
          </cell>
        </row>
        <row r="9">
          <cell r="A9" t="str">
            <v>2083</v>
          </cell>
          <cell r="B9" t="str">
            <v>RECURSOS DE CAPTACION DIRECTA DE LA DIRECCION GENERAL DE MINERIA LEY 146-71</v>
          </cell>
          <cell r="C9">
            <v>18459099</v>
          </cell>
          <cell r="D9">
            <v>14995267</v>
          </cell>
          <cell r="E9">
            <v>2850800</v>
          </cell>
        </row>
        <row r="10">
          <cell r="A10" t="str">
            <v>2084</v>
          </cell>
          <cell r="B10" t="str">
            <v>RECURSOS DE CAPTACION DIRECTA DEL MINISTERIO DE HACIENDA .</v>
          </cell>
          <cell r="C10">
            <v>288551418</v>
          </cell>
          <cell r="D10">
            <v>230841134</v>
          </cell>
          <cell r="E10">
            <v>182595367.66999999</v>
          </cell>
        </row>
        <row r="11">
          <cell r="A11" t="str">
            <v>2085</v>
          </cell>
          <cell r="B11" t="str">
            <v>RECURSOS DE CAPTACION DIRECTA DE LA DIRECCION GENERAL DE BIENES NACIONALES LEY 1832-1948</v>
          </cell>
          <cell r="C11">
            <v>48409832</v>
          </cell>
          <cell r="D11">
            <v>58091798</v>
          </cell>
          <cell r="E11">
            <v>44433692.229999997</v>
          </cell>
        </row>
        <row r="12">
          <cell r="A12" t="str">
            <v>2086</v>
          </cell>
          <cell r="B12" t="str">
            <v>RECURSOS DE CAPTACION DIRECTA DE CATASTRO NACIONAL LEY 317-68</v>
          </cell>
          <cell r="C12">
            <v>11598966</v>
          </cell>
          <cell r="D12">
            <v>13918759</v>
          </cell>
          <cell r="E12">
            <v>13450100</v>
          </cell>
        </row>
        <row r="13">
          <cell r="A13" t="str">
            <v>2087</v>
          </cell>
          <cell r="B13" t="str">
            <v>RECURSOS DE CAPTACION DIRECTA DE LA DIRECCION GENERAL DE PASAPORTES LEY 144-99</v>
          </cell>
          <cell r="C13">
            <v>343866015</v>
          </cell>
          <cell r="D13">
            <v>378252617</v>
          </cell>
          <cell r="E13">
            <v>246755282.59999999</v>
          </cell>
        </row>
        <row r="14">
          <cell r="A14" t="str">
            <v>2088</v>
          </cell>
          <cell r="B14" t="str">
            <v>RECURSOS DE CAPTACION DIRECTA DEL MINISTERIO DE EDUCACION</v>
          </cell>
          <cell r="C14">
            <v>183609968</v>
          </cell>
          <cell r="D14">
            <v>33049794</v>
          </cell>
          <cell r="E14">
            <v>18045419.75</v>
          </cell>
        </row>
        <row r="15">
          <cell r="A15" t="str">
            <v>2089</v>
          </cell>
          <cell r="B15" t="str">
            <v>RECURSOS DE CAPTACION DIRECTA DEL MINISTERIO DE SALUD PUBLICA (DIRECCION FINANCIERA)</v>
          </cell>
          <cell r="C15">
            <v>720016524</v>
          </cell>
          <cell r="D15">
            <v>-648014844.83000004</v>
          </cell>
          <cell r="E15">
            <v>18654697.129999999</v>
          </cell>
        </row>
        <row r="16">
          <cell r="A16" t="str">
            <v>2090</v>
          </cell>
          <cell r="B16" t="str">
            <v>RECURSOS DE CAPTACION DIRECTA DEL MINISTERIO DE TURISMO LEY 541-84</v>
          </cell>
          <cell r="C16">
            <v>337338931</v>
          </cell>
          <cell r="D16">
            <v>-1.63</v>
          </cell>
          <cell r="E16">
            <v>67011452</v>
          </cell>
        </row>
        <row r="17">
          <cell r="A17" t="str">
            <v>2091</v>
          </cell>
          <cell r="B17" t="str">
            <v>RECURSOS DE CAPTACION DIRECTA DE LA COMISION EJECUTIVA DE INFRAESTRUCTURA DE ZONAS TURISTICA (CEIZTUR) DECRETO 655-08</v>
          </cell>
          <cell r="C17">
            <v>1913188336</v>
          </cell>
          <cell r="D17">
            <v>1345271466.6800001</v>
          </cell>
          <cell r="E17">
            <v>1211547570.6099999</v>
          </cell>
          <cell r="F17">
            <v>1615396760.8133333</v>
          </cell>
        </row>
        <row r="18">
          <cell r="A18" t="str">
            <v>2092</v>
          </cell>
          <cell r="B18" t="str">
            <v>RECURSOS DE CAPTACION DIRECTA DEL PROGRAMA ESCENCIALES (PROMESE CAL) DECRECTO 308-97</v>
          </cell>
          <cell r="C18">
            <v>222031969</v>
          </cell>
          <cell r="D18">
            <v>315285393.38999999</v>
          </cell>
          <cell r="E18">
            <v>185432304.19</v>
          </cell>
        </row>
        <row r="19">
          <cell r="A19" t="str">
            <v>2093</v>
          </cell>
          <cell r="B19" t="str">
            <v>RECURSOS DE CAPTACION DIRECTA DE LA FUERZA AEREAS DOMINICANA LEY 873-78 DECRECTO 655-08</v>
          </cell>
          <cell r="C19">
            <v>1472537381</v>
          </cell>
          <cell r="D19">
            <v>515025260</v>
          </cell>
          <cell r="E19">
            <v>412533185.72000003</v>
          </cell>
        </row>
        <row r="20">
          <cell r="A20" t="str">
            <v>2095</v>
          </cell>
          <cell r="B20" t="str">
            <v>RECURSOS DE CAPTACION DIRECTA DE LA DIRECCION GENERAL DE GANADERIA LEY 180-01</v>
          </cell>
          <cell r="C20">
            <v>0</v>
          </cell>
          <cell r="D20">
            <v>0</v>
          </cell>
          <cell r="E20">
            <v>3000</v>
          </cell>
        </row>
        <row r="21">
          <cell r="A21" t="str">
            <v>2096</v>
          </cell>
          <cell r="B21" t="str">
            <v>RECURSOS DE CAPTACION DIRECTA DEL MINISTERIO DE DEPORTES DECRETO 250-99</v>
          </cell>
          <cell r="C21">
            <v>12465857</v>
          </cell>
          <cell r="D21">
            <v>14959029</v>
          </cell>
          <cell r="E21">
            <v>12437145.810000001</v>
          </cell>
        </row>
        <row r="22">
          <cell r="A22" t="str">
            <v>2097</v>
          </cell>
          <cell r="B22" t="str">
            <v>RECURSOS DE CAPTACION DIRECTA DEL MINISTERIO DE TRABAJO</v>
          </cell>
          <cell r="C22">
            <v>89679911</v>
          </cell>
          <cell r="D22">
            <v>108512693</v>
          </cell>
          <cell r="E22">
            <v>63093362.460000001</v>
          </cell>
        </row>
        <row r="23">
          <cell r="A23" t="str">
            <v>2098</v>
          </cell>
          <cell r="B23" t="str">
            <v>RECURSOS DE CAPTACION DIRECTA DE LA OFICINA METROPOLITANA DE SERVICIOS DE AUTOBUSES DECRETO 448-97</v>
          </cell>
          <cell r="C23">
            <v>164513124</v>
          </cell>
          <cell r="D23">
            <v>309284673</v>
          </cell>
          <cell r="E23">
            <v>169009630.81</v>
          </cell>
          <cell r="F23">
            <v>18778847.86777778</v>
          </cell>
          <cell r="G23">
            <v>225346174.41333336</v>
          </cell>
        </row>
        <row r="24">
          <cell r="A24" t="str">
            <v>2099</v>
          </cell>
          <cell r="B24" t="str">
            <v>RECURSOS DE CAPTACION DIRECTA DE LA PROCURADURIA GENERAL DE REPUBLICA</v>
          </cell>
          <cell r="C24">
            <v>605942311</v>
          </cell>
          <cell r="D24">
            <v>1812554251.21</v>
          </cell>
          <cell r="E24">
            <v>1281646506.78</v>
          </cell>
          <cell r="F24">
            <v>160205813.3475</v>
          </cell>
        </row>
        <row r="25">
          <cell r="A25" t="str">
            <v>2100</v>
          </cell>
          <cell r="B25" t="str">
            <v>RECURSOS DE CAPTACION DIRECTA DEL CENTRO DE CAPACITACION EN POLITICA Y GESTION FISCAL (CAPGEFI) DECRETO 1846-80</v>
          </cell>
          <cell r="C25">
            <v>10561511</v>
          </cell>
          <cell r="D25">
            <v>9747661</v>
          </cell>
          <cell r="E25">
            <v>7650360.2199999997</v>
          </cell>
          <cell r="F25">
            <v>1922469760.1700001</v>
          </cell>
        </row>
        <row r="26">
          <cell r="A26" t="str">
            <v>2102</v>
          </cell>
          <cell r="B26" t="str">
            <v>RECURSOS DE CAPTACION DIRECTA DE LA OFICINA PARA EL REORDENAMIENTO DEL TRANSPORTE DECRETO 477-05</v>
          </cell>
          <cell r="C26">
            <v>1191968855</v>
          </cell>
          <cell r="D26">
            <v>1191968855</v>
          </cell>
          <cell r="E26">
            <v>851261620.37</v>
          </cell>
        </row>
        <row r="27">
          <cell r="A27" t="str">
            <v>2103</v>
          </cell>
          <cell r="B27" t="str">
            <v>RECURSOS DE CAPTACION DIRECTA DE LA OFICINA DE INGENIEROS SUPERVISORES DE OBRAS DEL ESTADO (OISOE) DECRETO</v>
          </cell>
          <cell r="C27">
            <v>1127887933</v>
          </cell>
          <cell r="D27">
            <v>525958901</v>
          </cell>
          <cell r="E27">
            <v>154763555.34999999</v>
          </cell>
        </row>
        <row r="28">
          <cell r="A28" t="str">
            <v>2104</v>
          </cell>
          <cell r="B28" t="str">
            <v>RECURSOS DE CAPTACIÓN DIRECTA DEL CUERPO ESPECIALIZADO EN SEGURIDAD AEROPORTUARIA (CESA)</v>
          </cell>
          <cell r="C28">
            <v>1050000000</v>
          </cell>
          <cell r="D28">
            <v>608241898</v>
          </cell>
          <cell r="E28">
            <v>481035962.95999998</v>
          </cell>
        </row>
        <row r="29">
          <cell r="A29" t="str">
            <v>2106</v>
          </cell>
          <cell r="B29" t="str">
            <v>RECURSOS DE CAPTACIÓN DIRECTA DEL INSTITUTO SALOME UREÑA</v>
          </cell>
          <cell r="C29">
            <v>3412341</v>
          </cell>
          <cell r="D29">
            <v>1706170</v>
          </cell>
          <cell r="E29">
            <v>1323526.25</v>
          </cell>
        </row>
        <row r="30">
          <cell r="A30" t="str">
            <v>2107</v>
          </cell>
          <cell r="B30" t="str">
            <v>RECURSOS DE CAPTACIÓN DIRECTA DEL INSTITUTO TECNOLÓGICO DE LAS AMÉRICAS (ITLA)</v>
          </cell>
          <cell r="C30">
            <v>229945871</v>
          </cell>
          <cell r="D30">
            <v>185316697.31</v>
          </cell>
          <cell r="E30">
            <v>132378388.14</v>
          </cell>
        </row>
        <row r="31">
          <cell r="A31" t="str">
            <v>2108</v>
          </cell>
          <cell r="B31" t="str">
            <v>RECURSOS DE CAPTACIÓN DIRECTA DEL MINISTERIO DE OBRAS PÚBLICAS Y COMUNICACIONES</v>
          </cell>
          <cell r="C31">
            <v>2059175970</v>
          </cell>
          <cell r="D31">
            <v>1842567526</v>
          </cell>
          <cell r="E31">
            <v>237719578.16999999</v>
          </cell>
        </row>
        <row r="32">
          <cell r="A32" t="str">
            <v>2109</v>
          </cell>
          <cell r="B32" t="str">
            <v>FONDO POR SUBASTAS PÚBLICAS DE IMPORTACIONES AGROPECUARIAS. (DECRETO 569-12)</v>
          </cell>
          <cell r="C32">
            <v>1745888182</v>
          </cell>
          <cell r="D32">
            <v>-1745888182</v>
          </cell>
          <cell r="E32">
            <v>0</v>
          </cell>
        </row>
        <row r="33">
          <cell r="A33" t="str">
            <v>2111</v>
          </cell>
          <cell r="B33" t="str">
            <v>RECURSOS DE CAPTACIÓN DIRECTA DE INSTITUTO NACIONAL DE LA AGUJA (INAGUJA)</v>
          </cell>
          <cell r="C33">
            <v>4863029</v>
          </cell>
          <cell r="D33">
            <v>63924057</v>
          </cell>
          <cell r="E33">
            <v>32314361.09</v>
          </cell>
        </row>
        <row r="34">
          <cell r="A34" t="str">
            <v>2112</v>
          </cell>
          <cell r="B34" t="str">
            <v>RECURSOS DE CAPTACIÓN DIRECTA DE LA ARMADA DE LA REPUBLICA</v>
          </cell>
          <cell r="C34">
            <v>0</v>
          </cell>
          <cell r="D34">
            <v>0</v>
          </cell>
          <cell r="E34">
            <v>56545618.740000002</v>
          </cell>
        </row>
        <row r="35">
          <cell r="A35" t="str">
            <v>2113</v>
          </cell>
          <cell r="B35" t="str">
            <v>RECURSOS DE CAPTACIÓN DIRECTA DEL  CUERPO ESPECIALIZADO DE SEGURIDAD PORTUARIA (CESEP)</v>
          </cell>
          <cell r="C35">
            <v>0</v>
          </cell>
          <cell r="D35">
            <v>0</v>
          </cell>
          <cell r="E35">
            <v>410381.75</v>
          </cell>
        </row>
        <row r="36">
          <cell r="A36" t="str">
            <v>2114</v>
          </cell>
          <cell r="B36" t="str">
            <v>RECURSOS DE CAPTACIÓN DIRECTA DE LA DIRECCION GENERAL DE ESCUELAS VOCACIONALES</v>
          </cell>
          <cell r="C36">
            <v>0</v>
          </cell>
          <cell r="D36">
            <v>2031450.5</v>
          </cell>
          <cell r="E36">
            <v>2142877.0499999998</v>
          </cell>
        </row>
        <row r="37">
          <cell r="A37" t="str">
            <v>2117</v>
          </cell>
          <cell r="B37" t="str">
            <v>RECURSOS DE CAPTACIÓN DIRECTA PARA EL FOMENTO Y DESARROLLO DEL GAS NATURAL EN EL PARQUE VEHICULAR</v>
          </cell>
          <cell r="C37">
            <v>247924743</v>
          </cell>
          <cell r="D37">
            <v>-188422805</v>
          </cell>
          <cell r="E37">
            <v>21164270.100000001</v>
          </cell>
        </row>
        <row r="39">
          <cell r="C39">
            <v>17905194793</v>
          </cell>
          <cell r="D39">
            <v>10932416556.99</v>
          </cell>
          <cell r="E39">
            <v>8852128094.1100006</v>
          </cell>
        </row>
      </sheetData>
      <sheetData sheetId="6"/>
      <sheetData sheetId="7"/>
    </sheetDataSet>
  </externalBook>
</externalLink>
</file>

<file path=xl/externalLinks/externalLink3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D47"/>
      <sheetName val="Quarterly Raw Data"/>
      <sheetName val="Quarterly MacroFlow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4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"/>
      <sheetName val="RED47"/>
    </sheetNames>
    <sheetDataSet>
      <sheetData sheetId="0" refreshError="1"/>
      <sheetData sheetId="1" refreshError="1"/>
    </sheetDataSet>
  </externalBook>
</externalLink>
</file>

<file path=xl/externalLinks/externalLink4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ACTOR"/>
      <sheetName val="PLURIANUAL 2017-2021"/>
      <sheetName val="ESTIM. PLURIANUAL 2017-2021"/>
      <sheetName val="DGII"/>
      <sheetName val="DGA"/>
      <sheetName val="TESORERIA"/>
      <sheetName val="panorama macro-junio-Sept. 2017"/>
      <sheetName val="BCC"/>
      <sheetName val="A"/>
    </sheetNames>
    <sheetDataSet>
      <sheetData sheetId="0"/>
      <sheetData sheetId="1"/>
      <sheetData sheetId="2">
        <row r="13">
          <cell r="C13">
            <v>41429773898.046921</v>
          </cell>
        </row>
      </sheetData>
      <sheetData sheetId="3"/>
      <sheetData sheetId="4"/>
      <sheetData sheetId="5"/>
      <sheetData sheetId="6"/>
      <sheetData sheetId="7" refreshError="1"/>
      <sheetData sheetId="8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8F8990-5650-4C20-BD6F-A87DB369A336}">
  <dimension ref="A1:T195"/>
  <sheetViews>
    <sheetView showGridLines="0" tabSelected="1" topLeftCell="A6" zoomScaleNormal="100" workbookViewId="0">
      <pane xSplit="2" ySplit="2" topLeftCell="C8" activePane="bottomRight" state="frozen"/>
      <selection activeCell="A6" sqref="A6"/>
      <selection pane="topRight" activeCell="C6" sqref="C6"/>
      <selection pane="bottomLeft" activeCell="A8" sqref="A8"/>
      <selection pane="bottomRight" activeCell="J145" sqref="J145"/>
    </sheetView>
  </sheetViews>
  <sheetFormatPr baseColWidth="10" defaultColWidth="11.42578125" defaultRowHeight="12.75" x14ac:dyDescent="0.2"/>
  <cols>
    <col min="1" max="1" width="1.5703125" customWidth="1"/>
    <col min="2" max="2" width="81.7109375" customWidth="1"/>
    <col min="3" max="6" width="12.85546875" customWidth="1"/>
    <col min="7" max="7" width="14.140625" style="18" customWidth="1"/>
    <col min="8" max="8" width="12.140625" customWidth="1"/>
    <col min="9" max="10" width="12.85546875" customWidth="1"/>
    <col min="11" max="11" width="12.42578125" customWidth="1"/>
    <col min="12" max="12" width="14.85546875" style="18" customWidth="1"/>
    <col min="13" max="13" width="13.85546875" customWidth="1"/>
    <col min="14" max="14" width="9.42578125" customWidth="1"/>
    <col min="15" max="15" width="12.28515625" customWidth="1"/>
    <col min="16" max="16" width="8.5703125" customWidth="1"/>
    <col min="17" max="17" width="17.5703125" bestFit="1" customWidth="1"/>
    <col min="18" max="19" width="18.5703125" bestFit="1" customWidth="1"/>
  </cols>
  <sheetData>
    <row r="1" spans="1:16" ht="18.75" customHeight="1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6" ht="15" customHeight="1" x14ac:dyDescent="0.25">
      <c r="B2" s="2"/>
      <c r="C2" s="2"/>
      <c r="D2" s="2"/>
      <c r="E2" s="2"/>
      <c r="F2" s="2"/>
      <c r="G2" s="3"/>
      <c r="H2" s="2"/>
      <c r="I2" s="2"/>
      <c r="J2" s="2"/>
      <c r="K2" s="2"/>
      <c r="L2" s="3"/>
      <c r="M2" s="2"/>
      <c r="N2" s="2"/>
    </row>
    <row r="3" spans="1:16" ht="18" customHeight="1" x14ac:dyDescent="0.2">
      <c r="B3" s="4" t="s">
        <v>1</v>
      </c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pans="1:16" ht="17.25" customHeight="1" x14ac:dyDescent="0.2">
      <c r="B4" s="5" t="s">
        <v>2</v>
      </c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</row>
    <row r="5" spans="1:16" ht="17.25" customHeight="1" x14ac:dyDescent="0.2">
      <c r="B5" s="5" t="s">
        <v>3</v>
      </c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</row>
    <row r="6" spans="1:16" ht="23.25" customHeight="1" x14ac:dyDescent="0.2">
      <c r="A6" t="s">
        <v>4</v>
      </c>
      <c r="B6" s="6" t="s">
        <v>5</v>
      </c>
      <c r="C6" s="7">
        <v>2024</v>
      </c>
      <c r="D6" s="8"/>
      <c r="E6" s="8"/>
      <c r="F6" s="8"/>
      <c r="G6" s="9" t="s">
        <v>6</v>
      </c>
      <c r="H6" s="7">
        <v>2025</v>
      </c>
      <c r="I6" s="8"/>
      <c r="J6" s="8"/>
      <c r="K6" s="8"/>
      <c r="L6" s="9" t="s">
        <v>7</v>
      </c>
      <c r="M6" s="7" t="s">
        <v>8</v>
      </c>
      <c r="N6" s="10"/>
    </row>
    <row r="7" spans="1:16" ht="29.25" customHeight="1" thickBot="1" x14ac:dyDescent="0.25">
      <c r="B7" s="11"/>
      <c r="C7" s="12" t="s">
        <v>9</v>
      </c>
      <c r="D7" s="12" t="s">
        <v>10</v>
      </c>
      <c r="E7" s="12" t="s">
        <v>11</v>
      </c>
      <c r="F7" s="12" t="s">
        <v>12</v>
      </c>
      <c r="G7" s="13"/>
      <c r="H7" s="14" t="s">
        <v>9</v>
      </c>
      <c r="I7" s="12" t="s">
        <v>10</v>
      </c>
      <c r="J7" s="12" t="s">
        <v>11</v>
      </c>
      <c r="K7" s="12" t="s">
        <v>12</v>
      </c>
      <c r="L7" s="13"/>
      <c r="M7" s="12" t="s">
        <v>13</v>
      </c>
      <c r="N7" s="14" t="s">
        <v>14</v>
      </c>
    </row>
    <row r="8" spans="1:16" ht="15.95" customHeight="1" thickTop="1" x14ac:dyDescent="0.2">
      <c r="B8" s="15" t="s">
        <v>15</v>
      </c>
      <c r="C8" s="16">
        <f>+C9+C55+C56+C62+C82</f>
        <v>116142.8</v>
      </c>
      <c r="D8" s="16">
        <f>+D9+D55+D56+D62+D82</f>
        <v>87317.2</v>
      </c>
      <c r="E8" s="16">
        <f>+E9+E55+E56+E62+E82</f>
        <v>86599.4</v>
      </c>
      <c r="F8" s="16">
        <f>+F9+F55+F56+F62+F82</f>
        <v>119528.50000000001</v>
      </c>
      <c r="G8" s="16">
        <f>+G9+G55+G56+G62+G82</f>
        <v>409587.89999999985</v>
      </c>
      <c r="H8" s="16">
        <f>+H9+H55+H56+H62+H82</f>
        <v>108471.91154079001</v>
      </c>
      <c r="I8" s="16">
        <f>+I9+I55+I56+I62+I82</f>
        <v>88562.00631117</v>
      </c>
      <c r="J8" s="16">
        <f>+J9+J55+J56+J62+J82</f>
        <v>92730.6</v>
      </c>
      <c r="K8" s="16">
        <f>+K9+K55+K56+K62+K82</f>
        <v>126937.10000000002</v>
      </c>
      <c r="L8" s="16">
        <f>+L9+L55+L56+L62+L82</f>
        <v>416701.61785196001</v>
      </c>
      <c r="M8" s="17">
        <f t="shared" ref="M8:M71" si="0">+L8-G8</f>
        <v>7113.7178519601584</v>
      </c>
      <c r="N8" s="16">
        <f t="shared" ref="N8:N43" si="1">+M8/G8*100</f>
        <v>1.7367988292525636</v>
      </c>
      <c r="O8" s="18"/>
      <c r="P8" s="18"/>
    </row>
    <row r="9" spans="1:16" ht="15.95" customHeight="1" x14ac:dyDescent="0.2">
      <c r="B9" s="19" t="s">
        <v>16</v>
      </c>
      <c r="C9" s="16">
        <f t="shared" ref="C9:L9" si="2">+C10+C15+C24+C46+C53+C54</f>
        <v>93437.8</v>
      </c>
      <c r="D9" s="16">
        <f t="shared" si="2"/>
        <v>81940.5</v>
      </c>
      <c r="E9" s="16">
        <f t="shared" si="2"/>
        <v>81804.399999999994</v>
      </c>
      <c r="F9" s="16">
        <f t="shared" si="2"/>
        <v>113770.00000000001</v>
      </c>
      <c r="G9" s="16">
        <f t="shared" si="2"/>
        <v>370952.6999999999</v>
      </c>
      <c r="H9" s="16">
        <f t="shared" si="2"/>
        <v>103063.00000000001</v>
      </c>
      <c r="I9" s="16">
        <f t="shared" si="2"/>
        <v>83878.5</v>
      </c>
      <c r="J9" s="16">
        <f t="shared" si="2"/>
        <v>87345</v>
      </c>
      <c r="K9" s="16">
        <f t="shared" si="2"/>
        <v>122112.1</v>
      </c>
      <c r="L9" s="16">
        <f t="shared" si="2"/>
        <v>396398.6</v>
      </c>
      <c r="M9" s="17">
        <f t="shared" si="0"/>
        <v>25445.900000000081</v>
      </c>
      <c r="N9" s="16">
        <f t="shared" si="1"/>
        <v>6.8596077073977595</v>
      </c>
      <c r="O9" s="18"/>
      <c r="P9" s="18"/>
    </row>
    <row r="10" spans="1:16" ht="15.95" customHeight="1" x14ac:dyDescent="0.2">
      <c r="B10" s="20" t="s">
        <v>17</v>
      </c>
      <c r="C10" s="16">
        <f t="shared" ref="C10" si="3">SUM(C11:C14)</f>
        <v>33787.200000000004</v>
      </c>
      <c r="D10" s="16">
        <f t="shared" ref="D10:F10" si="4">SUM(D11:D14)</f>
        <v>28997.600000000002</v>
      </c>
      <c r="E10" s="16">
        <f t="shared" si="4"/>
        <v>26235.5</v>
      </c>
      <c r="F10" s="16">
        <f t="shared" si="4"/>
        <v>52144.800000000003</v>
      </c>
      <c r="G10" s="16">
        <f>SUM(G11:G14)</f>
        <v>141165.09999999998</v>
      </c>
      <c r="H10" s="16">
        <f t="shared" ref="H10:L10" si="5">SUM(H11:H14)</f>
        <v>39449.800000000003</v>
      </c>
      <c r="I10" s="16">
        <f t="shared" si="5"/>
        <v>27934.600000000002</v>
      </c>
      <c r="J10" s="16">
        <f t="shared" si="5"/>
        <v>27960.5</v>
      </c>
      <c r="K10" s="16">
        <f t="shared" si="5"/>
        <v>59549.899999999994</v>
      </c>
      <c r="L10" s="21">
        <f t="shared" si="5"/>
        <v>154894.79999999999</v>
      </c>
      <c r="M10" s="17">
        <f t="shared" si="0"/>
        <v>13729.700000000012</v>
      </c>
      <c r="N10" s="16">
        <f t="shared" si="1"/>
        <v>9.7259875139110257</v>
      </c>
      <c r="O10" s="18"/>
      <c r="P10" s="18"/>
    </row>
    <row r="11" spans="1:16" ht="15.95" customHeight="1" x14ac:dyDescent="0.2">
      <c r="B11" s="22" t="s">
        <v>18</v>
      </c>
      <c r="C11" s="23">
        <v>11648</v>
      </c>
      <c r="D11" s="23">
        <v>10213.799999999999</v>
      </c>
      <c r="E11" s="23">
        <v>9585.4</v>
      </c>
      <c r="F11" s="23">
        <v>10858.6</v>
      </c>
      <c r="G11" s="24">
        <f>SUM(C11:F11)</f>
        <v>42305.799999999996</v>
      </c>
      <c r="H11" s="23">
        <v>12908.9</v>
      </c>
      <c r="I11" s="23">
        <v>11313.6</v>
      </c>
      <c r="J11" s="23">
        <v>11933.5</v>
      </c>
      <c r="K11" s="23">
        <v>11986.6</v>
      </c>
      <c r="L11" s="25">
        <f>SUM(H11:K11)</f>
        <v>48142.6</v>
      </c>
      <c r="M11" s="26">
        <f t="shared" si="0"/>
        <v>5836.8000000000029</v>
      </c>
      <c r="N11" s="23">
        <f t="shared" si="1"/>
        <v>13.796689815580852</v>
      </c>
      <c r="O11" s="18"/>
      <c r="P11" s="18"/>
    </row>
    <row r="12" spans="1:16" ht="15.95" customHeight="1" x14ac:dyDescent="0.2">
      <c r="B12" s="22" t="s">
        <v>19</v>
      </c>
      <c r="C12" s="23">
        <v>12491.3</v>
      </c>
      <c r="D12" s="23">
        <v>14806.1</v>
      </c>
      <c r="E12" s="23">
        <v>11688.1</v>
      </c>
      <c r="F12" s="23">
        <v>35827.4</v>
      </c>
      <c r="G12" s="24">
        <f>SUM(C12:F12)</f>
        <v>74812.899999999994</v>
      </c>
      <c r="H12" s="23">
        <v>17302</v>
      </c>
      <c r="I12" s="23">
        <v>12300.8</v>
      </c>
      <c r="J12" s="23">
        <v>11863.2</v>
      </c>
      <c r="K12" s="23">
        <v>40823.699999999997</v>
      </c>
      <c r="L12" s="25">
        <f t="shared" ref="L12:L14" si="6">SUM(H12:K12)</f>
        <v>82289.7</v>
      </c>
      <c r="M12" s="26">
        <f t="shared" si="0"/>
        <v>7476.8000000000029</v>
      </c>
      <c r="N12" s="23">
        <f t="shared" si="1"/>
        <v>9.9939983612451897</v>
      </c>
      <c r="O12" s="18"/>
      <c r="P12" s="18"/>
    </row>
    <row r="13" spans="1:16" ht="15.95" customHeight="1" x14ac:dyDescent="0.2">
      <c r="B13" s="22" t="s">
        <v>20</v>
      </c>
      <c r="C13" s="23">
        <v>9395.6</v>
      </c>
      <c r="D13" s="23">
        <v>3826.2</v>
      </c>
      <c r="E13" s="23">
        <v>4821.7</v>
      </c>
      <c r="F13" s="23">
        <v>5219.8</v>
      </c>
      <c r="G13" s="24">
        <f>SUM(C13:F13)</f>
        <v>23263.3</v>
      </c>
      <c r="H13" s="23">
        <v>9006.4</v>
      </c>
      <c r="I13" s="23">
        <v>4037.7</v>
      </c>
      <c r="J13" s="23">
        <v>3901.8</v>
      </c>
      <c r="K13" s="23">
        <v>6448.2</v>
      </c>
      <c r="L13" s="25">
        <f t="shared" si="6"/>
        <v>23394.1</v>
      </c>
      <c r="M13" s="26">
        <f t="shared" si="0"/>
        <v>130.79999999999927</v>
      </c>
      <c r="N13" s="23">
        <f t="shared" si="1"/>
        <v>0.56225900882505608</v>
      </c>
      <c r="O13" s="18"/>
      <c r="P13" s="18"/>
    </row>
    <row r="14" spans="1:16" ht="15.95" customHeight="1" x14ac:dyDescent="0.2">
      <c r="B14" s="22" t="s">
        <v>21</v>
      </c>
      <c r="C14" s="23">
        <v>252.3</v>
      </c>
      <c r="D14" s="23">
        <v>151.5</v>
      </c>
      <c r="E14" s="23">
        <v>140.30000000000001</v>
      </c>
      <c r="F14" s="23">
        <v>239</v>
      </c>
      <c r="G14" s="24">
        <f>SUM(C14:F14)</f>
        <v>783.1</v>
      </c>
      <c r="H14" s="23">
        <v>232.5</v>
      </c>
      <c r="I14" s="23">
        <v>282.5</v>
      </c>
      <c r="J14" s="23">
        <v>262</v>
      </c>
      <c r="K14" s="23">
        <v>291.39999999999998</v>
      </c>
      <c r="L14" s="25">
        <f t="shared" si="6"/>
        <v>1068.4000000000001</v>
      </c>
      <c r="M14" s="26">
        <f t="shared" si="0"/>
        <v>285.30000000000007</v>
      </c>
      <c r="N14" s="23">
        <f t="shared" si="1"/>
        <v>36.43212871919296</v>
      </c>
      <c r="O14" s="18"/>
      <c r="P14" s="18"/>
    </row>
    <row r="15" spans="1:16" ht="15.95" customHeight="1" x14ac:dyDescent="0.2">
      <c r="B15" s="19" t="s">
        <v>22</v>
      </c>
      <c r="C15" s="27">
        <f t="shared" ref="C15:F15" si="7">+C16+C23</f>
        <v>3217.7000000000003</v>
      </c>
      <c r="D15" s="28">
        <f t="shared" si="7"/>
        <v>3868.4999999999995</v>
      </c>
      <c r="E15" s="28">
        <f t="shared" si="7"/>
        <v>4933.1999999999989</v>
      </c>
      <c r="F15" s="28">
        <f t="shared" si="7"/>
        <v>7803.7999999999993</v>
      </c>
      <c r="G15" s="28">
        <f>+G16+G23</f>
        <v>19823.199999999997</v>
      </c>
      <c r="H15" s="27">
        <f t="shared" ref="H15:L15" si="8">+H16+H23</f>
        <v>3853.7</v>
      </c>
      <c r="I15" s="28">
        <f t="shared" si="8"/>
        <v>3770.2000000000003</v>
      </c>
      <c r="J15" s="28">
        <f t="shared" si="8"/>
        <v>6252.2000000000007</v>
      </c>
      <c r="K15" s="28">
        <f t="shared" si="8"/>
        <v>8025.0999999999995</v>
      </c>
      <c r="L15" s="21">
        <f t="shared" si="8"/>
        <v>21901.199999999997</v>
      </c>
      <c r="M15" s="29">
        <f t="shared" si="0"/>
        <v>2078</v>
      </c>
      <c r="N15" s="28">
        <f t="shared" si="1"/>
        <v>10.482666774284679</v>
      </c>
      <c r="O15" s="18"/>
      <c r="P15" s="18"/>
    </row>
    <row r="16" spans="1:16" ht="15.95" customHeight="1" x14ac:dyDescent="0.2">
      <c r="B16" s="30" t="s">
        <v>23</v>
      </c>
      <c r="C16" s="27">
        <f t="shared" ref="C16:F16" si="9">SUM(C17:C22)</f>
        <v>3070.3</v>
      </c>
      <c r="D16" s="28">
        <f t="shared" si="9"/>
        <v>3690.3999999999996</v>
      </c>
      <c r="E16" s="28">
        <f t="shared" si="9"/>
        <v>4726.2999999999993</v>
      </c>
      <c r="F16" s="28">
        <f t="shared" si="9"/>
        <v>7588.9</v>
      </c>
      <c r="G16" s="28">
        <f>SUM(G17:G22)</f>
        <v>19075.899999999998</v>
      </c>
      <c r="H16" s="27">
        <f t="shared" ref="H16:K16" si="10">SUM(H17:H22)</f>
        <v>3657.7999999999997</v>
      </c>
      <c r="I16" s="28">
        <f t="shared" si="10"/>
        <v>3543.9</v>
      </c>
      <c r="J16" s="28">
        <f t="shared" si="10"/>
        <v>5918.6</v>
      </c>
      <c r="K16" s="28">
        <f t="shared" si="10"/>
        <v>7772.7999999999993</v>
      </c>
      <c r="L16" s="21">
        <f>SUM(L17:L22)</f>
        <v>20893.099999999999</v>
      </c>
      <c r="M16" s="29">
        <f t="shared" si="0"/>
        <v>1817.2000000000007</v>
      </c>
      <c r="N16" s="28">
        <f t="shared" si="1"/>
        <v>9.5261560398198828</v>
      </c>
      <c r="O16" s="18"/>
      <c r="P16" s="18"/>
    </row>
    <row r="17" spans="2:16" ht="15.95" customHeight="1" x14ac:dyDescent="0.2">
      <c r="B17" s="31" t="s">
        <v>24</v>
      </c>
      <c r="C17" s="32">
        <v>163.69999999999999</v>
      </c>
      <c r="D17" s="32">
        <v>486.5</v>
      </c>
      <c r="E17" s="32">
        <v>1757.6</v>
      </c>
      <c r="F17" s="32">
        <v>271.39999999999998</v>
      </c>
      <c r="G17" s="24">
        <f t="shared" ref="G17:G23" si="11">SUM(C17:F17)</f>
        <v>2679.2000000000003</v>
      </c>
      <c r="H17" s="32">
        <v>133.5</v>
      </c>
      <c r="I17" s="32">
        <v>511.2</v>
      </c>
      <c r="J17" s="32">
        <v>2130.3000000000002</v>
      </c>
      <c r="K17" s="32">
        <v>232.4</v>
      </c>
      <c r="L17" s="25">
        <f t="shared" ref="L17:L23" si="12">SUM(H17:K17)</f>
        <v>3007.4</v>
      </c>
      <c r="M17" s="26">
        <f t="shared" si="0"/>
        <v>328.19999999999982</v>
      </c>
      <c r="N17" s="23">
        <f t="shared" si="1"/>
        <v>12.249925350850992</v>
      </c>
      <c r="O17" s="18"/>
      <c r="P17" s="18"/>
    </row>
    <row r="18" spans="2:16" ht="15.95" customHeight="1" x14ac:dyDescent="0.2">
      <c r="B18" s="31" t="s">
        <v>25</v>
      </c>
      <c r="C18" s="32">
        <v>330</v>
      </c>
      <c r="D18" s="32">
        <v>207.4</v>
      </c>
      <c r="E18" s="32">
        <v>184.7</v>
      </c>
      <c r="F18" s="32">
        <v>4032.4</v>
      </c>
      <c r="G18" s="24">
        <f t="shared" si="11"/>
        <v>4754.5</v>
      </c>
      <c r="H18" s="32">
        <v>280.8</v>
      </c>
      <c r="I18" s="32">
        <v>144.80000000000001</v>
      </c>
      <c r="J18" s="32">
        <v>363.7</v>
      </c>
      <c r="K18" s="32">
        <v>4321.7</v>
      </c>
      <c r="L18" s="25">
        <f t="shared" si="12"/>
        <v>5111</v>
      </c>
      <c r="M18" s="26">
        <f t="shared" si="0"/>
        <v>356.5</v>
      </c>
      <c r="N18" s="23">
        <f t="shared" si="1"/>
        <v>7.4981596382374587</v>
      </c>
      <c r="O18" s="18"/>
      <c r="P18" s="18"/>
    </row>
    <row r="19" spans="2:16" ht="15.95" customHeight="1" x14ac:dyDescent="0.2">
      <c r="B19" s="31" t="s">
        <v>26</v>
      </c>
      <c r="C19" s="32">
        <v>960</v>
      </c>
      <c r="D19" s="32">
        <v>1157.3</v>
      </c>
      <c r="E19" s="32">
        <v>1093.0999999999999</v>
      </c>
      <c r="F19" s="32">
        <v>1127</v>
      </c>
      <c r="G19" s="24">
        <f t="shared" si="11"/>
        <v>4337.3999999999996</v>
      </c>
      <c r="H19" s="32">
        <v>1004.4</v>
      </c>
      <c r="I19" s="32">
        <v>1046.7</v>
      </c>
      <c r="J19" s="32">
        <v>1394.8</v>
      </c>
      <c r="K19" s="32">
        <v>1366.3</v>
      </c>
      <c r="L19" s="25">
        <f t="shared" si="12"/>
        <v>4812.2</v>
      </c>
      <c r="M19" s="26">
        <f t="shared" si="0"/>
        <v>474.80000000000018</v>
      </c>
      <c r="N19" s="23">
        <f t="shared" si="1"/>
        <v>10.946650066860336</v>
      </c>
      <c r="O19" s="18"/>
      <c r="P19" s="18"/>
    </row>
    <row r="20" spans="2:16" ht="15.95" customHeight="1" x14ac:dyDescent="0.2">
      <c r="B20" s="33" t="s">
        <v>27</v>
      </c>
      <c r="C20" s="32">
        <v>215.2</v>
      </c>
      <c r="D20" s="32">
        <v>203.6</v>
      </c>
      <c r="E20" s="32">
        <v>203.9</v>
      </c>
      <c r="F20" s="32">
        <v>200.9</v>
      </c>
      <c r="G20" s="24">
        <f t="shared" si="11"/>
        <v>823.59999999999991</v>
      </c>
      <c r="H20" s="32">
        <v>222.1</v>
      </c>
      <c r="I20" s="32">
        <v>216.7</v>
      </c>
      <c r="J20" s="32">
        <v>220.1</v>
      </c>
      <c r="K20" s="32">
        <v>204.9</v>
      </c>
      <c r="L20" s="25">
        <f t="shared" si="12"/>
        <v>863.8</v>
      </c>
      <c r="M20" s="26">
        <f t="shared" si="0"/>
        <v>40.200000000000045</v>
      </c>
      <c r="N20" s="23">
        <f t="shared" si="1"/>
        <v>4.8810101991257948</v>
      </c>
      <c r="O20" s="18"/>
      <c r="P20" s="18"/>
    </row>
    <row r="21" spans="2:16" ht="15.95" customHeight="1" x14ac:dyDescent="0.2">
      <c r="B21" s="31" t="s">
        <v>28</v>
      </c>
      <c r="C21" s="32">
        <v>1257.9000000000001</v>
      </c>
      <c r="D21" s="32">
        <v>1418.1</v>
      </c>
      <c r="E21" s="32">
        <v>1202.8</v>
      </c>
      <c r="F21" s="32">
        <v>1667.6</v>
      </c>
      <c r="G21" s="24">
        <f t="shared" si="11"/>
        <v>5546.4</v>
      </c>
      <c r="H21" s="32">
        <v>1792.6</v>
      </c>
      <c r="I21" s="32">
        <v>1470.6</v>
      </c>
      <c r="J21" s="32">
        <v>1504</v>
      </c>
      <c r="K21" s="32">
        <v>1449.4</v>
      </c>
      <c r="L21" s="25">
        <f t="shared" si="12"/>
        <v>6216.6</v>
      </c>
      <c r="M21" s="26">
        <f t="shared" si="0"/>
        <v>670.20000000000073</v>
      </c>
      <c r="N21" s="23">
        <f t="shared" si="1"/>
        <v>12.083513630463017</v>
      </c>
      <c r="O21" s="18"/>
      <c r="P21" s="18"/>
    </row>
    <row r="22" spans="2:16" ht="15.95" customHeight="1" x14ac:dyDescent="0.2">
      <c r="B22" s="33" t="s">
        <v>29</v>
      </c>
      <c r="C22" s="32">
        <v>143.5</v>
      </c>
      <c r="D22" s="32">
        <v>217.5</v>
      </c>
      <c r="E22" s="32">
        <v>284.2</v>
      </c>
      <c r="F22" s="32">
        <v>289.60000000000002</v>
      </c>
      <c r="G22" s="24">
        <f t="shared" si="11"/>
        <v>934.80000000000007</v>
      </c>
      <c r="H22" s="32">
        <v>224.4</v>
      </c>
      <c r="I22" s="32">
        <v>153.9</v>
      </c>
      <c r="J22" s="32">
        <v>305.7</v>
      </c>
      <c r="K22" s="32">
        <v>198.1</v>
      </c>
      <c r="L22" s="25">
        <f t="shared" si="12"/>
        <v>882.1</v>
      </c>
      <c r="M22" s="26">
        <f t="shared" si="0"/>
        <v>-52.700000000000045</v>
      </c>
      <c r="N22" s="23">
        <f t="shared" si="1"/>
        <v>-5.6375695335900771</v>
      </c>
      <c r="O22" s="18"/>
      <c r="P22" s="18"/>
    </row>
    <row r="23" spans="2:16" ht="15.95" customHeight="1" x14ac:dyDescent="0.2">
      <c r="B23" s="30" t="s">
        <v>30</v>
      </c>
      <c r="C23" s="28">
        <v>147.4</v>
      </c>
      <c r="D23" s="28">
        <v>178.1</v>
      </c>
      <c r="E23" s="28">
        <v>206.9</v>
      </c>
      <c r="F23" s="28">
        <v>214.9</v>
      </c>
      <c r="G23" s="16">
        <f t="shared" si="11"/>
        <v>747.3</v>
      </c>
      <c r="H23" s="16">
        <v>195.9</v>
      </c>
      <c r="I23" s="28">
        <v>226.3</v>
      </c>
      <c r="J23" s="28">
        <v>333.6</v>
      </c>
      <c r="K23" s="28">
        <v>252.3</v>
      </c>
      <c r="L23" s="28">
        <f t="shared" si="12"/>
        <v>1008.1000000000001</v>
      </c>
      <c r="M23" s="17">
        <f t="shared" si="0"/>
        <v>260.80000000000018</v>
      </c>
      <c r="N23" s="16">
        <f t="shared" si="1"/>
        <v>34.898969623979688</v>
      </c>
      <c r="O23" s="18"/>
      <c r="P23" s="18"/>
    </row>
    <row r="24" spans="2:16" ht="15.95" customHeight="1" x14ac:dyDescent="0.2">
      <c r="B24" s="20" t="s">
        <v>31</v>
      </c>
      <c r="C24" s="16">
        <f t="shared" ref="C24:L24" si="13">+C25+C28+C36+C45</f>
        <v>50937.7</v>
      </c>
      <c r="D24" s="16">
        <f t="shared" si="13"/>
        <v>44112.5</v>
      </c>
      <c r="E24" s="16">
        <f t="shared" si="13"/>
        <v>45288.5</v>
      </c>
      <c r="F24" s="16">
        <f t="shared" si="13"/>
        <v>47967.3</v>
      </c>
      <c r="G24" s="16">
        <f t="shared" si="13"/>
        <v>188305.99999999997</v>
      </c>
      <c r="H24" s="16">
        <f t="shared" si="13"/>
        <v>54063.999999999993</v>
      </c>
      <c r="I24" s="16">
        <f t="shared" si="13"/>
        <v>46509.799999999996</v>
      </c>
      <c r="J24" s="16">
        <f t="shared" si="13"/>
        <v>47004.399999999994</v>
      </c>
      <c r="K24" s="16">
        <f t="shared" si="13"/>
        <v>48522</v>
      </c>
      <c r="L24" s="21">
        <f t="shared" si="13"/>
        <v>196100.2</v>
      </c>
      <c r="M24" s="17">
        <f t="shared" si="0"/>
        <v>7794.2000000000407</v>
      </c>
      <c r="N24" s="16">
        <f t="shared" si="1"/>
        <v>4.1391139953055358</v>
      </c>
      <c r="O24" s="18"/>
      <c r="P24" s="18"/>
    </row>
    <row r="25" spans="2:16" ht="15.95" customHeight="1" x14ac:dyDescent="0.2">
      <c r="B25" s="34" t="s">
        <v>32</v>
      </c>
      <c r="C25" s="16">
        <f t="shared" ref="C25:F25" si="14">+C26+C27</f>
        <v>33941.599999999999</v>
      </c>
      <c r="D25" s="16">
        <f t="shared" si="14"/>
        <v>28728</v>
      </c>
      <c r="E25" s="16">
        <f t="shared" si="14"/>
        <v>29083.1</v>
      </c>
      <c r="F25" s="16">
        <f t="shared" si="14"/>
        <v>31906.6</v>
      </c>
      <c r="G25" s="16">
        <f>+G26+G27</f>
        <v>123659.29999999999</v>
      </c>
      <c r="H25" s="16">
        <f t="shared" ref="H25:K25" si="15">+H26+H27</f>
        <v>35186.199999999997</v>
      </c>
      <c r="I25" s="16">
        <f t="shared" si="15"/>
        <v>30643.199999999997</v>
      </c>
      <c r="J25" s="16">
        <f t="shared" si="15"/>
        <v>31695.4</v>
      </c>
      <c r="K25" s="16">
        <f t="shared" si="15"/>
        <v>32497.100000000002</v>
      </c>
      <c r="L25" s="21">
        <f>+L26+L27</f>
        <v>130021.89999999998</v>
      </c>
      <c r="M25" s="17">
        <f t="shared" si="0"/>
        <v>6362.5999999999913</v>
      </c>
      <c r="N25" s="16">
        <f t="shared" si="1"/>
        <v>5.14526606571442</v>
      </c>
      <c r="O25" s="18"/>
      <c r="P25" s="18"/>
    </row>
    <row r="26" spans="2:16" ht="15.95" customHeight="1" x14ac:dyDescent="0.2">
      <c r="B26" s="35" t="s">
        <v>33</v>
      </c>
      <c r="C26" s="23">
        <v>21797.8</v>
      </c>
      <c r="D26" s="23">
        <v>17100.7</v>
      </c>
      <c r="E26" s="23">
        <v>16961.599999999999</v>
      </c>
      <c r="F26" s="23">
        <v>18373.099999999999</v>
      </c>
      <c r="G26" s="24">
        <f>SUM(C26:F26)</f>
        <v>74233.2</v>
      </c>
      <c r="H26" s="23">
        <v>21901.9</v>
      </c>
      <c r="I26" s="23">
        <v>17624.8</v>
      </c>
      <c r="J26" s="23">
        <v>16953.7</v>
      </c>
      <c r="K26" s="23">
        <v>18555.400000000001</v>
      </c>
      <c r="L26" s="25">
        <f>SUM(H26:K26)</f>
        <v>75035.799999999988</v>
      </c>
      <c r="M26" s="26">
        <f t="shared" si="0"/>
        <v>802.59999999999127</v>
      </c>
      <c r="N26" s="23">
        <f t="shared" si="1"/>
        <v>1.0811873932418261</v>
      </c>
      <c r="O26" s="18"/>
      <c r="P26" s="18"/>
    </row>
    <row r="27" spans="2:16" ht="15.95" customHeight="1" x14ac:dyDescent="0.2">
      <c r="B27" s="35" t="s">
        <v>34</v>
      </c>
      <c r="C27" s="23">
        <v>12143.8</v>
      </c>
      <c r="D27" s="23">
        <v>11627.3</v>
      </c>
      <c r="E27" s="23">
        <v>12121.5</v>
      </c>
      <c r="F27" s="23">
        <v>13533.5</v>
      </c>
      <c r="G27" s="24">
        <f>SUM(C27:F27)</f>
        <v>49426.1</v>
      </c>
      <c r="H27" s="23">
        <v>13284.3</v>
      </c>
      <c r="I27" s="23">
        <v>13018.4</v>
      </c>
      <c r="J27" s="23">
        <v>14741.7</v>
      </c>
      <c r="K27" s="23">
        <v>13941.7</v>
      </c>
      <c r="L27" s="25">
        <f>SUM(H27:K27)</f>
        <v>54986.099999999991</v>
      </c>
      <c r="M27" s="26">
        <f t="shared" si="0"/>
        <v>5559.9999999999927</v>
      </c>
      <c r="N27" s="23">
        <f t="shared" si="1"/>
        <v>11.249117369163242</v>
      </c>
      <c r="O27" s="18"/>
      <c r="P27" s="18"/>
    </row>
    <row r="28" spans="2:16" ht="15.95" customHeight="1" x14ac:dyDescent="0.2">
      <c r="B28" s="36" t="s">
        <v>35</v>
      </c>
      <c r="C28" s="16">
        <f>SUM(C29:C35)</f>
        <v>13986.5</v>
      </c>
      <c r="D28" s="16">
        <f t="shared" ref="D28:F28" si="16">SUM(D29:D35)</f>
        <v>12199.2</v>
      </c>
      <c r="E28" s="16">
        <f t="shared" si="16"/>
        <v>13758.300000000001</v>
      </c>
      <c r="F28" s="16">
        <f t="shared" si="16"/>
        <v>13732.000000000002</v>
      </c>
      <c r="G28" s="16">
        <f>SUM(G29:G35)</f>
        <v>53676.000000000007</v>
      </c>
      <c r="H28" s="16">
        <f>SUM(H29:H35)</f>
        <v>15427.900000000001</v>
      </c>
      <c r="I28" s="16">
        <f>SUM(I29:I35)</f>
        <v>12805.1</v>
      </c>
      <c r="J28" s="16">
        <f>SUM(J29:J35)</f>
        <v>12946.8</v>
      </c>
      <c r="K28" s="16">
        <f>SUM(K29:K35)</f>
        <v>13877.1</v>
      </c>
      <c r="L28" s="21">
        <f t="shared" ref="L28" si="17">SUM(L29:L35)</f>
        <v>55056.900000000009</v>
      </c>
      <c r="M28" s="17">
        <f t="shared" si="0"/>
        <v>1380.9000000000015</v>
      </c>
      <c r="N28" s="16">
        <f t="shared" si="1"/>
        <v>2.572658171249723</v>
      </c>
      <c r="O28" s="18"/>
      <c r="P28" s="18"/>
    </row>
    <row r="29" spans="2:16" s="42" customFormat="1" ht="15.95" customHeight="1" x14ac:dyDescent="0.2">
      <c r="B29" s="37" t="s">
        <v>36</v>
      </c>
      <c r="C29" s="38">
        <v>4142.6000000000004</v>
      </c>
      <c r="D29" s="38">
        <v>4157.3999999999996</v>
      </c>
      <c r="E29" s="38">
        <v>4844.7</v>
      </c>
      <c r="F29" s="38">
        <v>4087.7</v>
      </c>
      <c r="G29" s="39">
        <f t="shared" ref="G29:G35" si="18">SUM(C29:F29)</f>
        <v>17232.400000000001</v>
      </c>
      <c r="H29" s="38">
        <v>5006.6000000000004</v>
      </c>
      <c r="I29" s="38">
        <v>4257.3</v>
      </c>
      <c r="J29" s="38">
        <v>4350.6000000000004</v>
      </c>
      <c r="K29" s="38">
        <v>4448.3999999999996</v>
      </c>
      <c r="L29" s="40">
        <f t="shared" ref="L29:L35" si="19">SUM(H29:K29)</f>
        <v>18062.900000000001</v>
      </c>
      <c r="M29" s="41">
        <f t="shared" si="0"/>
        <v>830.5</v>
      </c>
      <c r="N29" s="39">
        <f t="shared" si="1"/>
        <v>4.8194099487012831</v>
      </c>
      <c r="O29" s="18"/>
      <c r="P29" s="18"/>
    </row>
    <row r="30" spans="2:16" s="42" customFormat="1" ht="15.95" customHeight="1" x14ac:dyDescent="0.2">
      <c r="B30" s="37" t="s">
        <v>37</v>
      </c>
      <c r="C30" s="43">
        <v>2466.9</v>
      </c>
      <c r="D30" s="43">
        <v>2569</v>
      </c>
      <c r="E30" s="43">
        <v>3012.3</v>
      </c>
      <c r="F30" s="43">
        <v>2512.9</v>
      </c>
      <c r="G30" s="39">
        <f t="shared" si="18"/>
        <v>10561.1</v>
      </c>
      <c r="H30" s="43">
        <v>2957.2</v>
      </c>
      <c r="I30" s="43">
        <v>2520.6</v>
      </c>
      <c r="J30" s="43">
        <v>2544.4</v>
      </c>
      <c r="K30" s="43">
        <v>2598.6</v>
      </c>
      <c r="L30" s="40">
        <f t="shared" si="19"/>
        <v>10620.8</v>
      </c>
      <c r="M30" s="41">
        <f t="shared" si="0"/>
        <v>59.699999999998909</v>
      </c>
      <c r="N30" s="39">
        <f t="shared" si="1"/>
        <v>0.56528202554657092</v>
      </c>
      <c r="O30" s="18"/>
      <c r="P30" s="18"/>
    </row>
    <row r="31" spans="2:16" ht="15.95" customHeight="1" x14ac:dyDescent="0.2">
      <c r="B31" s="35" t="s">
        <v>38</v>
      </c>
      <c r="C31" s="24">
        <v>4818.3999999999996</v>
      </c>
      <c r="D31" s="24">
        <v>3191.9</v>
      </c>
      <c r="E31" s="24">
        <v>3468.7</v>
      </c>
      <c r="F31" s="24">
        <v>4401.3</v>
      </c>
      <c r="G31" s="39">
        <f t="shared" si="18"/>
        <v>15880.3</v>
      </c>
      <c r="H31" s="24">
        <v>4804.8</v>
      </c>
      <c r="I31" s="24">
        <v>3431.4</v>
      </c>
      <c r="J31" s="24">
        <v>3421.5</v>
      </c>
      <c r="K31" s="24">
        <v>3792.7</v>
      </c>
      <c r="L31" s="40">
        <f t="shared" si="19"/>
        <v>15450.400000000001</v>
      </c>
      <c r="M31" s="41">
        <f t="shared" si="0"/>
        <v>-429.89999999999782</v>
      </c>
      <c r="N31" s="39">
        <f t="shared" si="1"/>
        <v>-2.7071276990988697</v>
      </c>
      <c r="O31" s="18"/>
      <c r="P31" s="18"/>
    </row>
    <row r="32" spans="2:16" ht="15.95" customHeight="1" x14ac:dyDescent="0.2">
      <c r="B32" s="35" t="s">
        <v>39</v>
      </c>
      <c r="C32" s="24">
        <v>152.80000000000001</v>
      </c>
      <c r="D32" s="24">
        <v>211.6</v>
      </c>
      <c r="E32" s="24">
        <v>199.5</v>
      </c>
      <c r="F32" s="24">
        <v>248.9</v>
      </c>
      <c r="G32" s="39">
        <f t="shared" si="18"/>
        <v>812.8</v>
      </c>
      <c r="H32" s="24">
        <v>168.2</v>
      </c>
      <c r="I32" s="24">
        <v>251.7</v>
      </c>
      <c r="J32" s="24">
        <v>193.9</v>
      </c>
      <c r="K32" s="24">
        <v>264.39999999999998</v>
      </c>
      <c r="L32" s="40">
        <f t="shared" si="19"/>
        <v>878.19999999999993</v>
      </c>
      <c r="M32" s="44">
        <f t="shared" si="0"/>
        <v>65.399999999999977</v>
      </c>
      <c r="N32" s="24">
        <f t="shared" si="1"/>
        <v>8.0462598425196834</v>
      </c>
      <c r="O32" s="18"/>
      <c r="P32" s="18"/>
    </row>
    <row r="33" spans="2:20" s="47" customFormat="1" ht="15.95" customHeight="1" x14ac:dyDescent="0.2">
      <c r="B33" s="45" t="s">
        <v>40</v>
      </c>
      <c r="C33" s="46">
        <v>786.5</v>
      </c>
      <c r="D33" s="46">
        <v>779.6</v>
      </c>
      <c r="E33" s="46">
        <v>773.4</v>
      </c>
      <c r="F33" s="46">
        <v>793</v>
      </c>
      <c r="G33" s="39">
        <f t="shared" si="18"/>
        <v>3132.5</v>
      </c>
      <c r="H33" s="46">
        <v>826.3</v>
      </c>
      <c r="I33" s="46">
        <v>817.4</v>
      </c>
      <c r="J33" s="46">
        <v>795.2</v>
      </c>
      <c r="K33" s="46">
        <v>810.5</v>
      </c>
      <c r="L33" s="40">
        <f t="shared" si="19"/>
        <v>3249.3999999999996</v>
      </c>
      <c r="M33" s="26">
        <f t="shared" si="0"/>
        <v>116.89999999999964</v>
      </c>
      <c r="N33" s="23">
        <f t="shared" si="1"/>
        <v>3.7318435754189827</v>
      </c>
      <c r="O33" s="18"/>
      <c r="P33" s="18"/>
    </row>
    <row r="34" spans="2:20" s="47" customFormat="1" ht="15.95" customHeight="1" x14ac:dyDescent="0.2">
      <c r="B34" s="45" t="s">
        <v>41</v>
      </c>
      <c r="C34" s="48">
        <v>1176.7</v>
      </c>
      <c r="D34" s="48">
        <v>827.5</v>
      </c>
      <c r="E34" s="48">
        <v>1016.5</v>
      </c>
      <c r="F34" s="48">
        <v>1231.5999999999999</v>
      </c>
      <c r="G34" s="39">
        <f t="shared" si="18"/>
        <v>4252.2999999999993</v>
      </c>
      <c r="H34" s="48">
        <v>1205.7</v>
      </c>
      <c r="I34" s="46">
        <v>1144.0999999999999</v>
      </c>
      <c r="J34" s="48">
        <v>1132.9000000000001</v>
      </c>
      <c r="K34" s="48">
        <v>1408.1</v>
      </c>
      <c r="L34" s="40">
        <f t="shared" si="19"/>
        <v>4890.8</v>
      </c>
      <c r="M34" s="26">
        <f t="shared" si="0"/>
        <v>638.50000000000091</v>
      </c>
      <c r="N34" s="23">
        <f t="shared" si="1"/>
        <v>15.015403428732711</v>
      </c>
      <c r="O34" s="18"/>
      <c r="P34" s="18"/>
    </row>
    <row r="35" spans="2:20" s="47" customFormat="1" ht="15.95" customHeight="1" x14ac:dyDescent="0.2">
      <c r="B35" s="45" t="s">
        <v>29</v>
      </c>
      <c r="C35" s="48">
        <v>442.6</v>
      </c>
      <c r="D35" s="48">
        <v>462.2</v>
      </c>
      <c r="E35" s="48">
        <v>443.2</v>
      </c>
      <c r="F35" s="48">
        <v>456.6</v>
      </c>
      <c r="G35" s="39">
        <f t="shared" si="18"/>
        <v>1804.6</v>
      </c>
      <c r="H35" s="48">
        <v>459.1</v>
      </c>
      <c r="I35" s="48">
        <v>382.6</v>
      </c>
      <c r="J35" s="48">
        <v>508.3</v>
      </c>
      <c r="K35" s="48">
        <v>554.4</v>
      </c>
      <c r="L35" s="40">
        <f t="shared" si="19"/>
        <v>1904.4</v>
      </c>
      <c r="M35" s="26">
        <f t="shared" si="0"/>
        <v>99.800000000000182</v>
      </c>
      <c r="N35" s="23">
        <f t="shared" si="1"/>
        <v>5.5303114263548814</v>
      </c>
      <c r="O35" s="18"/>
      <c r="P35" s="18"/>
      <c r="Q35" s="49"/>
      <c r="R35" s="49"/>
      <c r="S35" s="49"/>
      <c r="T35" s="49"/>
    </row>
    <row r="36" spans="2:20" ht="15.95" customHeight="1" x14ac:dyDescent="0.2">
      <c r="B36" s="34" t="s">
        <v>42</v>
      </c>
      <c r="C36" s="16">
        <f t="shared" ref="C36:F36" si="20">+C37+C38+C39+C42+C43</f>
        <v>2765.2</v>
      </c>
      <c r="D36" s="16">
        <f t="shared" si="20"/>
        <v>2978.4</v>
      </c>
      <c r="E36" s="16">
        <f t="shared" si="20"/>
        <v>2134</v>
      </c>
      <c r="F36" s="16">
        <f t="shared" si="20"/>
        <v>2127.3000000000002</v>
      </c>
      <c r="G36" s="16">
        <f>+G37+G38+G39+G42+G43</f>
        <v>10004.9</v>
      </c>
      <c r="H36" s="16">
        <f t="shared" ref="H36:K36" si="21">+H37+H38+H39+H42+H43</f>
        <v>3191.6999999999994</v>
      </c>
      <c r="I36" s="16">
        <f t="shared" si="21"/>
        <v>2789.8999999999996</v>
      </c>
      <c r="J36" s="16">
        <f t="shared" si="21"/>
        <v>2116</v>
      </c>
      <c r="K36" s="16">
        <f t="shared" si="21"/>
        <v>1863.1</v>
      </c>
      <c r="L36" s="16">
        <f>+L37+L38+L39+L42+L43+L44</f>
        <v>9960.7000000000007</v>
      </c>
      <c r="M36" s="17">
        <f t="shared" si="0"/>
        <v>-44.199999999998909</v>
      </c>
      <c r="N36" s="16">
        <f t="shared" si="1"/>
        <v>-0.44178352607221366</v>
      </c>
      <c r="O36" s="18"/>
      <c r="P36" s="18"/>
    </row>
    <row r="37" spans="2:20" ht="15.95" customHeight="1" x14ac:dyDescent="0.2">
      <c r="B37" s="35" t="s">
        <v>43</v>
      </c>
      <c r="C37" s="24">
        <v>1684.8</v>
      </c>
      <c r="D37" s="24">
        <v>1971.1</v>
      </c>
      <c r="E37" s="24">
        <v>1770.4</v>
      </c>
      <c r="F37" s="24">
        <v>1837.7</v>
      </c>
      <c r="G37" s="24">
        <f t="shared" ref="G37:G45" si="22">SUM(C37:F37)</f>
        <v>7263.9999999999991</v>
      </c>
      <c r="H37" s="24">
        <v>1839</v>
      </c>
      <c r="I37" s="24">
        <v>1973.2</v>
      </c>
      <c r="J37" s="24">
        <v>1885.9</v>
      </c>
      <c r="K37" s="24">
        <v>1649.7</v>
      </c>
      <c r="L37" s="50">
        <f>SUM(H37:K37)</f>
        <v>7347.8</v>
      </c>
      <c r="M37" s="44">
        <f t="shared" si="0"/>
        <v>83.800000000001091</v>
      </c>
      <c r="N37" s="24">
        <f t="shared" si="1"/>
        <v>1.1536343612334954</v>
      </c>
      <c r="O37" s="18"/>
      <c r="P37" s="18"/>
    </row>
    <row r="38" spans="2:20" ht="15.95" customHeight="1" x14ac:dyDescent="0.2">
      <c r="B38" s="35" t="s">
        <v>44</v>
      </c>
      <c r="C38" s="24">
        <v>876.2</v>
      </c>
      <c r="D38" s="24">
        <v>817.7</v>
      </c>
      <c r="E38" s="24">
        <v>191.3</v>
      </c>
      <c r="F38" s="24">
        <v>77.7</v>
      </c>
      <c r="G38" s="24">
        <f t="shared" si="22"/>
        <v>1962.9</v>
      </c>
      <c r="H38" s="24">
        <v>1196.2</v>
      </c>
      <c r="I38" s="24">
        <v>661.4</v>
      </c>
      <c r="J38" s="24">
        <v>67.099999999999994</v>
      </c>
      <c r="K38" s="24">
        <v>45.5</v>
      </c>
      <c r="L38" s="50">
        <f>SUM(H38:K38)</f>
        <v>1970.1999999999998</v>
      </c>
      <c r="M38" s="44">
        <f t="shared" si="0"/>
        <v>7.2999999999997272</v>
      </c>
      <c r="N38" s="24">
        <f t="shared" si="1"/>
        <v>0.37189872127972523</v>
      </c>
      <c r="O38" s="18"/>
      <c r="P38" s="18"/>
    </row>
    <row r="39" spans="2:20" ht="15.95" customHeight="1" x14ac:dyDescent="0.2">
      <c r="B39" s="51" t="s">
        <v>45</v>
      </c>
      <c r="C39" s="16">
        <f t="shared" ref="C39:F39" si="23">+C40+C41</f>
        <v>58</v>
      </c>
      <c r="D39" s="16">
        <f t="shared" si="23"/>
        <v>47.7</v>
      </c>
      <c r="E39" s="16">
        <f t="shared" si="23"/>
        <v>41.099999999999994</v>
      </c>
      <c r="F39" s="16">
        <f t="shared" si="23"/>
        <v>68.7</v>
      </c>
      <c r="G39" s="16">
        <f t="shared" si="22"/>
        <v>215.5</v>
      </c>
      <c r="H39" s="16">
        <f t="shared" ref="H39:K39" si="24">+H40+H41</f>
        <v>23.1</v>
      </c>
      <c r="I39" s="16">
        <f t="shared" si="24"/>
        <v>21.9</v>
      </c>
      <c r="J39" s="16">
        <f t="shared" si="24"/>
        <v>24.200000000000003</v>
      </c>
      <c r="K39" s="16">
        <f t="shared" si="24"/>
        <v>27.5</v>
      </c>
      <c r="L39" s="21">
        <f>+L40+L41</f>
        <v>96.7</v>
      </c>
      <c r="M39" s="17">
        <f t="shared" si="0"/>
        <v>-118.8</v>
      </c>
      <c r="N39" s="16">
        <f t="shared" si="1"/>
        <v>-55.127610208816705</v>
      </c>
      <c r="O39" s="18"/>
      <c r="P39" s="18"/>
    </row>
    <row r="40" spans="2:20" ht="15.95" customHeight="1" x14ac:dyDescent="0.2">
      <c r="B40" s="52" t="s">
        <v>46</v>
      </c>
      <c r="C40" s="24">
        <v>32.799999999999997</v>
      </c>
      <c r="D40" s="24">
        <v>26.6</v>
      </c>
      <c r="E40" s="24">
        <v>21.2</v>
      </c>
      <c r="F40" s="24">
        <v>35.200000000000003</v>
      </c>
      <c r="G40" s="24">
        <f t="shared" si="22"/>
        <v>115.8</v>
      </c>
      <c r="H40" s="24">
        <v>12.6</v>
      </c>
      <c r="I40" s="24">
        <v>9.6</v>
      </c>
      <c r="J40" s="24">
        <v>15.9</v>
      </c>
      <c r="K40" s="24">
        <v>9.4</v>
      </c>
      <c r="L40" s="50">
        <f t="shared" ref="L40:L45" si="25">SUM(H40:K40)</f>
        <v>47.5</v>
      </c>
      <c r="M40" s="44">
        <f t="shared" si="0"/>
        <v>-68.3</v>
      </c>
      <c r="N40" s="44">
        <f t="shared" si="1"/>
        <v>-58.981001727115711</v>
      </c>
      <c r="O40" s="18"/>
      <c r="P40" s="18"/>
    </row>
    <row r="41" spans="2:20" ht="15.95" customHeight="1" x14ac:dyDescent="0.2">
      <c r="B41" s="176" t="s">
        <v>47</v>
      </c>
      <c r="C41" s="177">
        <v>25.2</v>
      </c>
      <c r="D41" s="177">
        <v>21.1</v>
      </c>
      <c r="E41" s="177">
        <v>19.899999999999999</v>
      </c>
      <c r="F41" s="177">
        <v>33.5</v>
      </c>
      <c r="G41" s="177">
        <f t="shared" si="22"/>
        <v>99.699999999999989</v>
      </c>
      <c r="H41" s="177">
        <v>10.5</v>
      </c>
      <c r="I41" s="177">
        <v>12.3</v>
      </c>
      <c r="J41" s="177">
        <v>8.3000000000000007</v>
      </c>
      <c r="K41" s="177">
        <v>18.100000000000001</v>
      </c>
      <c r="L41" s="178">
        <f t="shared" si="25"/>
        <v>49.2</v>
      </c>
      <c r="M41" s="179">
        <f t="shared" si="0"/>
        <v>-50.499999999999986</v>
      </c>
      <c r="N41" s="179">
        <f t="shared" si="1"/>
        <v>-50.651955867602808</v>
      </c>
      <c r="O41" s="18"/>
      <c r="P41" s="18"/>
    </row>
    <row r="42" spans="2:20" ht="15.95" customHeight="1" x14ac:dyDescent="0.2">
      <c r="B42" s="35" t="s">
        <v>48</v>
      </c>
      <c r="C42" s="23">
        <v>112.2</v>
      </c>
      <c r="D42" s="23">
        <v>108.1</v>
      </c>
      <c r="E42" s="23">
        <v>100</v>
      </c>
      <c r="F42" s="23">
        <v>111.4</v>
      </c>
      <c r="G42" s="24">
        <f t="shared" si="22"/>
        <v>431.70000000000005</v>
      </c>
      <c r="H42" s="23">
        <v>98.2</v>
      </c>
      <c r="I42" s="23">
        <v>102.7</v>
      </c>
      <c r="J42" s="23">
        <v>105.4</v>
      </c>
      <c r="K42" s="23">
        <v>108.1</v>
      </c>
      <c r="L42" s="50">
        <f t="shared" si="25"/>
        <v>414.4</v>
      </c>
      <c r="M42" s="44">
        <f t="shared" si="0"/>
        <v>-17.300000000000068</v>
      </c>
      <c r="N42" s="44">
        <f t="shared" si="1"/>
        <v>-4.0074125550150717</v>
      </c>
      <c r="O42" s="18"/>
      <c r="P42" s="18"/>
    </row>
    <row r="43" spans="2:20" ht="15.95" customHeight="1" x14ac:dyDescent="0.2">
      <c r="B43" s="35" t="s">
        <v>49</v>
      </c>
      <c r="C43" s="23">
        <v>34</v>
      </c>
      <c r="D43" s="23">
        <v>33.799999999999997</v>
      </c>
      <c r="E43" s="23">
        <v>31.2</v>
      </c>
      <c r="F43" s="23">
        <v>31.8</v>
      </c>
      <c r="G43" s="24">
        <f t="shared" si="22"/>
        <v>130.80000000000001</v>
      </c>
      <c r="H43" s="23">
        <v>35.200000000000003</v>
      </c>
      <c r="I43" s="23">
        <v>30.7</v>
      </c>
      <c r="J43" s="23">
        <v>33.4</v>
      </c>
      <c r="K43" s="23">
        <v>32.299999999999997</v>
      </c>
      <c r="L43" s="50">
        <f t="shared" si="25"/>
        <v>131.60000000000002</v>
      </c>
      <c r="M43" s="44">
        <f t="shared" si="0"/>
        <v>0.80000000000001137</v>
      </c>
      <c r="N43" s="44">
        <f t="shared" si="1"/>
        <v>0.61162079510704237</v>
      </c>
      <c r="O43" s="18"/>
      <c r="P43" s="18"/>
    </row>
    <row r="44" spans="2:20" ht="15.95" customHeight="1" x14ac:dyDescent="0.2">
      <c r="B44" s="53" t="s">
        <v>29</v>
      </c>
      <c r="C44" s="24">
        <v>0</v>
      </c>
      <c r="D44" s="24">
        <v>0</v>
      </c>
      <c r="E44" s="24">
        <v>0</v>
      </c>
      <c r="F44" s="24">
        <v>0</v>
      </c>
      <c r="G44" s="24">
        <f t="shared" si="22"/>
        <v>0</v>
      </c>
      <c r="H44" s="24">
        <f>SUM(F44:G44)</f>
        <v>0</v>
      </c>
      <c r="I44" s="24">
        <v>0</v>
      </c>
      <c r="J44" s="24">
        <v>0</v>
      </c>
      <c r="K44" s="24">
        <v>0</v>
      </c>
      <c r="L44" s="50">
        <f t="shared" si="25"/>
        <v>0</v>
      </c>
      <c r="M44" s="24">
        <f t="shared" si="0"/>
        <v>0</v>
      </c>
      <c r="N44" s="54">
        <v>0</v>
      </c>
      <c r="O44" s="18"/>
      <c r="P44" s="18"/>
    </row>
    <row r="45" spans="2:20" ht="15.95" customHeight="1" x14ac:dyDescent="0.2">
      <c r="B45" s="34" t="s">
        <v>50</v>
      </c>
      <c r="C45" s="16">
        <v>244.4</v>
      </c>
      <c r="D45" s="16">
        <v>206.9</v>
      </c>
      <c r="E45" s="16">
        <v>313.10000000000002</v>
      </c>
      <c r="F45" s="16">
        <v>201.4</v>
      </c>
      <c r="G45" s="16">
        <f t="shared" si="22"/>
        <v>965.80000000000007</v>
      </c>
      <c r="H45" s="16">
        <v>258.2</v>
      </c>
      <c r="I45" s="16">
        <v>271.60000000000002</v>
      </c>
      <c r="J45" s="16">
        <v>246.2</v>
      </c>
      <c r="K45" s="16">
        <v>284.7</v>
      </c>
      <c r="L45" s="21">
        <f t="shared" si="25"/>
        <v>1060.7</v>
      </c>
      <c r="M45" s="17">
        <f t="shared" si="0"/>
        <v>94.899999999999977</v>
      </c>
      <c r="N45" s="17">
        <f t="shared" ref="N45:N57" si="26">+M45/G45*100</f>
        <v>9.8260509422240592</v>
      </c>
      <c r="O45" s="18"/>
      <c r="P45" s="18"/>
    </row>
    <row r="46" spans="2:20" ht="15.95" customHeight="1" x14ac:dyDescent="0.2">
      <c r="B46" s="20" t="s">
        <v>51</v>
      </c>
      <c r="C46" s="55">
        <f t="shared" ref="C46:F46" si="27">+C47+C49</f>
        <v>5368.1</v>
      </c>
      <c r="D46" s="55">
        <f t="shared" si="27"/>
        <v>4814.8999999999996</v>
      </c>
      <c r="E46" s="55">
        <f t="shared" si="27"/>
        <v>5214.2</v>
      </c>
      <c r="F46" s="55">
        <f t="shared" si="27"/>
        <v>5717.1</v>
      </c>
      <c r="G46" s="55">
        <f>+G47+G49</f>
        <v>21114.3</v>
      </c>
      <c r="H46" s="55">
        <f>+H47+H49</f>
        <v>5566.6</v>
      </c>
      <c r="I46" s="55">
        <f t="shared" ref="I46:K46" si="28">+I47+I49</f>
        <v>5529.5</v>
      </c>
      <c r="J46" s="55">
        <f t="shared" si="28"/>
        <v>5991.8</v>
      </c>
      <c r="K46" s="55">
        <f t="shared" si="28"/>
        <v>5890.2000000000007</v>
      </c>
      <c r="L46" s="55">
        <f>+L47+L49</f>
        <v>22978.1</v>
      </c>
      <c r="M46" s="56">
        <f t="shared" si="0"/>
        <v>1863.7999999999993</v>
      </c>
      <c r="N46" s="56">
        <f t="shared" si="26"/>
        <v>8.8271929450656632</v>
      </c>
      <c r="O46" s="18"/>
      <c r="P46" s="18"/>
    </row>
    <row r="47" spans="2:20" ht="15.95" customHeight="1" x14ac:dyDescent="0.2">
      <c r="B47" s="57" t="s">
        <v>52</v>
      </c>
      <c r="C47" s="58">
        <f t="shared" ref="C47:K47" si="29">SUM(C48:C48)</f>
        <v>4321.2</v>
      </c>
      <c r="D47" s="58">
        <f t="shared" si="29"/>
        <v>3844.4</v>
      </c>
      <c r="E47" s="58">
        <f t="shared" si="29"/>
        <v>4222.8999999999996</v>
      </c>
      <c r="F47" s="58">
        <f t="shared" si="29"/>
        <v>4632.6000000000004</v>
      </c>
      <c r="G47" s="58">
        <f>SUM(G48:G48)</f>
        <v>17021.099999999999</v>
      </c>
      <c r="H47" s="58">
        <f t="shared" si="29"/>
        <v>4516.1000000000004</v>
      </c>
      <c r="I47" s="58">
        <f t="shared" si="29"/>
        <v>4532.1000000000004</v>
      </c>
      <c r="J47" s="58">
        <f t="shared" si="29"/>
        <v>4975.8</v>
      </c>
      <c r="K47" s="58">
        <f t="shared" si="29"/>
        <v>4870.6000000000004</v>
      </c>
      <c r="L47" s="58">
        <f>SUM(L48:L48)</f>
        <v>18894.599999999999</v>
      </c>
      <c r="M47" s="59">
        <f t="shared" si="0"/>
        <v>1873.5</v>
      </c>
      <c r="N47" s="59">
        <f t="shared" si="26"/>
        <v>11.006926696864481</v>
      </c>
      <c r="O47" s="18"/>
      <c r="P47" s="18"/>
    </row>
    <row r="48" spans="2:20" ht="15.95" customHeight="1" x14ac:dyDescent="0.2">
      <c r="B48" s="35" t="s">
        <v>53</v>
      </c>
      <c r="C48" s="24">
        <v>4321.2</v>
      </c>
      <c r="D48" s="24">
        <v>3844.4</v>
      </c>
      <c r="E48" s="24">
        <v>4222.8999999999996</v>
      </c>
      <c r="F48" s="24">
        <v>4632.6000000000004</v>
      </c>
      <c r="G48" s="24">
        <f>SUM(C48:F48)</f>
        <v>17021.099999999999</v>
      </c>
      <c r="H48" s="24">
        <v>4516.1000000000004</v>
      </c>
      <c r="I48" s="24">
        <v>4532.1000000000004</v>
      </c>
      <c r="J48" s="24">
        <v>4975.8</v>
      </c>
      <c r="K48" s="24">
        <v>4870.6000000000004</v>
      </c>
      <c r="L48" s="50">
        <f>SUM(H48:K48)</f>
        <v>18894.599999999999</v>
      </c>
      <c r="M48" s="44">
        <f t="shared" si="0"/>
        <v>1873.5</v>
      </c>
      <c r="N48" s="44">
        <f t="shared" si="26"/>
        <v>11.006926696864481</v>
      </c>
      <c r="O48" s="18"/>
      <c r="P48" s="18"/>
    </row>
    <row r="49" spans="2:16" ht="15.95" customHeight="1" x14ac:dyDescent="0.2">
      <c r="B49" s="57" t="s">
        <v>54</v>
      </c>
      <c r="C49" s="58">
        <f t="shared" ref="C49:F49" si="30">SUM(C50:C52)</f>
        <v>1046.9000000000001</v>
      </c>
      <c r="D49" s="58">
        <f t="shared" si="30"/>
        <v>970.5</v>
      </c>
      <c r="E49" s="58">
        <f t="shared" si="30"/>
        <v>991.3</v>
      </c>
      <c r="F49" s="58">
        <f t="shared" si="30"/>
        <v>1084.5</v>
      </c>
      <c r="G49" s="58">
        <f>SUM(G50:G52)</f>
        <v>4093.2000000000003</v>
      </c>
      <c r="H49" s="58">
        <f t="shared" ref="H49:K49" si="31">SUM(H50:H52)</f>
        <v>1050.5</v>
      </c>
      <c r="I49" s="58">
        <f t="shared" si="31"/>
        <v>997.4</v>
      </c>
      <c r="J49" s="58">
        <f t="shared" si="31"/>
        <v>1016</v>
      </c>
      <c r="K49" s="58">
        <f t="shared" si="31"/>
        <v>1019.6</v>
      </c>
      <c r="L49" s="58">
        <f>SUM(L50:L52)</f>
        <v>4083.5</v>
      </c>
      <c r="M49" s="59">
        <f t="shared" si="0"/>
        <v>-9.7000000000002728</v>
      </c>
      <c r="N49" s="59">
        <f t="shared" si="26"/>
        <v>-0.23697840320532279</v>
      </c>
      <c r="O49" s="18"/>
      <c r="P49" s="18"/>
    </row>
    <row r="50" spans="2:16" ht="15.95" customHeight="1" x14ac:dyDescent="0.2">
      <c r="B50" s="35" t="s">
        <v>55</v>
      </c>
      <c r="C50" s="24">
        <v>1030.7</v>
      </c>
      <c r="D50" s="24">
        <v>955.3</v>
      </c>
      <c r="E50" s="24">
        <v>976.9</v>
      </c>
      <c r="F50" s="24">
        <v>1064.7</v>
      </c>
      <c r="G50" s="24">
        <f t="shared" ref="G50:G55" si="32">SUM(C50:F50)</f>
        <v>4027.6000000000004</v>
      </c>
      <c r="H50" s="24">
        <v>1031.5</v>
      </c>
      <c r="I50" s="24">
        <v>980.4</v>
      </c>
      <c r="J50" s="24">
        <v>995.8</v>
      </c>
      <c r="K50" s="24">
        <v>1002.7</v>
      </c>
      <c r="L50" s="25">
        <f t="shared" ref="L50:L55" si="33">SUM(H50:K50)</f>
        <v>4010.3999999999996</v>
      </c>
      <c r="M50" s="44">
        <f t="shared" si="0"/>
        <v>-17.200000000000728</v>
      </c>
      <c r="N50" s="44">
        <f t="shared" si="26"/>
        <v>-0.42705333200915496</v>
      </c>
      <c r="O50" s="18"/>
      <c r="P50" s="18"/>
    </row>
    <row r="51" spans="2:16" ht="15.95" customHeight="1" x14ac:dyDescent="0.2">
      <c r="B51" s="35" t="s">
        <v>56</v>
      </c>
      <c r="C51" s="24">
        <v>14.8</v>
      </c>
      <c r="D51" s="24">
        <v>13.6</v>
      </c>
      <c r="E51" s="24">
        <v>13.4</v>
      </c>
      <c r="F51" s="24">
        <v>16.600000000000001</v>
      </c>
      <c r="G51" s="24">
        <f t="shared" si="32"/>
        <v>58.4</v>
      </c>
      <c r="H51" s="23">
        <v>15.5</v>
      </c>
      <c r="I51" s="24">
        <v>14.5</v>
      </c>
      <c r="J51" s="24">
        <v>17.2</v>
      </c>
      <c r="K51" s="24">
        <v>14.1</v>
      </c>
      <c r="L51" s="25">
        <f t="shared" si="33"/>
        <v>61.300000000000004</v>
      </c>
      <c r="M51" s="44">
        <f t="shared" si="0"/>
        <v>2.9000000000000057</v>
      </c>
      <c r="N51" s="44">
        <f t="shared" si="26"/>
        <v>4.9657534246575441</v>
      </c>
      <c r="O51" s="18"/>
      <c r="P51" s="18"/>
    </row>
    <row r="52" spans="2:16" ht="15.95" customHeight="1" x14ac:dyDescent="0.2">
      <c r="B52" s="35" t="s">
        <v>29</v>
      </c>
      <c r="C52" s="24">
        <v>1.4</v>
      </c>
      <c r="D52" s="24">
        <v>1.6</v>
      </c>
      <c r="E52" s="24">
        <v>1</v>
      </c>
      <c r="F52" s="24">
        <v>3.2</v>
      </c>
      <c r="G52" s="24">
        <f t="shared" si="32"/>
        <v>7.2</v>
      </c>
      <c r="H52" s="24">
        <v>3.5</v>
      </c>
      <c r="I52" s="24">
        <v>2.5</v>
      </c>
      <c r="J52" s="24">
        <v>3</v>
      </c>
      <c r="K52" s="24">
        <v>2.8</v>
      </c>
      <c r="L52" s="25">
        <f t="shared" si="33"/>
        <v>11.8</v>
      </c>
      <c r="M52" s="44">
        <f t="shared" si="0"/>
        <v>4.6000000000000005</v>
      </c>
      <c r="N52" s="44">
        <f t="shared" si="26"/>
        <v>63.888888888888893</v>
      </c>
      <c r="O52" s="18"/>
      <c r="P52" s="18"/>
    </row>
    <row r="53" spans="2:16" ht="15.95" customHeight="1" x14ac:dyDescent="0.2">
      <c r="B53" s="20" t="s">
        <v>57</v>
      </c>
      <c r="C53" s="16">
        <v>126.9</v>
      </c>
      <c r="D53" s="16">
        <v>146.69999999999999</v>
      </c>
      <c r="E53" s="16">
        <v>132.6</v>
      </c>
      <c r="F53" s="16">
        <v>136.80000000000001</v>
      </c>
      <c r="G53" s="16">
        <f t="shared" si="32"/>
        <v>543</v>
      </c>
      <c r="H53" s="16">
        <v>128.80000000000001</v>
      </c>
      <c r="I53" s="16">
        <v>132.5</v>
      </c>
      <c r="J53" s="16">
        <v>135.80000000000001</v>
      </c>
      <c r="K53" s="16">
        <v>123.6</v>
      </c>
      <c r="L53" s="21">
        <f t="shared" si="33"/>
        <v>520.70000000000005</v>
      </c>
      <c r="M53" s="17">
        <f t="shared" si="0"/>
        <v>-22.299999999999955</v>
      </c>
      <c r="N53" s="17">
        <f t="shared" si="26"/>
        <v>-4.1068139963167498</v>
      </c>
      <c r="O53" s="18"/>
      <c r="P53" s="18"/>
    </row>
    <row r="54" spans="2:16" ht="15.95" customHeight="1" x14ac:dyDescent="0.2">
      <c r="B54" s="20" t="s">
        <v>58</v>
      </c>
      <c r="C54" s="16">
        <v>0.2</v>
      </c>
      <c r="D54" s="16">
        <v>0.3</v>
      </c>
      <c r="E54" s="16">
        <v>0.4</v>
      </c>
      <c r="F54" s="16">
        <v>0.2</v>
      </c>
      <c r="G54" s="16">
        <f t="shared" si="32"/>
        <v>1.1000000000000001</v>
      </c>
      <c r="H54" s="16">
        <v>0.1</v>
      </c>
      <c r="I54" s="16">
        <v>1.9</v>
      </c>
      <c r="J54" s="16">
        <v>0.3</v>
      </c>
      <c r="K54" s="16">
        <v>1.3</v>
      </c>
      <c r="L54" s="21">
        <f t="shared" si="33"/>
        <v>3.5999999999999996</v>
      </c>
      <c r="M54" s="17">
        <f t="shared" si="0"/>
        <v>2.4999999999999996</v>
      </c>
      <c r="N54" s="17">
        <f t="shared" si="26"/>
        <v>227.2727272727272</v>
      </c>
      <c r="O54" s="18"/>
      <c r="P54" s="18"/>
    </row>
    <row r="55" spans="2:16" ht="15.95" customHeight="1" x14ac:dyDescent="0.2">
      <c r="B55" s="20" t="s">
        <v>59</v>
      </c>
      <c r="C55" s="60">
        <v>323.2</v>
      </c>
      <c r="D55" s="60">
        <v>308</v>
      </c>
      <c r="E55" s="60">
        <v>1067.5</v>
      </c>
      <c r="F55" s="60">
        <v>1180.4000000000001</v>
      </c>
      <c r="G55" s="16">
        <f t="shared" si="32"/>
        <v>2879.1000000000004</v>
      </c>
      <c r="H55" s="60">
        <v>313.60000000000002</v>
      </c>
      <c r="I55" s="60">
        <v>352.4</v>
      </c>
      <c r="J55" s="60">
        <v>988.1</v>
      </c>
      <c r="K55" s="60">
        <v>329.6</v>
      </c>
      <c r="L55" s="21">
        <f t="shared" si="33"/>
        <v>1983.6999999999998</v>
      </c>
      <c r="M55" s="17">
        <f t="shared" si="0"/>
        <v>-895.40000000000055</v>
      </c>
      <c r="N55" s="17">
        <f t="shared" si="26"/>
        <v>-31.099996526692387</v>
      </c>
      <c r="O55" s="18"/>
      <c r="P55" s="18"/>
    </row>
    <row r="56" spans="2:16" ht="19.5" customHeight="1" x14ac:dyDescent="0.2">
      <c r="B56" s="20" t="s">
        <v>60</v>
      </c>
      <c r="C56" s="16">
        <f t="shared" ref="C56:K56" si="34">+C57</f>
        <v>17348</v>
      </c>
      <c r="D56" s="16">
        <f t="shared" si="34"/>
        <v>0.2</v>
      </c>
      <c r="E56" s="16">
        <f t="shared" si="34"/>
        <v>14.4</v>
      </c>
      <c r="F56" s="16">
        <f t="shared" si="34"/>
        <v>0</v>
      </c>
      <c r="G56" s="16">
        <f>+G57</f>
        <v>17362.599999999999</v>
      </c>
      <c r="H56" s="16">
        <f t="shared" si="34"/>
        <v>0.9</v>
      </c>
      <c r="I56" s="16">
        <f t="shared" si="34"/>
        <v>0</v>
      </c>
      <c r="J56" s="16">
        <f t="shared" si="34"/>
        <v>0</v>
      </c>
      <c r="K56" s="16">
        <f t="shared" si="34"/>
        <v>1</v>
      </c>
      <c r="L56" s="21">
        <f>+L57</f>
        <v>1.9</v>
      </c>
      <c r="M56" s="17">
        <f t="shared" si="0"/>
        <v>-17360.699999999997</v>
      </c>
      <c r="N56" s="17">
        <f t="shared" si="26"/>
        <v>-99.989056938476949</v>
      </c>
      <c r="O56" s="18"/>
      <c r="P56" s="18"/>
    </row>
    <row r="57" spans="2:16" s="62" customFormat="1" x14ac:dyDescent="0.2">
      <c r="B57" s="61" t="s">
        <v>61</v>
      </c>
      <c r="C57" s="16">
        <f t="shared" ref="C57:L57" si="35">SUM(C58:C61)</f>
        <v>17348</v>
      </c>
      <c r="D57" s="16">
        <f t="shared" si="35"/>
        <v>0.2</v>
      </c>
      <c r="E57" s="16">
        <f t="shared" si="35"/>
        <v>14.4</v>
      </c>
      <c r="F57" s="16">
        <f t="shared" si="35"/>
        <v>0</v>
      </c>
      <c r="G57" s="16">
        <f t="shared" si="35"/>
        <v>17362.599999999999</v>
      </c>
      <c r="H57" s="16">
        <f t="shared" si="35"/>
        <v>0.9</v>
      </c>
      <c r="I57" s="16">
        <f t="shared" si="35"/>
        <v>0</v>
      </c>
      <c r="J57" s="16">
        <f t="shared" si="35"/>
        <v>0</v>
      </c>
      <c r="K57" s="16">
        <f t="shared" si="35"/>
        <v>1</v>
      </c>
      <c r="L57" s="16">
        <f t="shared" si="35"/>
        <v>1.9</v>
      </c>
      <c r="M57" s="17">
        <f t="shared" si="0"/>
        <v>-17360.699999999997</v>
      </c>
      <c r="N57" s="17">
        <f t="shared" si="26"/>
        <v>-99.989056938476949</v>
      </c>
      <c r="O57" s="18"/>
      <c r="P57" s="18"/>
    </row>
    <row r="58" spans="2:16" s="66" customFormat="1" hidden="1" x14ac:dyDescent="0.2">
      <c r="B58" s="63" t="s">
        <v>62</v>
      </c>
      <c r="C58" s="23">
        <v>0</v>
      </c>
      <c r="D58" s="23">
        <v>0</v>
      </c>
      <c r="E58" s="23">
        <v>0</v>
      </c>
      <c r="F58" s="23">
        <v>0</v>
      </c>
      <c r="G58" s="24">
        <f t="shared" ref="G58:G61" si="36">SUM(C58:F58)</f>
        <v>0</v>
      </c>
      <c r="H58" s="23">
        <v>0</v>
      </c>
      <c r="I58" s="23">
        <v>0</v>
      </c>
      <c r="J58" s="23">
        <v>0</v>
      </c>
      <c r="K58" s="23">
        <v>0</v>
      </c>
      <c r="L58" s="25">
        <f t="shared" ref="L58:L61" si="37">SUM(H58:K58)</f>
        <v>0</v>
      </c>
      <c r="M58" s="64">
        <f t="shared" si="0"/>
        <v>0</v>
      </c>
      <c r="N58" s="65">
        <v>0</v>
      </c>
      <c r="O58" s="18"/>
      <c r="P58" s="18"/>
    </row>
    <row r="59" spans="2:16" s="66" customFormat="1" ht="13.5" customHeight="1" x14ac:dyDescent="0.2">
      <c r="B59" s="63" t="s">
        <v>63</v>
      </c>
      <c r="C59" s="23">
        <v>0</v>
      </c>
      <c r="D59" s="23">
        <v>0</v>
      </c>
      <c r="E59" s="23">
        <v>14</v>
      </c>
      <c r="F59" s="23">
        <v>0</v>
      </c>
      <c r="G59" s="24">
        <f t="shared" si="36"/>
        <v>14</v>
      </c>
      <c r="H59" s="23">
        <v>0.9</v>
      </c>
      <c r="I59" s="23">
        <v>0</v>
      </c>
      <c r="J59" s="23">
        <v>0</v>
      </c>
      <c r="K59" s="23">
        <v>1</v>
      </c>
      <c r="L59" s="25">
        <f t="shared" si="37"/>
        <v>1.9</v>
      </c>
      <c r="M59" s="26">
        <f t="shared" si="0"/>
        <v>-12.1</v>
      </c>
      <c r="N59" s="24">
        <f t="shared" ref="N59:N80" si="38">+M59/G59*100</f>
        <v>-86.428571428571416</v>
      </c>
      <c r="O59" s="18"/>
      <c r="P59" s="18"/>
    </row>
    <row r="60" spans="2:16" s="66" customFormat="1" ht="13.5" customHeight="1" x14ac:dyDescent="0.2">
      <c r="B60" s="67" t="s">
        <v>64</v>
      </c>
      <c r="C60" s="23">
        <v>17348</v>
      </c>
      <c r="D60" s="23">
        <v>0</v>
      </c>
      <c r="E60" s="23">
        <v>0.3</v>
      </c>
      <c r="F60" s="23">
        <v>0</v>
      </c>
      <c r="G60" s="24">
        <f t="shared" si="36"/>
        <v>17348.3</v>
      </c>
      <c r="H60" s="23">
        <v>0</v>
      </c>
      <c r="I60" s="23">
        <v>0</v>
      </c>
      <c r="J60" s="23">
        <v>0</v>
      </c>
      <c r="K60" s="23">
        <v>0</v>
      </c>
      <c r="L60" s="25">
        <f t="shared" si="37"/>
        <v>0</v>
      </c>
      <c r="M60" s="26">
        <f t="shared" si="0"/>
        <v>-17348.3</v>
      </c>
      <c r="N60" s="24">
        <f t="shared" si="38"/>
        <v>-100</v>
      </c>
      <c r="O60" s="18"/>
      <c r="P60" s="18"/>
    </row>
    <row r="61" spans="2:16" s="66" customFormat="1" ht="13.5" customHeight="1" x14ac:dyDescent="0.2">
      <c r="B61" s="67" t="s">
        <v>29</v>
      </c>
      <c r="C61" s="23">
        <v>0</v>
      </c>
      <c r="D61" s="23">
        <v>0.2</v>
      </c>
      <c r="E61" s="23">
        <v>0.1</v>
      </c>
      <c r="F61" s="23">
        <v>0</v>
      </c>
      <c r="G61" s="24">
        <f t="shared" si="36"/>
        <v>0.30000000000000004</v>
      </c>
      <c r="H61" s="23">
        <v>0</v>
      </c>
      <c r="I61" s="23">
        <v>0</v>
      </c>
      <c r="J61" s="23">
        <v>0</v>
      </c>
      <c r="K61" s="23">
        <v>0</v>
      </c>
      <c r="L61" s="25">
        <f t="shared" si="37"/>
        <v>0</v>
      </c>
      <c r="M61" s="26">
        <f t="shared" si="0"/>
        <v>-0.30000000000000004</v>
      </c>
      <c r="N61" s="24">
        <f t="shared" si="38"/>
        <v>-100</v>
      </c>
      <c r="O61" s="18"/>
      <c r="P61" s="18"/>
    </row>
    <row r="62" spans="2:16" ht="15.95" customHeight="1" x14ac:dyDescent="0.2">
      <c r="B62" s="68" t="s">
        <v>65</v>
      </c>
      <c r="C62" s="16">
        <f>+C63+C74+C78</f>
        <v>3990.1</v>
      </c>
      <c r="D62" s="16">
        <f t="shared" ref="D62:L62" si="39">+D63+D74+D78</f>
        <v>3853.3</v>
      </c>
      <c r="E62" s="16">
        <f t="shared" si="39"/>
        <v>2811.8</v>
      </c>
      <c r="F62" s="16">
        <f t="shared" si="39"/>
        <v>3527.7999999999997</v>
      </c>
      <c r="G62" s="16">
        <f t="shared" si="39"/>
        <v>14183</v>
      </c>
      <c r="H62" s="16">
        <f t="shared" si="39"/>
        <v>3197.5115407899998</v>
      </c>
      <c r="I62" s="16">
        <f t="shared" si="39"/>
        <v>3117.8063111699998</v>
      </c>
      <c r="J62" s="16">
        <f t="shared" si="39"/>
        <v>3196.8999999999996</v>
      </c>
      <c r="K62" s="16">
        <f t="shared" si="39"/>
        <v>3220.2999999999997</v>
      </c>
      <c r="L62" s="16">
        <f t="shared" si="39"/>
        <v>12732.517851959999</v>
      </c>
      <c r="M62" s="17">
        <f t="shared" si="0"/>
        <v>-1450.4821480400005</v>
      </c>
      <c r="N62" s="16">
        <f t="shared" si="38"/>
        <v>-10.22690649397166</v>
      </c>
      <c r="O62" s="18"/>
      <c r="P62" s="18"/>
    </row>
    <row r="63" spans="2:16" ht="15.95" customHeight="1" x14ac:dyDescent="0.2">
      <c r="B63" s="61" t="s">
        <v>66</v>
      </c>
      <c r="C63" s="16">
        <f t="shared" ref="C63:F63" si="40">+C64+C70</f>
        <v>3201.4</v>
      </c>
      <c r="D63" s="16">
        <f t="shared" si="40"/>
        <v>3081.6</v>
      </c>
      <c r="E63" s="16">
        <f t="shared" si="40"/>
        <v>2077.5</v>
      </c>
      <c r="F63" s="16">
        <f t="shared" si="40"/>
        <v>2769.5</v>
      </c>
      <c r="G63" s="16">
        <f>+G64+G70</f>
        <v>11130</v>
      </c>
      <c r="H63" s="16">
        <f t="shared" ref="H63:K63" si="41">+H64+H70</f>
        <v>2509.7000000000003</v>
      </c>
      <c r="I63" s="16">
        <f t="shared" si="41"/>
        <v>2371.1</v>
      </c>
      <c r="J63" s="16">
        <f t="shared" si="41"/>
        <v>2424.1999999999998</v>
      </c>
      <c r="K63" s="16">
        <f t="shared" si="41"/>
        <v>2392.1</v>
      </c>
      <c r="L63" s="21">
        <f>+L64+L70</f>
        <v>9697.1</v>
      </c>
      <c r="M63" s="17">
        <f t="shared" si="0"/>
        <v>-1432.8999999999996</v>
      </c>
      <c r="N63" s="16">
        <f t="shared" si="38"/>
        <v>-12.874213836477985</v>
      </c>
      <c r="O63" s="18"/>
      <c r="P63" s="18"/>
    </row>
    <row r="64" spans="2:16" ht="15.95" customHeight="1" x14ac:dyDescent="0.2">
      <c r="B64" s="34" t="s">
        <v>67</v>
      </c>
      <c r="C64" s="16">
        <f>+C65+C68+C69</f>
        <v>278.89999999999998</v>
      </c>
      <c r="D64" s="16">
        <f>+D65+D68+D69</f>
        <v>253.6</v>
      </c>
      <c r="E64" s="16">
        <f t="shared" ref="E64:F64" si="42">+E65+E68+E69</f>
        <v>94.7</v>
      </c>
      <c r="F64" s="16">
        <f t="shared" si="42"/>
        <v>159.30000000000001</v>
      </c>
      <c r="G64" s="16">
        <f>+G65+G68+G69</f>
        <v>786.49999999999989</v>
      </c>
      <c r="H64" s="16">
        <f>+H65+H68+H69</f>
        <v>130.80000000000001</v>
      </c>
      <c r="I64" s="16">
        <f t="shared" ref="I64" si="43">+I65+I68+I69</f>
        <v>261.5</v>
      </c>
      <c r="J64" s="16">
        <f>+J65+J68+J69</f>
        <v>173.59999999999997</v>
      </c>
      <c r="K64" s="16">
        <f>+K65+K68+K69</f>
        <v>275.60000000000002</v>
      </c>
      <c r="L64" s="16">
        <f>+L65+L68+L69</f>
        <v>841.5</v>
      </c>
      <c r="M64" s="17">
        <f t="shared" si="0"/>
        <v>55.000000000000114</v>
      </c>
      <c r="N64" s="16">
        <f t="shared" si="38"/>
        <v>6.9930069930070085</v>
      </c>
      <c r="O64" s="18"/>
      <c r="P64" s="18"/>
    </row>
    <row r="65" spans="2:16" ht="15.95" customHeight="1" x14ac:dyDescent="0.2">
      <c r="B65" s="51" t="s">
        <v>68</v>
      </c>
      <c r="C65" s="16">
        <f t="shared" ref="C65" si="44">+C66+C67</f>
        <v>76</v>
      </c>
      <c r="D65" s="16">
        <f>+D66+D67</f>
        <v>115.1</v>
      </c>
      <c r="E65" s="16">
        <f t="shared" ref="E65:F65" si="45">+E66+E67</f>
        <v>86.2</v>
      </c>
      <c r="F65" s="16">
        <f t="shared" si="45"/>
        <v>111.6</v>
      </c>
      <c r="G65" s="16">
        <f>+G66+G67</f>
        <v>388.9</v>
      </c>
      <c r="H65" s="16">
        <f t="shared" ref="H65:I65" si="46">+H66+H67</f>
        <v>108.3</v>
      </c>
      <c r="I65" s="16">
        <f t="shared" si="46"/>
        <v>117.9</v>
      </c>
      <c r="J65" s="16">
        <f>+J66+J67</f>
        <v>93.6</v>
      </c>
      <c r="K65" s="16">
        <f>+K66+K67</f>
        <v>80.399999999999991</v>
      </c>
      <c r="L65" s="16">
        <f>+L66+L67</f>
        <v>400.20000000000005</v>
      </c>
      <c r="M65" s="17">
        <f t="shared" si="0"/>
        <v>11.300000000000068</v>
      </c>
      <c r="N65" s="16">
        <f t="shared" si="38"/>
        <v>2.9056312676780842</v>
      </c>
      <c r="O65" s="18"/>
      <c r="P65" s="18"/>
    </row>
    <row r="66" spans="2:16" ht="15.95" customHeight="1" x14ac:dyDescent="0.2">
      <c r="B66" s="69" t="s">
        <v>69</v>
      </c>
      <c r="C66" s="24">
        <v>73.8</v>
      </c>
      <c r="D66" s="24">
        <v>86.6</v>
      </c>
      <c r="E66" s="24">
        <v>86.2</v>
      </c>
      <c r="F66" s="24">
        <v>90.8</v>
      </c>
      <c r="G66" s="24">
        <f>SUM(C66:F66)</f>
        <v>337.4</v>
      </c>
      <c r="H66" s="24">
        <v>98.2</v>
      </c>
      <c r="I66" s="24">
        <v>81.400000000000006</v>
      </c>
      <c r="J66" s="24">
        <v>83.6</v>
      </c>
      <c r="K66" s="24">
        <v>75.599999999999994</v>
      </c>
      <c r="L66" s="24">
        <f>SUM(H66:K66)</f>
        <v>338.80000000000007</v>
      </c>
      <c r="M66" s="44">
        <f t="shared" si="0"/>
        <v>1.4000000000000909</v>
      </c>
      <c r="N66" s="24">
        <f t="shared" si="38"/>
        <v>0.41493775933612653</v>
      </c>
      <c r="O66" s="18"/>
      <c r="P66" s="18"/>
    </row>
    <row r="67" spans="2:16" ht="15.95" customHeight="1" x14ac:dyDescent="0.2">
      <c r="B67" s="70" t="s">
        <v>70</v>
      </c>
      <c r="C67" s="71">
        <v>2.2000000000000002</v>
      </c>
      <c r="D67" s="71">
        <v>28.5</v>
      </c>
      <c r="E67" s="71">
        <v>0</v>
      </c>
      <c r="F67" s="71">
        <v>20.8</v>
      </c>
      <c r="G67" s="71">
        <f>SUM(C67:F67)</f>
        <v>51.5</v>
      </c>
      <c r="H67" s="71">
        <v>10.1</v>
      </c>
      <c r="I67" s="71">
        <v>36.5</v>
      </c>
      <c r="J67" s="71">
        <v>10</v>
      </c>
      <c r="K67" s="71">
        <v>4.8</v>
      </c>
      <c r="L67" s="72">
        <f>SUM(H67:K67)</f>
        <v>61.4</v>
      </c>
      <c r="M67" s="73">
        <f t="shared" si="0"/>
        <v>9.8999999999999986</v>
      </c>
      <c r="N67" s="71">
        <f t="shared" si="38"/>
        <v>19.223300970873783</v>
      </c>
      <c r="O67" s="18"/>
      <c r="P67" s="18"/>
    </row>
    <row r="68" spans="2:16" ht="15.95" customHeight="1" x14ac:dyDescent="0.2">
      <c r="B68" s="74" t="s">
        <v>71</v>
      </c>
      <c r="C68" s="71">
        <v>202</v>
      </c>
      <c r="D68" s="71">
        <v>138.5</v>
      </c>
      <c r="E68" s="71">
        <v>8.5</v>
      </c>
      <c r="F68" s="71">
        <v>47.7</v>
      </c>
      <c r="G68" s="71">
        <f>SUM(C68:F68)</f>
        <v>396.7</v>
      </c>
      <c r="H68" s="71">
        <v>22.2</v>
      </c>
      <c r="I68" s="71">
        <v>143.6</v>
      </c>
      <c r="J68" s="71">
        <v>78.8</v>
      </c>
      <c r="K68" s="71">
        <v>192.9</v>
      </c>
      <c r="L68" s="72">
        <f>SUM(H68:K68)</f>
        <v>437.5</v>
      </c>
      <c r="M68" s="73">
        <f t="shared" si="0"/>
        <v>40.800000000000011</v>
      </c>
      <c r="N68" s="71">
        <f t="shared" si="38"/>
        <v>10.284850012603986</v>
      </c>
      <c r="O68" s="18"/>
      <c r="P68" s="18"/>
    </row>
    <row r="69" spans="2:16" ht="15.95" customHeight="1" x14ac:dyDescent="0.2">
      <c r="B69" s="35" t="s">
        <v>72</v>
      </c>
      <c r="C69" s="24">
        <v>0.9</v>
      </c>
      <c r="D69" s="24">
        <v>0</v>
      </c>
      <c r="E69" s="24">
        <v>0</v>
      </c>
      <c r="F69" s="24">
        <v>0</v>
      </c>
      <c r="G69" s="24">
        <f>SUM(C69:F69)</f>
        <v>0.9</v>
      </c>
      <c r="H69" s="24">
        <v>0.3</v>
      </c>
      <c r="I69" s="24">
        <v>0</v>
      </c>
      <c r="J69" s="24">
        <v>1.2</v>
      </c>
      <c r="K69" s="24">
        <v>2.2999999999999998</v>
      </c>
      <c r="L69" s="50">
        <f>SUM(H69:K69)</f>
        <v>3.8</v>
      </c>
      <c r="M69" s="44">
        <f t="shared" si="0"/>
        <v>2.9</v>
      </c>
      <c r="N69" s="24">
        <f t="shared" si="38"/>
        <v>322.22222222222217</v>
      </c>
      <c r="O69" s="18"/>
      <c r="P69" s="18"/>
    </row>
    <row r="70" spans="2:16" ht="15.95" customHeight="1" x14ac:dyDescent="0.2">
      <c r="B70" s="34" t="s">
        <v>73</v>
      </c>
      <c r="C70" s="16">
        <f t="shared" ref="C70:F70" si="47">SUM(C71:C73)</f>
        <v>2922.5</v>
      </c>
      <c r="D70" s="16">
        <f t="shared" si="47"/>
        <v>2828</v>
      </c>
      <c r="E70" s="16">
        <f t="shared" si="47"/>
        <v>1982.8000000000002</v>
      </c>
      <c r="F70" s="16">
        <f t="shared" si="47"/>
        <v>2610.1999999999998</v>
      </c>
      <c r="G70" s="16">
        <f>SUM(G71:G73)</f>
        <v>10343.5</v>
      </c>
      <c r="H70" s="16">
        <f t="shared" ref="H70:K70" si="48">SUM(H71:H73)</f>
        <v>2378.9</v>
      </c>
      <c r="I70" s="16">
        <f t="shared" si="48"/>
        <v>2109.6</v>
      </c>
      <c r="J70" s="16">
        <f t="shared" si="48"/>
        <v>2250.6</v>
      </c>
      <c r="K70" s="16">
        <f t="shared" si="48"/>
        <v>2116.5</v>
      </c>
      <c r="L70" s="21">
        <f>SUM(L71:L73)</f>
        <v>8855.6</v>
      </c>
      <c r="M70" s="17">
        <f t="shared" si="0"/>
        <v>-1487.8999999999996</v>
      </c>
      <c r="N70" s="16">
        <f t="shared" si="38"/>
        <v>-14.384879392855412</v>
      </c>
      <c r="O70" s="18"/>
      <c r="P70" s="18"/>
    </row>
    <row r="71" spans="2:16" ht="15.95" customHeight="1" x14ac:dyDescent="0.2">
      <c r="B71" s="75" t="s">
        <v>74</v>
      </c>
      <c r="C71" s="24">
        <v>10.5</v>
      </c>
      <c r="D71" s="24">
        <v>4.5</v>
      </c>
      <c r="E71" s="24">
        <v>6.9</v>
      </c>
      <c r="F71" s="24">
        <v>7.7</v>
      </c>
      <c r="G71" s="24">
        <f>SUM(C71:F71)</f>
        <v>29.599999999999998</v>
      </c>
      <c r="H71" s="24">
        <v>9.6999999999999993</v>
      </c>
      <c r="I71" s="24">
        <v>7.2</v>
      </c>
      <c r="J71" s="24">
        <v>8.1</v>
      </c>
      <c r="K71" s="24">
        <v>22.5</v>
      </c>
      <c r="L71" s="50">
        <f>SUM(H71:K71)</f>
        <v>47.5</v>
      </c>
      <c r="M71" s="44">
        <f t="shared" si="0"/>
        <v>17.900000000000002</v>
      </c>
      <c r="N71" s="24">
        <f t="shared" si="38"/>
        <v>60.472972972972983</v>
      </c>
      <c r="O71" s="18"/>
      <c r="P71" s="18"/>
    </row>
    <row r="72" spans="2:16" ht="15.95" customHeight="1" x14ac:dyDescent="0.2">
      <c r="B72" s="74" t="s">
        <v>75</v>
      </c>
      <c r="C72" s="76">
        <v>2881.9</v>
      </c>
      <c r="D72" s="76">
        <v>2610</v>
      </c>
      <c r="E72" s="76">
        <v>1912.5</v>
      </c>
      <c r="F72" s="76">
        <v>2520.6</v>
      </c>
      <c r="G72" s="76">
        <f>SUM(C72:F72)</f>
        <v>9925</v>
      </c>
      <c r="H72" s="76">
        <v>2166.9</v>
      </c>
      <c r="I72" s="76">
        <v>1999.1</v>
      </c>
      <c r="J72" s="76">
        <v>2128</v>
      </c>
      <c r="K72" s="76">
        <v>2035.4</v>
      </c>
      <c r="L72" s="76">
        <f>SUM(H72:K72)</f>
        <v>8329.4</v>
      </c>
      <c r="M72" s="73">
        <f t="shared" ref="M72:M89" si="49">+L72-G72</f>
        <v>-1595.6000000000004</v>
      </c>
      <c r="N72" s="71">
        <f t="shared" si="38"/>
        <v>-16.076574307304789</v>
      </c>
      <c r="O72" s="18"/>
      <c r="P72" s="18"/>
    </row>
    <row r="73" spans="2:16" ht="15.95" customHeight="1" x14ac:dyDescent="0.2">
      <c r="B73" s="75" t="s">
        <v>29</v>
      </c>
      <c r="C73" s="23">
        <v>30.1</v>
      </c>
      <c r="D73" s="23">
        <v>213.5</v>
      </c>
      <c r="E73" s="23">
        <v>63.4</v>
      </c>
      <c r="F73" s="23">
        <v>81.900000000000006</v>
      </c>
      <c r="G73" s="24">
        <f>SUM(C73:F73)</f>
        <v>388.9</v>
      </c>
      <c r="H73" s="23">
        <v>202.3</v>
      </c>
      <c r="I73" s="23">
        <v>103.3</v>
      </c>
      <c r="J73" s="23">
        <v>114.5</v>
      </c>
      <c r="K73" s="23">
        <v>58.6</v>
      </c>
      <c r="L73" s="50">
        <f>SUM(H73:K73)</f>
        <v>478.70000000000005</v>
      </c>
      <c r="M73" s="44">
        <f t="shared" si="49"/>
        <v>89.800000000000068</v>
      </c>
      <c r="N73" s="24">
        <f t="shared" si="38"/>
        <v>23.090768835176156</v>
      </c>
      <c r="O73" s="18"/>
      <c r="P73" s="18"/>
    </row>
    <row r="74" spans="2:16" ht="15.95" customHeight="1" x14ac:dyDescent="0.2">
      <c r="B74" s="61" t="s">
        <v>76</v>
      </c>
      <c r="C74" s="16">
        <f>SUM(C75:C77)</f>
        <v>589</v>
      </c>
      <c r="D74" s="16">
        <f t="shared" ref="D74:L74" si="50">SUM(D75:D77)</f>
        <v>695.30000000000007</v>
      </c>
      <c r="E74" s="16">
        <f t="shared" si="50"/>
        <v>655.49999999999989</v>
      </c>
      <c r="F74" s="16">
        <f t="shared" si="50"/>
        <v>683.6</v>
      </c>
      <c r="G74" s="16">
        <f t="shared" si="50"/>
        <v>2623.4</v>
      </c>
      <c r="H74" s="16">
        <f t="shared" si="50"/>
        <v>580.79999999999995</v>
      </c>
      <c r="I74" s="16">
        <f t="shared" si="50"/>
        <v>665.8</v>
      </c>
      <c r="J74" s="16">
        <f t="shared" si="50"/>
        <v>620.1</v>
      </c>
      <c r="K74" s="16">
        <f t="shared" si="50"/>
        <v>662.3</v>
      </c>
      <c r="L74" s="16">
        <f t="shared" si="50"/>
        <v>2529</v>
      </c>
      <c r="M74" s="17">
        <f t="shared" si="49"/>
        <v>-94.400000000000091</v>
      </c>
      <c r="N74" s="16">
        <f t="shared" si="38"/>
        <v>-3.5983837767782303</v>
      </c>
      <c r="O74" s="18"/>
      <c r="P74" s="18"/>
    </row>
    <row r="75" spans="2:16" ht="15.95" customHeight="1" x14ac:dyDescent="0.2">
      <c r="B75" s="77" t="s">
        <v>77</v>
      </c>
      <c r="C75" s="23">
        <v>419.1</v>
      </c>
      <c r="D75" s="23">
        <v>563.1</v>
      </c>
      <c r="E75" s="23">
        <v>539.29999999999995</v>
      </c>
      <c r="F75" s="23">
        <v>549.1</v>
      </c>
      <c r="G75" s="24">
        <f>SUM(C75:F75)</f>
        <v>2070.6</v>
      </c>
      <c r="H75" s="23">
        <v>446.2</v>
      </c>
      <c r="I75" s="23">
        <v>569.29999999999995</v>
      </c>
      <c r="J75" s="23">
        <v>502.7</v>
      </c>
      <c r="K75" s="23">
        <v>555.79999999999995</v>
      </c>
      <c r="L75" s="50">
        <f>SUM(H75:K75)</f>
        <v>2074</v>
      </c>
      <c r="M75" s="44">
        <f t="shared" si="49"/>
        <v>3.4000000000000909</v>
      </c>
      <c r="N75" s="24">
        <f t="shared" si="38"/>
        <v>0.16420361247947896</v>
      </c>
      <c r="O75" s="18"/>
      <c r="P75" s="18"/>
    </row>
    <row r="76" spans="2:16" ht="15.95" customHeight="1" x14ac:dyDescent="0.2">
      <c r="B76" s="77" t="s">
        <v>78</v>
      </c>
      <c r="C76" s="24">
        <v>167.4</v>
      </c>
      <c r="D76" s="24">
        <v>129.80000000000001</v>
      </c>
      <c r="E76" s="24">
        <v>113.8</v>
      </c>
      <c r="F76" s="24">
        <v>131.9</v>
      </c>
      <c r="G76" s="24">
        <f>SUM(C76:F76)</f>
        <v>542.90000000000009</v>
      </c>
      <c r="H76" s="24">
        <v>132.1</v>
      </c>
      <c r="I76" s="24">
        <v>94.1</v>
      </c>
      <c r="J76" s="24">
        <v>114.4</v>
      </c>
      <c r="K76" s="24">
        <v>103.9</v>
      </c>
      <c r="L76" s="50">
        <f>SUM(H76:K76)</f>
        <v>444.5</v>
      </c>
      <c r="M76" s="44">
        <f t="shared" si="49"/>
        <v>-98.400000000000091</v>
      </c>
      <c r="N76" s="24">
        <f t="shared" si="38"/>
        <v>-18.124884877509682</v>
      </c>
      <c r="O76" s="18"/>
      <c r="P76" s="18"/>
    </row>
    <row r="77" spans="2:16" ht="15.95" customHeight="1" x14ac:dyDescent="0.2">
      <c r="B77" s="77" t="s">
        <v>29</v>
      </c>
      <c r="C77" s="24">
        <v>2.5</v>
      </c>
      <c r="D77" s="24">
        <v>2.4</v>
      </c>
      <c r="E77" s="24">
        <v>2.4</v>
      </c>
      <c r="F77" s="24">
        <v>2.6</v>
      </c>
      <c r="G77" s="24">
        <f>SUM(C77:F77)</f>
        <v>9.9</v>
      </c>
      <c r="H77" s="24">
        <v>2.5</v>
      </c>
      <c r="I77" s="24">
        <v>2.4</v>
      </c>
      <c r="J77" s="24">
        <v>3</v>
      </c>
      <c r="K77" s="24">
        <v>2.6</v>
      </c>
      <c r="L77" s="50">
        <f>SUM(H77:K77)</f>
        <v>10.5</v>
      </c>
      <c r="M77" s="44">
        <f t="shared" si="49"/>
        <v>0.59999999999999964</v>
      </c>
      <c r="N77" s="24">
        <f t="shared" si="38"/>
        <v>6.060606060606057</v>
      </c>
      <c r="O77" s="18"/>
      <c r="P77" s="18"/>
    </row>
    <row r="78" spans="2:16" ht="15.95" customHeight="1" x14ac:dyDescent="0.2">
      <c r="B78" s="61" t="s">
        <v>79</v>
      </c>
      <c r="C78" s="16">
        <f>SUM(C79:C81)</f>
        <v>199.70000000000002</v>
      </c>
      <c r="D78" s="16">
        <f t="shared" ref="D78:F78" si="51">SUM(D79:D81)</f>
        <v>76.399999999999991</v>
      </c>
      <c r="E78" s="16">
        <f t="shared" si="51"/>
        <v>78.8</v>
      </c>
      <c r="F78" s="16">
        <f t="shared" si="51"/>
        <v>74.7</v>
      </c>
      <c r="G78" s="16">
        <f>SUM(G79:G81)</f>
        <v>429.59999999999997</v>
      </c>
      <c r="H78" s="16">
        <f>SUM(H79:H81)</f>
        <v>107.01154079</v>
      </c>
      <c r="I78" s="16">
        <f t="shared" ref="I78:K78" si="52">SUM(I79:I81)</f>
        <v>80.906311170000009</v>
      </c>
      <c r="J78" s="16">
        <f t="shared" si="52"/>
        <v>152.6</v>
      </c>
      <c r="K78" s="16">
        <f t="shared" si="52"/>
        <v>165.9</v>
      </c>
      <c r="L78" s="21">
        <f>SUM(L79:L81)</f>
        <v>506.41785195999995</v>
      </c>
      <c r="M78" s="44">
        <f t="shared" si="49"/>
        <v>76.817851959999985</v>
      </c>
      <c r="N78" s="24">
        <f t="shared" si="38"/>
        <v>17.881250456238359</v>
      </c>
      <c r="O78" s="18"/>
      <c r="P78" s="18"/>
    </row>
    <row r="79" spans="2:16" ht="15.95" customHeight="1" x14ac:dyDescent="0.2">
      <c r="B79" s="78" t="s">
        <v>80</v>
      </c>
      <c r="C79" s="71">
        <v>3.4</v>
      </c>
      <c r="D79" s="71">
        <v>3.8</v>
      </c>
      <c r="E79" s="71">
        <v>4.8</v>
      </c>
      <c r="F79" s="71">
        <v>3.5</v>
      </c>
      <c r="G79" s="71">
        <f>SUM(C79:F79)</f>
        <v>15.5</v>
      </c>
      <c r="H79" s="71">
        <v>4.3</v>
      </c>
      <c r="I79" s="71">
        <v>3.4</v>
      </c>
      <c r="J79" s="71">
        <v>3.2</v>
      </c>
      <c r="K79" s="71">
        <v>4</v>
      </c>
      <c r="L79" s="72">
        <f>SUM(H79:K79)</f>
        <v>14.899999999999999</v>
      </c>
      <c r="M79" s="73">
        <f t="shared" si="49"/>
        <v>-0.60000000000000142</v>
      </c>
      <c r="N79" s="73">
        <f t="shared" si="38"/>
        <v>-3.8709677419354929</v>
      </c>
      <c r="O79" s="18"/>
      <c r="P79" s="18"/>
    </row>
    <row r="80" spans="2:16" ht="15.95" customHeight="1" x14ac:dyDescent="0.2">
      <c r="B80" s="78" t="s">
        <v>81</v>
      </c>
      <c r="C80" s="71">
        <v>196.3</v>
      </c>
      <c r="D80" s="71">
        <v>72.599999999999994</v>
      </c>
      <c r="E80" s="71">
        <v>74</v>
      </c>
      <c r="F80" s="71">
        <v>71.2</v>
      </c>
      <c r="G80" s="71">
        <f>SUM(C80:F80)</f>
        <v>414.09999999999997</v>
      </c>
      <c r="H80" s="71">
        <v>102.7</v>
      </c>
      <c r="I80" s="71">
        <v>77.5</v>
      </c>
      <c r="J80" s="71">
        <v>149.4</v>
      </c>
      <c r="K80" s="71">
        <v>161.9</v>
      </c>
      <c r="L80" s="72">
        <f>SUM(H80:K80)</f>
        <v>491.5</v>
      </c>
      <c r="M80" s="73">
        <f t="shared" si="49"/>
        <v>77.400000000000034</v>
      </c>
      <c r="N80" s="73">
        <f t="shared" si="38"/>
        <v>18.691137406423579</v>
      </c>
      <c r="O80" s="18"/>
      <c r="P80" s="18"/>
    </row>
    <row r="81" spans="2:16" ht="15.95" customHeight="1" x14ac:dyDescent="0.2">
      <c r="B81" s="31" t="s">
        <v>29</v>
      </c>
      <c r="C81" s="24">
        <v>0</v>
      </c>
      <c r="D81" s="24">
        <v>0</v>
      </c>
      <c r="E81" s="24">
        <v>0</v>
      </c>
      <c r="F81" s="24">
        <v>0</v>
      </c>
      <c r="G81" s="24">
        <f>SUM(C81:F81)</f>
        <v>0</v>
      </c>
      <c r="H81" s="24">
        <v>1.154079E-2</v>
      </c>
      <c r="I81" s="24">
        <v>6.3111700000000005E-3</v>
      </c>
      <c r="J81" s="24">
        <v>0</v>
      </c>
      <c r="K81" s="24">
        <v>0</v>
      </c>
      <c r="L81" s="50">
        <f>SUM(H81:K81)</f>
        <v>1.785196E-2</v>
      </c>
      <c r="M81" s="44">
        <f t="shared" si="49"/>
        <v>1.785196E-2</v>
      </c>
      <c r="N81" s="54">
        <v>0</v>
      </c>
      <c r="O81" s="18"/>
      <c r="P81" s="18"/>
    </row>
    <row r="82" spans="2:16" ht="15.95" customHeight="1" x14ac:dyDescent="0.2">
      <c r="B82" s="20" t="s">
        <v>82</v>
      </c>
      <c r="C82" s="16">
        <f t="shared" ref="C82:L82" si="53">+C83+C88+C90</f>
        <v>1043.6999999999998</v>
      </c>
      <c r="D82" s="16">
        <f t="shared" si="53"/>
        <v>1215.2</v>
      </c>
      <c r="E82" s="16">
        <f t="shared" si="53"/>
        <v>901.3</v>
      </c>
      <c r="F82" s="16">
        <f t="shared" si="53"/>
        <v>1050.3</v>
      </c>
      <c r="G82" s="16">
        <f t="shared" si="53"/>
        <v>4210.5</v>
      </c>
      <c r="H82" s="16">
        <f t="shared" si="53"/>
        <v>1896.9</v>
      </c>
      <c r="I82" s="16">
        <f t="shared" si="53"/>
        <v>1213.3000000000002</v>
      </c>
      <c r="J82" s="16">
        <f>+J83+J88+J90</f>
        <v>1200.5999999999999</v>
      </c>
      <c r="K82" s="16">
        <f t="shared" si="53"/>
        <v>1274.0999999999999</v>
      </c>
      <c r="L82" s="21">
        <f t="shared" si="53"/>
        <v>5584.9</v>
      </c>
      <c r="M82" s="17">
        <f t="shared" si="49"/>
        <v>1374.3999999999996</v>
      </c>
      <c r="N82" s="16">
        <f>+M82/G82*100</f>
        <v>32.642204013775078</v>
      </c>
      <c r="O82" s="18"/>
      <c r="P82" s="18"/>
    </row>
    <row r="83" spans="2:16" ht="15.95" customHeight="1" x14ac:dyDescent="0.2">
      <c r="B83" s="61" t="s">
        <v>83</v>
      </c>
      <c r="C83" s="16">
        <f t="shared" ref="C83:L83" si="54">SUM(C84:C87)</f>
        <v>137.89999999999998</v>
      </c>
      <c r="D83" s="60">
        <f t="shared" ref="D83:E83" si="55">SUM(D84:D87)</f>
        <v>46.2</v>
      </c>
      <c r="E83" s="60">
        <f t="shared" si="55"/>
        <v>42.8</v>
      </c>
      <c r="F83" s="60">
        <f t="shared" si="54"/>
        <v>140.4</v>
      </c>
      <c r="G83" s="16">
        <f t="shared" si="54"/>
        <v>367.29999999999995</v>
      </c>
      <c r="H83" s="16">
        <f t="shared" si="54"/>
        <v>641.1</v>
      </c>
      <c r="I83" s="60">
        <f t="shared" ref="I83:J83" si="56">SUM(I84:I87)</f>
        <v>243.1</v>
      </c>
      <c r="J83" s="60">
        <f t="shared" si="56"/>
        <v>285.2</v>
      </c>
      <c r="K83" s="60">
        <f t="shared" si="54"/>
        <v>361.8</v>
      </c>
      <c r="L83" s="21">
        <f t="shared" si="54"/>
        <v>1531.2</v>
      </c>
      <c r="M83" s="17">
        <f t="shared" si="49"/>
        <v>1163.9000000000001</v>
      </c>
      <c r="N83" s="16">
        <f>+M83/G83*100</f>
        <v>316.8799346583175</v>
      </c>
      <c r="O83" s="18"/>
      <c r="P83" s="18"/>
    </row>
    <row r="84" spans="2:16" ht="15.95" customHeight="1" x14ac:dyDescent="0.2">
      <c r="B84" s="77" t="s">
        <v>84</v>
      </c>
      <c r="C84" s="24">
        <v>0</v>
      </c>
      <c r="D84" s="24">
        <v>0</v>
      </c>
      <c r="E84" s="24">
        <v>0</v>
      </c>
      <c r="F84" s="24">
        <v>0</v>
      </c>
      <c r="G84" s="24">
        <f t="shared" ref="G84:G93" si="57">SUM(C84:F84)</f>
        <v>0</v>
      </c>
      <c r="H84" s="24">
        <v>0</v>
      </c>
      <c r="I84" s="24">
        <v>0</v>
      </c>
      <c r="J84" s="24">
        <v>0</v>
      </c>
      <c r="K84" s="24">
        <v>0</v>
      </c>
      <c r="L84" s="50">
        <f t="shared" ref="L84:L93" si="58">SUM(H84:K84)</f>
        <v>0</v>
      </c>
      <c r="M84" s="79">
        <f t="shared" si="49"/>
        <v>0</v>
      </c>
      <c r="N84" s="24">
        <v>0</v>
      </c>
      <c r="O84" s="18"/>
      <c r="P84" s="18"/>
    </row>
    <row r="85" spans="2:16" ht="15.95" customHeight="1" x14ac:dyDescent="0.2">
      <c r="B85" s="77" t="s">
        <v>85</v>
      </c>
      <c r="C85" s="24">
        <v>58.8</v>
      </c>
      <c r="D85" s="24">
        <v>46.2</v>
      </c>
      <c r="E85" s="24">
        <v>42.8</v>
      </c>
      <c r="F85" s="24">
        <v>53.1</v>
      </c>
      <c r="G85" s="24">
        <f t="shared" si="57"/>
        <v>200.9</v>
      </c>
      <c r="H85" s="24">
        <v>183.3</v>
      </c>
      <c r="I85" s="24">
        <v>25.1</v>
      </c>
      <c r="J85" s="24">
        <v>30.1</v>
      </c>
      <c r="K85" s="24">
        <v>4.3</v>
      </c>
      <c r="L85" s="50">
        <f t="shared" si="58"/>
        <v>242.8</v>
      </c>
      <c r="M85" s="44">
        <f t="shared" si="49"/>
        <v>41.900000000000006</v>
      </c>
      <c r="N85" s="24">
        <f>+M85/G85*100</f>
        <v>20.856147336983575</v>
      </c>
      <c r="O85" s="18"/>
      <c r="P85" s="18"/>
    </row>
    <row r="86" spans="2:16" ht="15.95" customHeight="1" x14ac:dyDescent="0.2">
      <c r="B86" s="77" t="s">
        <v>86</v>
      </c>
      <c r="C86" s="24">
        <v>79.099999999999994</v>
      </c>
      <c r="D86" s="24">
        <v>0</v>
      </c>
      <c r="E86" s="24">
        <v>0</v>
      </c>
      <c r="F86" s="24">
        <v>87.3</v>
      </c>
      <c r="G86" s="24">
        <f t="shared" si="57"/>
        <v>166.39999999999998</v>
      </c>
      <c r="H86" s="24">
        <v>457.8</v>
      </c>
      <c r="I86" s="24">
        <v>218</v>
      </c>
      <c r="J86" s="24">
        <v>255.1</v>
      </c>
      <c r="K86" s="24">
        <v>357.5</v>
      </c>
      <c r="L86" s="50">
        <f t="shared" si="58"/>
        <v>1288.4000000000001</v>
      </c>
      <c r="M86" s="44">
        <f t="shared" si="49"/>
        <v>1122</v>
      </c>
      <c r="N86" s="24">
        <f>+M86/G86*100</f>
        <v>674.2788461538463</v>
      </c>
      <c r="O86" s="18"/>
      <c r="P86" s="18"/>
    </row>
    <row r="87" spans="2:16" ht="15.95" customHeight="1" x14ac:dyDescent="0.2">
      <c r="B87" s="77" t="s">
        <v>29</v>
      </c>
      <c r="C87" s="23">
        <v>0</v>
      </c>
      <c r="D87" s="23">
        <v>0</v>
      </c>
      <c r="E87" s="23">
        <v>0</v>
      </c>
      <c r="F87" s="23">
        <v>0</v>
      </c>
      <c r="G87" s="24">
        <f t="shared" si="57"/>
        <v>0</v>
      </c>
      <c r="H87" s="23">
        <v>0</v>
      </c>
      <c r="I87" s="23">
        <v>0</v>
      </c>
      <c r="J87" s="23">
        <v>0</v>
      </c>
      <c r="K87" s="23">
        <v>0</v>
      </c>
      <c r="L87" s="50">
        <f t="shared" si="58"/>
        <v>0</v>
      </c>
      <c r="M87" s="80">
        <v>0</v>
      </c>
      <c r="N87" s="54">
        <v>0</v>
      </c>
      <c r="O87" s="18"/>
      <c r="P87" s="18"/>
    </row>
    <row r="88" spans="2:16" ht="15.95" customHeight="1" x14ac:dyDescent="0.2">
      <c r="B88" s="61" t="s">
        <v>87</v>
      </c>
      <c r="C88" s="16">
        <v>165.1</v>
      </c>
      <c r="D88" s="16">
        <v>122.1</v>
      </c>
      <c r="E88" s="16">
        <v>82.5</v>
      </c>
      <c r="F88" s="16">
        <v>116.1</v>
      </c>
      <c r="G88" s="16">
        <f t="shared" si="57"/>
        <v>485.79999999999995</v>
      </c>
      <c r="H88" s="16">
        <v>237.1</v>
      </c>
      <c r="I88" s="16">
        <v>78.8</v>
      </c>
      <c r="J88" s="16">
        <v>99.3</v>
      </c>
      <c r="K88" s="16">
        <v>101.3</v>
      </c>
      <c r="L88" s="21">
        <f t="shared" si="58"/>
        <v>516.5</v>
      </c>
      <c r="M88" s="17">
        <f t="shared" ref="M88:M105" si="59">+L88-G88</f>
        <v>30.700000000000045</v>
      </c>
      <c r="N88" s="16">
        <f>+M88/G88*100</f>
        <v>6.3194730341704499</v>
      </c>
      <c r="O88" s="18"/>
      <c r="P88" s="18"/>
    </row>
    <row r="89" spans="2:16" ht="15.95" customHeight="1" x14ac:dyDescent="0.2">
      <c r="B89" s="81" t="s">
        <v>88</v>
      </c>
      <c r="C89" s="71">
        <v>101</v>
      </c>
      <c r="D89" s="71">
        <v>70.400000000000006</v>
      </c>
      <c r="E89" s="71">
        <v>71</v>
      </c>
      <c r="F89" s="71">
        <v>76.099999999999994</v>
      </c>
      <c r="G89" s="71">
        <f t="shared" si="57"/>
        <v>318.5</v>
      </c>
      <c r="H89" s="71">
        <v>88.7</v>
      </c>
      <c r="I89" s="71">
        <v>68.900000000000006</v>
      </c>
      <c r="J89" s="71">
        <v>85.4</v>
      </c>
      <c r="K89" s="71">
        <v>86.5</v>
      </c>
      <c r="L89" s="72">
        <f t="shared" si="58"/>
        <v>329.5</v>
      </c>
      <c r="M89" s="73">
        <f t="shared" si="59"/>
        <v>11</v>
      </c>
      <c r="N89" s="73">
        <f>+M89/G89*100</f>
        <v>3.4536891679748818</v>
      </c>
      <c r="O89" s="18"/>
      <c r="P89" s="18"/>
    </row>
    <row r="90" spans="2:16" ht="15.75" customHeight="1" x14ac:dyDescent="0.2">
      <c r="B90" s="61" t="s">
        <v>89</v>
      </c>
      <c r="C90" s="16">
        <f t="shared" ref="C90:F90" si="60">SUM(C91:C93)</f>
        <v>740.69999999999993</v>
      </c>
      <c r="D90" s="16">
        <f t="shared" ref="D90:E90" si="61">SUM(D91:D93)</f>
        <v>1046.9000000000001</v>
      </c>
      <c r="E90" s="16">
        <f t="shared" si="61"/>
        <v>776</v>
      </c>
      <c r="F90" s="16">
        <f t="shared" si="60"/>
        <v>793.8</v>
      </c>
      <c r="G90" s="16">
        <f t="shared" si="57"/>
        <v>3357.3999999999996</v>
      </c>
      <c r="H90" s="16">
        <f t="shared" ref="H90:K90" si="62">SUM(H91:H93)</f>
        <v>1018.6999999999999</v>
      </c>
      <c r="I90" s="16">
        <f t="shared" si="62"/>
        <v>891.40000000000009</v>
      </c>
      <c r="J90" s="16">
        <f t="shared" si="62"/>
        <v>816.1</v>
      </c>
      <c r="K90" s="16">
        <f t="shared" si="62"/>
        <v>811</v>
      </c>
      <c r="L90" s="16">
        <f t="shared" si="58"/>
        <v>3537.2</v>
      </c>
      <c r="M90" s="17">
        <f t="shared" si="59"/>
        <v>179.80000000000018</v>
      </c>
      <c r="N90" s="16">
        <f>+M90/G90*100</f>
        <v>5.355334485018175</v>
      </c>
      <c r="O90" s="18"/>
      <c r="P90" s="18"/>
    </row>
    <row r="91" spans="2:16" s="42" customFormat="1" ht="15.95" customHeight="1" x14ac:dyDescent="0.2">
      <c r="B91" s="82" t="s">
        <v>90</v>
      </c>
      <c r="C91" s="39">
        <v>736.3</v>
      </c>
      <c r="D91" s="39">
        <v>1040.5</v>
      </c>
      <c r="E91" s="39">
        <v>766.8</v>
      </c>
      <c r="F91" s="39">
        <v>785.8</v>
      </c>
      <c r="G91" s="24">
        <f t="shared" si="57"/>
        <v>3329.3999999999996</v>
      </c>
      <c r="H91" s="39">
        <v>1014.3</v>
      </c>
      <c r="I91" s="39">
        <v>883.2</v>
      </c>
      <c r="J91" s="39">
        <v>810.1</v>
      </c>
      <c r="K91" s="39">
        <v>806.8</v>
      </c>
      <c r="L91" s="40">
        <f t="shared" si="58"/>
        <v>3514.3999999999996</v>
      </c>
      <c r="M91" s="41">
        <f t="shared" si="59"/>
        <v>185</v>
      </c>
      <c r="N91" s="39">
        <f>+M91/G91*100</f>
        <v>5.5565567369496014</v>
      </c>
      <c r="O91" s="18"/>
      <c r="P91" s="18"/>
    </row>
    <row r="92" spans="2:16" s="42" customFormat="1" ht="15.95" customHeight="1" x14ac:dyDescent="0.2">
      <c r="B92" s="82" t="s">
        <v>91</v>
      </c>
      <c r="C92" s="39">
        <v>0</v>
      </c>
      <c r="D92" s="39">
        <v>0</v>
      </c>
      <c r="E92" s="39">
        <v>0</v>
      </c>
      <c r="F92" s="39">
        <v>0</v>
      </c>
      <c r="G92" s="24">
        <f t="shared" si="57"/>
        <v>0</v>
      </c>
      <c r="H92" s="39">
        <v>0</v>
      </c>
      <c r="I92" s="39">
        <v>0</v>
      </c>
      <c r="J92" s="39">
        <v>0</v>
      </c>
      <c r="K92" s="39">
        <v>0</v>
      </c>
      <c r="L92" s="40">
        <f t="shared" si="58"/>
        <v>0</v>
      </c>
      <c r="M92" s="41">
        <f t="shared" si="59"/>
        <v>0</v>
      </c>
      <c r="N92" s="83">
        <v>0</v>
      </c>
      <c r="O92" s="18"/>
      <c r="P92" s="18"/>
    </row>
    <row r="93" spans="2:16" s="42" customFormat="1" ht="15.95" customHeight="1" x14ac:dyDescent="0.2">
      <c r="B93" s="77" t="s">
        <v>29</v>
      </c>
      <c r="C93" s="24">
        <v>4.4000000000000004</v>
      </c>
      <c r="D93" s="24">
        <v>6.4</v>
      </c>
      <c r="E93" s="24">
        <v>9.1999999999999993</v>
      </c>
      <c r="F93" s="24">
        <v>8</v>
      </c>
      <c r="G93" s="24">
        <f t="shared" si="57"/>
        <v>28</v>
      </c>
      <c r="H93" s="24">
        <v>4.4000000000000004</v>
      </c>
      <c r="I93" s="24">
        <v>8.1999999999999993</v>
      </c>
      <c r="J93" s="24">
        <v>6</v>
      </c>
      <c r="K93" s="24">
        <v>4.2</v>
      </c>
      <c r="L93" s="84">
        <f t="shared" si="58"/>
        <v>22.8</v>
      </c>
      <c r="M93" s="44">
        <f t="shared" si="59"/>
        <v>-5.1999999999999993</v>
      </c>
      <c r="N93" s="44">
        <f>+M93/G93*100</f>
        <v>-18.571428571428569</v>
      </c>
      <c r="O93" s="18"/>
      <c r="P93" s="18"/>
    </row>
    <row r="94" spans="2:16" ht="15.95" customHeight="1" x14ac:dyDescent="0.2">
      <c r="B94" s="68" t="s">
        <v>92</v>
      </c>
      <c r="C94" s="16">
        <f t="shared" ref="C94:F94" si="63">+C98+C95</f>
        <v>877.5</v>
      </c>
      <c r="D94" s="16">
        <f t="shared" si="63"/>
        <v>0</v>
      </c>
      <c r="E94" s="16">
        <f t="shared" si="63"/>
        <v>1782.8</v>
      </c>
      <c r="F94" s="16">
        <f t="shared" si="63"/>
        <v>0</v>
      </c>
      <c r="G94" s="16">
        <f>+G98+G95</f>
        <v>2660.3</v>
      </c>
      <c r="H94" s="16">
        <f t="shared" ref="H94:K94" si="64">+H98+H95</f>
        <v>0</v>
      </c>
      <c r="I94" s="16">
        <f t="shared" si="64"/>
        <v>31.3</v>
      </c>
      <c r="J94" s="16">
        <f t="shared" si="64"/>
        <v>3.8</v>
      </c>
      <c r="K94" s="16">
        <f t="shared" si="64"/>
        <v>0</v>
      </c>
      <c r="L94" s="21">
        <f>+L98+L95</f>
        <v>35.1</v>
      </c>
      <c r="M94" s="17">
        <f t="shared" si="59"/>
        <v>-2625.2000000000003</v>
      </c>
      <c r="N94" s="17">
        <f>+M94/G94*100</f>
        <v>-98.680599932338467</v>
      </c>
      <c r="O94" s="18"/>
      <c r="P94" s="18"/>
    </row>
    <row r="95" spans="2:16" ht="15.95" customHeight="1" x14ac:dyDescent="0.2">
      <c r="B95" s="85" t="s">
        <v>93</v>
      </c>
      <c r="C95" s="58">
        <f t="shared" ref="C95:F95" si="65">+C96+C97</f>
        <v>0</v>
      </c>
      <c r="D95" s="58">
        <f t="shared" si="65"/>
        <v>0</v>
      </c>
      <c r="E95" s="58">
        <f t="shared" si="65"/>
        <v>17.8</v>
      </c>
      <c r="F95" s="58">
        <f t="shared" si="65"/>
        <v>0</v>
      </c>
      <c r="G95" s="58">
        <f>+G96+G97</f>
        <v>17.8</v>
      </c>
      <c r="H95" s="58">
        <f t="shared" ref="H95:K95" si="66">+H96+H97</f>
        <v>0</v>
      </c>
      <c r="I95" s="58">
        <f t="shared" si="66"/>
        <v>31.3</v>
      </c>
      <c r="J95" s="58">
        <f t="shared" si="66"/>
        <v>3.8</v>
      </c>
      <c r="K95" s="58">
        <f t="shared" si="66"/>
        <v>0</v>
      </c>
      <c r="L95" s="58">
        <f>+L96+L97</f>
        <v>35.1</v>
      </c>
      <c r="M95" s="59">
        <f t="shared" si="59"/>
        <v>17.3</v>
      </c>
      <c r="N95" s="59">
        <f t="shared" ref="N95:N98" si="67">+M95/G95*100</f>
        <v>97.19101123595506</v>
      </c>
      <c r="O95" s="18"/>
      <c r="P95" s="18"/>
    </row>
    <row r="96" spans="2:16" ht="15" customHeight="1" x14ac:dyDescent="0.2">
      <c r="B96" s="77" t="s">
        <v>94</v>
      </c>
      <c r="C96" s="24">
        <v>0</v>
      </c>
      <c r="D96" s="24">
        <v>0</v>
      </c>
      <c r="E96" s="24">
        <v>17.8</v>
      </c>
      <c r="F96" s="24">
        <v>0</v>
      </c>
      <c r="G96" s="24">
        <f>SUM(C96:F96)</f>
        <v>17.8</v>
      </c>
      <c r="H96" s="24">
        <v>0</v>
      </c>
      <c r="I96" s="24">
        <v>31.3</v>
      </c>
      <c r="J96" s="24">
        <v>3.8</v>
      </c>
      <c r="K96" s="24">
        <v>0</v>
      </c>
      <c r="L96" s="50">
        <f>SUM(H96:K96)</f>
        <v>35.1</v>
      </c>
      <c r="M96" s="44">
        <f t="shared" si="59"/>
        <v>17.3</v>
      </c>
      <c r="N96" s="44">
        <f t="shared" si="67"/>
        <v>97.19101123595506</v>
      </c>
      <c r="O96" s="18"/>
      <c r="P96" s="18"/>
    </row>
    <row r="97" spans="2:19" ht="15.95" customHeight="1" x14ac:dyDescent="0.2">
      <c r="B97" s="77" t="s">
        <v>95</v>
      </c>
      <c r="C97" s="24">
        <v>0</v>
      </c>
      <c r="D97" s="24">
        <v>0</v>
      </c>
      <c r="E97" s="24">
        <v>0</v>
      </c>
      <c r="F97" s="24">
        <v>0</v>
      </c>
      <c r="G97" s="24">
        <f>SUM(C97:F97)</f>
        <v>0</v>
      </c>
      <c r="H97" s="24">
        <v>0</v>
      </c>
      <c r="I97" s="24">
        <v>0</v>
      </c>
      <c r="J97" s="24">
        <v>0</v>
      </c>
      <c r="K97" s="24">
        <v>0</v>
      </c>
      <c r="L97" s="50">
        <f>SUM(H97:K97)</f>
        <v>0</v>
      </c>
      <c r="M97" s="44">
        <f t="shared" si="59"/>
        <v>0</v>
      </c>
      <c r="N97" s="80">
        <v>0</v>
      </c>
      <c r="O97" s="18"/>
      <c r="P97" s="18"/>
    </row>
    <row r="98" spans="2:19" ht="15.95" customHeight="1" x14ac:dyDescent="0.2">
      <c r="B98" s="22" t="s">
        <v>96</v>
      </c>
      <c r="C98" s="24">
        <v>877.5</v>
      </c>
      <c r="D98" s="24">
        <v>0</v>
      </c>
      <c r="E98" s="24">
        <v>1765</v>
      </c>
      <c r="F98" s="24">
        <v>0</v>
      </c>
      <c r="G98" s="24">
        <f>SUM(C98:F98)</f>
        <v>2642.5</v>
      </c>
      <c r="H98" s="24">
        <v>0</v>
      </c>
      <c r="I98" s="24">
        <v>0</v>
      </c>
      <c r="J98" s="24">
        <v>0</v>
      </c>
      <c r="K98" s="24">
        <v>0</v>
      </c>
      <c r="L98" s="50">
        <f>SUM(H98:K98)</f>
        <v>0</v>
      </c>
      <c r="M98" s="44">
        <f t="shared" si="59"/>
        <v>-2642.5</v>
      </c>
      <c r="N98" s="44">
        <f t="shared" si="67"/>
        <v>-100</v>
      </c>
      <c r="O98" s="18"/>
      <c r="P98" s="18"/>
    </row>
    <row r="99" spans="2:19" ht="20.25" customHeight="1" thickBot="1" x14ac:dyDescent="0.25">
      <c r="B99" s="86" t="s">
        <v>97</v>
      </c>
      <c r="C99" s="87">
        <f>+C94+C8</f>
        <v>117020.3</v>
      </c>
      <c r="D99" s="87">
        <f>+D94+D8</f>
        <v>87317.2</v>
      </c>
      <c r="E99" s="87">
        <f>+E94+E8</f>
        <v>88382.2</v>
      </c>
      <c r="F99" s="87">
        <f>+F94+F8</f>
        <v>119528.50000000001</v>
      </c>
      <c r="G99" s="88">
        <f>SUM(C99:F99)</f>
        <v>412248.2</v>
      </c>
      <c r="H99" s="87">
        <f>+H94+H8</f>
        <v>108471.91154079001</v>
      </c>
      <c r="I99" s="87">
        <f>+I94+I8</f>
        <v>88593.306311170003</v>
      </c>
      <c r="J99" s="87">
        <f>+J94+J8</f>
        <v>92734.400000000009</v>
      </c>
      <c r="K99" s="87">
        <f>+K94+K8</f>
        <v>126937.10000000002</v>
      </c>
      <c r="L99" s="87">
        <f>+L94+L8</f>
        <v>416736.71785195998</v>
      </c>
      <c r="M99" s="89">
        <f t="shared" si="59"/>
        <v>4488.5178519599722</v>
      </c>
      <c r="N99" s="89">
        <f>+M99/G99*100</f>
        <v>1.0887901637799684</v>
      </c>
      <c r="O99" s="18"/>
      <c r="P99" s="18"/>
      <c r="Q99" s="90"/>
      <c r="R99" s="91"/>
      <c r="S99" s="91"/>
    </row>
    <row r="100" spans="2:19" ht="15.95" customHeight="1" thickTop="1" x14ac:dyDescent="0.2">
      <c r="B100" s="20" t="s">
        <v>98</v>
      </c>
      <c r="C100" s="16">
        <v>92.1</v>
      </c>
      <c r="D100" s="16">
        <v>30.2</v>
      </c>
      <c r="E100" s="16">
        <v>39.4</v>
      </c>
      <c r="F100" s="16">
        <v>14.8</v>
      </c>
      <c r="G100" s="16">
        <f>SUM(C100:F100)</f>
        <v>176.5</v>
      </c>
      <c r="H100" s="16">
        <v>319.5</v>
      </c>
      <c r="I100" s="16">
        <v>4.3</v>
      </c>
      <c r="J100" s="16">
        <v>59.7</v>
      </c>
      <c r="K100" s="16">
        <v>14.4</v>
      </c>
      <c r="L100" s="16">
        <f>SUM(H100:K100)</f>
        <v>397.9</v>
      </c>
      <c r="M100" s="17">
        <f t="shared" si="59"/>
        <v>221.39999999999998</v>
      </c>
      <c r="N100" s="92">
        <f>+M100/G100*100</f>
        <v>125.43909348441925</v>
      </c>
      <c r="O100" s="18"/>
      <c r="P100" s="18"/>
      <c r="Q100" s="18"/>
      <c r="R100" s="18"/>
      <c r="S100" s="18"/>
    </row>
    <row r="101" spans="2:19" ht="15.95" customHeight="1" x14ac:dyDescent="0.2">
      <c r="B101" s="93" t="s">
        <v>99</v>
      </c>
      <c r="C101" s="94">
        <f t="shared" ref="C101:L101" si="68">+C102+C105+C116</f>
        <v>67.3</v>
      </c>
      <c r="D101" s="94">
        <f t="shared" si="68"/>
        <v>54497.9</v>
      </c>
      <c r="E101" s="94">
        <f t="shared" si="68"/>
        <v>16165.300000000001</v>
      </c>
      <c r="F101" s="94">
        <f t="shared" si="68"/>
        <v>19349.800000000003</v>
      </c>
      <c r="G101" s="94">
        <f t="shared" si="68"/>
        <v>90080.3</v>
      </c>
      <c r="H101" s="94">
        <f t="shared" si="68"/>
        <v>15868.6</v>
      </c>
      <c r="I101" s="94">
        <f t="shared" si="68"/>
        <v>167826</v>
      </c>
      <c r="J101" s="94">
        <f t="shared" si="68"/>
        <v>4826.8999999999996</v>
      </c>
      <c r="K101" s="94">
        <f t="shared" si="68"/>
        <v>25623.399999999998</v>
      </c>
      <c r="L101" s="94">
        <f t="shared" si="68"/>
        <v>214144.9</v>
      </c>
      <c r="M101" s="95">
        <f t="shared" si="59"/>
        <v>124064.59999999999</v>
      </c>
      <c r="N101" s="94">
        <f>+M101/G101*100</f>
        <v>137.72667275752855</v>
      </c>
      <c r="O101" s="18"/>
      <c r="P101" s="18"/>
      <c r="Q101" s="96"/>
      <c r="R101" s="96"/>
    </row>
    <row r="102" spans="2:19" ht="15.95" customHeight="1" x14ac:dyDescent="0.2">
      <c r="B102" s="97" t="s">
        <v>100</v>
      </c>
      <c r="C102" s="98">
        <f>+C104+C103</f>
        <v>0</v>
      </c>
      <c r="D102" s="98">
        <f t="shared" ref="D102:L102" si="69">+D104+D103</f>
        <v>59.9</v>
      </c>
      <c r="E102" s="98">
        <f t="shared" si="69"/>
        <v>0</v>
      </c>
      <c r="F102" s="98">
        <f t="shared" si="69"/>
        <v>123.9</v>
      </c>
      <c r="G102" s="98">
        <f t="shared" si="69"/>
        <v>183.8</v>
      </c>
      <c r="H102" s="98">
        <f t="shared" si="69"/>
        <v>0</v>
      </c>
      <c r="I102" s="98">
        <f t="shared" si="69"/>
        <v>6213.6</v>
      </c>
      <c r="J102" s="98">
        <f t="shared" si="69"/>
        <v>0</v>
      </c>
      <c r="K102" s="98">
        <f t="shared" si="69"/>
        <v>0</v>
      </c>
      <c r="L102" s="98">
        <f t="shared" si="69"/>
        <v>6213.6</v>
      </c>
      <c r="M102" s="98">
        <f t="shared" si="59"/>
        <v>6029.8</v>
      </c>
      <c r="N102" s="99">
        <v>0</v>
      </c>
      <c r="O102" s="18"/>
      <c r="P102" s="18"/>
    </row>
    <row r="103" spans="2:19" ht="15.95" customHeight="1" x14ac:dyDescent="0.2">
      <c r="B103" s="100" t="s">
        <v>101</v>
      </c>
      <c r="C103" s="101">
        <v>0</v>
      </c>
      <c r="D103" s="101">
        <v>0</v>
      </c>
      <c r="E103" s="101">
        <v>0</v>
      </c>
      <c r="F103" s="101">
        <v>0</v>
      </c>
      <c r="G103" s="101">
        <f>SUM(C103:F103)</f>
        <v>0</v>
      </c>
      <c r="H103" s="101">
        <v>0</v>
      </c>
      <c r="I103" s="101">
        <v>6186.3</v>
      </c>
      <c r="J103" s="101">
        <v>0</v>
      </c>
      <c r="K103" s="101">
        <v>0</v>
      </c>
      <c r="L103" s="101">
        <f>SUM(H103:K103)</f>
        <v>6186.3</v>
      </c>
      <c r="M103" s="54">
        <f t="shared" si="59"/>
        <v>6186.3</v>
      </c>
      <c r="N103" s="54">
        <v>0</v>
      </c>
      <c r="O103" s="18"/>
      <c r="P103" s="18"/>
    </row>
    <row r="104" spans="2:19" ht="19.5" customHeight="1" x14ac:dyDescent="0.2">
      <c r="B104" s="100" t="s">
        <v>102</v>
      </c>
      <c r="C104" s="101">
        <v>0</v>
      </c>
      <c r="D104" s="101">
        <v>59.9</v>
      </c>
      <c r="E104" s="101">
        <v>0</v>
      </c>
      <c r="F104" s="101">
        <v>123.9</v>
      </c>
      <c r="G104" s="101">
        <f>SUM(C104:F104)</f>
        <v>183.8</v>
      </c>
      <c r="H104" s="101">
        <v>0</v>
      </c>
      <c r="I104" s="101">
        <v>27.3</v>
      </c>
      <c r="J104" s="101">
        <v>0</v>
      </c>
      <c r="K104" s="101">
        <v>0</v>
      </c>
      <c r="L104" s="101">
        <f>SUM(H104:K104)</f>
        <v>27.3</v>
      </c>
      <c r="M104" s="102">
        <f t="shared" si="59"/>
        <v>-156.5</v>
      </c>
      <c r="N104" s="101">
        <f>+M104/G104*100</f>
        <v>-85.146898803046795</v>
      </c>
      <c r="O104" s="18"/>
      <c r="P104" s="18"/>
    </row>
    <row r="105" spans="2:19" ht="15.95" customHeight="1" x14ac:dyDescent="0.2">
      <c r="B105" s="97" t="s">
        <v>103</v>
      </c>
      <c r="C105" s="98">
        <f t="shared" ref="C105:F105" si="70">+C106+C108</f>
        <v>67.3</v>
      </c>
      <c r="D105" s="98">
        <f t="shared" si="70"/>
        <v>53692.2</v>
      </c>
      <c r="E105" s="98">
        <f t="shared" si="70"/>
        <v>15602.6</v>
      </c>
      <c r="F105" s="98">
        <f t="shared" si="70"/>
        <v>18514.7</v>
      </c>
      <c r="G105" s="98">
        <f>+G106+G108</f>
        <v>87876.800000000003</v>
      </c>
      <c r="H105" s="98">
        <f t="shared" ref="H105:K105" si="71">+H106+H108</f>
        <v>15868.6</v>
      </c>
      <c r="I105" s="98">
        <f t="shared" si="71"/>
        <v>161612.4</v>
      </c>
      <c r="J105" s="98">
        <f t="shared" si="71"/>
        <v>4826.8999999999996</v>
      </c>
      <c r="K105" s="98">
        <f t="shared" si="71"/>
        <v>25623.399999999998</v>
      </c>
      <c r="L105" s="98">
        <f>+L106+L108</f>
        <v>207931.3</v>
      </c>
      <c r="M105" s="98">
        <f t="shared" si="59"/>
        <v>120054.49999999999</v>
      </c>
      <c r="N105" s="103">
        <f>+M105/G105*100</f>
        <v>136.61683174626293</v>
      </c>
      <c r="O105" s="18"/>
      <c r="P105" s="18"/>
    </row>
    <row r="106" spans="2:19" ht="15.95" customHeight="1" x14ac:dyDescent="0.2">
      <c r="B106" s="104" t="s">
        <v>104</v>
      </c>
      <c r="C106" s="105">
        <v>0</v>
      </c>
      <c r="D106" s="105">
        <f t="shared" ref="D106:K106" si="72">+D107</f>
        <v>0</v>
      </c>
      <c r="E106" s="105">
        <f t="shared" si="72"/>
        <v>0</v>
      </c>
      <c r="F106" s="105">
        <f t="shared" si="72"/>
        <v>0</v>
      </c>
      <c r="G106" s="105">
        <f>+G107</f>
        <v>0</v>
      </c>
      <c r="H106" s="105">
        <f t="shared" si="72"/>
        <v>0</v>
      </c>
      <c r="I106" s="105">
        <f t="shared" si="72"/>
        <v>0</v>
      </c>
      <c r="J106" s="105">
        <f t="shared" si="72"/>
        <v>0</v>
      </c>
      <c r="K106" s="105">
        <f t="shared" si="72"/>
        <v>0</v>
      </c>
      <c r="L106" s="105">
        <f>+L107</f>
        <v>0</v>
      </c>
      <c r="M106" s="106">
        <f>+M107</f>
        <v>0</v>
      </c>
      <c r="N106" s="107">
        <v>0</v>
      </c>
      <c r="O106" s="18"/>
      <c r="P106" s="18"/>
    </row>
    <row r="107" spans="2:19" ht="15.95" customHeight="1" x14ac:dyDescent="0.2">
      <c r="B107" s="33" t="s">
        <v>105</v>
      </c>
      <c r="C107" s="101">
        <v>0</v>
      </c>
      <c r="D107" s="101">
        <v>0</v>
      </c>
      <c r="E107" s="101">
        <v>0</v>
      </c>
      <c r="F107" s="101">
        <v>0</v>
      </c>
      <c r="G107" s="101">
        <f>SUM(C107:F107)</f>
        <v>0</v>
      </c>
      <c r="H107" s="101">
        <v>0</v>
      </c>
      <c r="I107" s="101">
        <v>0</v>
      </c>
      <c r="J107" s="101">
        <v>0</v>
      </c>
      <c r="K107" s="101">
        <v>0</v>
      </c>
      <c r="L107" s="101">
        <f>SUM(H107:K107)</f>
        <v>0</v>
      </c>
      <c r="M107" s="106">
        <f t="shared" ref="M107:M136" si="73">+L107-G107</f>
        <v>0</v>
      </c>
      <c r="N107" s="107">
        <v>0</v>
      </c>
      <c r="O107" s="18"/>
      <c r="P107" s="18"/>
    </row>
    <row r="108" spans="2:19" ht="15.95" customHeight="1" x14ac:dyDescent="0.2">
      <c r="B108" s="104" t="s">
        <v>106</v>
      </c>
      <c r="C108" s="108">
        <f t="shared" ref="C108:F108" si="74">+C110+C113+C109</f>
        <v>67.3</v>
      </c>
      <c r="D108" s="108">
        <f t="shared" si="74"/>
        <v>53692.2</v>
      </c>
      <c r="E108" s="108">
        <f t="shared" si="74"/>
        <v>15602.6</v>
      </c>
      <c r="F108" s="108">
        <f t="shared" si="74"/>
        <v>18514.7</v>
      </c>
      <c r="G108" s="108">
        <f>+G110+G113+G109</f>
        <v>87876.800000000003</v>
      </c>
      <c r="H108" s="108">
        <f t="shared" ref="H108:K108" si="75">+H110+H113+H109</f>
        <v>15868.6</v>
      </c>
      <c r="I108" s="108">
        <f t="shared" si="75"/>
        <v>161612.4</v>
      </c>
      <c r="J108" s="108">
        <f t="shared" si="75"/>
        <v>4826.8999999999996</v>
      </c>
      <c r="K108" s="108">
        <f t="shared" si="75"/>
        <v>25623.399999999998</v>
      </c>
      <c r="L108" s="108">
        <f>+L110+L113+L109</f>
        <v>207931.3</v>
      </c>
      <c r="M108" s="109">
        <f t="shared" si="73"/>
        <v>120054.49999999999</v>
      </c>
      <c r="N108" s="110">
        <f>+M108/G108*100</f>
        <v>136.61683174626293</v>
      </c>
      <c r="O108" s="18"/>
      <c r="P108" s="18"/>
    </row>
    <row r="109" spans="2:19" ht="15.95" customHeight="1" x14ac:dyDescent="0.2">
      <c r="B109" s="111" t="s">
        <v>107</v>
      </c>
      <c r="C109" s="94">
        <v>0</v>
      </c>
      <c r="D109" s="94">
        <v>0</v>
      </c>
      <c r="E109" s="94">
        <v>0</v>
      </c>
      <c r="F109" s="94">
        <v>0</v>
      </c>
      <c r="G109" s="94">
        <f>SUM(C109:F109)</f>
        <v>0</v>
      </c>
      <c r="H109" s="94">
        <v>0</v>
      </c>
      <c r="I109" s="94">
        <v>0</v>
      </c>
      <c r="J109" s="94">
        <v>0</v>
      </c>
      <c r="K109" s="94">
        <v>0</v>
      </c>
      <c r="L109" s="94">
        <f>SUM(H109:K109)</f>
        <v>0</v>
      </c>
      <c r="M109" s="112">
        <f t="shared" si="73"/>
        <v>0</v>
      </c>
      <c r="N109" s="113" t="s">
        <v>108</v>
      </c>
      <c r="O109" s="18"/>
      <c r="P109" s="18"/>
    </row>
    <row r="110" spans="2:19" ht="15.95" customHeight="1" x14ac:dyDescent="0.2">
      <c r="B110" s="111" t="s">
        <v>109</v>
      </c>
      <c r="C110" s="95">
        <f t="shared" ref="C110:F110" si="76">+C111+C112</f>
        <v>0</v>
      </c>
      <c r="D110" s="95">
        <f t="shared" si="76"/>
        <v>30000</v>
      </c>
      <c r="E110" s="95">
        <f t="shared" si="76"/>
        <v>15000</v>
      </c>
      <c r="F110" s="95">
        <f t="shared" si="76"/>
        <v>15000</v>
      </c>
      <c r="G110" s="95">
        <f>+G111+G112</f>
        <v>60000</v>
      </c>
      <c r="H110" s="95">
        <f t="shared" ref="H110:K110" si="77">+H111+H112</f>
        <v>0</v>
      </c>
      <c r="I110" s="95">
        <f t="shared" si="77"/>
        <v>157488.79999999999</v>
      </c>
      <c r="J110" s="95">
        <f t="shared" si="77"/>
        <v>0</v>
      </c>
      <c r="K110" s="95">
        <f t="shared" si="77"/>
        <v>153.80000000000001</v>
      </c>
      <c r="L110" s="95">
        <f>+L111+L112</f>
        <v>157642.59999999998</v>
      </c>
      <c r="M110" s="29">
        <f t="shared" si="73"/>
        <v>97642.599999999977</v>
      </c>
      <c r="N110" s="94">
        <f>+M110/G110*100</f>
        <v>162.73766666666663</v>
      </c>
      <c r="O110" s="18"/>
      <c r="P110" s="18"/>
    </row>
    <row r="111" spans="2:19" ht="15.95" customHeight="1" x14ac:dyDescent="0.2">
      <c r="B111" s="114" t="s">
        <v>110</v>
      </c>
      <c r="C111" s="101">
        <v>0</v>
      </c>
      <c r="D111" s="101">
        <v>30000</v>
      </c>
      <c r="E111" s="101">
        <v>15000</v>
      </c>
      <c r="F111" s="101">
        <v>15000</v>
      </c>
      <c r="G111" s="101">
        <f>SUM(C111:F111)</f>
        <v>60000</v>
      </c>
      <c r="H111" s="101">
        <v>0</v>
      </c>
      <c r="I111" s="101">
        <v>0</v>
      </c>
      <c r="J111" s="101">
        <v>0</v>
      </c>
      <c r="K111" s="101">
        <v>0</v>
      </c>
      <c r="L111" s="101">
        <f>SUM(H111:K111)</f>
        <v>0</v>
      </c>
      <c r="M111" s="115">
        <f t="shared" si="73"/>
        <v>-60000</v>
      </c>
      <c r="N111" s="101">
        <f>+M111/G111*100</f>
        <v>-100</v>
      </c>
      <c r="O111" s="18"/>
      <c r="P111" s="18"/>
    </row>
    <row r="112" spans="2:19" ht="15.95" customHeight="1" x14ac:dyDescent="0.2">
      <c r="B112" s="114" t="s">
        <v>111</v>
      </c>
      <c r="C112" s="101">
        <v>0</v>
      </c>
      <c r="D112" s="101">
        <v>0</v>
      </c>
      <c r="E112" s="101">
        <v>0</v>
      </c>
      <c r="F112" s="101">
        <v>0</v>
      </c>
      <c r="G112" s="101">
        <f>SUM(C112:F112)</f>
        <v>0</v>
      </c>
      <c r="H112" s="101">
        <v>0</v>
      </c>
      <c r="I112" s="101">
        <v>157488.79999999999</v>
      </c>
      <c r="J112" s="101">
        <v>0</v>
      </c>
      <c r="K112" s="101">
        <v>153.80000000000001</v>
      </c>
      <c r="L112" s="101">
        <f>SUM(H112:K112)</f>
        <v>157642.59999999998</v>
      </c>
      <c r="M112" s="115">
        <f t="shared" si="73"/>
        <v>157642.59999999998</v>
      </c>
      <c r="N112" s="54">
        <v>0</v>
      </c>
      <c r="O112" s="18"/>
      <c r="P112" s="18"/>
    </row>
    <row r="113" spans="2:19" ht="15.95" customHeight="1" x14ac:dyDescent="0.2">
      <c r="B113" s="111" t="s">
        <v>112</v>
      </c>
      <c r="C113" s="95">
        <f t="shared" ref="C113:F113" si="78">+C114+C115</f>
        <v>67.3</v>
      </c>
      <c r="D113" s="95">
        <f t="shared" si="78"/>
        <v>23692.2</v>
      </c>
      <c r="E113" s="95">
        <f t="shared" si="78"/>
        <v>602.6</v>
      </c>
      <c r="F113" s="95">
        <f t="shared" si="78"/>
        <v>3514.7</v>
      </c>
      <c r="G113" s="95">
        <f>+G114+G115</f>
        <v>27876.799999999999</v>
      </c>
      <c r="H113" s="95">
        <f t="shared" ref="H113:K113" si="79">+H114+H115</f>
        <v>15868.6</v>
      </c>
      <c r="I113" s="95">
        <f t="shared" si="79"/>
        <v>4123.6000000000004</v>
      </c>
      <c r="J113" s="95">
        <f t="shared" si="79"/>
        <v>4826.8999999999996</v>
      </c>
      <c r="K113" s="95">
        <f t="shared" si="79"/>
        <v>25469.599999999999</v>
      </c>
      <c r="L113" s="95">
        <f>+L114+L115</f>
        <v>50288.7</v>
      </c>
      <c r="M113" s="29">
        <f t="shared" si="73"/>
        <v>22411.899999999998</v>
      </c>
      <c r="N113" s="28">
        <f>+M113/G113*100</f>
        <v>80.396243471273593</v>
      </c>
      <c r="O113" s="18"/>
      <c r="P113" s="18"/>
    </row>
    <row r="114" spans="2:19" ht="15.95" customHeight="1" x14ac:dyDescent="0.2">
      <c r="B114" s="114" t="s">
        <v>113</v>
      </c>
      <c r="C114" s="101">
        <v>0</v>
      </c>
      <c r="D114" s="101">
        <v>0</v>
      </c>
      <c r="E114" s="101">
        <v>0</v>
      </c>
      <c r="F114" s="101">
        <v>0</v>
      </c>
      <c r="G114" s="101">
        <f>SUM(C114:F114)</f>
        <v>0</v>
      </c>
      <c r="H114" s="101">
        <f>SUM(F114:G114)</f>
        <v>0</v>
      </c>
      <c r="I114" s="101">
        <v>0</v>
      </c>
      <c r="J114" s="101">
        <v>0</v>
      </c>
      <c r="K114" s="101">
        <v>0</v>
      </c>
      <c r="L114" s="101">
        <f>SUM(H114:K114)</f>
        <v>0</v>
      </c>
      <c r="M114" s="80">
        <f t="shared" si="73"/>
        <v>0</v>
      </c>
      <c r="N114" s="107">
        <v>0</v>
      </c>
      <c r="O114" s="18"/>
      <c r="P114" s="18"/>
    </row>
    <row r="115" spans="2:19" ht="15.95" customHeight="1" x14ac:dyDescent="0.2">
      <c r="B115" s="114" t="s">
        <v>114</v>
      </c>
      <c r="C115" s="116">
        <v>67.3</v>
      </c>
      <c r="D115" s="102">
        <v>23692.2</v>
      </c>
      <c r="E115" s="102">
        <v>602.6</v>
      </c>
      <c r="F115" s="102">
        <v>3514.7</v>
      </c>
      <c r="G115" s="101">
        <f>SUM(C115:F115)</f>
        <v>27876.799999999999</v>
      </c>
      <c r="H115" s="116">
        <v>15868.6</v>
      </c>
      <c r="I115" s="102">
        <v>4123.6000000000004</v>
      </c>
      <c r="J115" s="102">
        <v>4826.8999999999996</v>
      </c>
      <c r="K115" s="102">
        <v>25469.599999999999</v>
      </c>
      <c r="L115" s="101">
        <f>SUM(H115:K115)</f>
        <v>50288.7</v>
      </c>
      <c r="M115" s="115">
        <f t="shared" si="73"/>
        <v>22411.899999999998</v>
      </c>
      <c r="N115" s="117">
        <f>+M115/G115*100</f>
        <v>80.396243471273593</v>
      </c>
      <c r="O115" s="18"/>
      <c r="P115" s="18"/>
    </row>
    <row r="116" spans="2:19" ht="15.95" customHeight="1" x14ac:dyDescent="0.2">
      <c r="B116" s="97" t="s">
        <v>115</v>
      </c>
      <c r="C116" s="94">
        <f t="shared" ref="C116:F116" si="80">+C117+C120</f>
        <v>0</v>
      </c>
      <c r="D116" s="94">
        <f t="shared" si="80"/>
        <v>745.8</v>
      </c>
      <c r="E116" s="94">
        <f t="shared" si="80"/>
        <v>562.70000000000005</v>
      </c>
      <c r="F116" s="94">
        <f t="shared" si="80"/>
        <v>711.2</v>
      </c>
      <c r="G116" s="94">
        <f>+G117+G120</f>
        <v>2019.7000000000003</v>
      </c>
      <c r="H116" s="94">
        <f t="shared" ref="H116:K116" si="81">+H117+H120</f>
        <v>0</v>
      </c>
      <c r="I116" s="94">
        <f t="shared" si="81"/>
        <v>0</v>
      </c>
      <c r="J116" s="94">
        <f t="shared" si="81"/>
        <v>0</v>
      </c>
      <c r="K116" s="94">
        <f t="shared" si="81"/>
        <v>0</v>
      </c>
      <c r="L116" s="94">
        <f>+L117+L120</f>
        <v>0</v>
      </c>
      <c r="M116" s="29">
        <f t="shared" si="73"/>
        <v>-2019.7000000000003</v>
      </c>
      <c r="N116" s="28">
        <f>+M116/G116*100</f>
        <v>-100</v>
      </c>
      <c r="O116" s="18"/>
      <c r="P116" s="18"/>
    </row>
    <row r="117" spans="2:19" ht="15.95" customHeight="1" x14ac:dyDescent="0.2">
      <c r="B117" s="111" t="s">
        <v>116</v>
      </c>
      <c r="C117" s="94">
        <f t="shared" ref="C117:F117" si="82">+C118+C119</f>
        <v>0</v>
      </c>
      <c r="D117" s="94">
        <f t="shared" si="82"/>
        <v>745.8</v>
      </c>
      <c r="E117" s="94">
        <f t="shared" si="82"/>
        <v>445.1</v>
      </c>
      <c r="F117" s="94">
        <f t="shared" si="82"/>
        <v>475.9</v>
      </c>
      <c r="G117" s="94">
        <f>+G118+G119</f>
        <v>1666.8000000000002</v>
      </c>
      <c r="H117" s="94">
        <f t="shared" ref="H117:K117" si="83">+H118+H119</f>
        <v>0</v>
      </c>
      <c r="I117" s="94">
        <f t="shared" si="83"/>
        <v>0</v>
      </c>
      <c r="J117" s="94">
        <f t="shared" si="83"/>
        <v>0</v>
      </c>
      <c r="K117" s="94">
        <f t="shared" si="83"/>
        <v>0</v>
      </c>
      <c r="L117" s="94">
        <f>+L118+L119</f>
        <v>0</v>
      </c>
      <c r="M117" s="29">
        <f t="shared" si="73"/>
        <v>-1666.8000000000002</v>
      </c>
      <c r="N117" s="28">
        <f>+M117/G117*100</f>
        <v>-100</v>
      </c>
      <c r="O117" s="18"/>
      <c r="P117" s="18"/>
    </row>
    <row r="118" spans="2:19" ht="15.95" customHeight="1" x14ac:dyDescent="0.2">
      <c r="B118" s="118" t="s">
        <v>117</v>
      </c>
      <c r="C118" s="101">
        <v>0</v>
      </c>
      <c r="D118" s="101">
        <v>745.8</v>
      </c>
      <c r="E118" s="101">
        <v>445.1</v>
      </c>
      <c r="F118" s="101">
        <v>475.9</v>
      </c>
      <c r="G118" s="101">
        <f>SUM(C118:F118)</f>
        <v>1666.8000000000002</v>
      </c>
      <c r="H118" s="101">
        <v>0</v>
      </c>
      <c r="I118" s="101">
        <v>0</v>
      </c>
      <c r="J118" s="101">
        <v>0</v>
      </c>
      <c r="K118" s="101">
        <v>0</v>
      </c>
      <c r="L118" s="101">
        <f>SUM(H118:K118)</f>
        <v>0</v>
      </c>
      <c r="M118" s="115">
        <f t="shared" si="73"/>
        <v>-1666.8000000000002</v>
      </c>
      <c r="N118" s="117">
        <f>+M118/G118*100</f>
        <v>-100</v>
      </c>
      <c r="O118" s="18"/>
      <c r="P118" s="18"/>
    </row>
    <row r="119" spans="2:19" ht="15.95" customHeight="1" x14ac:dyDescent="0.2">
      <c r="B119" s="118" t="s">
        <v>118</v>
      </c>
      <c r="C119" s="119">
        <v>0</v>
      </c>
      <c r="D119" s="119">
        <v>0</v>
      </c>
      <c r="E119" s="119">
        <v>0</v>
      </c>
      <c r="F119" s="119">
        <v>0</v>
      </c>
      <c r="G119" s="101">
        <f>SUM(C119:F119)</f>
        <v>0</v>
      </c>
      <c r="H119" s="119">
        <v>0</v>
      </c>
      <c r="I119" s="119">
        <v>0</v>
      </c>
      <c r="J119" s="119">
        <v>0</v>
      </c>
      <c r="K119" s="119">
        <v>0</v>
      </c>
      <c r="L119" s="101">
        <f>SUM(H119:K119)</f>
        <v>0</v>
      </c>
      <c r="M119" s="65">
        <f t="shared" si="73"/>
        <v>0</v>
      </c>
      <c r="N119" s="54">
        <v>0</v>
      </c>
      <c r="O119" s="18"/>
      <c r="P119" s="18"/>
    </row>
    <row r="120" spans="2:19" ht="15.95" customHeight="1" x14ac:dyDescent="0.2">
      <c r="B120" s="111" t="s">
        <v>119</v>
      </c>
      <c r="C120" s="94">
        <f t="shared" ref="C120:F120" si="84">+C121+C122</f>
        <v>0</v>
      </c>
      <c r="D120" s="94">
        <f t="shared" si="84"/>
        <v>0</v>
      </c>
      <c r="E120" s="94">
        <f t="shared" si="84"/>
        <v>117.6</v>
      </c>
      <c r="F120" s="94">
        <f t="shared" si="84"/>
        <v>235.3</v>
      </c>
      <c r="G120" s="94">
        <f>+G121+G122</f>
        <v>352.9</v>
      </c>
      <c r="H120" s="94">
        <f t="shared" ref="H120:K120" si="85">+H121+H122</f>
        <v>0</v>
      </c>
      <c r="I120" s="94">
        <f t="shared" si="85"/>
        <v>0</v>
      </c>
      <c r="J120" s="94">
        <f t="shared" si="85"/>
        <v>0</v>
      </c>
      <c r="K120" s="94">
        <f t="shared" si="85"/>
        <v>0</v>
      </c>
      <c r="L120" s="94">
        <f>+L121+L122</f>
        <v>0</v>
      </c>
      <c r="M120" s="29">
        <f t="shared" si="73"/>
        <v>-352.9</v>
      </c>
      <c r="N120" s="120">
        <v>0</v>
      </c>
      <c r="O120" s="18"/>
      <c r="P120" s="18"/>
    </row>
    <row r="121" spans="2:19" ht="15.95" customHeight="1" x14ac:dyDescent="0.2">
      <c r="B121" s="118" t="s">
        <v>120</v>
      </c>
      <c r="C121" s="101">
        <v>0</v>
      </c>
      <c r="D121" s="101">
        <v>0</v>
      </c>
      <c r="E121" s="101">
        <v>117.6</v>
      </c>
      <c r="F121" s="101">
        <v>235.3</v>
      </c>
      <c r="G121" s="101">
        <f>SUM(C121:F121)</f>
        <v>352.9</v>
      </c>
      <c r="H121" s="101">
        <v>0</v>
      </c>
      <c r="I121" s="101">
        <v>0</v>
      </c>
      <c r="J121" s="101">
        <v>0</v>
      </c>
      <c r="K121" s="101">
        <v>0</v>
      </c>
      <c r="L121" s="101">
        <f>SUM(H121:K121)</f>
        <v>0</v>
      </c>
      <c r="M121" s="115">
        <f t="shared" si="73"/>
        <v>-352.9</v>
      </c>
      <c r="N121" s="54">
        <v>0</v>
      </c>
      <c r="O121" s="18"/>
      <c r="P121" s="18"/>
    </row>
    <row r="122" spans="2:19" ht="15.95" customHeight="1" x14ac:dyDescent="0.2">
      <c r="B122" s="118" t="s">
        <v>121</v>
      </c>
      <c r="C122" s="101">
        <v>0</v>
      </c>
      <c r="D122" s="101">
        <v>0</v>
      </c>
      <c r="E122" s="101">
        <v>0</v>
      </c>
      <c r="F122" s="101">
        <v>0</v>
      </c>
      <c r="G122" s="101">
        <f>SUM(C122:F122)</f>
        <v>0</v>
      </c>
      <c r="H122" s="101">
        <v>0</v>
      </c>
      <c r="I122" s="101">
        <v>0</v>
      </c>
      <c r="J122" s="101">
        <v>0</v>
      </c>
      <c r="K122" s="101">
        <v>0</v>
      </c>
      <c r="L122" s="101">
        <f>SUM(H122:K122)</f>
        <v>0</v>
      </c>
      <c r="M122" s="115">
        <f t="shared" si="73"/>
        <v>0</v>
      </c>
      <c r="N122" s="54">
        <v>0</v>
      </c>
      <c r="O122" s="18"/>
      <c r="P122" s="18"/>
    </row>
    <row r="123" spans="2:19" ht="30" customHeight="1" x14ac:dyDescent="0.2">
      <c r="B123" s="121" t="s">
        <v>122</v>
      </c>
      <c r="C123" s="122">
        <v>104</v>
      </c>
      <c r="D123" s="122">
        <v>52.4</v>
      </c>
      <c r="E123" s="122">
        <v>225.2</v>
      </c>
      <c r="F123" s="122">
        <v>564.1</v>
      </c>
      <c r="G123" s="122">
        <f>SUM(C123:F123)</f>
        <v>945.7</v>
      </c>
      <c r="H123" s="122">
        <v>411.6</v>
      </c>
      <c r="I123" s="122">
        <v>13.7</v>
      </c>
      <c r="J123" s="122">
        <v>356.8</v>
      </c>
      <c r="K123" s="122">
        <v>47.5</v>
      </c>
      <c r="L123" s="122">
        <f>SUM(H123:K123)</f>
        <v>829.6</v>
      </c>
      <c r="M123" s="123">
        <f t="shared" si="73"/>
        <v>-116.10000000000002</v>
      </c>
      <c r="N123" s="124">
        <f>+M123/G123*100</f>
        <v>-12.27662049275669</v>
      </c>
      <c r="O123" s="18"/>
      <c r="P123" s="18"/>
    </row>
    <row r="124" spans="2:19" ht="18.75" customHeight="1" thickBot="1" x14ac:dyDescent="0.25">
      <c r="B124" s="125" t="s">
        <v>97</v>
      </c>
      <c r="C124" s="126">
        <f t="shared" ref="C124:L124" si="86">+C123+C101+C100+C99</f>
        <v>117283.7</v>
      </c>
      <c r="D124" s="126">
        <f t="shared" si="86"/>
        <v>141897.70000000001</v>
      </c>
      <c r="E124" s="126">
        <f t="shared" si="86"/>
        <v>104812.1</v>
      </c>
      <c r="F124" s="126">
        <f t="shared" si="86"/>
        <v>139457.20000000001</v>
      </c>
      <c r="G124" s="127">
        <f t="shared" si="86"/>
        <v>503450.7</v>
      </c>
      <c r="H124" s="126">
        <f t="shared" si="86"/>
        <v>125071.61154079001</v>
      </c>
      <c r="I124" s="126">
        <f t="shared" si="86"/>
        <v>256437.30631116999</v>
      </c>
      <c r="J124" s="126">
        <f t="shared" si="86"/>
        <v>97977.8</v>
      </c>
      <c r="K124" s="126">
        <f t="shared" si="86"/>
        <v>152622.40000000002</v>
      </c>
      <c r="L124" s="127">
        <f t="shared" si="86"/>
        <v>632109.11785196001</v>
      </c>
      <c r="M124" s="128">
        <f t="shared" si="73"/>
        <v>128658.41785196</v>
      </c>
      <c r="N124" s="126">
        <f>+M124/G124*100</f>
        <v>25.555316111778168</v>
      </c>
      <c r="O124" s="18"/>
      <c r="P124" s="18"/>
      <c r="Q124" s="90"/>
      <c r="R124" s="90"/>
      <c r="S124" s="90"/>
    </row>
    <row r="125" spans="2:19" ht="15.95" customHeight="1" thickTop="1" x14ac:dyDescent="0.2">
      <c r="B125" s="129" t="s">
        <v>123</v>
      </c>
      <c r="C125" s="130">
        <f t="shared" ref="C125:K125" si="87">SUM(C126:C134)</f>
        <v>785.5</v>
      </c>
      <c r="D125" s="130">
        <f t="shared" si="87"/>
        <v>567.70000000000005</v>
      </c>
      <c r="E125" s="130">
        <f>SUM(E126:E134)</f>
        <v>671.9000000000002</v>
      </c>
      <c r="F125" s="130">
        <f>SUM(F126:F134)</f>
        <v>2548.7999999999997</v>
      </c>
      <c r="G125" s="130">
        <f t="shared" si="87"/>
        <v>4573.9000000000015</v>
      </c>
      <c r="H125" s="130">
        <f t="shared" si="87"/>
        <v>691.8</v>
      </c>
      <c r="I125" s="130">
        <f>SUM(I126:I134)</f>
        <v>635.1</v>
      </c>
      <c r="J125" s="130">
        <f t="shared" ref="J125" si="88">SUM(J126:J134)</f>
        <v>734.5</v>
      </c>
      <c r="K125" s="130">
        <f t="shared" si="87"/>
        <v>2833.5</v>
      </c>
      <c r="L125" s="123">
        <f t="shared" ref="L125" si="89">SUM(H125:K125)</f>
        <v>4894.8999999999996</v>
      </c>
      <c r="M125" s="123">
        <f t="shared" si="73"/>
        <v>320.99999999999818</v>
      </c>
      <c r="N125" s="122">
        <f>+M125/G125*100</f>
        <v>7.0180808500404046</v>
      </c>
      <c r="O125" s="18"/>
      <c r="P125" s="18"/>
      <c r="Q125" s="18"/>
      <c r="R125" s="91"/>
      <c r="S125" s="18"/>
    </row>
    <row r="126" spans="2:19" ht="17.25" customHeight="1" x14ac:dyDescent="0.25">
      <c r="B126" s="131" t="s">
        <v>124</v>
      </c>
      <c r="C126" s="132">
        <v>508.3</v>
      </c>
      <c r="D126" s="132">
        <v>467.6</v>
      </c>
      <c r="E126" s="132">
        <v>510.5</v>
      </c>
      <c r="F126" s="132">
        <v>513.9</v>
      </c>
      <c r="G126" s="132">
        <f t="shared" ref="G126:G134" si="90">SUM(C126:F126)</f>
        <v>2000.3000000000002</v>
      </c>
      <c r="H126" s="132">
        <v>538.29999999999995</v>
      </c>
      <c r="I126" s="132">
        <v>521</v>
      </c>
      <c r="J126" s="132">
        <v>561.20000000000005</v>
      </c>
      <c r="K126" s="132">
        <v>545.70000000000005</v>
      </c>
      <c r="L126" s="133">
        <f>SUM(H126:K126)</f>
        <v>2166.1999999999998</v>
      </c>
      <c r="M126" s="133">
        <f t="shared" si="73"/>
        <v>165.89999999999964</v>
      </c>
      <c r="N126" s="132">
        <f>+M126/G126*100</f>
        <v>8.2937559366094895</v>
      </c>
      <c r="O126" s="18"/>
      <c r="P126" s="18"/>
      <c r="Q126" s="18"/>
      <c r="R126" s="91"/>
      <c r="S126" s="18"/>
    </row>
    <row r="127" spans="2:19" ht="17.25" customHeight="1" x14ac:dyDescent="0.2">
      <c r="B127" s="134" t="s">
        <v>125</v>
      </c>
      <c r="C127" s="132">
        <v>113.6</v>
      </c>
      <c r="D127" s="132">
        <v>36</v>
      </c>
      <c r="E127" s="132">
        <v>47.7</v>
      </c>
      <c r="F127" s="132">
        <v>42</v>
      </c>
      <c r="G127" s="132">
        <f t="shared" si="90"/>
        <v>239.3</v>
      </c>
      <c r="H127" s="132">
        <v>35.6</v>
      </c>
      <c r="I127" s="132">
        <v>53.3</v>
      </c>
      <c r="J127" s="132">
        <v>63.7</v>
      </c>
      <c r="K127" s="132">
        <v>55.6</v>
      </c>
      <c r="L127" s="133">
        <f t="shared" ref="L127:L133" si="91">SUM(H127:K127)</f>
        <v>208.20000000000002</v>
      </c>
      <c r="M127" s="133">
        <f t="shared" si="73"/>
        <v>-31.099999999999994</v>
      </c>
      <c r="N127" s="132">
        <f t="shared" ref="N127:N128" si="92">+M127/G127*100</f>
        <v>-12.996239030505638</v>
      </c>
      <c r="O127" s="18"/>
      <c r="P127" s="18"/>
      <c r="R127" s="90"/>
    </row>
    <row r="128" spans="2:19" ht="17.25" customHeight="1" x14ac:dyDescent="0.2">
      <c r="B128" s="134" t="s">
        <v>126</v>
      </c>
      <c r="C128" s="132">
        <v>64.3</v>
      </c>
      <c r="D128" s="132">
        <v>25</v>
      </c>
      <c r="E128" s="132">
        <v>42.7</v>
      </c>
      <c r="F128" s="132">
        <v>14.9</v>
      </c>
      <c r="G128" s="132">
        <f t="shared" si="90"/>
        <v>146.9</v>
      </c>
      <c r="H128" s="132">
        <v>14</v>
      </c>
      <c r="I128" s="132">
        <v>16.100000000000001</v>
      </c>
      <c r="J128" s="132">
        <v>21.8</v>
      </c>
      <c r="K128" s="132">
        <v>25.1</v>
      </c>
      <c r="L128" s="133">
        <f t="shared" si="91"/>
        <v>77</v>
      </c>
      <c r="M128" s="133">
        <f t="shared" si="73"/>
        <v>-69.900000000000006</v>
      </c>
      <c r="N128" s="132">
        <f t="shared" si="92"/>
        <v>-47.583390061266165</v>
      </c>
      <c r="O128" s="18"/>
      <c r="P128" s="18"/>
      <c r="R128" s="90"/>
    </row>
    <row r="129" spans="2:16" ht="17.25" customHeight="1" x14ac:dyDescent="0.2">
      <c r="B129" s="134" t="s">
        <v>127</v>
      </c>
      <c r="C129" s="135">
        <v>0</v>
      </c>
      <c r="D129" s="135">
        <v>0</v>
      </c>
      <c r="E129" s="135">
        <v>0</v>
      </c>
      <c r="F129" s="135">
        <v>0</v>
      </c>
      <c r="G129" s="132">
        <f t="shared" si="90"/>
        <v>0</v>
      </c>
      <c r="H129" s="135">
        <v>0</v>
      </c>
      <c r="I129" s="135">
        <v>0.6</v>
      </c>
      <c r="J129" s="135">
        <v>0</v>
      </c>
      <c r="K129" s="135">
        <v>0.2</v>
      </c>
      <c r="L129" s="133">
        <f t="shared" si="91"/>
        <v>0.8</v>
      </c>
      <c r="M129" s="133">
        <f t="shared" si="73"/>
        <v>0.8</v>
      </c>
      <c r="N129" s="54">
        <v>0</v>
      </c>
      <c r="O129" s="18"/>
      <c r="P129" s="18"/>
    </row>
    <row r="130" spans="2:16" ht="17.25" customHeight="1" x14ac:dyDescent="0.2">
      <c r="B130" s="134" t="s">
        <v>128</v>
      </c>
      <c r="C130" s="132">
        <v>0</v>
      </c>
      <c r="D130" s="39">
        <v>0</v>
      </c>
      <c r="E130" s="39">
        <v>0</v>
      </c>
      <c r="F130" s="39">
        <v>0</v>
      </c>
      <c r="G130" s="132">
        <f t="shared" si="90"/>
        <v>0</v>
      </c>
      <c r="H130" s="132">
        <v>0</v>
      </c>
      <c r="I130" s="39">
        <v>0</v>
      </c>
      <c r="J130" s="39">
        <v>0</v>
      </c>
      <c r="K130" s="39">
        <v>0</v>
      </c>
      <c r="L130" s="133">
        <f t="shared" si="91"/>
        <v>0</v>
      </c>
      <c r="M130" s="136">
        <f t="shared" si="73"/>
        <v>0</v>
      </c>
      <c r="N130" s="107">
        <v>0</v>
      </c>
      <c r="O130" s="18"/>
      <c r="P130" s="18"/>
    </row>
    <row r="131" spans="2:16" ht="17.25" customHeight="1" x14ac:dyDescent="0.2">
      <c r="B131" s="134" t="s">
        <v>129</v>
      </c>
      <c r="C131" s="137">
        <v>4.0999999999999996</v>
      </c>
      <c r="D131" s="137">
        <v>3.4</v>
      </c>
      <c r="E131" s="137">
        <v>4</v>
      </c>
      <c r="F131" s="137">
        <v>3.8</v>
      </c>
      <c r="G131" s="132">
        <f t="shared" ref="G131" si="93">SUM(C131:F131)</f>
        <v>15.3</v>
      </c>
      <c r="H131" s="137">
        <v>3.4</v>
      </c>
      <c r="I131" s="137">
        <v>4.0999999999999996</v>
      </c>
      <c r="J131" s="137">
        <v>4</v>
      </c>
      <c r="K131" s="137">
        <v>4.4000000000000004</v>
      </c>
      <c r="L131" s="133">
        <f t="shared" si="91"/>
        <v>15.9</v>
      </c>
      <c r="M131" s="133">
        <f t="shared" si="73"/>
        <v>0.59999999999999964</v>
      </c>
      <c r="N131" s="117">
        <f t="shared" ref="N131:N136" si="94">+M131/G131*100</f>
        <v>3.9215686274509776</v>
      </c>
      <c r="O131" s="18"/>
      <c r="P131" s="18"/>
    </row>
    <row r="132" spans="2:16" ht="17.25" customHeight="1" x14ac:dyDescent="0.2">
      <c r="B132" s="134" t="s">
        <v>130</v>
      </c>
      <c r="C132" s="132">
        <v>75.099999999999994</v>
      </c>
      <c r="D132" s="132">
        <v>23.1</v>
      </c>
      <c r="E132" s="132">
        <v>53.2</v>
      </c>
      <c r="F132" s="132">
        <v>1957.6</v>
      </c>
      <c r="G132" s="132">
        <f t="shared" si="90"/>
        <v>2109</v>
      </c>
      <c r="H132" s="132">
        <v>81</v>
      </c>
      <c r="I132" s="132">
        <v>29.1</v>
      </c>
      <c r="J132" s="132">
        <v>69.400000000000006</v>
      </c>
      <c r="K132" s="132">
        <v>2190.6</v>
      </c>
      <c r="L132" s="133">
        <f t="shared" si="91"/>
        <v>2370.1</v>
      </c>
      <c r="M132" s="133">
        <f t="shared" si="73"/>
        <v>261.09999999999991</v>
      </c>
      <c r="N132" s="132">
        <f t="shared" si="94"/>
        <v>12.380275011853954</v>
      </c>
      <c r="O132" s="18"/>
      <c r="P132" s="18"/>
    </row>
    <row r="133" spans="2:16" ht="17.25" customHeight="1" x14ac:dyDescent="0.2">
      <c r="B133" s="134" t="s">
        <v>131</v>
      </c>
      <c r="C133" s="137">
        <v>1.7</v>
      </c>
      <c r="D133" s="137">
        <v>1.7</v>
      </c>
      <c r="E133" s="137">
        <v>1.7</v>
      </c>
      <c r="F133" s="137">
        <v>1.7</v>
      </c>
      <c r="G133" s="132">
        <f t="shared" si="90"/>
        <v>6.8</v>
      </c>
      <c r="H133" s="137">
        <v>2.4</v>
      </c>
      <c r="I133" s="137">
        <v>2.6</v>
      </c>
      <c r="J133" s="137">
        <v>1.5</v>
      </c>
      <c r="K133" s="137">
        <v>1.6</v>
      </c>
      <c r="L133" s="133">
        <f t="shared" si="91"/>
        <v>8.1</v>
      </c>
      <c r="M133" s="133">
        <f t="shared" si="73"/>
        <v>1.2999999999999998</v>
      </c>
      <c r="N133" s="117">
        <f t="shared" si="94"/>
        <v>19.117647058823529</v>
      </c>
      <c r="O133" s="18"/>
      <c r="P133" s="18"/>
    </row>
    <row r="134" spans="2:16" ht="16.5" customHeight="1" thickBot="1" x14ac:dyDescent="0.25">
      <c r="B134" s="138" t="s">
        <v>132</v>
      </c>
      <c r="C134" s="139">
        <v>18.399999999999999</v>
      </c>
      <c r="D134" s="139">
        <v>10.9</v>
      </c>
      <c r="E134" s="139">
        <v>12.1</v>
      </c>
      <c r="F134" s="139">
        <v>14.9</v>
      </c>
      <c r="G134" s="132">
        <f t="shared" si="90"/>
        <v>56.3</v>
      </c>
      <c r="H134" s="139">
        <v>17.100000000000001</v>
      </c>
      <c r="I134" s="139">
        <v>8.3000000000000007</v>
      </c>
      <c r="J134" s="139">
        <v>12.9</v>
      </c>
      <c r="K134" s="139">
        <v>10.3</v>
      </c>
      <c r="L134" s="139">
        <f>SUM(H134:K134)</f>
        <v>48.600000000000009</v>
      </c>
      <c r="M134" s="140">
        <f t="shared" si="73"/>
        <v>-7.6999999999999886</v>
      </c>
      <c r="N134" s="141">
        <f t="shared" si="94"/>
        <v>-13.676731793960903</v>
      </c>
      <c r="O134" s="18"/>
      <c r="P134" s="18"/>
    </row>
    <row r="135" spans="2:16" ht="19.5" customHeight="1" thickTop="1" x14ac:dyDescent="0.2">
      <c r="B135" s="142" t="s">
        <v>133</v>
      </c>
      <c r="C135" s="143">
        <f t="shared" ref="C135:K135" si="95">+C125+C124</f>
        <v>118069.2</v>
      </c>
      <c r="D135" s="144">
        <f t="shared" si="95"/>
        <v>142465.40000000002</v>
      </c>
      <c r="E135" s="144">
        <f t="shared" si="95"/>
        <v>105484</v>
      </c>
      <c r="F135" s="144">
        <f>+F125+F124</f>
        <v>142006</v>
      </c>
      <c r="G135" s="143">
        <f t="shared" si="95"/>
        <v>508024.60000000003</v>
      </c>
      <c r="H135" s="145">
        <f t="shared" si="95"/>
        <v>125763.41154079001</v>
      </c>
      <c r="I135" s="145">
        <f t="shared" si="95"/>
        <v>257072.40631116999</v>
      </c>
      <c r="J135" s="145">
        <f t="shared" si="95"/>
        <v>98712.3</v>
      </c>
      <c r="K135" s="145">
        <f t="shared" si="95"/>
        <v>155455.90000000002</v>
      </c>
      <c r="L135" s="145">
        <f t="shared" ref="L135" si="96">SUM(H135:K135)</f>
        <v>637004.01785196003</v>
      </c>
      <c r="M135" s="146">
        <f t="shared" si="73"/>
        <v>128979.41785196</v>
      </c>
      <c r="N135" s="143">
        <f t="shared" si="94"/>
        <v>25.388419744232856</v>
      </c>
      <c r="O135" s="18"/>
      <c r="P135" s="18"/>
    </row>
    <row r="136" spans="2:16" ht="19.5" customHeight="1" x14ac:dyDescent="0.2">
      <c r="B136" s="173" t="s">
        <v>134</v>
      </c>
      <c r="C136" s="174">
        <f>+'[1]cut presupuestaria'!C33</f>
        <v>3412.1</v>
      </c>
      <c r="D136" s="174">
        <f>+'[1]cut presupuestaria'!D33</f>
        <v>2945</v>
      </c>
      <c r="E136" s="174">
        <f>+'[1]cut presupuestaria'!E33</f>
        <v>2090.6999999999998</v>
      </c>
      <c r="F136" s="174">
        <f>+'[1]cut presupuestaria'!F33</f>
        <v>2773.3999999999996</v>
      </c>
      <c r="G136" s="174">
        <f>+'[1]cut presupuestaria'!G33</f>
        <v>11221.199999999999</v>
      </c>
      <c r="H136" s="174">
        <f>+'[1]cut presupuestaria'!H33</f>
        <v>2406.3000000000002</v>
      </c>
      <c r="I136" s="174">
        <f>+'[1]cut presupuestaria'!I33</f>
        <v>2341.4</v>
      </c>
      <c r="J136" s="174">
        <f>+'[1]cut presupuestaria'!J33</f>
        <v>2463.1000000000004</v>
      </c>
      <c r="K136" s="174">
        <f>+'[1]cut presupuestaria'!K33</f>
        <v>2504.6999999999998</v>
      </c>
      <c r="L136" s="174">
        <f>+'[1]cut presupuestaria'!L33</f>
        <v>9715.5</v>
      </c>
      <c r="M136" s="175">
        <f t="shared" si="73"/>
        <v>-1505.6999999999989</v>
      </c>
      <c r="N136" s="175">
        <f t="shared" si="94"/>
        <v>-13.418350978504964</v>
      </c>
      <c r="O136" s="18"/>
      <c r="P136" s="18"/>
    </row>
    <row r="137" spans="2:16" ht="16.5" customHeight="1" x14ac:dyDescent="0.2">
      <c r="B137" s="147" t="s">
        <v>135</v>
      </c>
      <c r="C137" s="148"/>
      <c r="D137" s="148"/>
      <c r="E137" s="148"/>
      <c r="F137" s="148"/>
      <c r="G137" s="149"/>
      <c r="H137" s="148"/>
      <c r="I137" s="148"/>
      <c r="J137" s="148"/>
      <c r="K137" s="148"/>
      <c r="L137" s="148"/>
      <c r="M137" s="150"/>
      <c r="N137" s="151"/>
      <c r="O137" s="18"/>
      <c r="P137" s="18"/>
    </row>
    <row r="138" spans="2:16" ht="15" customHeight="1" x14ac:dyDescent="0.2">
      <c r="B138" s="152" t="s">
        <v>136</v>
      </c>
      <c r="C138" s="153"/>
      <c r="D138" s="153"/>
      <c r="E138" s="153"/>
      <c r="F138" s="153"/>
      <c r="G138" s="153"/>
      <c r="H138" s="153"/>
      <c r="I138" s="153"/>
      <c r="J138" s="153"/>
      <c r="K138" s="153"/>
      <c r="L138" s="153"/>
      <c r="M138" s="153"/>
      <c r="N138" s="154"/>
      <c r="O138" s="18"/>
      <c r="P138" s="18"/>
    </row>
    <row r="139" spans="2:16" s="157" customFormat="1" ht="12.75" customHeight="1" x14ac:dyDescent="0.2">
      <c r="B139" s="155" t="s">
        <v>137</v>
      </c>
      <c r="C139" s="156"/>
      <c r="D139" s="156"/>
      <c r="E139" s="156"/>
      <c r="F139" s="156"/>
      <c r="G139" s="156"/>
      <c r="H139" s="156"/>
      <c r="I139" s="156"/>
      <c r="J139" s="156"/>
      <c r="K139" s="156"/>
      <c r="L139" s="156"/>
      <c r="M139" s="156"/>
      <c r="N139" s="154"/>
      <c r="O139" s="18"/>
      <c r="P139" s="18"/>
    </row>
    <row r="140" spans="2:16" s="157" customFormat="1" ht="14.25" customHeight="1" x14ac:dyDescent="0.2">
      <c r="B140" s="155" t="s">
        <v>138</v>
      </c>
      <c r="C140" s="153"/>
      <c r="D140" s="153"/>
      <c r="E140" s="153"/>
      <c r="F140" s="153"/>
      <c r="G140" s="153"/>
      <c r="H140" s="153"/>
      <c r="I140" s="153"/>
      <c r="J140" s="153"/>
      <c r="K140" s="153"/>
      <c r="L140" s="153"/>
      <c r="M140" s="156"/>
      <c r="N140" s="154"/>
      <c r="O140" s="18"/>
      <c r="P140" s="18"/>
    </row>
    <row r="141" spans="2:16" ht="13.5" customHeight="1" x14ac:dyDescent="0.2">
      <c r="B141" s="158" t="s">
        <v>139</v>
      </c>
      <c r="C141" s="156"/>
      <c r="D141" s="156"/>
      <c r="E141" s="156"/>
      <c r="F141" s="156"/>
      <c r="G141" s="156"/>
      <c r="H141" s="156"/>
      <c r="I141" s="156"/>
      <c r="J141" s="156"/>
      <c r="K141" s="156"/>
      <c r="L141" s="156"/>
      <c r="M141" s="156"/>
      <c r="N141" s="24"/>
      <c r="O141" s="18"/>
      <c r="P141" s="18"/>
    </row>
    <row r="142" spans="2:16" ht="12.75" customHeight="1" x14ac:dyDescent="0.2">
      <c r="C142" s="153"/>
      <c r="D142" s="153"/>
      <c r="E142" s="153"/>
      <c r="F142" s="153"/>
      <c r="G142" s="153"/>
      <c r="H142" s="153"/>
      <c r="I142" s="153"/>
      <c r="J142" s="153"/>
      <c r="K142" s="153"/>
      <c r="L142" s="153"/>
      <c r="M142" s="156"/>
      <c r="N142" s="159"/>
      <c r="O142" s="18"/>
      <c r="P142" s="18"/>
    </row>
    <row r="143" spans="2:16" x14ac:dyDescent="0.2">
      <c r="B143" s="160"/>
      <c r="C143" s="156"/>
      <c r="D143" s="156"/>
      <c r="E143" s="156"/>
      <c r="F143" s="156"/>
      <c r="G143" s="156"/>
      <c r="H143" s="156"/>
      <c r="I143" s="156"/>
      <c r="J143" s="156"/>
      <c r="K143" s="156"/>
      <c r="L143" s="156"/>
      <c r="M143" s="156"/>
      <c r="N143" s="159"/>
      <c r="O143" s="18"/>
      <c r="P143" s="18"/>
    </row>
    <row r="144" spans="2:16" x14ac:dyDescent="0.2">
      <c r="B144" s="160"/>
      <c r="C144" s="153"/>
      <c r="D144" s="153"/>
      <c r="E144" s="153"/>
      <c r="F144" s="153"/>
      <c r="G144" s="153"/>
      <c r="H144" s="153"/>
      <c r="I144" s="153"/>
      <c r="J144" s="153"/>
      <c r="K144" s="153"/>
      <c r="L144" s="153"/>
      <c r="M144" s="156"/>
      <c r="N144" s="161"/>
      <c r="O144" s="18"/>
      <c r="P144" s="18"/>
    </row>
    <row r="145" spans="2:16" x14ac:dyDescent="0.2">
      <c r="B145" s="154"/>
      <c r="C145" s="156"/>
      <c r="D145" s="156"/>
      <c r="E145" s="156"/>
      <c r="F145" s="156"/>
      <c r="G145" s="156"/>
      <c r="H145" s="156"/>
      <c r="I145" s="156"/>
      <c r="J145" s="156"/>
      <c r="K145" s="156"/>
      <c r="L145" s="156"/>
      <c r="M145" s="156"/>
      <c r="N145" s="154"/>
      <c r="O145" s="18"/>
      <c r="P145" s="18"/>
    </row>
    <row r="146" spans="2:16" x14ac:dyDescent="0.2">
      <c r="B146" s="162"/>
      <c r="C146" s="156"/>
      <c r="D146" s="156"/>
      <c r="E146" s="156"/>
      <c r="F146" s="156"/>
      <c r="G146" s="156"/>
      <c r="H146" s="156"/>
      <c r="I146" s="156"/>
      <c r="J146" s="156"/>
      <c r="K146" s="156"/>
      <c r="L146" s="156"/>
      <c r="M146" s="156"/>
      <c r="N146" s="162"/>
      <c r="O146" s="18"/>
      <c r="P146" s="18"/>
    </row>
    <row r="147" spans="2:16" x14ac:dyDescent="0.2">
      <c r="B147" s="162"/>
      <c r="C147" s="163"/>
      <c r="D147" s="163"/>
      <c r="E147" s="163"/>
      <c r="F147" s="163"/>
      <c r="G147" s="163"/>
      <c r="H147" s="163"/>
      <c r="I147" s="163"/>
      <c r="J147" s="163"/>
      <c r="K147" s="163"/>
      <c r="L147" s="163"/>
      <c r="M147" s="156"/>
      <c r="N147" s="162"/>
      <c r="O147" s="18"/>
      <c r="P147" s="18"/>
    </row>
    <row r="148" spans="2:16" x14ac:dyDescent="0.2">
      <c r="B148" s="162"/>
      <c r="C148" s="163"/>
      <c r="D148" s="163"/>
      <c r="E148" s="163"/>
      <c r="F148" s="163"/>
      <c r="G148" s="163"/>
      <c r="H148" s="163"/>
      <c r="I148" s="163"/>
      <c r="J148" s="163"/>
      <c r="K148" s="163"/>
      <c r="L148" s="163"/>
      <c r="M148" s="156"/>
      <c r="N148" s="164"/>
      <c r="O148" s="18"/>
      <c r="P148" s="18"/>
    </row>
    <row r="149" spans="2:16" x14ac:dyDescent="0.2">
      <c r="B149" s="162"/>
      <c r="C149" s="163"/>
      <c r="D149" s="163"/>
      <c r="E149" s="163"/>
      <c r="F149" s="163"/>
      <c r="G149" s="163"/>
      <c r="H149" s="163"/>
      <c r="I149" s="163"/>
      <c r="J149" s="163"/>
      <c r="K149" s="163"/>
      <c r="L149" s="163"/>
      <c r="M149" s="156"/>
      <c r="N149" s="162"/>
      <c r="O149" s="18"/>
      <c r="P149" s="18"/>
    </row>
    <row r="150" spans="2:16" x14ac:dyDescent="0.2">
      <c r="B150" s="162"/>
      <c r="C150" s="156"/>
      <c r="D150" s="156"/>
      <c r="E150" s="156"/>
      <c r="F150" s="156"/>
      <c r="G150" s="156"/>
      <c r="H150" s="163"/>
      <c r="I150" s="163"/>
      <c r="J150" s="163"/>
      <c r="K150" s="163"/>
      <c r="L150" s="163"/>
      <c r="M150" s="165"/>
      <c r="N150" s="162"/>
    </row>
    <row r="151" spans="2:16" x14ac:dyDescent="0.2">
      <c r="B151" s="162"/>
      <c r="C151" s="156"/>
      <c r="D151" s="156"/>
      <c r="E151" s="156"/>
      <c r="F151" s="156"/>
      <c r="G151" s="156"/>
      <c r="M151" s="165"/>
      <c r="N151" s="162"/>
    </row>
    <row r="152" spans="2:16" x14ac:dyDescent="0.2">
      <c r="B152" s="162"/>
      <c r="C152" s="156"/>
      <c r="D152" s="156"/>
      <c r="E152" s="156"/>
      <c r="F152" s="156"/>
      <c r="G152" s="156"/>
      <c r="H152" s="153"/>
      <c r="I152" s="153"/>
      <c r="J152" s="153"/>
      <c r="K152" s="153"/>
      <c r="L152" s="153"/>
      <c r="M152" s="165"/>
      <c r="N152" s="162"/>
    </row>
    <row r="153" spans="2:16" x14ac:dyDescent="0.2">
      <c r="C153" s="156"/>
      <c r="D153" s="156"/>
      <c r="E153" s="156"/>
      <c r="F153" s="156"/>
      <c r="G153" s="156"/>
      <c r="H153" s="163"/>
      <c r="I153" s="163"/>
      <c r="J153" s="163"/>
      <c r="K153" s="163"/>
      <c r="L153" s="163"/>
      <c r="M153" s="163"/>
    </row>
    <row r="154" spans="2:16" x14ac:dyDescent="0.2">
      <c r="C154" s="156"/>
      <c r="D154" s="156"/>
      <c r="E154" s="156"/>
      <c r="F154" s="156"/>
      <c r="G154" s="156"/>
      <c r="H154" s="153"/>
      <c r="I154" s="153"/>
      <c r="J154" s="153"/>
      <c r="K154" s="166"/>
      <c r="L154" s="166"/>
      <c r="M154" s="47"/>
    </row>
    <row r="155" spans="2:16" x14ac:dyDescent="0.2">
      <c r="C155" s="156"/>
      <c r="D155" s="156"/>
      <c r="E155" s="156"/>
      <c r="F155" s="156"/>
      <c r="G155" s="156"/>
      <c r="H155" s="153"/>
      <c r="I155" s="153"/>
      <c r="J155" s="153"/>
      <c r="K155" s="153"/>
      <c r="L155" s="153"/>
      <c r="M155" s="47"/>
    </row>
    <row r="156" spans="2:16" x14ac:dyDescent="0.2">
      <c r="C156" s="156"/>
      <c r="D156" s="156"/>
      <c r="E156" s="156"/>
      <c r="F156" s="156"/>
      <c r="G156" s="156"/>
      <c r="H156" s="153"/>
      <c r="I156" s="153"/>
      <c r="J156" s="153"/>
      <c r="K156" s="153"/>
      <c r="L156" s="153"/>
      <c r="M156" s="47"/>
    </row>
    <row r="157" spans="2:16" x14ac:dyDescent="0.2">
      <c r="C157" s="156"/>
      <c r="D157" s="156"/>
      <c r="E157" s="156"/>
      <c r="F157" s="156"/>
      <c r="G157" s="156"/>
      <c r="H157" s="166"/>
      <c r="I157" s="166"/>
      <c r="J157" s="166"/>
      <c r="K157" s="167"/>
      <c r="L157" s="168"/>
      <c r="M157" s="47"/>
    </row>
    <row r="158" spans="2:16" x14ac:dyDescent="0.2">
      <c r="C158" s="156"/>
      <c r="D158" s="156"/>
      <c r="E158" s="156"/>
      <c r="F158" s="156"/>
      <c r="G158" s="156"/>
      <c r="H158" s="166"/>
      <c r="I158" s="166"/>
      <c r="J158" s="166"/>
      <c r="K158" s="167"/>
      <c r="L158" s="167"/>
      <c r="M158" s="47"/>
    </row>
    <row r="159" spans="2:16" x14ac:dyDescent="0.2">
      <c r="C159" s="156"/>
      <c r="D159" s="156"/>
      <c r="E159" s="156"/>
      <c r="F159" s="156"/>
      <c r="G159" s="156"/>
      <c r="H159" s="166"/>
      <c r="I159" s="166"/>
      <c r="J159" s="166"/>
      <c r="K159" s="166"/>
      <c r="L159" s="166"/>
      <c r="M159" s="169"/>
    </row>
    <row r="160" spans="2:16" x14ac:dyDescent="0.2">
      <c r="C160" s="156"/>
      <c r="D160" s="156"/>
      <c r="E160" s="156"/>
      <c r="F160" s="156"/>
      <c r="G160" s="156"/>
      <c r="H160" s="153"/>
      <c r="I160" s="153"/>
      <c r="J160" s="153"/>
      <c r="K160" s="153"/>
      <c r="L160" s="153"/>
      <c r="M160" s="153"/>
    </row>
    <row r="161" spans="3:13" x14ac:dyDescent="0.2">
      <c r="C161" s="156"/>
      <c r="D161" s="156"/>
      <c r="E161" s="156"/>
      <c r="F161" s="156"/>
      <c r="G161" s="156"/>
      <c r="H161" s="153"/>
      <c r="I161" s="153"/>
      <c r="J161" s="153"/>
      <c r="K161" s="153"/>
      <c r="L161" s="153"/>
      <c r="M161" s="153"/>
    </row>
    <row r="162" spans="3:13" ht="18" customHeight="1" x14ac:dyDescent="0.2">
      <c r="C162" s="156"/>
      <c r="D162" s="156"/>
      <c r="E162" s="156"/>
      <c r="F162" s="156"/>
      <c r="G162" s="156"/>
      <c r="H162" s="170"/>
      <c r="I162" s="170"/>
      <c r="J162" s="170"/>
      <c r="K162" s="170"/>
      <c r="L162" s="171"/>
      <c r="M162" s="169"/>
    </row>
    <row r="163" spans="3:13" ht="21" customHeight="1" x14ac:dyDescent="0.2">
      <c r="C163" s="156"/>
      <c r="D163" s="156"/>
      <c r="E163" s="156"/>
      <c r="F163" s="156"/>
      <c r="G163" s="156"/>
      <c r="H163" s="170"/>
      <c r="I163" s="170"/>
      <c r="J163" s="170"/>
      <c r="K163" s="170"/>
      <c r="L163" s="171"/>
      <c r="M163" s="47"/>
    </row>
    <row r="164" spans="3:13" ht="17.25" customHeight="1" x14ac:dyDescent="0.2">
      <c r="C164" s="153"/>
      <c r="D164" s="153"/>
      <c r="E164" s="153"/>
      <c r="F164" s="153"/>
      <c r="G164" s="153"/>
      <c r="H164" s="170"/>
      <c r="I164" s="170"/>
      <c r="J164" s="170"/>
      <c r="K164" s="170"/>
      <c r="L164" s="171"/>
      <c r="M164" s="47"/>
    </row>
    <row r="165" spans="3:13" ht="20.25" customHeight="1" x14ac:dyDescent="0.2">
      <c r="C165" s="153"/>
      <c r="D165" s="153"/>
      <c r="E165" s="153"/>
      <c r="F165" s="153"/>
      <c r="G165" s="153"/>
      <c r="H165" s="170"/>
      <c r="I165" s="170"/>
      <c r="J165" s="170"/>
      <c r="K165" s="170"/>
      <c r="L165" s="171"/>
      <c r="M165" s="170"/>
    </row>
    <row r="166" spans="3:13" ht="24.75" customHeight="1" x14ac:dyDescent="0.2">
      <c r="C166" s="153"/>
      <c r="D166" s="153"/>
      <c r="E166" s="153"/>
      <c r="F166" s="153"/>
      <c r="G166" s="153"/>
      <c r="H166" s="170"/>
      <c r="I166" s="170"/>
      <c r="J166" s="170"/>
      <c r="K166" s="170"/>
      <c r="L166" s="171"/>
      <c r="M166" s="47"/>
    </row>
    <row r="167" spans="3:13" ht="21.75" customHeight="1" x14ac:dyDescent="0.2">
      <c r="C167" s="153"/>
      <c r="D167" s="153"/>
      <c r="E167" s="153"/>
      <c r="F167" s="153"/>
      <c r="G167" s="153"/>
      <c r="H167" s="170"/>
      <c r="I167" s="170"/>
      <c r="J167" s="170"/>
      <c r="K167" s="170"/>
      <c r="L167" s="171"/>
      <c r="M167" s="47"/>
    </row>
    <row r="168" spans="3:13" ht="33.75" customHeight="1" x14ac:dyDescent="0.2">
      <c r="C168" s="153"/>
      <c r="D168" s="153"/>
      <c r="E168" s="153"/>
      <c r="F168" s="153"/>
      <c r="G168" s="153"/>
      <c r="H168" s="170"/>
      <c r="I168" s="170"/>
      <c r="J168" s="170"/>
      <c r="K168" s="170"/>
      <c r="L168" s="171"/>
      <c r="M168" s="47"/>
    </row>
    <row r="169" spans="3:13" ht="102" x14ac:dyDescent="0.2">
      <c r="C169" s="153"/>
      <c r="D169" s="153"/>
      <c r="E169" s="153"/>
      <c r="F169" s="153"/>
      <c r="G169" s="153"/>
      <c r="H169" s="172"/>
      <c r="I169" s="172"/>
      <c r="J169" s="172"/>
      <c r="K169" s="172"/>
      <c r="L169" s="172"/>
      <c r="M169" s="47"/>
    </row>
    <row r="170" spans="3:13" x14ac:dyDescent="0.2">
      <c r="C170" s="153"/>
      <c r="D170" s="153"/>
      <c r="E170" s="153"/>
      <c r="F170" s="153"/>
      <c r="G170" s="153"/>
      <c r="H170" s="153"/>
      <c r="I170" s="153"/>
      <c r="J170" s="153"/>
    </row>
    <row r="171" spans="3:13" x14ac:dyDescent="0.2">
      <c r="C171" s="153"/>
      <c r="D171" s="153"/>
      <c r="E171" s="153"/>
      <c r="F171" s="153"/>
      <c r="G171" s="153"/>
      <c r="H171" s="153"/>
      <c r="I171" s="153"/>
      <c r="J171" s="153"/>
    </row>
    <row r="172" spans="3:13" x14ac:dyDescent="0.2">
      <c r="C172" s="153"/>
      <c r="D172" s="153"/>
      <c r="E172" s="153"/>
      <c r="F172" s="153"/>
      <c r="G172" s="153"/>
      <c r="H172" s="153"/>
      <c r="I172" s="153"/>
      <c r="J172" s="153"/>
    </row>
    <row r="173" spans="3:13" x14ac:dyDescent="0.2">
      <c r="C173" s="153"/>
      <c r="D173" s="153"/>
      <c r="E173" s="153"/>
      <c r="F173" s="153"/>
      <c r="G173" s="153"/>
      <c r="H173" s="153"/>
      <c r="I173" s="153"/>
      <c r="J173" s="153"/>
    </row>
    <row r="174" spans="3:13" x14ac:dyDescent="0.2">
      <c r="C174" s="153"/>
      <c r="D174" s="153"/>
      <c r="E174" s="153"/>
      <c r="F174" s="153"/>
      <c r="G174" s="153"/>
      <c r="H174" s="153"/>
      <c r="I174" s="153"/>
      <c r="J174" s="153"/>
    </row>
    <row r="175" spans="3:13" x14ac:dyDescent="0.2">
      <c r="C175" s="153"/>
      <c r="D175" s="153"/>
      <c r="E175" s="153"/>
      <c r="F175" s="153"/>
      <c r="G175" s="153"/>
      <c r="H175" s="153"/>
      <c r="I175" s="153"/>
      <c r="J175" s="153"/>
    </row>
    <row r="176" spans="3:13" x14ac:dyDescent="0.2">
      <c r="C176" s="153"/>
      <c r="D176" s="153"/>
      <c r="E176" s="153"/>
      <c r="F176" s="153"/>
      <c r="G176" s="153"/>
      <c r="H176" s="153"/>
      <c r="I176" s="153"/>
      <c r="J176" s="153"/>
    </row>
    <row r="177" spans="3:10" x14ac:dyDescent="0.2">
      <c r="C177" s="153"/>
      <c r="D177" s="153"/>
      <c r="E177" s="153"/>
      <c r="F177" s="153"/>
      <c r="G177" s="153"/>
      <c r="H177" s="153"/>
      <c r="I177" s="153"/>
      <c r="J177" s="153"/>
    </row>
    <row r="178" spans="3:10" x14ac:dyDescent="0.2">
      <c r="C178" s="153"/>
      <c r="D178" s="153"/>
      <c r="E178" s="153"/>
      <c r="F178" s="153"/>
      <c r="G178" s="153"/>
      <c r="H178" s="153"/>
      <c r="I178" s="153"/>
      <c r="J178" s="153"/>
    </row>
    <row r="179" spans="3:10" x14ac:dyDescent="0.2">
      <c r="C179" s="153"/>
      <c r="D179" s="153"/>
      <c r="E179" s="153"/>
      <c r="F179" s="153"/>
      <c r="G179" s="153"/>
      <c r="H179" s="153"/>
      <c r="I179" s="153"/>
      <c r="J179" s="153"/>
    </row>
    <row r="180" spans="3:10" x14ac:dyDescent="0.2">
      <c r="C180" s="153"/>
      <c r="D180" s="153"/>
      <c r="E180" s="153"/>
      <c r="F180" s="153"/>
      <c r="G180" s="153"/>
      <c r="H180" s="153"/>
      <c r="I180" s="153"/>
      <c r="J180" s="153"/>
    </row>
    <row r="181" spans="3:10" x14ac:dyDescent="0.2">
      <c r="C181" s="153"/>
      <c r="D181" s="153"/>
      <c r="E181" s="153"/>
      <c r="F181" s="153"/>
      <c r="G181" s="153"/>
      <c r="H181" s="153"/>
      <c r="I181" s="153"/>
      <c r="J181" s="153"/>
    </row>
    <row r="182" spans="3:10" x14ac:dyDescent="0.2">
      <c r="C182" s="153"/>
      <c r="D182" s="153"/>
      <c r="E182" s="153"/>
      <c r="F182" s="153"/>
      <c r="G182" s="153"/>
      <c r="H182" s="153"/>
      <c r="I182" s="153"/>
      <c r="J182" s="153"/>
    </row>
    <row r="183" spans="3:10" x14ac:dyDescent="0.2">
      <c r="C183" s="153"/>
      <c r="D183" s="153"/>
      <c r="E183" s="153"/>
      <c r="F183" s="153"/>
      <c r="G183" s="153"/>
      <c r="H183" s="153"/>
      <c r="I183" s="153"/>
      <c r="J183" s="153"/>
    </row>
    <row r="184" spans="3:10" x14ac:dyDescent="0.2">
      <c r="C184" s="153"/>
      <c r="D184" s="153"/>
      <c r="E184" s="153"/>
      <c r="F184" s="153"/>
      <c r="G184" s="153"/>
      <c r="H184" s="153"/>
      <c r="I184" s="153"/>
      <c r="J184" s="153"/>
    </row>
    <row r="185" spans="3:10" x14ac:dyDescent="0.2">
      <c r="C185" s="153"/>
      <c r="D185" s="153"/>
      <c r="E185" s="153"/>
      <c r="F185" s="153"/>
      <c r="G185" s="153"/>
      <c r="H185" s="153"/>
      <c r="I185" s="153"/>
      <c r="J185" s="153"/>
    </row>
    <row r="186" spans="3:10" x14ac:dyDescent="0.2">
      <c r="C186" s="153"/>
      <c r="D186" s="153"/>
      <c r="E186" s="153"/>
      <c r="F186" s="153"/>
      <c r="G186" s="153"/>
      <c r="H186" s="153"/>
      <c r="I186" s="153"/>
      <c r="J186" s="153"/>
    </row>
    <row r="187" spans="3:10" x14ac:dyDescent="0.2">
      <c r="C187" s="153"/>
      <c r="D187" s="153"/>
      <c r="E187" s="153"/>
      <c r="F187" s="153"/>
      <c r="G187" s="153"/>
      <c r="H187" s="153"/>
      <c r="I187" s="153"/>
      <c r="J187" s="153"/>
    </row>
    <row r="188" spans="3:10" x14ac:dyDescent="0.2">
      <c r="C188" s="153"/>
      <c r="D188" s="153"/>
      <c r="E188" s="153"/>
      <c r="F188" s="153"/>
      <c r="G188" s="153"/>
      <c r="H188" s="153"/>
      <c r="I188" s="153"/>
      <c r="J188" s="153"/>
    </row>
    <row r="189" spans="3:10" x14ac:dyDescent="0.2">
      <c r="C189" s="153"/>
      <c r="D189" s="153"/>
      <c r="E189" s="153"/>
      <c r="F189" s="153"/>
      <c r="G189" s="153"/>
      <c r="H189" s="153"/>
      <c r="I189" s="153"/>
      <c r="J189" s="153"/>
    </row>
    <row r="190" spans="3:10" x14ac:dyDescent="0.2">
      <c r="C190" s="153"/>
      <c r="D190" s="153"/>
      <c r="E190" s="153"/>
      <c r="F190" s="153"/>
      <c r="G190" s="153"/>
      <c r="H190" s="153"/>
      <c r="I190" s="153"/>
      <c r="J190" s="153"/>
    </row>
    <row r="191" spans="3:10" x14ac:dyDescent="0.2">
      <c r="C191" s="153"/>
      <c r="D191" s="153"/>
      <c r="E191" s="153"/>
      <c r="F191" s="153"/>
      <c r="G191" s="153"/>
      <c r="H191" s="153"/>
      <c r="I191" s="153"/>
      <c r="J191" s="153"/>
    </row>
    <row r="192" spans="3:10" x14ac:dyDescent="0.2">
      <c r="C192" s="153"/>
      <c r="D192" s="153"/>
      <c r="E192" s="153"/>
      <c r="F192" s="153"/>
      <c r="G192" s="153"/>
      <c r="H192" s="153"/>
      <c r="I192" s="153"/>
      <c r="J192" s="153"/>
    </row>
    <row r="193" spans="3:10" x14ac:dyDescent="0.2">
      <c r="C193" s="153"/>
      <c r="D193" s="153"/>
      <c r="E193" s="153"/>
      <c r="F193" s="153"/>
      <c r="G193" s="153"/>
      <c r="H193" s="153"/>
      <c r="I193" s="153"/>
      <c r="J193" s="153"/>
    </row>
    <row r="194" spans="3:10" x14ac:dyDescent="0.2">
      <c r="C194" s="153"/>
      <c r="D194" s="153"/>
      <c r="E194" s="153"/>
      <c r="F194" s="153"/>
      <c r="G194" s="153"/>
      <c r="H194" s="153"/>
      <c r="I194" s="153"/>
      <c r="J194" s="153"/>
    </row>
    <row r="195" spans="3:10" x14ac:dyDescent="0.2">
      <c r="C195" s="153"/>
      <c r="D195" s="153"/>
      <c r="E195" s="153"/>
      <c r="F195" s="153"/>
      <c r="G195" s="153"/>
      <c r="H195" s="153"/>
      <c r="I195" s="153"/>
      <c r="J195" s="153"/>
    </row>
  </sheetData>
  <mergeCells count="10">
    <mergeCell ref="B1:N1"/>
    <mergeCell ref="B3:N3"/>
    <mergeCell ref="B4:N4"/>
    <mergeCell ref="B5:N5"/>
    <mergeCell ref="B6:B7"/>
    <mergeCell ref="C6:F6"/>
    <mergeCell ref="G6:G7"/>
    <mergeCell ref="H6:K6"/>
    <mergeCell ref="L6:L7"/>
    <mergeCell ref="M6:N6"/>
  </mergeCells>
  <printOptions horizontalCentered="1"/>
  <pageMargins left="0" right="0" top="0" bottom="0" header="0" footer="0"/>
  <pageSetup scale="60"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PP</vt:lpstr>
      <vt:lpstr>PP!Área_de_impresión</vt:lpstr>
      <vt:lpstr>PP!Títulos_a_imprimir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Fidelia Raulina Pérez Castillo</dc:creator>
  <cp:lastModifiedBy>Fidelia Raulina Pérez Castillo</cp:lastModifiedBy>
  <dcterms:created xsi:type="dcterms:W3CDTF">2025-06-04T20:11:49Z</dcterms:created>
  <dcterms:modified xsi:type="dcterms:W3CDTF">2025-06-04T20:15:29Z</dcterms:modified>
</cp:coreProperties>
</file>