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fperez_hacienda_gov_do/Documents/Escritorio/2026/INGRESOS FISCALES PARA INTERNET 2026/"/>
    </mc:Choice>
  </mc:AlternateContent>
  <xr:revisionPtr revIDLastSave="12" documentId="8_{25BCBC2F-F8A6-42BF-B707-4F7E86B52258}" xr6:coauthVersionLast="47" xr6:coauthVersionMax="47" xr10:uidLastSave="{CC904D7E-27FD-425B-AF95-7B93B7DB1838}"/>
  <bookViews>
    <workbookView xWindow="28680" yWindow="-120" windowWidth="29040" windowHeight="15720" xr2:uid="{03957552-CAB3-4F35-B792-25A55DD3BA2F}"/>
  </bookViews>
  <sheets>
    <sheet name="DGII (EST)" sheetId="1" r:id="rId1"/>
    <sheet name="DGA (EST)" sheetId="2" r:id="rId2"/>
    <sheet name="TESORERIA (EST)" sheetId="3" r:id="rId3"/>
    <sheet name="cut presupuestaria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0">#N/A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#N/A</definedName>
    <definedName name="\Ñ">#REF!</definedName>
    <definedName name="\O">#N/A</definedName>
    <definedName name="\P">#REF!</definedName>
    <definedName name="\q">#N/A</definedName>
    <definedName name="\R">#N/A</definedName>
    <definedName name="\S">#REF!</definedName>
    <definedName name="\T">#REF!</definedName>
    <definedName name="\T1">#REF!</definedName>
    <definedName name="\T2">[2]BOP!#REF!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>#REF!</definedName>
    <definedName name="__11GAZ_LIABS">#REF!</definedName>
    <definedName name="__123Graph_A" hidden="1">'[3]Crédito SPNF (fiscal)'!#REF!</definedName>
    <definedName name="__123Graph_AChart1" hidden="1">'[4]Cable 2'!#REF!</definedName>
    <definedName name="__123Graph_AChart2" hidden="1">'[4]Cable 2'!#REF!</definedName>
    <definedName name="__123Graph_AChart3" hidden="1">'[4]Cable 2'!#REF!</definedName>
    <definedName name="__123Graph_AChart4" hidden="1">'[4]Cable 2'!#REF!</definedName>
    <definedName name="__123Graph_AChart5" hidden="1">'[4]Cable 2'!#REF!</definedName>
    <definedName name="__123Graph_AChart6" hidden="1">'[4]Cable 2'!#REF!</definedName>
    <definedName name="__123Graph_AChart7" hidden="1">'[4]Cable 2'!#REF!</definedName>
    <definedName name="__123Graph_ACurrent" hidden="1">'[4]Cable 2'!#REF!</definedName>
    <definedName name="__123Graph_AREER" hidden="1">[5]ER!#REF!</definedName>
    <definedName name="__123Graph_B" hidden="1">[6]FLUJO!$B$7929:$C$7929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[5]ER!#REF!</definedName>
    <definedName name="__123Graph_C" hidden="1">[6]FLUJO!$B$7936:$C$7936</definedName>
    <definedName name="__123Graph_CREER" hidden="1">[5]ER!#REF!</definedName>
    <definedName name="__123Graph_D" hidden="1">[6]FLUJO!$B$7942:$C$7942</definedName>
    <definedName name="__123Graph_E" hidden="1">[7]PFMON!#REF!</definedName>
    <definedName name="__123Graph_F" hidden="1">#N/A</definedName>
    <definedName name="__123Graph_X" hidden="1">[6]FLUJO!$B$7906:$C$7906</definedName>
    <definedName name="__12INT_RESERVES">#REF!</definedName>
    <definedName name="__1r">#REF!</definedName>
    <definedName name="__2Macros_Import_.qbop">[8]!'[Macros Import].qbop'</definedName>
    <definedName name="__3__123Graph_ACPI_ER_LOG" hidden="1">[5]ER!#REF!</definedName>
    <definedName name="__4__123Graph_BCPI_ER_LOG" hidden="1">[5]ER!#REF!</definedName>
    <definedName name="__5__123Graph_BIBA_IBRD" hidden="1">[5]WB!#REF!</definedName>
    <definedName name="__6B.2_B.3">#REF!</definedName>
    <definedName name="__7B.4___5">#REF!</definedName>
    <definedName name="__8CONSOL_B2">#REF!</definedName>
    <definedName name="__9CONSOL_DEPOSITS">'[9]A 11'!#REF!</definedName>
    <definedName name="__AUS1">#N/A</definedName>
    <definedName name="__DEG1">#N/A</definedName>
    <definedName name="__DKR1">#N/A</definedName>
    <definedName name="__ECU1">#N/A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'[2]Imp:DSA output'!$O$9:$R$464</definedName>
    <definedName name="__YR89">'[2]Imp:DSA output'!$C$9:$C$464</definedName>
    <definedName name="__YR90">'[2]Imp:DSA output'!$D$9:$D$464</definedName>
    <definedName name="__YR91">'[2]Imp:DSA output'!$E$9:$E$464</definedName>
    <definedName name="__YR92">'[2]Imp:DSA output'!$F$9:$F$464</definedName>
    <definedName name="__YR93">'[2]Imp:DSA output'!$G$9:$G$464</definedName>
    <definedName name="__YR94">'[2]Imp:DSA output'!$H$9:$H$464</definedName>
    <definedName name="__YR95">'[2]Imp:DSA output'!$I$9:$I$464</definedName>
    <definedName name="_1">#N/A</definedName>
    <definedName name="_10__123Graph_AWB_ADJ_PRJ" hidden="1">[10]WB!$Q$255:$AK$255</definedName>
    <definedName name="_10FA_L">#REF!</definedName>
    <definedName name="_11__123Graph_BCPI_ER_LOG" hidden="1">[10]ER!#REF!</definedName>
    <definedName name="_11GAZ_LIABS">#REF!</definedName>
    <definedName name="_12__123Graph_BIBA_IBRD" hidden="1">[10]WB!#REF!</definedName>
    <definedName name="_12INT_RESERVES">#REF!</definedName>
    <definedName name="_15Macros_Import_.qbop">[8]!'[Macros Import].qbop'</definedName>
    <definedName name="_16__123Graph_BWB_ADJ_PRJ" hidden="1">[10]WB!$Q$257:$AK$257</definedName>
    <definedName name="_1987">#N/A</definedName>
    <definedName name="_1IMPRESION">#REF!</definedName>
    <definedName name="_1Macros_Import_.qbop">#N/A</definedName>
    <definedName name="_1r">#REF!</definedName>
    <definedName name="_2">#N/A</definedName>
    <definedName name="_2__123Graph_ACPI_ER_LOG" hidden="1">[10]ER!#REF!</definedName>
    <definedName name="_20__123Graph_XREALEX_WAGE" hidden="1">[11]PRIVATE!#REF!</definedName>
    <definedName name="_27__123Graph_ACPI_ER_LOG" hidden="1">[5]ER!#REF!</definedName>
    <definedName name="_27_0CUADRO_N__4.">[12]monthly!#REF!</definedName>
    <definedName name="_28B.2_B.3">#REF!</definedName>
    <definedName name="_29B.4___5">#REF!</definedName>
    <definedName name="_2IMPRESION">#REF!</definedName>
    <definedName name="_3">#N/A</definedName>
    <definedName name="_3.__No_club_de_París__Después_del_30_Jun_84">#N/A</definedName>
    <definedName name="_3__123Graph_ACPI_ER_LOG" hidden="1">[5]ER!#REF!</definedName>
    <definedName name="_30CONSOL_B2">#REF!</definedName>
    <definedName name="_31_0GRÁFICO_N_10.2">[12]monthly!#REF!</definedName>
    <definedName name="_32FA_L">#REF!</definedName>
    <definedName name="_33GAZ_LIABS">#REF!</definedName>
    <definedName name="_34INT_RESERVES">#REF!</definedName>
    <definedName name="_39__123Graph_BCPI_ER_LOG" hidden="1">[5]ER!#REF!</definedName>
    <definedName name="_4">#N/A</definedName>
    <definedName name="_4__123Graph_BCPI_ER_LOG" hidden="1">[5]ER!#REF!</definedName>
    <definedName name="_5">#N/A</definedName>
    <definedName name="_5__123Graph_BIBA_IBRD" hidden="1">[5]WB!#REF!</definedName>
    <definedName name="_51__123Graph_BIBA_IBRD" hidden="1">[5]WB!#REF!</definedName>
    <definedName name="_52B.2_B.3">#REF!</definedName>
    <definedName name="_53B.4___5">#REF!</definedName>
    <definedName name="_54CONSOL_B2">#REF!</definedName>
    <definedName name="_6">#N/A</definedName>
    <definedName name="_6__123Graph_AIBA_IBRD" hidden="1">[10]WB!$Q$62:$AK$62</definedName>
    <definedName name="_68CONSOL_DEPOSITS">'[9]A 11'!#REF!</definedName>
    <definedName name="_69FA_L">#REF!</definedName>
    <definedName name="_6B.2_B.3">#REF!</definedName>
    <definedName name="_7">#N/A</definedName>
    <definedName name="_70GAZ_LIABS">#REF!</definedName>
    <definedName name="_71INT_RESERVES">#REF!</definedName>
    <definedName name="_7B.4___5">#REF!</definedName>
    <definedName name="_8">#N/A</definedName>
    <definedName name="_8CONSOL_B2">#REF!</definedName>
    <definedName name="_AUS1">#N/A</definedName>
    <definedName name="_D">#REF!</definedName>
    <definedName name="_DEG1">#N/A</definedName>
    <definedName name="_DKR1">#N/A</definedName>
    <definedName name="_ECU1">#N/A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MK1">#N/A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>#REF!</definedName>
    <definedName name="_Parse_Out" hidden="1">#REF!</definedName>
    <definedName name="_PTA1">#N/A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>#REF!</definedName>
    <definedName name="_t7">[13]R7!$A$1:$G$31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'[2]Imp:DSA output'!$O$9:$R$464</definedName>
    <definedName name="_YR89">'[2]Imp:DSA output'!$C$9:$C$464</definedName>
    <definedName name="_YR90">'[2]Imp:DSA output'!$D$9:$D$464</definedName>
    <definedName name="_YR91">'[2]Imp:DSA output'!$E$9:$E$464</definedName>
    <definedName name="_YR92">'[2]Imp:DSA output'!$F$9:$F$464</definedName>
    <definedName name="_YR93">'[2]Imp:DSA output'!$G$9:$G$464</definedName>
    <definedName name="_YR94">'[2]Imp:DSA output'!$H$9:$H$464</definedName>
    <definedName name="_YR95">'[2]Imp:DSA output'!$I$9:$I$464</definedName>
    <definedName name="_Z">[2]Imp!#REF!</definedName>
    <definedName name="AAA">#REF!</definedName>
    <definedName name="AccessDatabase" hidden="1">"\\De2kp-42538\BOLETIN\Claga\CLAGA2000.mdb"</definedName>
    <definedName name="ACTIVATE">#REF!</definedName>
    <definedName name="ACUMULADO">#N/A</definedName>
    <definedName name="ALL">'[2]Imp:DSA output'!$C$9:$R$464</definedName>
    <definedName name="AMORTI">#N/A</definedName>
    <definedName name="ANEXO3">#N/A</definedName>
    <definedName name="ANEXO4">#N/A</definedName>
    <definedName name="ANEXO5">#N/A</definedName>
    <definedName name="ANEXO6">#N/A</definedName>
    <definedName name="_xlnm.Print_Area" localSheetId="3">'cut presupuestaria'!$B$3:$AD$31</definedName>
    <definedName name="_xlnm.Print_Area" localSheetId="0">'DGII (EST)'!$A$1:$AD$58</definedName>
    <definedName name="_xlnm.Print_Area" localSheetId="2">'TESORERIA (EST)'!$A$2:$AD$60</definedName>
    <definedName name="_xlnm.Print_Area">'[14]Table 1'!#REF!</definedName>
    <definedName name="AREACONSTRUCCIO">#REF!</definedName>
    <definedName name="ASAU">#N/A</definedName>
    <definedName name="ASAU1">#N/A</definedName>
    <definedName name="ASO">#REF!</definedName>
    <definedName name="atrade">[8]!atrade</definedName>
    <definedName name="AUS">#N/A</definedName>
    <definedName name="AVISO">#N/A</definedName>
    <definedName name="B">#N/A</definedName>
    <definedName name="BAL">#REF!</definedName>
    <definedName name="BANCOS">#N/A</definedName>
    <definedName name="_xlnm.Database">#REF!</definedName>
    <definedName name="Batumi_debt">#REF!</definedName>
    <definedName name="bb">#N/A</definedName>
    <definedName name="BBB">#REF!</definedName>
    <definedName name="bc" hidden="1">'[3]Crédito SPNF (fiscal)'!#REF!</definedName>
    <definedName name="BCA">#N/A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'[3]Crédito SPNF (fiscal)'!#REF!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S">#N/A</definedName>
    <definedName name="BS1A">#N/A</definedName>
    <definedName name="BTR">#REF!</definedName>
    <definedName name="BTRG">#REF!</definedName>
    <definedName name="Button_13">"CLAGA2000_Consolidado_2001_List"</definedName>
    <definedName name="BX">#REF!</definedName>
    <definedName name="BXS">#REF!</definedName>
    <definedName name="C.2">#REF!</definedName>
    <definedName name="C_">#N/A</definedName>
    <definedName name="CAD">#N/A</definedName>
    <definedName name="calcNGS_NGDP">#N/A</definedName>
    <definedName name="CAMARON">#REF!</definedName>
    <definedName name="CCC">#REF!</definedName>
    <definedName name="CD">#N/A</definedName>
    <definedName name="CD1A">#N/A</definedName>
    <definedName name="CEMENTO">#REF!</definedName>
    <definedName name="CHF">#N/A</definedName>
    <definedName name="CHK5.1">#REF!</definedName>
    <definedName name="cirr">#REF!</definedName>
    <definedName name="CLUB91">#N/A</definedName>
    <definedName name="CN">#N/A</definedName>
    <definedName name="CN1A">#N/A</definedName>
    <definedName name="COM">#REF!</definedName>
    <definedName name="CONSOL">#REF!</definedName>
    <definedName name="CONSOLC2">#REF!</definedName>
    <definedName name="copystart">#REF!</definedName>
    <definedName name="Copytodebt">'[2]in-out'!#REF!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REDITOBCH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YEAR2021">[15]Coal!$B$583:$J$583</definedName>
    <definedName name="CYEAR2022">[15]Coal!$K$583:$V$583</definedName>
    <definedName name="CYEAR2023">[15]Coal!$W$583:$AH$583</definedName>
    <definedName name="CYEAR2024">[15]Coal!$AI$583:$AT$583</definedName>
    <definedName name="CYEAR2025">[15]Coal!$AU$583:$AX$583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1">#REF!</definedName>
    <definedName name="DB">#REF!</definedName>
    <definedName name="DBproj">#N/A</definedName>
    <definedName name="DDD">#N/A</definedName>
    <definedName name="DEBRIEF">#REF!</definedName>
    <definedName name="DEBT">#REF!</definedName>
    <definedName name="DEFL">#REF!</definedName>
    <definedName name="DEG">#N/A</definedName>
    <definedName name="DEMEURO">#N/A</definedName>
    <definedName name="DES">#REF!</definedName>
    <definedName name="DG">#REF!</definedName>
    <definedName name="DG_S">#REF!</definedName>
    <definedName name="DGproj">#N/A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>#REF!</definedName>
    <definedName name="Dproj">#N/A</definedName>
    <definedName name="DR">#N/A</definedName>
    <definedName name="DR1A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>#REF!</definedName>
    <definedName name="ECU">#N/A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SC">#N/A</definedName>
    <definedName name="EURO">#N/A</definedName>
    <definedName name="EURO1">#N/A</definedName>
    <definedName name="FAL">#N/A</definedName>
    <definedName name="FB">#N/A</definedName>
    <definedName name="FB1A">#N/A</definedName>
    <definedName name="FF">#N/A</definedName>
    <definedName name="FF1A">#N/A</definedName>
    <definedName name="FFNN">#REF!</definedName>
    <definedName name="Fisc">#REF!</definedName>
    <definedName name="FMK">#N/A</definedName>
    <definedName name="FORMATO">#N/A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>#REF!</definedName>
    <definedName name="fuente1">#REF!</definedName>
    <definedName name="Fuent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>#N/A</definedName>
    <definedName name="GCB_NGDP">#N/A</definedName>
    <definedName name="GGB_NGDP">#N/A</definedName>
    <definedName name="GL_Z">#REF!</definedName>
    <definedName name="GOB">#N/A</definedName>
    <definedName name="GUIL">#N/A</definedName>
    <definedName name="GUIL1">#N/A</definedName>
    <definedName name="GYEAR2021">[15]Gold!$B$583:$J$583</definedName>
    <definedName name="GYEAR2022">[15]Gold!$K$583:$U$583</definedName>
    <definedName name="HEADING">#REF!</definedName>
    <definedName name="hhh">#N/A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>#REF!</definedName>
    <definedName name="IDB">#N/A</definedName>
    <definedName name="IFSASSETS">#REF!</definedName>
    <definedName name="IFSLIABS">#REF!</definedName>
    <definedName name="IKR">#N/A</definedName>
    <definedName name="IM">#REF!</definedName>
    <definedName name="IMF">#REF!</definedName>
    <definedName name="INDICEPRODUCCIO">#REF!</definedName>
    <definedName name="INGRESOS">#REF!</definedName>
    <definedName name="INTERES">#N/A</definedName>
    <definedName name="InterestRate">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>#REF!</definedName>
    <definedName name="LTr">#REF!</definedName>
    <definedName name="LUR">#N/A</definedName>
    <definedName name="LUXF">#N/A</definedName>
    <definedName name="LUXF1">#N/A</definedName>
    <definedName name="MACRO">#REF!</definedName>
    <definedName name="MACRO_ASSUMP_2006">#REF!</definedName>
    <definedName name="MALAX">#N/A</definedName>
    <definedName name="MALAX1">#N/A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X">#N/A</definedName>
    <definedName name="mflowsa">[8]!mflowsa</definedName>
    <definedName name="mflowsq">[8]!mflowsq</definedName>
    <definedName name="MIDDLE">#REF!</definedName>
    <definedName name="MPETROLEO">#REF!</definedName>
    <definedName name="mstocksa">[8]!mstocksa</definedName>
    <definedName name="mstocksq">[8]!mstocksq</definedName>
    <definedName name="n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NN">#REF!</definedName>
    <definedName name="no" hidden="1">'[3]Crédito SPNF (fiscal)'!#REF!</definedName>
    <definedName name="NOCLUB">#N/A</definedName>
    <definedName name="NOK">#N/A</definedName>
    <definedName name="nombrenuevo">#N/A</definedName>
    <definedName name="NOTA_EXPLICATIV">#REF!</definedName>
    <definedName name="NOTITLES">#REF!</definedName>
    <definedName name="NX">#N/A</definedName>
    <definedName name="NX_R">#N/A</definedName>
    <definedName name="NXG_RG">#N/A</definedName>
    <definedName name="NYEAR2021">[15]Nickel!$B$583:$J$583</definedName>
    <definedName name="NYEAR2022">[15]Nickel!$K$583:$V$583</definedName>
    <definedName name="NYEAR2023">[15]Nickel!$W$583:$AH$583</definedName>
    <definedName name="NYEAR2024">[15]Nickel!$AI$583:$AT$583</definedName>
    <definedName name="NYEAR2025">[15]Nickel!$AU$583:$BF$583</definedName>
    <definedName name="OCTUBRE">#N/A</definedName>
    <definedName name="OECD_Table">#REF!</definedName>
    <definedName name="Otr_Inst_Banc_40G">#REF!</definedName>
    <definedName name="Pan_Bancario_50G">#REF!</definedName>
    <definedName name="Pan_Monet_30G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">#REF!</definedName>
    <definedName name="PFP">#REF!</definedName>
    <definedName name="pfp_table1">#REF!</definedName>
    <definedName name="PK">#REF!</definedName>
    <definedName name="PLATA">#REF!</definedName>
    <definedName name="POLLO">#REF!</definedName>
    <definedName name="POTENCIAL">#N/A</definedName>
    <definedName name="PP">#N/A</definedName>
    <definedName name="PPPWGT">#N/A</definedName>
    <definedName name="PRECIOCIFBANANO">#REF!</definedName>
    <definedName name="PRICE">#REF!</definedName>
    <definedName name="PRICETAB">#REF!</definedName>
    <definedName name="Print_Area_MI">#N/A</definedName>
    <definedName name="PRINTMACRO">#REF!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YEAR">#REF!</definedName>
    <definedName name="PTA">#N/A</definedName>
    <definedName name="PTAEURO">#N/A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R_">#N/A</definedName>
    <definedName name="RA">#N/A</definedName>
    <definedName name="RD">#N/A</definedName>
    <definedName name="RD1A">#N/A</definedName>
    <definedName name="RE">#N/A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SERVAS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>#REF!</definedName>
    <definedName name="RIN">#REF!</definedName>
    <definedName name="rindex">#REF!</definedName>
    <definedName name="ROS">#N/A</definedName>
    <definedName name="Rows_Table">#REF!</definedName>
    <definedName name="RR">#N/A</definedName>
    <definedName name="RS">#N/A</definedName>
    <definedName name="RS1A">#N/A</definedName>
    <definedName name="RSB">#REF!</definedName>
    <definedName name="RSB_AHAP_40R">#REF!</definedName>
    <definedName name="RSB_Bcos_Des_40R">#REF!</definedName>
    <definedName name="RSB_SOCFIN_40R">#REF!</definedName>
    <definedName name="RUIZ">#N/A</definedName>
    <definedName name="S_">#N/A</definedName>
    <definedName name="S_1A">#N/A</definedName>
    <definedName name="SA_Tab">#REF!</definedName>
    <definedName name="SAR">#N/A</definedName>
    <definedName name="SCHILL">#N/A</definedName>
    <definedName name="SCHILL1">#N/A</definedName>
    <definedName name="sds_gdp_exp_lari">#REF!</definedName>
    <definedName name="sds_gdp_origin">#REF!</definedName>
    <definedName name="sds_gpd_exp_gdp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TART">#REF!</definedName>
    <definedName name="STFQTAB">#REF!</definedName>
    <definedName name="STOP">#REF!</definedName>
    <definedName name="SUM">[5]BoP!$E$313:$BE$365</definedName>
    <definedName name="SUPLI">#N/A</definedName>
    <definedName name="SUPLIDORES">#N/A</definedName>
    <definedName name="Tab25a">#REF!</definedName>
    <definedName name="Tab25b">#REF!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>#N/A</definedName>
    <definedName name="TASAS">#N/A</definedName>
    <definedName name="tc">#VALUE!</definedName>
    <definedName name="TD">#N/A</definedName>
    <definedName name="TD1A">#N/A</definedName>
    <definedName name="TELAS">#REF!</definedName>
    <definedName name="Template_Table">#REF!</definedName>
    <definedName name="TIPOCAMBIO">#REF!</definedName>
    <definedName name="TITLES">#REF!</definedName>
    <definedName name="_xlnm.Print_Titles" localSheetId="3">'cut presupuestaria'!$3:$7</definedName>
    <definedName name="_xlnm.Print_Titles">#REF!,#REF!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TAL">#N/A</definedName>
    <definedName name="Trade">#REF!</definedName>
    <definedName name="TRIGO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ENEZU">#N/A</definedName>
    <definedName name="VIAAEREA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XBANANO">#REF!</definedName>
    <definedName name="XCAFE">#REF!</definedName>
    <definedName name="XGS">#REF!</definedName>
    <definedName name="XMENSUALES">#REF!</definedName>
    <definedName name="xxWRS_2">#REF!</definedName>
    <definedName name="xxWRS_3">#REF!</definedName>
    <definedName name="XXX">#REF!</definedName>
    <definedName name="XXX1">#REF!</definedName>
    <definedName name="ycirr">#REF!</definedName>
    <definedName name="Year">#REF!</definedName>
    <definedName name="Years">#REF!</definedName>
    <definedName name="yenr">#REF!</definedName>
    <definedName name="YRB">'[2]Imp:DSA output'!$B$9:$B$464</definedName>
    <definedName name="YRHIDE">'[2]Imp:DSA output'!$C$9:$G$464</definedName>
    <definedName name="YRPOST">'[2]Imp:DSA output'!$M$9:$IH$9</definedName>
    <definedName name="YRPRE">'[2]Imp:DSA output'!$B$9:$F$464</definedName>
    <definedName name="YRTITLES">'[2]Imp:DSA output'!$A$1</definedName>
    <definedName name="YRX">'[2]Imp:DSA output'!$S$9:$IG$464</definedName>
    <definedName name="YY">#N/A</definedName>
    <definedName name="YY1A">#N/A</definedName>
    <definedName name="Z">[2]Imp!#REF!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6" i="3" l="1"/>
  <c r="AD47" i="3"/>
  <c r="AC46" i="3"/>
  <c r="AB68" i="4" l="1"/>
  <c r="N68" i="4"/>
  <c r="M68" i="4"/>
  <c r="L68" i="4"/>
  <c r="K68" i="4"/>
  <c r="J68" i="4"/>
  <c r="I68" i="4"/>
  <c r="H68" i="4"/>
  <c r="G68" i="4"/>
  <c r="F68" i="4"/>
  <c r="E68" i="4"/>
  <c r="D68" i="4"/>
  <c r="C68" i="4"/>
  <c r="V67" i="4"/>
  <c r="V69" i="4" s="1"/>
  <c r="AB66" i="4"/>
  <c r="N66" i="4"/>
  <c r="M66" i="4"/>
  <c r="L66" i="4"/>
  <c r="K66" i="4"/>
  <c r="J66" i="4"/>
  <c r="I66" i="4"/>
  <c r="H66" i="4"/>
  <c r="G66" i="4"/>
  <c r="E66" i="4"/>
  <c r="C66" i="4"/>
  <c r="AB65" i="4"/>
  <c r="C65" i="4"/>
  <c r="AA64" i="4"/>
  <c r="AA63" i="4" s="1"/>
  <c r="Z64" i="4"/>
  <c r="Z63" i="4" s="1"/>
  <c r="Y64" i="4"/>
  <c r="Y63" i="4" s="1"/>
  <c r="X64" i="4"/>
  <c r="W64" i="4"/>
  <c r="V64" i="4"/>
  <c r="V63" i="4" s="1"/>
  <c r="U64" i="4"/>
  <c r="U63" i="4" s="1"/>
  <c r="T64" i="4"/>
  <c r="T63" i="4" s="1"/>
  <c r="S64" i="4"/>
  <c r="R64" i="4"/>
  <c r="Q64" i="4"/>
  <c r="Q63" i="4" s="1"/>
  <c r="P64" i="4"/>
  <c r="P63" i="4" s="1"/>
  <c r="X63" i="4"/>
  <c r="W63" i="4"/>
  <c r="S63" i="4"/>
  <c r="R63" i="4"/>
  <c r="AB62" i="4"/>
  <c r="N62" i="4"/>
  <c r="M62" i="4"/>
  <c r="L62" i="4"/>
  <c r="K62" i="4"/>
  <c r="J62" i="4"/>
  <c r="I62" i="4"/>
  <c r="H62" i="4"/>
  <c r="G62" i="4"/>
  <c r="F62" i="4"/>
  <c r="E62" i="4"/>
  <c r="D62" i="4"/>
  <c r="C62" i="4"/>
  <c r="O62" i="4" s="1"/>
  <c r="AB61" i="4"/>
  <c r="N61" i="4"/>
  <c r="M61" i="4"/>
  <c r="L61" i="4"/>
  <c r="K61" i="4"/>
  <c r="J61" i="4"/>
  <c r="I61" i="4"/>
  <c r="H61" i="4"/>
  <c r="H59" i="4" s="1"/>
  <c r="G61" i="4"/>
  <c r="F61" i="4"/>
  <c r="E61" i="4"/>
  <c r="D61" i="4"/>
  <c r="C61" i="4"/>
  <c r="AB60" i="4"/>
  <c r="M60" i="4"/>
  <c r="M59" i="4" s="1"/>
  <c r="K60" i="4"/>
  <c r="K59" i="4" s="1"/>
  <c r="H60" i="4"/>
  <c r="G60" i="4"/>
  <c r="G59" i="4" s="1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AB58" i="4"/>
  <c r="AB57" i="4" s="1"/>
  <c r="I58" i="4"/>
  <c r="I57" i="4" s="1"/>
  <c r="C58" i="4"/>
  <c r="AA57" i="4"/>
  <c r="Z57" i="4"/>
  <c r="Y57" i="4"/>
  <c r="X57" i="4"/>
  <c r="W57" i="4"/>
  <c r="V57" i="4"/>
  <c r="U57" i="4"/>
  <c r="T57" i="4"/>
  <c r="S57" i="4"/>
  <c r="R57" i="4"/>
  <c r="Q57" i="4"/>
  <c r="P57" i="4"/>
  <c r="AB56" i="4"/>
  <c r="E56" i="4"/>
  <c r="AB55" i="4"/>
  <c r="I55" i="4"/>
  <c r="I54" i="4" s="1"/>
  <c r="I53" i="4" s="1"/>
  <c r="I52" i="4" s="1"/>
  <c r="I51" i="4" s="1"/>
  <c r="AB54" i="4"/>
  <c r="AA54" i="4"/>
  <c r="Z54" i="4"/>
  <c r="Y54" i="4"/>
  <c r="X54" i="4"/>
  <c r="X53" i="4" s="1"/>
  <c r="W54" i="4"/>
  <c r="W53" i="4" s="1"/>
  <c r="W52" i="4" s="1"/>
  <c r="V54" i="4"/>
  <c r="U54" i="4"/>
  <c r="T54" i="4"/>
  <c r="S54" i="4"/>
  <c r="S53" i="4" s="1"/>
  <c r="R54" i="4"/>
  <c r="R53" i="4" s="1"/>
  <c r="Q54" i="4"/>
  <c r="P54" i="4"/>
  <c r="AB53" i="4"/>
  <c r="AB52" i="4" s="1"/>
  <c r="AB51" i="4" s="1"/>
  <c r="AA53" i="4"/>
  <c r="AA52" i="4" s="1"/>
  <c r="AA51" i="4" s="1"/>
  <c r="Z53" i="4"/>
  <c r="Y53" i="4"/>
  <c r="Y52" i="4" s="1"/>
  <c r="Y51" i="4" s="1"/>
  <c r="V53" i="4"/>
  <c r="V52" i="4" s="1"/>
  <c r="V51" i="4" s="1"/>
  <c r="U53" i="4"/>
  <c r="T53" i="4"/>
  <c r="Q53" i="4"/>
  <c r="Q52" i="4" s="1"/>
  <c r="Q51" i="4" s="1"/>
  <c r="P53" i="4"/>
  <c r="P52" i="4" s="1"/>
  <c r="P51" i="4" s="1"/>
  <c r="Z52" i="4"/>
  <c r="Z51" i="4" s="1"/>
  <c r="U52" i="4"/>
  <c r="T52" i="4"/>
  <c r="T51" i="4" s="1"/>
  <c r="S52" i="4"/>
  <c r="S51" i="4" s="1"/>
  <c r="W51" i="4"/>
  <c r="AB50" i="4"/>
  <c r="N50" i="4"/>
  <c r="M50" i="4"/>
  <c r="L50" i="4"/>
  <c r="K50" i="4"/>
  <c r="J50" i="4"/>
  <c r="I50" i="4"/>
  <c r="H50" i="4"/>
  <c r="G50" i="4"/>
  <c r="F50" i="4"/>
  <c r="E50" i="4"/>
  <c r="D50" i="4"/>
  <c r="AB49" i="4"/>
  <c r="AB48" i="4" s="1"/>
  <c r="AB47" i="4" s="1"/>
  <c r="AB46" i="4" s="1"/>
  <c r="N49" i="4"/>
  <c r="N48" i="4" s="1"/>
  <c r="L49" i="4"/>
  <c r="L48" i="4" s="1"/>
  <c r="L47" i="4" s="1"/>
  <c r="L46" i="4" s="1"/>
  <c r="L45" i="4" s="1"/>
  <c r="F49" i="4"/>
  <c r="F48" i="4" s="1"/>
  <c r="F47" i="4" s="1"/>
  <c r="F46" i="4" s="1"/>
  <c r="F45" i="4" s="1"/>
  <c r="AA48" i="4"/>
  <c r="Z48" i="4"/>
  <c r="Z47" i="4" s="1"/>
  <c r="Z46" i="4" s="1"/>
  <c r="Z45" i="4" s="1"/>
  <c r="Z44" i="4" s="1"/>
  <c r="Z67" i="4" s="1"/>
  <c r="Z69" i="4" s="1"/>
  <c r="Y48" i="4"/>
  <c r="X48" i="4"/>
  <c r="W48" i="4"/>
  <c r="W47" i="4" s="1"/>
  <c r="W46" i="4" s="1"/>
  <c r="V48" i="4"/>
  <c r="V47" i="4" s="1"/>
  <c r="V46" i="4" s="1"/>
  <c r="V45" i="4" s="1"/>
  <c r="V44" i="4" s="1"/>
  <c r="U48" i="4"/>
  <c r="T48" i="4"/>
  <c r="T47" i="4" s="1"/>
  <c r="T46" i="4" s="1"/>
  <c r="T45" i="4" s="1"/>
  <c r="T44" i="4" s="1"/>
  <c r="T67" i="4" s="1"/>
  <c r="T69" i="4" s="1"/>
  <c r="S48" i="4"/>
  <c r="R48" i="4"/>
  <c r="R47" i="4" s="1"/>
  <c r="Q48" i="4"/>
  <c r="Q47" i="4" s="1"/>
  <c r="Q46" i="4" s="1"/>
  <c r="Q45" i="4" s="1"/>
  <c r="Q44" i="4" s="1"/>
  <c r="Q67" i="4" s="1"/>
  <c r="Q69" i="4" s="1"/>
  <c r="P48" i="4"/>
  <c r="AA47" i="4"/>
  <c r="AA46" i="4" s="1"/>
  <c r="AA45" i="4" s="1"/>
  <c r="Y47" i="4"/>
  <c r="X47" i="4"/>
  <c r="X46" i="4" s="1"/>
  <c r="X45" i="4" s="1"/>
  <c r="U47" i="4"/>
  <c r="U46" i="4" s="1"/>
  <c r="U45" i="4" s="1"/>
  <c r="S47" i="4"/>
  <c r="P47" i="4"/>
  <c r="P46" i="4" s="1"/>
  <c r="N47" i="4"/>
  <c r="N46" i="4" s="1"/>
  <c r="N45" i="4" s="1"/>
  <c r="Y46" i="4"/>
  <c r="Y45" i="4" s="1"/>
  <c r="S46" i="4"/>
  <c r="S45" i="4" s="1"/>
  <c r="R46" i="4"/>
  <c r="AB45" i="4"/>
  <c r="W45" i="4"/>
  <c r="R45" i="4"/>
  <c r="P45" i="4"/>
  <c r="P44" i="4" s="1"/>
  <c r="P67" i="4" s="1"/>
  <c r="P69" i="4" s="1"/>
  <c r="K45" i="4"/>
  <c r="O35" i="4"/>
  <c r="AD32" i="4"/>
  <c r="AB32" i="4"/>
  <c r="AC32" i="4" s="1"/>
  <c r="O32" i="4"/>
  <c r="AB30" i="4"/>
  <c r="AC30" i="4" s="1"/>
  <c r="O30" i="4"/>
  <c r="D66" i="4" s="1"/>
  <c r="AA29" i="4"/>
  <c r="N65" i="4" s="1"/>
  <c r="N64" i="4" s="1"/>
  <c r="N63" i="4" s="1"/>
  <c r="Z29" i="4"/>
  <c r="Y29" i="4"/>
  <c r="L65" i="4" s="1"/>
  <c r="L64" i="4" s="1"/>
  <c r="L63" i="4" s="1"/>
  <c r="X29" i="4"/>
  <c r="K65" i="4" s="1"/>
  <c r="K64" i="4" s="1"/>
  <c r="K63" i="4" s="1"/>
  <c r="W29" i="4"/>
  <c r="V29" i="4"/>
  <c r="I65" i="4" s="1"/>
  <c r="I64" i="4" s="1"/>
  <c r="I63" i="4" s="1"/>
  <c r="U29" i="4"/>
  <c r="T29" i="4"/>
  <c r="G65" i="4" s="1"/>
  <c r="G64" i="4" s="1"/>
  <c r="G63" i="4" s="1"/>
  <c r="S29" i="4"/>
  <c r="F65" i="4" s="1"/>
  <c r="F64" i="4" s="1"/>
  <c r="R29" i="4"/>
  <c r="R28" i="4" s="1"/>
  <c r="R27" i="4" s="1"/>
  <c r="Q29" i="4"/>
  <c r="P29" i="4"/>
  <c r="O29" i="4"/>
  <c r="N29" i="4"/>
  <c r="N28" i="4" s="1"/>
  <c r="N27" i="4" s="1"/>
  <c r="M29" i="4"/>
  <c r="L29" i="4"/>
  <c r="L28" i="4" s="1"/>
  <c r="L27" i="4" s="1"/>
  <c r="K29" i="4"/>
  <c r="K28" i="4" s="1"/>
  <c r="J29" i="4"/>
  <c r="I29" i="4"/>
  <c r="H29" i="4"/>
  <c r="G29" i="4"/>
  <c r="F29" i="4"/>
  <c r="E29" i="4"/>
  <c r="E28" i="4" s="1"/>
  <c r="D29" i="4"/>
  <c r="D28" i="4" s="1"/>
  <c r="D27" i="4" s="1"/>
  <c r="C29" i="4"/>
  <c r="C28" i="4" s="1"/>
  <c r="C27" i="4" s="1"/>
  <c r="AA28" i="4"/>
  <c r="AA27" i="4" s="1"/>
  <c r="Y28" i="4"/>
  <c r="Y27" i="4" s="1"/>
  <c r="V28" i="4"/>
  <c r="S28" i="4"/>
  <c r="P28" i="4"/>
  <c r="M28" i="4"/>
  <c r="M27" i="4" s="1"/>
  <c r="J28" i="4"/>
  <c r="I28" i="4"/>
  <c r="I27" i="4" s="1"/>
  <c r="H28" i="4"/>
  <c r="G28" i="4"/>
  <c r="F28" i="4"/>
  <c r="F27" i="4" s="1"/>
  <c r="V27" i="4"/>
  <c r="S27" i="4"/>
  <c r="K27" i="4"/>
  <c r="J27" i="4"/>
  <c r="H27" i="4"/>
  <c r="G27" i="4"/>
  <c r="E27" i="4"/>
  <c r="AB26" i="4"/>
  <c r="AC26" i="4" s="1"/>
  <c r="AD26" i="4" s="1"/>
  <c r="O26" i="4"/>
  <c r="AB25" i="4"/>
  <c r="O25" i="4"/>
  <c r="AA24" i="4"/>
  <c r="N60" i="4" s="1"/>
  <c r="Z24" i="4"/>
  <c r="Y24" i="4"/>
  <c r="L60" i="4" s="1"/>
  <c r="L59" i="4" s="1"/>
  <c r="X24" i="4"/>
  <c r="X23" i="4" s="1"/>
  <c r="W24" i="4"/>
  <c r="V24" i="4"/>
  <c r="I60" i="4" s="1"/>
  <c r="I59" i="4" s="1"/>
  <c r="T24" i="4"/>
  <c r="S24" i="4"/>
  <c r="F60" i="4" s="1"/>
  <c r="F59" i="4" s="1"/>
  <c r="R24" i="4"/>
  <c r="Q24" i="4"/>
  <c r="D60" i="4" s="1"/>
  <c r="D59" i="4" s="1"/>
  <c r="P24" i="4"/>
  <c r="O24" i="4"/>
  <c r="AA23" i="4"/>
  <c r="Z23" i="4"/>
  <c r="Y23" i="4"/>
  <c r="V23" i="4"/>
  <c r="U23" i="4"/>
  <c r="T23" i="4"/>
  <c r="S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AA22" i="4"/>
  <c r="Z22" i="4"/>
  <c r="Z21" i="4" s="1"/>
  <c r="Y22" i="4"/>
  <c r="L58" i="4" s="1"/>
  <c r="L57" i="4" s="1"/>
  <c r="X22" i="4"/>
  <c r="K58" i="4" s="1"/>
  <c r="K57" i="4" s="1"/>
  <c r="W22" i="4"/>
  <c r="J58" i="4" s="1"/>
  <c r="J57" i="4" s="1"/>
  <c r="V22" i="4"/>
  <c r="U22" i="4"/>
  <c r="H58" i="4" s="1"/>
  <c r="H57" i="4" s="1"/>
  <c r="T22" i="4"/>
  <c r="S22" i="4"/>
  <c r="F58" i="4" s="1"/>
  <c r="F57" i="4" s="1"/>
  <c r="R22" i="4"/>
  <c r="Q22" i="4"/>
  <c r="D58" i="4" s="1"/>
  <c r="D57" i="4" s="1"/>
  <c r="P22" i="4"/>
  <c r="N22" i="4"/>
  <c r="N21" i="4" s="1"/>
  <c r="M22" i="4"/>
  <c r="L22" i="4"/>
  <c r="L21" i="4" s="1"/>
  <c r="K22" i="4"/>
  <c r="J22" i="4"/>
  <c r="I22" i="4"/>
  <c r="H22" i="4"/>
  <c r="H21" i="4" s="1"/>
  <c r="G22" i="4"/>
  <c r="F22" i="4"/>
  <c r="F21" i="4" s="1"/>
  <c r="E22" i="4"/>
  <c r="D22" i="4"/>
  <c r="C22" i="4"/>
  <c r="O22" i="4" s="1"/>
  <c r="O21" i="4" s="1"/>
  <c r="X21" i="4"/>
  <c r="W21" i="4"/>
  <c r="V21" i="4"/>
  <c r="U21" i="4"/>
  <c r="Q21" i="4"/>
  <c r="P21" i="4"/>
  <c r="M21" i="4"/>
  <c r="K21" i="4"/>
  <c r="J21" i="4"/>
  <c r="I21" i="4"/>
  <c r="G21" i="4"/>
  <c r="E21" i="4"/>
  <c r="D21" i="4"/>
  <c r="C21" i="4"/>
  <c r="AA20" i="4"/>
  <c r="N56" i="4" s="1"/>
  <c r="Z20" i="4"/>
  <c r="M56" i="4" s="1"/>
  <c r="Y20" i="4"/>
  <c r="L56" i="4" s="1"/>
  <c r="X20" i="4"/>
  <c r="K56" i="4" s="1"/>
  <c r="W20" i="4"/>
  <c r="J56" i="4" s="1"/>
  <c r="V20" i="4"/>
  <c r="I56" i="4" s="1"/>
  <c r="U20" i="4"/>
  <c r="H56" i="4" s="1"/>
  <c r="T20" i="4"/>
  <c r="G56" i="4" s="1"/>
  <c r="S20" i="4"/>
  <c r="F56" i="4" s="1"/>
  <c r="R20" i="4"/>
  <c r="Q20" i="4"/>
  <c r="D56" i="4" s="1"/>
  <c r="D53" i="4" s="1"/>
  <c r="D52" i="4" s="1"/>
  <c r="D51" i="4" s="1"/>
  <c r="P20" i="4"/>
  <c r="C56" i="4" s="1"/>
  <c r="N20" i="4"/>
  <c r="M20" i="4"/>
  <c r="L20" i="4"/>
  <c r="K20" i="4"/>
  <c r="J20" i="4"/>
  <c r="I20" i="4"/>
  <c r="H20" i="4"/>
  <c r="G20" i="4"/>
  <c r="F20" i="4"/>
  <c r="E20" i="4"/>
  <c r="D20" i="4"/>
  <c r="C20" i="4"/>
  <c r="O20" i="4" s="1"/>
  <c r="AA19" i="4"/>
  <c r="Z19" i="4"/>
  <c r="Y19" i="4"/>
  <c r="L55" i="4" s="1"/>
  <c r="L54" i="4" s="1"/>
  <c r="L53" i="4" s="1"/>
  <c r="X19" i="4"/>
  <c r="K55" i="4" s="1"/>
  <c r="K54" i="4" s="1"/>
  <c r="K53" i="4" s="1"/>
  <c r="W19" i="4"/>
  <c r="J55" i="4" s="1"/>
  <c r="J54" i="4" s="1"/>
  <c r="V19" i="4"/>
  <c r="U19" i="4"/>
  <c r="H55" i="4" s="1"/>
  <c r="H54" i="4" s="1"/>
  <c r="H53" i="4" s="1"/>
  <c r="H52" i="4" s="1"/>
  <c r="H51" i="4" s="1"/>
  <c r="T19" i="4"/>
  <c r="S19" i="4"/>
  <c r="F55" i="4" s="1"/>
  <c r="F54" i="4" s="1"/>
  <c r="F53" i="4" s="1"/>
  <c r="F52" i="4" s="1"/>
  <c r="R19" i="4"/>
  <c r="Q19" i="4"/>
  <c r="D55" i="4" s="1"/>
  <c r="D54" i="4" s="1"/>
  <c r="P19" i="4"/>
  <c r="N19" i="4"/>
  <c r="N18" i="4" s="1"/>
  <c r="N17" i="4" s="1"/>
  <c r="N16" i="4" s="1"/>
  <c r="N15" i="4" s="1"/>
  <c r="M19" i="4"/>
  <c r="L19" i="4"/>
  <c r="L18" i="4" s="1"/>
  <c r="L17" i="4" s="1"/>
  <c r="K19" i="4"/>
  <c r="K18" i="4" s="1"/>
  <c r="J19" i="4"/>
  <c r="I19" i="4"/>
  <c r="I18" i="4" s="1"/>
  <c r="I17" i="4" s="1"/>
  <c r="I16" i="4" s="1"/>
  <c r="I15" i="4" s="1"/>
  <c r="H19" i="4"/>
  <c r="H18" i="4" s="1"/>
  <c r="G19" i="4"/>
  <c r="F19" i="4"/>
  <c r="F18" i="4" s="1"/>
  <c r="F17" i="4" s="1"/>
  <c r="E19" i="4"/>
  <c r="E18" i="4" s="1"/>
  <c r="D19" i="4"/>
  <c r="C19" i="4"/>
  <c r="C18" i="4" s="1"/>
  <c r="C17" i="4" s="1"/>
  <c r="C16" i="4" s="1"/>
  <c r="C15" i="4" s="1"/>
  <c r="X18" i="4"/>
  <c r="X17" i="4" s="1"/>
  <c r="W18" i="4"/>
  <c r="V18" i="4"/>
  <c r="V17" i="4" s="1"/>
  <c r="V16" i="4" s="1"/>
  <c r="V15" i="4" s="1"/>
  <c r="U18" i="4"/>
  <c r="U17" i="4" s="1"/>
  <c r="U16" i="4" s="1"/>
  <c r="U15" i="4" s="1"/>
  <c r="Q18" i="4"/>
  <c r="Q17" i="4" s="1"/>
  <c r="Q16" i="4" s="1"/>
  <c r="P18" i="4"/>
  <c r="P17" i="4" s="1"/>
  <c r="M18" i="4"/>
  <c r="J18" i="4"/>
  <c r="J17" i="4" s="1"/>
  <c r="G18" i="4"/>
  <c r="G17" i="4" s="1"/>
  <c r="G16" i="4" s="1"/>
  <c r="G15" i="4" s="1"/>
  <c r="G8" i="4" s="1"/>
  <c r="G31" i="4" s="1"/>
  <c r="D18" i="4"/>
  <c r="D17" i="4" s="1"/>
  <c r="D16" i="4" s="1"/>
  <c r="W17" i="4"/>
  <c r="W16" i="4" s="1"/>
  <c r="M17" i="4"/>
  <c r="K17" i="4"/>
  <c r="K16" i="4" s="1"/>
  <c r="K15" i="4" s="1"/>
  <c r="H17" i="4"/>
  <c r="H16" i="4" s="1"/>
  <c r="H15" i="4" s="1"/>
  <c r="E17" i="4"/>
  <c r="X16" i="4"/>
  <c r="X15" i="4" s="1"/>
  <c r="L16" i="4"/>
  <c r="L15" i="4" s="1"/>
  <c r="E16" i="4"/>
  <c r="D15" i="4"/>
  <c r="AB14" i="4"/>
  <c r="O14" i="4"/>
  <c r="AA13" i="4"/>
  <c r="Z13" i="4"/>
  <c r="M49" i="4" s="1"/>
  <c r="M48" i="4" s="1"/>
  <c r="M47" i="4" s="1"/>
  <c r="M46" i="4" s="1"/>
  <c r="M45" i="4" s="1"/>
  <c r="Y13" i="4"/>
  <c r="X13" i="4"/>
  <c r="K49" i="4" s="1"/>
  <c r="K48" i="4" s="1"/>
  <c r="K47" i="4" s="1"/>
  <c r="K46" i="4" s="1"/>
  <c r="W13" i="4"/>
  <c r="V13" i="4"/>
  <c r="U13" i="4"/>
  <c r="H49" i="4" s="1"/>
  <c r="H48" i="4" s="1"/>
  <c r="H47" i="4" s="1"/>
  <c r="H46" i="4" s="1"/>
  <c r="H45" i="4" s="1"/>
  <c r="T13" i="4"/>
  <c r="G49" i="4" s="1"/>
  <c r="G48" i="4" s="1"/>
  <c r="G47" i="4" s="1"/>
  <c r="G46" i="4" s="1"/>
  <c r="G45" i="4" s="1"/>
  <c r="S13" i="4"/>
  <c r="R13" i="4"/>
  <c r="E49" i="4" s="1"/>
  <c r="E48" i="4" s="1"/>
  <c r="E47" i="4" s="1"/>
  <c r="E46" i="4" s="1"/>
  <c r="E45" i="4" s="1"/>
  <c r="Q13" i="4"/>
  <c r="P13" i="4"/>
  <c r="AB13" i="4" s="1"/>
  <c r="N13" i="4"/>
  <c r="N12" i="4" s="1"/>
  <c r="N11" i="4" s="1"/>
  <c r="N10" i="4" s="1"/>
  <c r="N9" i="4" s="1"/>
  <c r="M13" i="4"/>
  <c r="L13" i="4"/>
  <c r="K13" i="4"/>
  <c r="K12" i="4" s="1"/>
  <c r="K11" i="4" s="1"/>
  <c r="J13" i="4"/>
  <c r="J12" i="4" s="1"/>
  <c r="I13" i="4"/>
  <c r="H13" i="4"/>
  <c r="H12" i="4" s="1"/>
  <c r="H11" i="4" s="1"/>
  <c r="H10" i="4" s="1"/>
  <c r="H9" i="4" s="1"/>
  <c r="H8" i="4" s="1"/>
  <c r="H31" i="4" s="1"/>
  <c r="G13" i="4"/>
  <c r="F13" i="4"/>
  <c r="E13" i="4"/>
  <c r="E12" i="4" s="1"/>
  <c r="E11" i="4" s="1"/>
  <c r="D13" i="4"/>
  <c r="D12" i="4" s="1"/>
  <c r="D11" i="4" s="1"/>
  <c r="D10" i="4" s="1"/>
  <c r="D9" i="4" s="1"/>
  <c r="D8" i="4" s="1"/>
  <c r="D31" i="4" s="1"/>
  <c r="C13" i="4"/>
  <c r="AA12" i="4"/>
  <c r="AA11" i="4" s="1"/>
  <c r="AA10" i="4" s="1"/>
  <c r="Z12" i="4"/>
  <c r="Z11" i="4" s="1"/>
  <c r="Y12" i="4"/>
  <c r="X12" i="4"/>
  <c r="X11" i="4" s="1"/>
  <c r="X10" i="4" s="1"/>
  <c r="X9" i="4" s="1"/>
  <c r="U12" i="4"/>
  <c r="U11" i="4" s="1"/>
  <c r="U10" i="4" s="1"/>
  <c r="U9" i="4" s="1"/>
  <c r="T12" i="4"/>
  <c r="T11" i="4" s="1"/>
  <c r="T10" i="4" s="1"/>
  <c r="T9" i="4" s="1"/>
  <c r="S12" i="4"/>
  <c r="R12" i="4"/>
  <c r="M12" i="4"/>
  <c r="L12" i="4"/>
  <c r="L11" i="4" s="1"/>
  <c r="L10" i="4" s="1"/>
  <c r="L9" i="4" s="1"/>
  <c r="L8" i="4" s="1"/>
  <c r="L31" i="4" s="1"/>
  <c r="I12" i="4"/>
  <c r="I11" i="4" s="1"/>
  <c r="I10" i="4" s="1"/>
  <c r="G12" i="4"/>
  <c r="F12" i="4"/>
  <c r="C12" i="4"/>
  <c r="C11" i="4" s="1"/>
  <c r="C10" i="4" s="1"/>
  <c r="Y11" i="4"/>
  <c r="Y10" i="4" s="1"/>
  <c r="Y9" i="4" s="1"/>
  <c r="S11" i="4"/>
  <c r="S10" i="4" s="1"/>
  <c r="S9" i="4" s="1"/>
  <c r="R11" i="4"/>
  <c r="R10" i="4" s="1"/>
  <c r="R9" i="4" s="1"/>
  <c r="M11" i="4"/>
  <c r="M10" i="4" s="1"/>
  <c r="M9" i="4" s="1"/>
  <c r="J11" i="4"/>
  <c r="G11" i="4"/>
  <c r="G10" i="4" s="1"/>
  <c r="G9" i="4" s="1"/>
  <c r="F11" i="4"/>
  <c r="F10" i="4" s="1"/>
  <c r="F9" i="4" s="1"/>
  <c r="Z10" i="4"/>
  <c r="K10" i="4"/>
  <c r="K9" i="4" s="1"/>
  <c r="J10" i="4"/>
  <c r="J9" i="4" s="1"/>
  <c r="E10" i="4"/>
  <c r="E9" i="4" s="1"/>
  <c r="AA9" i="4"/>
  <c r="Z9" i="4"/>
  <c r="I9" i="4"/>
  <c r="C9" i="4"/>
  <c r="AB56" i="3"/>
  <c r="N56" i="3"/>
  <c r="M56" i="3"/>
  <c r="L56" i="3"/>
  <c r="K56" i="3"/>
  <c r="J56" i="3"/>
  <c r="I56" i="3"/>
  <c r="H56" i="3"/>
  <c r="G56" i="3"/>
  <c r="F56" i="3"/>
  <c r="E56" i="3"/>
  <c r="D56" i="3"/>
  <c r="C56" i="3"/>
  <c r="O56" i="3" s="1"/>
  <c r="AC56" i="3" s="1"/>
  <c r="AB55" i="3"/>
  <c r="N55" i="3"/>
  <c r="M55" i="3"/>
  <c r="L55" i="3"/>
  <c r="K55" i="3"/>
  <c r="J55" i="3"/>
  <c r="I55" i="3"/>
  <c r="H55" i="3"/>
  <c r="G55" i="3"/>
  <c r="F55" i="3"/>
  <c r="E55" i="3"/>
  <c r="E53" i="3" s="1"/>
  <c r="E52" i="3" s="1"/>
  <c r="D55" i="3"/>
  <c r="C55" i="3"/>
  <c r="AB54" i="3"/>
  <c r="N54" i="3"/>
  <c r="N53" i="3" s="1"/>
  <c r="M54" i="3"/>
  <c r="L54" i="3"/>
  <c r="L53" i="3" s="1"/>
  <c r="L52" i="3" s="1"/>
  <c r="K54" i="3"/>
  <c r="J54" i="3"/>
  <c r="J53" i="3" s="1"/>
  <c r="J52" i="3" s="1"/>
  <c r="I54" i="3"/>
  <c r="H54" i="3"/>
  <c r="H53" i="3" s="1"/>
  <c r="G54" i="3"/>
  <c r="F54" i="3"/>
  <c r="F53" i="3" s="1"/>
  <c r="F52" i="3" s="1"/>
  <c r="E54" i="3"/>
  <c r="D54" i="3"/>
  <c r="D53" i="3" s="1"/>
  <c r="D52" i="3" s="1"/>
  <c r="C54" i="3"/>
  <c r="O54" i="3" s="1"/>
  <c r="AA53" i="3"/>
  <c r="AA52" i="3" s="1"/>
  <c r="Z53" i="3"/>
  <c r="Y53" i="3"/>
  <c r="Y52" i="3" s="1"/>
  <c r="X53" i="3"/>
  <c r="W53" i="3"/>
  <c r="W52" i="3" s="1"/>
  <c r="V53" i="3"/>
  <c r="U53" i="3"/>
  <c r="U52" i="3" s="1"/>
  <c r="T53" i="3"/>
  <c r="S53" i="3"/>
  <c r="S52" i="3" s="1"/>
  <c r="R53" i="3"/>
  <c r="Q53" i="3"/>
  <c r="Q52" i="3" s="1"/>
  <c r="Q57" i="3" s="1"/>
  <c r="P53" i="3"/>
  <c r="M53" i="3"/>
  <c r="M52" i="3" s="1"/>
  <c r="K53" i="3"/>
  <c r="K52" i="3" s="1"/>
  <c r="I53" i="3"/>
  <c r="I52" i="3" s="1"/>
  <c r="G53" i="3"/>
  <c r="G52" i="3" s="1"/>
  <c r="C53" i="3"/>
  <c r="C52" i="3" s="1"/>
  <c r="Z52" i="3"/>
  <c r="X52" i="3"/>
  <c r="V52" i="3"/>
  <c r="T52" i="3"/>
  <c r="R52" i="3"/>
  <c r="P52" i="3"/>
  <c r="N52" i="3"/>
  <c r="H52" i="3"/>
  <c r="AB51" i="3"/>
  <c r="N51" i="3"/>
  <c r="M51" i="3"/>
  <c r="L51" i="3"/>
  <c r="K51" i="3"/>
  <c r="J51" i="3"/>
  <c r="I51" i="3"/>
  <c r="H51" i="3"/>
  <c r="G51" i="3"/>
  <c r="F51" i="3"/>
  <c r="E51" i="3"/>
  <c r="D51" i="3"/>
  <c r="C51" i="3"/>
  <c r="AB50" i="3"/>
  <c r="N50" i="3"/>
  <c r="M50" i="3"/>
  <c r="L50" i="3"/>
  <c r="K50" i="3"/>
  <c r="J50" i="3"/>
  <c r="I50" i="3"/>
  <c r="H50" i="3"/>
  <c r="G50" i="3"/>
  <c r="F50" i="3"/>
  <c r="E50" i="3"/>
  <c r="D50" i="3"/>
  <c r="C50" i="3"/>
  <c r="O50" i="3" s="1"/>
  <c r="AB49" i="3"/>
  <c r="AB48" i="3" s="1"/>
  <c r="N49" i="3"/>
  <c r="M49" i="3"/>
  <c r="M48" i="3" s="1"/>
  <c r="M43" i="3" s="1"/>
  <c r="M42" i="3" s="1"/>
  <c r="L49" i="3"/>
  <c r="K49" i="3"/>
  <c r="J49" i="3"/>
  <c r="I49" i="3"/>
  <c r="I48" i="3" s="1"/>
  <c r="I43" i="3" s="1"/>
  <c r="I42" i="3" s="1"/>
  <c r="H49" i="3"/>
  <c r="G49" i="3"/>
  <c r="G48" i="3" s="1"/>
  <c r="G43" i="3" s="1"/>
  <c r="G42" i="3" s="1"/>
  <c r="F49" i="3"/>
  <c r="E49" i="3"/>
  <c r="D49" i="3"/>
  <c r="C49" i="3"/>
  <c r="C48" i="3" s="1"/>
  <c r="C43" i="3" s="1"/>
  <c r="C42" i="3" s="1"/>
  <c r="AA48" i="3"/>
  <c r="Z48" i="3"/>
  <c r="Y48" i="3"/>
  <c r="Y43" i="3" s="1"/>
  <c r="Y42" i="3" s="1"/>
  <c r="X48" i="3"/>
  <c r="W48" i="3"/>
  <c r="W43" i="3" s="1"/>
  <c r="W42" i="3" s="1"/>
  <c r="V48" i="3"/>
  <c r="U48" i="3"/>
  <c r="T48" i="3"/>
  <c r="S48" i="3"/>
  <c r="S43" i="3" s="1"/>
  <c r="S42" i="3" s="1"/>
  <c r="R48" i="3"/>
  <c r="Q48" i="3"/>
  <c r="Q43" i="3" s="1"/>
  <c r="Q42" i="3" s="1"/>
  <c r="P48" i="3"/>
  <c r="N48" i="3"/>
  <c r="L48" i="3"/>
  <c r="K48" i="3"/>
  <c r="K43" i="3" s="1"/>
  <c r="J48" i="3"/>
  <c r="H48" i="3"/>
  <c r="F48" i="3"/>
  <c r="E48" i="3"/>
  <c r="E43" i="3" s="1"/>
  <c r="D48" i="3"/>
  <c r="AB47" i="3"/>
  <c r="N47" i="3"/>
  <c r="M47" i="3"/>
  <c r="L47" i="3"/>
  <c r="K47" i="3"/>
  <c r="J47" i="3"/>
  <c r="I47" i="3"/>
  <c r="H47" i="3"/>
  <c r="G47" i="3"/>
  <c r="F47" i="3"/>
  <c r="E47" i="3"/>
  <c r="D47" i="3"/>
  <c r="C47" i="3"/>
  <c r="O47" i="3" s="1"/>
  <c r="AC47" i="3" s="1"/>
  <c r="AB46" i="3"/>
  <c r="N46" i="3"/>
  <c r="M46" i="3"/>
  <c r="L46" i="3"/>
  <c r="K46" i="3"/>
  <c r="J46" i="3"/>
  <c r="I46" i="3"/>
  <c r="H46" i="3"/>
  <c r="G46" i="3"/>
  <c r="F46" i="3"/>
  <c r="E46" i="3"/>
  <c r="D46" i="3"/>
  <c r="C46" i="3"/>
  <c r="AB45" i="3"/>
  <c r="AB44" i="3" s="1"/>
  <c r="AB43" i="3" s="1"/>
  <c r="AB42" i="3" s="1"/>
  <c r="N45" i="3"/>
  <c r="N44" i="3" s="1"/>
  <c r="N43" i="3" s="1"/>
  <c r="N42" i="3" s="1"/>
  <c r="M45" i="3"/>
  <c r="L45" i="3"/>
  <c r="K45" i="3"/>
  <c r="J45" i="3"/>
  <c r="I45" i="3"/>
  <c r="H45" i="3"/>
  <c r="H44" i="3" s="1"/>
  <c r="H43" i="3" s="1"/>
  <c r="H42" i="3" s="1"/>
  <c r="G45" i="3"/>
  <c r="F45" i="3"/>
  <c r="E45" i="3"/>
  <c r="D45" i="3"/>
  <c r="C45" i="3"/>
  <c r="AA44" i="3"/>
  <c r="Z44" i="3"/>
  <c r="Z43" i="3" s="1"/>
  <c r="Y44" i="3"/>
  <c r="X44" i="3"/>
  <c r="X43" i="3" s="1"/>
  <c r="X42" i="3" s="1"/>
  <c r="W44" i="3"/>
  <c r="V44" i="3"/>
  <c r="U44" i="3"/>
  <c r="T44" i="3"/>
  <c r="T43" i="3" s="1"/>
  <c r="S44" i="3"/>
  <c r="R44" i="3"/>
  <c r="R43" i="3" s="1"/>
  <c r="R42" i="3" s="1"/>
  <c r="Q44" i="3"/>
  <c r="P44" i="3"/>
  <c r="M44" i="3"/>
  <c r="L44" i="3"/>
  <c r="L43" i="3" s="1"/>
  <c r="L42" i="3" s="1"/>
  <c r="K44" i="3"/>
  <c r="I44" i="3"/>
  <c r="G44" i="3"/>
  <c r="F44" i="3"/>
  <c r="F43" i="3" s="1"/>
  <c r="F42" i="3" s="1"/>
  <c r="E44" i="3"/>
  <c r="C44" i="3"/>
  <c r="AA43" i="3"/>
  <c r="V43" i="3"/>
  <c r="V42" i="3" s="1"/>
  <c r="U43" i="3"/>
  <c r="P43" i="3"/>
  <c r="P42" i="3" s="1"/>
  <c r="AA42" i="3"/>
  <c r="Z42" i="3"/>
  <c r="U42" i="3"/>
  <c r="T42" i="3"/>
  <c r="AB41" i="3"/>
  <c r="N41" i="3"/>
  <c r="M41" i="3"/>
  <c r="L41" i="3"/>
  <c r="K41" i="3"/>
  <c r="J41" i="3"/>
  <c r="I41" i="3"/>
  <c r="H41" i="3"/>
  <c r="G41" i="3"/>
  <c r="F41" i="3"/>
  <c r="E41" i="3"/>
  <c r="D41" i="3"/>
  <c r="C41" i="3"/>
  <c r="O41" i="3" s="1"/>
  <c r="AC41" i="3" s="1"/>
  <c r="AB40" i="3"/>
  <c r="N40" i="3"/>
  <c r="M40" i="3"/>
  <c r="L40" i="3"/>
  <c r="K40" i="3"/>
  <c r="K39" i="3" s="1"/>
  <c r="J40" i="3"/>
  <c r="I40" i="3"/>
  <c r="I39" i="3" s="1"/>
  <c r="H40" i="3"/>
  <c r="G40" i="3"/>
  <c r="F40" i="3"/>
  <c r="E40" i="3"/>
  <c r="E39" i="3" s="1"/>
  <c r="E30" i="3" s="1"/>
  <c r="D40" i="3"/>
  <c r="C40" i="3"/>
  <c r="C39" i="3" s="1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N39" i="3"/>
  <c r="M39" i="3"/>
  <c r="L39" i="3"/>
  <c r="J39" i="3"/>
  <c r="H39" i="3"/>
  <c r="G39" i="3"/>
  <c r="F39" i="3"/>
  <c r="D39" i="3"/>
  <c r="AB38" i="3"/>
  <c r="N38" i="3"/>
  <c r="M38" i="3"/>
  <c r="L38" i="3"/>
  <c r="K38" i="3"/>
  <c r="J38" i="3"/>
  <c r="I38" i="3"/>
  <c r="H38" i="3"/>
  <c r="G38" i="3"/>
  <c r="F38" i="3"/>
  <c r="E38" i="3"/>
  <c r="D38" i="3"/>
  <c r="C38" i="3"/>
  <c r="O38" i="3" s="1"/>
  <c r="AC38" i="3" s="1"/>
  <c r="AB37" i="3"/>
  <c r="AB36" i="3" s="1"/>
  <c r="AB31" i="3" s="1"/>
  <c r="AB30" i="3" s="1"/>
  <c r="N37" i="3"/>
  <c r="N36" i="3" s="1"/>
  <c r="N31" i="3" s="1"/>
  <c r="N30" i="3" s="1"/>
  <c r="M37" i="3"/>
  <c r="L37" i="3"/>
  <c r="K37" i="3"/>
  <c r="J37" i="3"/>
  <c r="J36" i="3" s="1"/>
  <c r="J31" i="3" s="1"/>
  <c r="J30" i="3" s="1"/>
  <c r="I37" i="3"/>
  <c r="H37" i="3"/>
  <c r="H36" i="3" s="1"/>
  <c r="H31" i="3" s="1"/>
  <c r="H30" i="3" s="1"/>
  <c r="G37" i="3"/>
  <c r="F37" i="3"/>
  <c r="E37" i="3"/>
  <c r="D37" i="3"/>
  <c r="D36" i="3" s="1"/>
  <c r="D31" i="3" s="1"/>
  <c r="D30" i="3" s="1"/>
  <c r="C37" i="3"/>
  <c r="O37" i="3" s="1"/>
  <c r="AA36" i="3"/>
  <c r="Z36" i="3"/>
  <c r="Z31" i="3" s="1"/>
  <c r="Z30" i="3" s="1"/>
  <c r="Y36" i="3"/>
  <c r="X36" i="3"/>
  <c r="X31" i="3" s="1"/>
  <c r="X30" i="3" s="1"/>
  <c r="W36" i="3"/>
  <c r="V36" i="3"/>
  <c r="U36" i="3"/>
  <c r="T36" i="3"/>
  <c r="T31" i="3" s="1"/>
  <c r="T30" i="3" s="1"/>
  <c r="S36" i="3"/>
  <c r="R36" i="3"/>
  <c r="R31" i="3" s="1"/>
  <c r="R30" i="3" s="1"/>
  <c r="Q36" i="3"/>
  <c r="P36" i="3"/>
  <c r="M36" i="3"/>
  <c r="L36" i="3"/>
  <c r="L31" i="3" s="1"/>
  <c r="L30" i="3" s="1"/>
  <c r="K36" i="3"/>
  <c r="I36" i="3"/>
  <c r="G36" i="3"/>
  <c r="F36" i="3"/>
  <c r="F31" i="3" s="1"/>
  <c r="F30" i="3" s="1"/>
  <c r="E36" i="3"/>
  <c r="C36" i="3"/>
  <c r="AB35" i="3"/>
  <c r="N35" i="3"/>
  <c r="M35" i="3"/>
  <c r="L35" i="3"/>
  <c r="K35" i="3"/>
  <c r="J35" i="3"/>
  <c r="I35" i="3"/>
  <c r="H35" i="3"/>
  <c r="G35" i="3"/>
  <c r="F35" i="3"/>
  <c r="E35" i="3"/>
  <c r="D35" i="3"/>
  <c r="C35" i="3"/>
  <c r="O35" i="3" s="1"/>
  <c r="AC35" i="3" s="1"/>
  <c r="AB34" i="3"/>
  <c r="N34" i="3"/>
  <c r="M34" i="3"/>
  <c r="M33" i="3" s="1"/>
  <c r="M32" i="3" s="1"/>
  <c r="L34" i="3"/>
  <c r="K34" i="3"/>
  <c r="J34" i="3"/>
  <c r="I34" i="3"/>
  <c r="I33" i="3" s="1"/>
  <c r="I32" i="3" s="1"/>
  <c r="I31" i="3" s="1"/>
  <c r="I30" i="3" s="1"/>
  <c r="H34" i="3"/>
  <c r="G34" i="3"/>
  <c r="G33" i="3" s="1"/>
  <c r="G32" i="3" s="1"/>
  <c r="F34" i="3"/>
  <c r="E34" i="3"/>
  <c r="D34" i="3"/>
  <c r="C34" i="3"/>
  <c r="C33" i="3" s="1"/>
  <c r="C32" i="3" s="1"/>
  <c r="C31" i="3" s="1"/>
  <c r="C30" i="3" s="1"/>
  <c r="AB33" i="3"/>
  <c r="N33" i="3"/>
  <c r="L33" i="3"/>
  <c r="K33" i="3"/>
  <c r="K32" i="3" s="1"/>
  <c r="K31" i="3" s="1"/>
  <c r="K30" i="3" s="1"/>
  <c r="J33" i="3"/>
  <c r="H33" i="3"/>
  <c r="F33" i="3"/>
  <c r="E33" i="3"/>
  <c r="E32" i="3" s="1"/>
  <c r="E31" i="3" s="1"/>
  <c r="D33" i="3"/>
  <c r="AB32" i="3"/>
  <c r="AA32" i="3"/>
  <c r="AA31" i="3" s="1"/>
  <c r="AA30" i="3" s="1"/>
  <c r="AA9" i="3" s="1"/>
  <c r="Z32" i="3"/>
  <c r="Y32" i="3"/>
  <c r="X32" i="3"/>
  <c r="W32" i="3"/>
  <c r="W31" i="3" s="1"/>
  <c r="V32" i="3"/>
  <c r="U32" i="3"/>
  <c r="U31" i="3" s="1"/>
  <c r="U30" i="3" s="1"/>
  <c r="U9" i="3" s="1"/>
  <c r="T32" i="3"/>
  <c r="S32" i="3"/>
  <c r="R32" i="3"/>
  <c r="Q32" i="3"/>
  <c r="Q31" i="3" s="1"/>
  <c r="P32" i="3"/>
  <c r="N32" i="3"/>
  <c r="L32" i="3"/>
  <c r="J32" i="3"/>
  <c r="H32" i="3"/>
  <c r="F32" i="3"/>
  <c r="D32" i="3"/>
  <c r="Y31" i="3"/>
  <c r="V31" i="3"/>
  <c r="S31" i="3"/>
  <c r="S30" i="3" s="1"/>
  <c r="S9" i="3" s="1"/>
  <c r="P31" i="3"/>
  <c r="M31" i="3"/>
  <c r="M30" i="3" s="1"/>
  <c r="G31" i="3"/>
  <c r="G30" i="3" s="1"/>
  <c r="W30" i="3"/>
  <c r="V30" i="3"/>
  <c r="Q30" i="3"/>
  <c r="P30" i="3"/>
  <c r="AB29" i="3"/>
  <c r="N29" i="3"/>
  <c r="M29" i="3"/>
  <c r="L29" i="3"/>
  <c r="K29" i="3"/>
  <c r="J29" i="3"/>
  <c r="I29" i="3"/>
  <c r="O29" i="3" s="1"/>
  <c r="H29" i="3"/>
  <c r="G29" i="3"/>
  <c r="F29" i="3"/>
  <c r="E29" i="3"/>
  <c r="D29" i="3"/>
  <c r="C29" i="3"/>
  <c r="AB28" i="3"/>
  <c r="N28" i="3"/>
  <c r="M28" i="3"/>
  <c r="L28" i="3"/>
  <c r="K28" i="3"/>
  <c r="J28" i="3"/>
  <c r="I28" i="3"/>
  <c r="H28" i="3"/>
  <c r="G28" i="3"/>
  <c r="F28" i="3"/>
  <c r="E28" i="3"/>
  <c r="D28" i="3"/>
  <c r="C28" i="3"/>
  <c r="O28" i="3" s="1"/>
  <c r="AB27" i="3"/>
  <c r="N27" i="3"/>
  <c r="M27" i="3"/>
  <c r="L27" i="3"/>
  <c r="K27" i="3"/>
  <c r="J27" i="3"/>
  <c r="I27" i="3"/>
  <c r="H27" i="3"/>
  <c r="G27" i="3"/>
  <c r="F27" i="3"/>
  <c r="E27" i="3"/>
  <c r="D27" i="3"/>
  <c r="C27" i="3"/>
  <c r="AB26" i="3"/>
  <c r="N26" i="3"/>
  <c r="M26" i="3"/>
  <c r="L26" i="3"/>
  <c r="K26" i="3"/>
  <c r="J26" i="3"/>
  <c r="I26" i="3"/>
  <c r="H26" i="3"/>
  <c r="G26" i="3"/>
  <c r="F26" i="3"/>
  <c r="E26" i="3"/>
  <c r="D26" i="3"/>
  <c r="C26" i="3"/>
  <c r="O26" i="3" s="1"/>
  <c r="AB25" i="3"/>
  <c r="N25" i="3"/>
  <c r="M25" i="3"/>
  <c r="L25" i="3"/>
  <c r="K25" i="3"/>
  <c r="J25" i="3"/>
  <c r="I25" i="3"/>
  <c r="H25" i="3"/>
  <c r="G25" i="3"/>
  <c r="F25" i="3"/>
  <c r="E25" i="3"/>
  <c r="D25" i="3"/>
  <c r="C25" i="3"/>
  <c r="O25" i="3" s="1"/>
  <c r="AB24" i="3"/>
  <c r="N24" i="3"/>
  <c r="M24" i="3"/>
  <c r="M23" i="3" s="1"/>
  <c r="M22" i="3" s="1"/>
  <c r="L24" i="3"/>
  <c r="K24" i="3"/>
  <c r="J24" i="3"/>
  <c r="I24" i="3"/>
  <c r="H24" i="3"/>
  <c r="G24" i="3"/>
  <c r="G23" i="3" s="1"/>
  <c r="G22" i="3" s="1"/>
  <c r="F24" i="3"/>
  <c r="E24" i="3"/>
  <c r="D24" i="3"/>
  <c r="C24" i="3"/>
  <c r="AB23" i="3"/>
  <c r="AA23" i="3"/>
  <c r="Z23" i="3"/>
  <c r="Z22" i="3" s="1"/>
  <c r="Y23" i="3"/>
  <c r="X23" i="3"/>
  <c r="W23" i="3"/>
  <c r="V23" i="3"/>
  <c r="V22" i="3" s="1"/>
  <c r="U23" i="3"/>
  <c r="T23" i="3"/>
  <c r="T22" i="3" s="1"/>
  <c r="S23" i="3"/>
  <c r="R23" i="3"/>
  <c r="Q23" i="3"/>
  <c r="P23" i="3"/>
  <c r="P22" i="3" s="1"/>
  <c r="N23" i="3"/>
  <c r="N22" i="3" s="1"/>
  <c r="L23" i="3"/>
  <c r="J23" i="3"/>
  <c r="J22" i="3" s="1"/>
  <c r="H23" i="3"/>
  <c r="H22" i="3" s="1"/>
  <c r="F23" i="3"/>
  <c r="D23" i="3"/>
  <c r="D22" i="3" s="1"/>
  <c r="AA22" i="3"/>
  <c r="Y22" i="3"/>
  <c r="X22" i="3"/>
  <c r="W22" i="3"/>
  <c r="U22" i="3"/>
  <c r="S22" i="3"/>
  <c r="R22" i="3"/>
  <c r="Q22" i="3"/>
  <c r="L22" i="3"/>
  <c r="F22" i="3"/>
  <c r="AB21" i="3"/>
  <c r="N21" i="3"/>
  <c r="M21" i="3"/>
  <c r="L21" i="3"/>
  <c r="K21" i="3"/>
  <c r="J21" i="3"/>
  <c r="I21" i="3"/>
  <c r="H21" i="3"/>
  <c r="G21" i="3"/>
  <c r="F21" i="3"/>
  <c r="E21" i="3"/>
  <c r="D21" i="3"/>
  <c r="C21" i="3"/>
  <c r="O21" i="3" s="1"/>
  <c r="AB20" i="3"/>
  <c r="N20" i="3"/>
  <c r="M20" i="3"/>
  <c r="M19" i="3" s="1"/>
  <c r="M10" i="3" s="1"/>
  <c r="L20" i="3"/>
  <c r="K20" i="3"/>
  <c r="J20" i="3"/>
  <c r="I20" i="3"/>
  <c r="I19" i="3" s="1"/>
  <c r="I10" i="3" s="1"/>
  <c r="H20" i="3"/>
  <c r="G20" i="3"/>
  <c r="G19" i="3" s="1"/>
  <c r="G10" i="3" s="1"/>
  <c r="F20" i="3"/>
  <c r="E20" i="3"/>
  <c r="D20" i="3"/>
  <c r="C20" i="3"/>
  <c r="C19" i="3" s="1"/>
  <c r="C10" i="3" s="1"/>
  <c r="AB19" i="3"/>
  <c r="AA19" i="3"/>
  <c r="Z19" i="3"/>
  <c r="Y19" i="3"/>
  <c r="X19" i="3"/>
  <c r="W19" i="3"/>
  <c r="W10" i="3" s="1"/>
  <c r="V19" i="3"/>
  <c r="U19" i="3"/>
  <c r="T19" i="3"/>
  <c r="S19" i="3"/>
  <c r="R19" i="3"/>
  <c r="Q19" i="3"/>
  <c r="Q10" i="3" s="1"/>
  <c r="Q9" i="3" s="1"/>
  <c r="P19" i="3"/>
  <c r="N19" i="3"/>
  <c r="L19" i="3"/>
  <c r="K19" i="3"/>
  <c r="K10" i="3" s="1"/>
  <c r="J19" i="3"/>
  <c r="H19" i="3"/>
  <c r="F19" i="3"/>
  <c r="E19" i="3"/>
  <c r="E10" i="3" s="1"/>
  <c r="D19" i="3"/>
  <c r="AB18" i="3"/>
  <c r="N18" i="3"/>
  <c r="M18" i="3"/>
  <c r="L18" i="3"/>
  <c r="K18" i="3"/>
  <c r="J18" i="3"/>
  <c r="I18" i="3"/>
  <c r="H18" i="3"/>
  <c r="G18" i="3"/>
  <c r="F18" i="3"/>
  <c r="E18" i="3"/>
  <c r="D18" i="3"/>
  <c r="C18" i="3"/>
  <c r="AD17" i="3"/>
  <c r="AB17" i="3"/>
  <c r="N17" i="3"/>
  <c r="M17" i="3"/>
  <c r="L17" i="3"/>
  <c r="L16" i="3" s="1"/>
  <c r="L15" i="3" s="1"/>
  <c r="K17" i="3"/>
  <c r="J17" i="3"/>
  <c r="I17" i="3"/>
  <c r="H17" i="3"/>
  <c r="G17" i="3"/>
  <c r="F17" i="3"/>
  <c r="F16" i="3" s="1"/>
  <c r="F15" i="3" s="1"/>
  <c r="E17" i="3"/>
  <c r="D17" i="3"/>
  <c r="C17" i="3"/>
  <c r="O17" i="3" s="1"/>
  <c r="AB16" i="3"/>
  <c r="AA16" i="3"/>
  <c r="Z16" i="3"/>
  <c r="Y16" i="3"/>
  <c r="X16" i="3"/>
  <c r="W16" i="3"/>
  <c r="V16" i="3"/>
  <c r="V15" i="3" s="1"/>
  <c r="V11" i="3" s="1"/>
  <c r="U16" i="3"/>
  <c r="T16" i="3"/>
  <c r="S16" i="3"/>
  <c r="R16" i="3"/>
  <c r="Q16" i="3"/>
  <c r="P16" i="3"/>
  <c r="P15" i="3" s="1"/>
  <c r="N16" i="3"/>
  <c r="M16" i="3"/>
  <c r="K16" i="3"/>
  <c r="J16" i="3"/>
  <c r="J15" i="3" s="1"/>
  <c r="I16" i="3"/>
  <c r="H16" i="3"/>
  <c r="G16" i="3"/>
  <c r="E16" i="3"/>
  <c r="D16" i="3"/>
  <c r="D15" i="3" s="1"/>
  <c r="C16" i="3"/>
  <c r="AA15" i="3"/>
  <c r="Z15" i="3"/>
  <c r="Y15" i="3"/>
  <c r="X15" i="3"/>
  <c r="W15" i="3"/>
  <c r="U15" i="3"/>
  <c r="T15" i="3"/>
  <c r="S15" i="3"/>
  <c r="R15" i="3"/>
  <c r="Q15" i="3"/>
  <c r="N15" i="3"/>
  <c r="M15" i="3"/>
  <c r="K15" i="3"/>
  <c r="I15" i="3"/>
  <c r="H15" i="3"/>
  <c r="G15" i="3"/>
  <c r="E15" i="3"/>
  <c r="C15" i="3"/>
  <c r="AB14" i="3"/>
  <c r="N14" i="3"/>
  <c r="M14" i="3"/>
  <c r="L14" i="3"/>
  <c r="L12" i="3" s="1"/>
  <c r="L11" i="3" s="1"/>
  <c r="L10" i="3" s="1"/>
  <c r="L9" i="3" s="1"/>
  <c r="K14" i="3"/>
  <c r="J14" i="3"/>
  <c r="I14" i="3"/>
  <c r="H14" i="3"/>
  <c r="G14" i="3"/>
  <c r="F14" i="3"/>
  <c r="F12" i="3" s="1"/>
  <c r="F11" i="3" s="1"/>
  <c r="F10" i="3" s="1"/>
  <c r="F9" i="3" s="1"/>
  <c r="E14" i="3"/>
  <c r="D14" i="3"/>
  <c r="C14" i="3"/>
  <c r="AB13" i="3"/>
  <c r="AB12" i="3" s="1"/>
  <c r="N13" i="3"/>
  <c r="M13" i="3"/>
  <c r="L13" i="3"/>
  <c r="K13" i="3"/>
  <c r="J13" i="3"/>
  <c r="J12" i="3" s="1"/>
  <c r="I13" i="3"/>
  <c r="H13" i="3"/>
  <c r="G13" i="3"/>
  <c r="F13" i="3"/>
  <c r="E13" i="3"/>
  <c r="D13" i="3"/>
  <c r="D12" i="3" s="1"/>
  <c r="C13" i="3"/>
  <c r="O13" i="3" s="1"/>
  <c r="AA12" i="3"/>
  <c r="Z12" i="3"/>
  <c r="Z11" i="3" s="1"/>
  <c r="Z10" i="3" s="1"/>
  <c r="Z9" i="3" s="1"/>
  <c r="Y12" i="3"/>
  <c r="X12" i="3"/>
  <c r="W12" i="3"/>
  <c r="V12" i="3"/>
  <c r="U12" i="3"/>
  <c r="T12" i="3"/>
  <c r="T11" i="3" s="1"/>
  <c r="T10" i="3" s="1"/>
  <c r="T9" i="3" s="1"/>
  <c r="S12" i="3"/>
  <c r="R12" i="3"/>
  <c r="Q12" i="3"/>
  <c r="P12" i="3"/>
  <c r="N12" i="3"/>
  <c r="M12" i="3"/>
  <c r="K12" i="3"/>
  <c r="I12" i="3"/>
  <c r="H12" i="3"/>
  <c r="G12" i="3"/>
  <c r="E12" i="3"/>
  <c r="C12" i="3"/>
  <c r="AA11" i="3"/>
  <c r="Y11" i="3"/>
  <c r="X11" i="3"/>
  <c r="X10" i="3" s="1"/>
  <c r="W11" i="3"/>
  <c r="U11" i="3"/>
  <c r="S11" i="3"/>
  <c r="R11" i="3"/>
  <c r="R10" i="3" s="1"/>
  <c r="Q11" i="3"/>
  <c r="M11" i="3"/>
  <c r="K11" i="3"/>
  <c r="I11" i="3"/>
  <c r="G11" i="3"/>
  <c r="E11" i="3"/>
  <c r="C11" i="3"/>
  <c r="AA10" i="3"/>
  <c r="Y10" i="3"/>
  <c r="V10" i="3"/>
  <c r="U10" i="3"/>
  <c r="S10" i="3"/>
  <c r="AB29" i="2"/>
  <c r="N29" i="2"/>
  <c r="M29" i="2"/>
  <c r="L29" i="2"/>
  <c r="K29" i="2"/>
  <c r="J29" i="2"/>
  <c r="I29" i="2"/>
  <c r="H29" i="2"/>
  <c r="G29" i="2"/>
  <c r="F29" i="2"/>
  <c r="E29" i="2"/>
  <c r="D29" i="2"/>
  <c r="C29" i="2"/>
  <c r="O29" i="2" s="1"/>
  <c r="AB28" i="2"/>
  <c r="N28" i="2"/>
  <c r="N27" i="2" s="1"/>
  <c r="N26" i="2" s="1"/>
  <c r="M28" i="2"/>
  <c r="M27" i="2" s="1"/>
  <c r="M26" i="2" s="1"/>
  <c r="L28" i="2"/>
  <c r="L27" i="2" s="1"/>
  <c r="L26" i="2" s="1"/>
  <c r="K28" i="2"/>
  <c r="K27" i="2" s="1"/>
  <c r="K26" i="2" s="1"/>
  <c r="J28" i="2"/>
  <c r="I28" i="2"/>
  <c r="H28" i="2"/>
  <c r="H27" i="2" s="1"/>
  <c r="H26" i="2" s="1"/>
  <c r="G28" i="2"/>
  <c r="G27" i="2" s="1"/>
  <c r="G26" i="2" s="1"/>
  <c r="F28" i="2"/>
  <c r="F27" i="2" s="1"/>
  <c r="F26" i="2" s="1"/>
  <c r="E28" i="2"/>
  <c r="E27" i="2" s="1"/>
  <c r="E26" i="2" s="1"/>
  <c r="D28" i="2"/>
  <c r="C28" i="2"/>
  <c r="O28" i="2" s="1"/>
  <c r="AB27" i="2"/>
  <c r="AB26" i="2" s="1"/>
  <c r="AA27" i="2"/>
  <c r="AA26" i="2" s="1"/>
  <c r="Z27" i="2"/>
  <c r="Y27" i="2"/>
  <c r="X27" i="2"/>
  <c r="W27" i="2"/>
  <c r="W26" i="2" s="1"/>
  <c r="V27" i="2"/>
  <c r="V26" i="2" s="1"/>
  <c r="U27" i="2"/>
  <c r="U26" i="2" s="1"/>
  <c r="T27" i="2"/>
  <c r="S27" i="2"/>
  <c r="R27" i="2"/>
  <c r="Q27" i="2"/>
  <c r="Q26" i="2" s="1"/>
  <c r="P27" i="2"/>
  <c r="P26" i="2" s="1"/>
  <c r="J27" i="2"/>
  <c r="J26" i="2" s="1"/>
  <c r="I27" i="2"/>
  <c r="I26" i="2" s="1"/>
  <c r="D27" i="2"/>
  <c r="D26" i="2" s="1"/>
  <c r="C27" i="2"/>
  <c r="C26" i="2" s="1"/>
  <c r="Z26" i="2"/>
  <c r="X26" i="2"/>
  <c r="T26" i="2"/>
  <c r="S26" i="2"/>
  <c r="R26" i="2"/>
  <c r="AB25" i="2"/>
  <c r="N25" i="2"/>
  <c r="M25" i="2"/>
  <c r="L25" i="2"/>
  <c r="K25" i="2"/>
  <c r="J25" i="2"/>
  <c r="I25" i="2"/>
  <c r="H25" i="2"/>
  <c r="G25" i="2"/>
  <c r="F25" i="2"/>
  <c r="E25" i="2"/>
  <c r="D25" i="2"/>
  <c r="C25" i="2"/>
  <c r="O25" i="2" s="1"/>
  <c r="AC25" i="2" s="1"/>
  <c r="AB24" i="2"/>
  <c r="N24" i="2"/>
  <c r="M24" i="2"/>
  <c r="L24" i="2"/>
  <c r="K24" i="2"/>
  <c r="J24" i="2"/>
  <c r="I24" i="2"/>
  <c r="H24" i="2"/>
  <c r="G24" i="2"/>
  <c r="F24" i="2"/>
  <c r="E24" i="2"/>
  <c r="D24" i="2"/>
  <c r="C24" i="2"/>
  <c r="O24" i="2" s="1"/>
  <c r="AB23" i="2"/>
  <c r="N23" i="2"/>
  <c r="N22" i="2" s="1"/>
  <c r="M23" i="2"/>
  <c r="M22" i="2" s="1"/>
  <c r="L23" i="2"/>
  <c r="L22" i="2" s="1"/>
  <c r="K23" i="2"/>
  <c r="K22" i="2" s="1"/>
  <c r="J23" i="2"/>
  <c r="I23" i="2"/>
  <c r="H23" i="2"/>
  <c r="H22" i="2" s="1"/>
  <c r="G23" i="2"/>
  <c r="G22" i="2" s="1"/>
  <c r="F23" i="2"/>
  <c r="F22" i="2" s="1"/>
  <c r="E23" i="2"/>
  <c r="E22" i="2" s="1"/>
  <c r="D23" i="2"/>
  <c r="C23" i="2"/>
  <c r="O23" i="2" s="1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J22" i="2"/>
  <c r="I22" i="2"/>
  <c r="D22" i="2"/>
  <c r="C22" i="2"/>
  <c r="AB21" i="2"/>
  <c r="AB20" i="2" s="1"/>
  <c r="AB19" i="2" s="1"/>
  <c r="N21" i="2"/>
  <c r="N20" i="2" s="1"/>
  <c r="N19" i="2" s="1"/>
  <c r="M21" i="2"/>
  <c r="M20" i="2" s="1"/>
  <c r="M19" i="2" s="1"/>
  <c r="L21" i="2"/>
  <c r="K21" i="2"/>
  <c r="J21" i="2"/>
  <c r="J20" i="2" s="1"/>
  <c r="J19" i="2" s="1"/>
  <c r="I21" i="2"/>
  <c r="I20" i="2" s="1"/>
  <c r="I19" i="2" s="1"/>
  <c r="H21" i="2"/>
  <c r="H20" i="2" s="1"/>
  <c r="H19" i="2" s="1"/>
  <c r="G21" i="2"/>
  <c r="G20" i="2" s="1"/>
  <c r="G19" i="2" s="1"/>
  <c r="F21" i="2"/>
  <c r="E21" i="2"/>
  <c r="D21" i="2"/>
  <c r="D20" i="2" s="1"/>
  <c r="D19" i="2" s="1"/>
  <c r="C21" i="2"/>
  <c r="C20" i="2" s="1"/>
  <c r="C19" i="2" s="1"/>
  <c r="AA20" i="2"/>
  <c r="Z20" i="2"/>
  <c r="Z19" i="2" s="1"/>
  <c r="Y20" i="2"/>
  <c r="Y19" i="2" s="1"/>
  <c r="X20" i="2"/>
  <c r="X19" i="2" s="1"/>
  <c r="W20" i="2"/>
  <c r="W19" i="2" s="1"/>
  <c r="W8" i="2" s="1"/>
  <c r="W30" i="2" s="1"/>
  <c r="V20" i="2"/>
  <c r="U20" i="2"/>
  <c r="T20" i="2"/>
  <c r="T19" i="2" s="1"/>
  <c r="S20" i="2"/>
  <c r="S19" i="2" s="1"/>
  <c r="R20" i="2"/>
  <c r="R19" i="2" s="1"/>
  <c r="Q20" i="2"/>
  <c r="Q19" i="2" s="1"/>
  <c r="Q8" i="2" s="1"/>
  <c r="Q30" i="2" s="1"/>
  <c r="P20" i="2"/>
  <c r="L20" i="2"/>
  <c r="K20" i="2"/>
  <c r="F20" i="2"/>
  <c r="F19" i="2" s="1"/>
  <c r="E20" i="2"/>
  <c r="E19" i="2" s="1"/>
  <c r="AA19" i="2"/>
  <c r="V19" i="2"/>
  <c r="U19" i="2"/>
  <c r="P19" i="2"/>
  <c r="AB18" i="2"/>
  <c r="N18" i="2"/>
  <c r="M18" i="2"/>
  <c r="M9" i="2" s="1"/>
  <c r="M8" i="2" s="1"/>
  <c r="M30" i="2" s="1"/>
  <c r="L18" i="2"/>
  <c r="K18" i="2"/>
  <c r="J18" i="2"/>
  <c r="I18" i="2"/>
  <c r="H18" i="2"/>
  <c r="G18" i="2"/>
  <c r="G9" i="2" s="1"/>
  <c r="G8" i="2" s="1"/>
  <c r="G30" i="2" s="1"/>
  <c r="F18" i="2"/>
  <c r="E18" i="2"/>
  <c r="D18" i="2"/>
  <c r="C18" i="2"/>
  <c r="O18" i="2" s="1"/>
  <c r="AB17" i="2"/>
  <c r="N17" i="2"/>
  <c r="M17" i="2"/>
  <c r="L17" i="2"/>
  <c r="K17" i="2"/>
  <c r="J17" i="2"/>
  <c r="I17" i="2"/>
  <c r="H17" i="2"/>
  <c r="G17" i="2"/>
  <c r="F17" i="2"/>
  <c r="E17" i="2"/>
  <c r="D17" i="2"/>
  <c r="C17" i="2"/>
  <c r="O17" i="2" s="1"/>
  <c r="AC17" i="2" s="1"/>
  <c r="AB16" i="2"/>
  <c r="N16" i="2"/>
  <c r="M16" i="2"/>
  <c r="L16" i="2"/>
  <c r="K16" i="2"/>
  <c r="J16" i="2"/>
  <c r="I16" i="2"/>
  <c r="H16" i="2"/>
  <c r="G16" i="2"/>
  <c r="F16" i="2"/>
  <c r="E16" i="2"/>
  <c r="D16" i="2"/>
  <c r="C16" i="2"/>
  <c r="O16" i="2" s="1"/>
  <c r="AB15" i="2"/>
  <c r="N15" i="2"/>
  <c r="M15" i="2"/>
  <c r="L15" i="2"/>
  <c r="K15" i="2"/>
  <c r="J15" i="2"/>
  <c r="I15" i="2"/>
  <c r="H15" i="2"/>
  <c r="G15" i="2"/>
  <c r="F15" i="2"/>
  <c r="E15" i="2"/>
  <c r="D15" i="2"/>
  <c r="C15" i="2"/>
  <c r="O15" i="2" s="1"/>
  <c r="AB14" i="2"/>
  <c r="N14" i="2"/>
  <c r="M14" i="2"/>
  <c r="L14" i="2"/>
  <c r="K14" i="2"/>
  <c r="J14" i="2"/>
  <c r="I14" i="2"/>
  <c r="H14" i="2"/>
  <c r="G14" i="2"/>
  <c r="F14" i="2"/>
  <c r="E14" i="2"/>
  <c r="D14" i="2"/>
  <c r="C14" i="2"/>
  <c r="O14" i="2" s="1"/>
  <c r="AB13" i="2"/>
  <c r="AB12" i="2" s="1"/>
  <c r="N13" i="2"/>
  <c r="N12" i="2" s="1"/>
  <c r="N9" i="2" s="1"/>
  <c r="N8" i="2" s="1"/>
  <c r="M13" i="2"/>
  <c r="L13" i="2"/>
  <c r="K13" i="2"/>
  <c r="K12" i="2" s="1"/>
  <c r="J13" i="2"/>
  <c r="J12" i="2" s="1"/>
  <c r="I13" i="2"/>
  <c r="I12" i="2" s="1"/>
  <c r="I9" i="2" s="1"/>
  <c r="H13" i="2"/>
  <c r="H12" i="2" s="1"/>
  <c r="H9" i="2" s="1"/>
  <c r="H8" i="2" s="1"/>
  <c r="G13" i="2"/>
  <c r="F13" i="2"/>
  <c r="E13" i="2"/>
  <c r="E12" i="2" s="1"/>
  <c r="D13" i="2"/>
  <c r="D12" i="2" s="1"/>
  <c r="C13" i="2"/>
  <c r="C12" i="2" s="1"/>
  <c r="C9" i="2" s="1"/>
  <c r="AA12" i="2"/>
  <c r="Z12" i="2"/>
  <c r="Y12" i="2"/>
  <c r="X12" i="2"/>
  <c r="W12" i="2"/>
  <c r="V12" i="2"/>
  <c r="U12" i="2"/>
  <c r="T12" i="2"/>
  <c r="S12" i="2"/>
  <c r="R12" i="2"/>
  <c r="Q12" i="2"/>
  <c r="P12" i="2"/>
  <c r="M12" i="2"/>
  <c r="L12" i="2"/>
  <c r="G12" i="2"/>
  <c r="F12" i="2"/>
  <c r="AB11" i="2"/>
  <c r="N11" i="2"/>
  <c r="M11" i="2"/>
  <c r="M10" i="2" s="1"/>
  <c r="L11" i="2"/>
  <c r="L10" i="2" s="1"/>
  <c r="K11" i="2"/>
  <c r="K10" i="2" s="1"/>
  <c r="J11" i="2"/>
  <c r="J9" i="2" s="1"/>
  <c r="J8" i="2" s="1"/>
  <c r="J30" i="2" s="1"/>
  <c r="I11" i="2"/>
  <c r="H11" i="2"/>
  <c r="G11" i="2"/>
  <c r="G10" i="2" s="1"/>
  <c r="F11" i="2"/>
  <c r="F10" i="2" s="1"/>
  <c r="E11" i="2"/>
  <c r="E10" i="2" s="1"/>
  <c r="D11" i="2"/>
  <c r="D9" i="2" s="1"/>
  <c r="D8" i="2" s="1"/>
  <c r="D30" i="2" s="1"/>
  <c r="C11" i="2"/>
  <c r="O11" i="2" s="1"/>
  <c r="AA10" i="2"/>
  <c r="Z10" i="2"/>
  <c r="Y10" i="2"/>
  <c r="X10" i="2"/>
  <c r="W10" i="2"/>
  <c r="V10" i="2"/>
  <c r="U10" i="2"/>
  <c r="T10" i="2"/>
  <c r="S10" i="2"/>
  <c r="R10" i="2"/>
  <c r="Q10" i="2"/>
  <c r="P10" i="2"/>
  <c r="N10" i="2"/>
  <c r="I10" i="2"/>
  <c r="H10" i="2"/>
  <c r="C10" i="2"/>
  <c r="AA9" i="2"/>
  <c r="AA8" i="2" s="1"/>
  <c r="AA30" i="2" s="1"/>
  <c r="Z9" i="2"/>
  <c r="Y9" i="2"/>
  <c r="Y8" i="2" s="1"/>
  <c r="Y30" i="2" s="1"/>
  <c r="X9" i="2"/>
  <c r="W9" i="2"/>
  <c r="V9" i="2"/>
  <c r="U9" i="2"/>
  <c r="U8" i="2" s="1"/>
  <c r="U30" i="2" s="1"/>
  <c r="T9" i="2"/>
  <c r="S9" i="2"/>
  <c r="S8" i="2" s="1"/>
  <c r="S30" i="2" s="1"/>
  <c r="R9" i="2"/>
  <c r="Q9" i="2"/>
  <c r="P9" i="2"/>
  <c r="L9" i="2"/>
  <c r="F9" i="2"/>
  <c r="F8" i="2" s="1"/>
  <c r="V8" i="2"/>
  <c r="P8" i="2"/>
  <c r="AB64" i="1"/>
  <c r="N64" i="1"/>
  <c r="M64" i="1"/>
  <c r="L64" i="1"/>
  <c r="K64" i="1"/>
  <c r="J64" i="1"/>
  <c r="I64" i="1"/>
  <c r="H64" i="1"/>
  <c r="G64" i="1"/>
  <c r="F64" i="1"/>
  <c r="E64" i="1"/>
  <c r="D64" i="1"/>
  <c r="C64" i="1"/>
  <c r="O64" i="1" s="1"/>
  <c r="AC64" i="1" s="1"/>
  <c r="AB63" i="1"/>
  <c r="N63" i="1"/>
  <c r="M63" i="1"/>
  <c r="L63" i="1"/>
  <c r="K63" i="1"/>
  <c r="J63" i="1"/>
  <c r="I63" i="1"/>
  <c r="H63" i="1"/>
  <c r="G63" i="1"/>
  <c r="F63" i="1"/>
  <c r="E63" i="1"/>
  <c r="D63" i="1"/>
  <c r="C63" i="1"/>
  <c r="O63" i="1" s="1"/>
  <c r="AB62" i="1"/>
  <c r="N62" i="1"/>
  <c r="M62" i="1"/>
  <c r="L62" i="1"/>
  <c r="K62" i="1"/>
  <c r="J62" i="1"/>
  <c r="I62" i="1"/>
  <c r="H62" i="1"/>
  <c r="H57" i="1" s="1"/>
  <c r="G62" i="1"/>
  <c r="F62" i="1"/>
  <c r="E62" i="1"/>
  <c r="D62" i="1"/>
  <c r="C62" i="1"/>
  <c r="AB61" i="1"/>
  <c r="AB59" i="1" s="1"/>
  <c r="N61" i="1"/>
  <c r="M61" i="1"/>
  <c r="L61" i="1"/>
  <c r="L59" i="1" s="1"/>
  <c r="L58" i="1" s="1"/>
  <c r="L57" i="1" s="1"/>
  <c r="K61" i="1"/>
  <c r="K59" i="1" s="1"/>
  <c r="K58" i="1" s="1"/>
  <c r="K57" i="1" s="1"/>
  <c r="J61" i="1"/>
  <c r="J59" i="1" s="1"/>
  <c r="I61" i="1"/>
  <c r="H61" i="1"/>
  <c r="G61" i="1"/>
  <c r="F61" i="1"/>
  <c r="E61" i="1"/>
  <c r="D61" i="1"/>
  <c r="D59" i="1" s="1"/>
  <c r="D58" i="1" s="1"/>
  <c r="D57" i="1" s="1"/>
  <c r="C61" i="1"/>
  <c r="AB60" i="1"/>
  <c r="N60" i="1"/>
  <c r="N59" i="1" s="1"/>
  <c r="N58" i="1" s="1"/>
  <c r="M60" i="1"/>
  <c r="L60" i="1"/>
  <c r="K60" i="1"/>
  <c r="J60" i="1"/>
  <c r="I60" i="1"/>
  <c r="I59" i="1" s="1"/>
  <c r="I58" i="1" s="1"/>
  <c r="I57" i="1" s="1"/>
  <c r="H60" i="1"/>
  <c r="H59" i="1" s="1"/>
  <c r="H58" i="1" s="1"/>
  <c r="G60" i="1"/>
  <c r="G59" i="1" s="1"/>
  <c r="G58" i="1" s="1"/>
  <c r="G57" i="1" s="1"/>
  <c r="F60" i="1"/>
  <c r="E60" i="1"/>
  <c r="D60" i="1"/>
  <c r="C60" i="1"/>
  <c r="C59" i="1" s="1"/>
  <c r="C58" i="1" s="1"/>
  <c r="C57" i="1" s="1"/>
  <c r="AA59" i="1"/>
  <c r="Z59" i="1"/>
  <c r="Y59" i="1"/>
  <c r="Y58" i="1" s="1"/>
  <c r="X59" i="1"/>
  <c r="X58" i="1" s="1"/>
  <c r="X57" i="1" s="1"/>
  <c r="W59" i="1"/>
  <c r="V59" i="1"/>
  <c r="U59" i="1"/>
  <c r="T59" i="1"/>
  <c r="S59" i="1"/>
  <c r="S58" i="1" s="1"/>
  <c r="R59" i="1"/>
  <c r="R58" i="1" s="1"/>
  <c r="R57" i="1" s="1"/>
  <c r="Q59" i="1"/>
  <c r="Q58" i="1" s="1"/>
  <c r="Q57" i="1" s="1"/>
  <c r="Q9" i="1" s="1"/>
  <c r="P59" i="1"/>
  <c r="M59" i="1"/>
  <c r="M58" i="1" s="1"/>
  <c r="M57" i="1" s="1"/>
  <c r="F59" i="1"/>
  <c r="F58" i="1" s="1"/>
  <c r="F57" i="1" s="1"/>
  <c r="E59" i="1"/>
  <c r="E58" i="1" s="1"/>
  <c r="E57" i="1" s="1"/>
  <c r="AB58" i="1"/>
  <c r="AB57" i="1" s="1"/>
  <c r="AA58" i="1"/>
  <c r="Z58" i="1"/>
  <c r="W58" i="1"/>
  <c r="W57" i="1" s="1"/>
  <c r="V58" i="1"/>
  <c r="V57" i="1" s="1"/>
  <c r="U58" i="1"/>
  <c r="U57" i="1" s="1"/>
  <c r="T58" i="1"/>
  <c r="P58" i="1"/>
  <c r="P57" i="1" s="1"/>
  <c r="J58" i="1"/>
  <c r="J57" i="1" s="1"/>
  <c r="AA57" i="1"/>
  <c r="Z57" i="1"/>
  <c r="Y57" i="1"/>
  <c r="T57" i="1"/>
  <c r="S57" i="1"/>
  <c r="N57" i="1"/>
  <c r="AB56" i="1"/>
  <c r="N56" i="1"/>
  <c r="M56" i="1"/>
  <c r="L56" i="1"/>
  <c r="K56" i="1"/>
  <c r="J56" i="1"/>
  <c r="I56" i="1"/>
  <c r="H56" i="1"/>
  <c r="G56" i="1"/>
  <c r="F56" i="1"/>
  <c r="E56" i="1"/>
  <c r="D56" i="1"/>
  <c r="C56" i="1"/>
  <c r="AB55" i="1"/>
  <c r="N55" i="1"/>
  <c r="M55" i="1"/>
  <c r="L55" i="1"/>
  <c r="K55" i="1"/>
  <c r="J55" i="1"/>
  <c r="I55" i="1"/>
  <c r="I53" i="1" s="1"/>
  <c r="H55" i="1"/>
  <c r="G55" i="1"/>
  <c r="F55" i="1"/>
  <c r="E55" i="1"/>
  <c r="D55" i="1"/>
  <c r="C55" i="1"/>
  <c r="C53" i="1" s="1"/>
  <c r="AB54" i="1"/>
  <c r="N54" i="1"/>
  <c r="N53" i="1" s="1"/>
  <c r="M54" i="1"/>
  <c r="M53" i="1" s="1"/>
  <c r="L54" i="1"/>
  <c r="K54" i="1"/>
  <c r="J54" i="1"/>
  <c r="I54" i="1"/>
  <c r="H54" i="1"/>
  <c r="H53" i="1" s="1"/>
  <c r="G54" i="1"/>
  <c r="G53" i="1" s="1"/>
  <c r="F54" i="1"/>
  <c r="E54" i="1"/>
  <c r="D54" i="1"/>
  <c r="C54" i="1"/>
  <c r="AB53" i="1"/>
  <c r="AA53" i="1"/>
  <c r="Z53" i="1"/>
  <c r="Y53" i="1"/>
  <c r="X53" i="1"/>
  <c r="X49" i="1" s="1"/>
  <c r="X9" i="1" s="1"/>
  <c r="X65" i="1" s="1"/>
  <c r="W53" i="1"/>
  <c r="V53" i="1"/>
  <c r="U53" i="1"/>
  <c r="T53" i="1"/>
  <c r="S53" i="1"/>
  <c r="R53" i="1"/>
  <c r="R49" i="1" s="1"/>
  <c r="R9" i="1" s="1"/>
  <c r="Q53" i="1"/>
  <c r="P53" i="1"/>
  <c r="L53" i="1"/>
  <c r="K53" i="1"/>
  <c r="J53" i="1"/>
  <c r="F53" i="1"/>
  <c r="E53" i="1"/>
  <c r="D53" i="1"/>
  <c r="AB52" i="1"/>
  <c r="N52" i="1"/>
  <c r="N50" i="1" s="1"/>
  <c r="M52" i="1"/>
  <c r="L52" i="1"/>
  <c r="K52" i="1"/>
  <c r="J52" i="1"/>
  <c r="I52" i="1"/>
  <c r="I50" i="1" s="1"/>
  <c r="I49" i="1" s="1"/>
  <c r="H52" i="1"/>
  <c r="H50" i="1" s="1"/>
  <c r="H49" i="1" s="1"/>
  <c r="G52" i="1"/>
  <c r="F52" i="1"/>
  <c r="E52" i="1"/>
  <c r="D52" i="1"/>
  <c r="C52" i="1"/>
  <c r="O52" i="1" s="1"/>
  <c r="AC52" i="1" s="1"/>
  <c r="AB51" i="1"/>
  <c r="N51" i="1"/>
  <c r="M51" i="1"/>
  <c r="L51" i="1"/>
  <c r="L50" i="1" s="1"/>
  <c r="K51" i="1"/>
  <c r="J51" i="1"/>
  <c r="I51" i="1"/>
  <c r="H51" i="1"/>
  <c r="G51" i="1"/>
  <c r="F51" i="1"/>
  <c r="F50" i="1" s="1"/>
  <c r="E51" i="1"/>
  <c r="E50" i="1" s="1"/>
  <c r="E49" i="1" s="1"/>
  <c r="D51" i="1"/>
  <c r="C51" i="1"/>
  <c r="AB50" i="1"/>
  <c r="AB49" i="1" s="1"/>
  <c r="AA50" i="1"/>
  <c r="Z50" i="1"/>
  <c r="Y50" i="1"/>
  <c r="X50" i="1"/>
  <c r="W50" i="1"/>
  <c r="W49" i="1" s="1"/>
  <c r="V50" i="1"/>
  <c r="V49" i="1" s="1"/>
  <c r="U50" i="1"/>
  <c r="U49" i="1" s="1"/>
  <c r="T50" i="1"/>
  <c r="S50" i="1"/>
  <c r="R50" i="1"/>
  <c r="Q50" i="1"/>
  <c r="Q49" i="1" s="1"/>
  <c r="P50" i="1"/>
  <c r="P49" i="1" s="1"/>
  <c r="K50" i="1"/>
  <c r="K49" i="1" s="1"/>
  <c r="J50" i="1"/>
  <c r="J49" i="1" s="1"/>
  <c r="D50" i="1"/>
  <c r="C50" i="1"/>
  <c r="AA49" i="1"/>
  <c r="Z49" i="1"/>
  <c r="Y49" i="1"/>
  <c r="T49" i="1"/>
  <c r="S49" i="1"/>
  <c r="N49" i="1"/>
  <c r="C49" i="1"/>
  <c r="AB48" i="1"/>
  <c r="N48" i="1"/>
  <c r="M48" i="1"/>
  <c r="L48" i="1"/>
  <c r="K48" i="1"/>
  <c r="J48" i="1"/>
  <c r="I48" i="1"/>
  <c r="H48" i="1"/>
  <c r="G48" i="1"/>
  <c r="F48" i="1"/>
  <c r="E48" i="1"/>
  <c r="D48" i="1"/>
  <c r="C48" i="1"/>
  <c r="AB47" i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AB46" i="1"/>
  <c r="N46" i="1"/>
  <c r="M46" i="1"/>
  <c r="M44" i="1" s="1"/>
  <c r="L46" i="1"/>
  <c r="K46" i="1"/>
  <c r="J46" i="1"/>
  <c r="I46" i="1"/>
  <c r="H46" i="1"/>
  <c r="G46" i="1"/>
  <c r="G44" i="1" s="1"/>
  <c r="F46" i="1"/>
  <c r="E46" i="1"/>
  <c r="D46" i="1"/>
  <c r="C46" i="1"/>
  <c r="O46" i="1" s="1"/>
  <c r="AC46" i="1" s="1"/>
  <c r="AB45" i="1"/>
  <c r="AB44" i="1" s="1"/>
  <c r="N45" i="1"/>
  <c r="M45" i="1"/>
  <c r="L45" i="1"/>
  <c r="L44" i="1" s="1"/>
  <c r="K45" i="1"/>
  <c r="K44" i="1" s="1"/>
  <c r="J45" i="1"/>
  <c r="J44" i="1" s="1"/>
  <c r="I45" i="1"/>
  <c r="H45" i="1"/>
  <c r="G45" i="1"/>
  <c r="F45" i="1"/>
  <c r="F44" i="1" s="1"/>
  <c r="E45" i="1"/>
  <c r="E44" i="1" s="1"/>
  <c r="D45" i="1"/>
  <c r="C45" i="1"/>
  <c r="AA44" i="1"/>
  <c r="Z44" i="1"/>
  <c r="Y44" i="1"/>
  <c r="X44" i="1"/>
  <c r="W44" i="1"/>
  <c r="V44" i="1"/>
  <c r="U44" i="1"/>
  <c r="T44" i="1"/>
  <c r="S44" i="1"/>
  <c r="R44" i="1"/>
  <c r="Q44" i="1"/>
  <c r="P44" i="1"/>
  <c r="N44" i="1"/>
  <c r="I44" i="1"/>
  <c r="H44" i="1"/>
  <c r="D44" i="1"/>
  <c r="C44" i="1"/>
  <c r="AB43" i="1"/>
  <c r="N43" i="1"/>
  <c r="M43" i="1"/>
  <c r="L43" i="1"/>
  <c r="K43" i="1"/>
  <c r="J43" i="1"/>
  <c r="I43" i="1"/>
  <c r="H43" i="1"/>
  <c r="G43" i="1"/>
  <c r="F43" i="1"/>
  <c r="E43" i="1"/>
  <c r="D43" i="1"/>
  <c r="C43" i="1"/>
  <c r="AB42" i="1"/>
  <c r="N42" i="1"/>
  <c r="M42" i="1"/>
  <c r="L42" i="1"/>
  <c r="K42" i="1"/>
  <c r="J42" i="1"/>
  <c r="I42" i="1"/>
  <c r="H42" i="1"/>
  <c r="G42" i="1"/>
  <c r="F42" i="1"/>
  <c r="E42" i="1"/>
  <c r="D42" i="1"/>
  <c r="C42" i="1"/>
  <c r="AB41" i="1"/>
  <c r="N41" i="1"/>
  <c r="M41" i="1"/>
  <c r="L41" i="1"/>
  <c r="K41" i="1"/>
  <c r="J41" i="1"/>
  <c r="J38" i="1" s="1"/>
  <c r="I41" i="1"/>
  <c r="I38" i="1" s="1"/>
  <c r="I26" i="1" s="1"/>
  <c r="H41" i="1"/>
  <c r="G41" i="1"/>
  <c r="F41" i="1"/>
  <c r="E41" i="1"/>
  <c r="D41" i="1"/>
  <c r="C41" i="1"/>
  <c r="O41" i="1" s="1"/>
  <c r="AB40" i="1"/>
  <c r="N40" i="1"/>
  <c r="N38" i="1" s="1"/>
  <c r="M40" i="1"/>
  <c r="M38" i="1" s="1"/>
  <c r="L40" i="1"/>
  <c r="K40" i="1"/>
  <c r="J40" i="1"/>
  <c r="I40" i="1"/>
  <c r="H40" i="1"/>
  <c r="G40" i="1"/>
  <c r="G38" i="1" s="1"/>
  <c r="F40" i="1"/>
  <c r="E40" i="1"/>
  <c r="D40" i="1"/>
  <c r="C40" i="1"/>
  <c r="AB39" i="1"/>
  <c r="N39" i="1"/>
  <c r="M39" i="1"/>
  <c r="L39" i="1"/>
  <c r="K39" i="1"/>
  <c r="K38" i="1" s="1"/>
  <c r="J39" i="1"/>
  <c r="I39" i="1"/>
  <c r="H39" i="1"/>
  <c r="G39" i="1"/>
  <c r="F39" i="1"/>
  <c r="E39" i="1"/>
  <c r="E38" i="1" s="1"/>
  <c r="D39" i="1"/>
  <c r="C39" i="1"/>
  <c r="O39" i="1" s="1"/>
  <c r="AD39" i="1" s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P26" i="1" s="1"/>
  <c r="H38" i="1"/>
  <c r="D38" i="1"/>
  <c r="AB37" i="1"/>
  <c r="N37" i="1"/>
  <c r="M37" i="1"/>
  <c r="L37" i="1"/>
  <c r="K37" i="1"/>
  <c r="J37" i="1"/>
  <c r="I37" i="1"/>
  <c r="H37" i="1"/>
  <c r="G37" i="1"/>
  <c r="F37" i="1"/>
  <c r="E37" i="1"/>
  <c r="D37" i="1"/>
  <c r="C37" i="1"/>
  <c r="AB36" i="1"/>
  <c r="AB29" i="1" s="1"/>
  <c r="AB26" i="1" s="1"/>
  <c r="N36" i="1"/>
  <c r="M36" i="1"/>
  <c r="L36" i="1"/>
  <c r="K36" i="1"/>
  <c r="J36" i="1"/>
  <c r="I36" i="1"/>
  <c r="H36" i="1"/>
  <c r="G36" i="1"/>
  <c r="F36" i="1"/>
  <c r="E36" i="1"/>
  <c r="D36" i="1"/>
  <c r="C36" i="1"/>
  <c r="O36" i="1" s="1"/>
  <c r="AD36" i="1" s="1"/>
  <c r="AB35" i="1"/>
  <c r="N35" i="1"/>
  <c r="M35" i="1"/>
  <c r="L35" i="1"/>
  <c r="K35" i="1"/>
  <c r="J35" i="1"/>
  <c r="I35" i="1"/>
  <c r="H35" i="1"/>
  <c r="G35" i="1"/>
  <c r="F35" i="1"/>
  <c r="E35" i="1"/>
  <c r="D35" i="1"/>
  <c r="C35" i="1"/>
  <c r="O35" i="1" s="1"/>
  <c r="AB34" i="1"/>
  <c r="N34" i="1"/>
  <c r="M34" i="1"/>
  <c r="L34" i="1"/>
  <c r="K34" i="1"/>
  <c r="J34" i="1"/>
  <c r="I34" i="1"/>
  <c r="H34" i="1"/>
  <c r="G34" i="1"/>
  <c r="F34" i="1"/>
  <c r="E34" i="1"/>
  <c r="D34" i="1"/>
  <c r="C34" i="1"/>
  <c r="AB33" i="1"/>
  <c r="N33" i="1"/>
  <c r="M33" i="1"/>
  <c r="L33" i="1"/>
  <c r="K33" i="1"/>
  <c r="J33" i="1"/>
  <c r="I33" i="1"/>
  <c r="H33" i="1"/>
  <c r="G33" i="1"/>
  <c r="F33" i="1"/>
  <c r="E33" i="1"/>
  <c r="D33" i="1"/>
  <c r="D29" i="1" s="1"/>
  <c r="D26" i="1" s="1"/>
  <c r="C33" i="1"/>
  <c r="AB32" i="1"/>
  <c r="N32" i="1"/>
  <c r="M32" i="1"/>
  <c r="L32" i="1"/>
  <c r="K32" i="1"/>
  <c r="J32" i="1"/>
  <c r="I32" i="1"/>
  <c r="H32" i="1"/>
  <c r="G32" i="1"/>
  <c r="F32" i="1"/>
  <c r="E32" i="1"/>
  <c r="D32" i="1"/>
  <c r="C32" i="1"/>
  <c r="O32" i="1" s="1"/>
  <c r="AB31" i="1"/>
  <c r="N31" i="1"/>
  <c r="N29" i="1" s="1"/>
  <c r="N26" i="1" s="1"/>
  <c r="M31" i="1"/>
  <c r="L31" i="1"/>
  <c r="K31" i="1"/>
  <c r="J31" i="1"/>
  <c r="I31" i="1"/>
  <c r="H31" i="1"/>
  <c r="H29" i="1" s="1"/>
  <c r="H26" i="1" s="1"/>
  <c r="G31" i="1"/>
  <c r="F31" i="1"/>
  <c r="E31" i="1"/>
  <c r="D31" i="1"/>
  <c r="C31" i="1"/>
  <c r="AB30" i="1"/>
  <c r="N30" i="1"/>
  <c r="M30" i="1"/>
  <c r="L30" i="1"/>
  <c r="K30" i="1"/>
  <c r="K29" i="1" s="1"/>
  <c r="J30" i="1"/>
  <c r="I30" i="1"/>
  <c r="H30" i="1"/>
  <c r="G30" i="1"/>
  <c r="F30" i="1"/>
  <c r="E30" i="1"/>
  <c r="E29" i="1" s="1"/>
  <c r="D30" i="1"/>
  <c r="C30" i="1"/>
  <c r="AA29" i="1"/>
  <c r="Z29" i="1"/>
  <c r="Z26" i="1" s="1"/>
  <c r="Y29" i="1"/>
  <c r="X29" i="1"/>
  <c r="W29" i="1"/>
  <c r="V29" i="1"/>
  <c r="U29" i="1"/>
  <c r="T29" i="1"/>
  <c r="S29" i="1"/>
  <c r="R29" i="1"/>
  <c r="Q29" i="1"/>
  <c r="P29" i="1"/>
  <c r="J29" i="1"/>
  <c r="I29" i="1"/>
  <c r="C29" i="1"/>
  <c r="AB28" i="1"/>
  <c r="N28" i="1"/>
  <c r="N27" i="1" s="1"/>
  <c r="M28" i="1"/>
  <c r="M27" i="1" s="1"/>
  <c r="L28" i="1"/>
  <c r="L27" i="1" s="1"/>
  <c r="K28" i="1"/>
  <c r="J28" i="1"/>
  <c r="I28" i="1"/>
  <c r="H28" i="1"/>
  <c r="H27" i="1" s="1"/>
  <c r="G28" i="1"/>
  <c r="G27" i="1" s="1"/>
  <c r="F28" i="1"/>
  <c r="E28" i="1"/>
  <c r="D28" i="1"/>
  <c r="C28" i="1"/>
  <c r="O28" i="1" s="1"/>
  <c r="AB27" i="1"/>
  <c r="AA27" i="1"/>
  <c r="Z27" i="1"/>
  <c r="Y27" i="1"/>
  <c r="X27" i="1"/>
  <c r="X26" i="1" s="1"/>
  <c r="W27" i="1"/>
  <c r="W26" i="1" s="1"/>
  <c r="W10" i="1" s="1"/>
  <c r="V27" i="1"/>
  <c r="V26" i="1" s="1"/>
  <c r="U27" i="1"/>
  <c r="T27" i="1"/>
  <c r="S27" i="1"/>
  <c r="R27" i="1"/>
  <c r="R26" i="1" s="1"/>
  <c r="Q27" i="1"/>
  <c r="Q26" i="1" s="1"/>
  <c r="Q10" i="1" s="1"/>
  <c r="P27" i="1"/>
  <c r="K27" i="1"/>
  <c r="J27" i="1"/>
  <c r="I27" i="1"/>
  <c r="F27" i="1"/>
  <c r="E27" i="1"/>
  <c r="D27" i="1"/>
  <c r="C27" i="1"/>
  <c r="AA26" i="1"/>
  <c r="Y26" i="1"/>
  <c r="U26" i="1"/>
  <c r="T26" i="1"/>
  <c r="S26" i="1"/>
  <c r="AB25" i="1"/>
  <c r="N25" i="1"/>
  <c r="M25" i="1"/>
  <c r="L25" i="1"/>
  <c r="K25" i="1"/>
  <c r="J25" i="1"/>
  <c r="I25" i="1"/>
  <c r="H25" i="1"/>
  <c r="G25" i="1"/>
  <c r="F25" i="1"/>
  <c r="E25" i="1"/>
  <c r="D25" i="1"/>
  <c r="C25" i="1"/>
  <c r="AB24" i="1"/>
  <c r="N24" i="1"/>
  <c r="M24" i="1"/>
  <c r="L24" i="1"/>
  <c r="K24" i="1"/>
  <c r="J24" i="1"/>
  <c r="I24" i="1"/>
  <c r="H24" i="1"/>
  <c r="G24" i="1"/>
  <c r="F24" i="1"/>
  <c r="E24" i="1"/>
  <c r="D24" i="1"/>
  <c r="C24" i="1"/>
  <c r="AB23" i="1"/>
  <c r="N23" i="1"/>
  <c r="M23" i="1"/>
  <c r="L23" i="1"/>
  <c r="K23" i="1"/>
  <c r="J23" i="1"/>
  <c r="I23" i="1"/>
  <c r="H23" i="1"/>
  <c r="G23" i="1"/>
  <c r="F23" i="1"/>
  <c r="E23" i="1"/>
  <c r="D23" i="1"/>
  <c r="C23" i="1"/>
  <c r="O23" i="1" s="1"/>
  <c r="AB22" i="1"/>
  <c r="N22" i="1"/>
  <c r="M22" i="1"/>
  <c r="L22" i="1"/>
  <c r="K22" i="1"/>
  <c r="J22" i="1"/>
  <c r="I22" i="1"/>
  <c r="H22" i="1"/>
  <c r="G22" i="1"/>
  <c r="F22" i="1"/>
  <c r="E22" i="1"/>
  <c r="D22" i="1"/>
  <c r="C22" i="1"/>
  <c r="O22" i="1" s="1"/>
  <c r="AC22" i="1" s="1"/>
  <c r="AB21" i="1"/>
  <c r="N21" i="1"/>
  <c r="M21" i="1"/>
  <c r="L21" i="1"/>
  <c r="K21" i="1"/>
  <c r="J21" i="1"/>
  <c r="I21" i="1"/>
  <c r="H21" i="1"/>
  <c r="G21" i="1"/>
  <c r="F21" i="1"/>
  <c r="E21" i="1"/>
  <c r="D21" i="1"/>
  <c r="C21" i="1"/>
  <c r="AB20" i="1"/>
  <c r="N20" i="1"/>
  <c r="N17" i="1" s="1"/>
  <c r="N16" i="1" s="1"/>
  <c r="M20" i="1"/>
  <c r="L20" i="1"/>
  <c r="K20" i="1"/>
  <c r="J20" i="1"/>
  <c r="I20" i="1"/>
  <c r="I17" i="1" s="1"/>
  <c r="I16" i="1" s="1"/>
  <c r="H20" i="1"/>
  <c r="G20" i="1"/>
  <c r="F20" i="1"/>
  <c r="E20" i="1"/>
  <c r="D20" i="1"/>
  <c r="C20" i="1"/>
  <c r="O20" i="1" s="1"/>
  <c r="AB19" i="1"/>
  <c r="N19" i="1"/>
  <c r="M19" i="1"/>
  <c r="M17" i="1" s="1"/>
  <c r="L19" i="1"/>
  <c r="K19" i="1"/>
  <c r="J19" i="1"/>
  <c r="I19" i="1"/>
  <c r="H19" i="1"/>
  <c r="H17" i="1" s="1"/>
  <c r="H16" i="1" s="1"/>
  <c r="G19" i="1"/>
  <c r="G17" i="1" s="1"/>
  <c r="F19" i="1"/>
  <c r="E19" i="1"/>
  <c r="D19" i="1"/>
  <c r="C19" i="1"/>
  <c r="AB18" i="1"/>
  <c r="N18" i="1"/>
  <c r="M18" i="1"/>
  <c r="L18" i="1"/>
  <c r="K18" i="1"/>
  <c r="J18" i="1"/>
  <c r="I18" i="1"/>
  <c r="H18" i="1"/>
  <c r="G18" i="1"/>
  <c r="F18" i="1"/>
  <c r="E18" i="1"/>
  <c r="D18" i="1"/>
  <c r="C18" i="1"/>
  <c r="AB17" i="1"/>
  <c r="AB16" i="1" s="1"/>
  <c r="AA17" i="1"/>
  <c r="AA16" i="1" s="1"/>
  <c r="Z17" i="1"/>
  <c r="Z16" i="1" s="1"/>
  <c r="Y17" i="1"/>
  <c r="X17" i="1"/>
  <c r="W17" i="1"/>
  <c r="V17" i="1"/>
  <c r="V16" i="1" s="1"/>
  <c r="U17" i="1"/>
  <c r="U16" i="1" s="1"/>
  <c r="T17" i="1"/>
  <c r="S17" i="1"/>
  <c r="R17" i="1"/>
  <c r="Q17" i="1"/>
  <c r="P17" i="1"/>
  <c r="P16" i="1" s="1"/>
  <c r="J17" i="1"/>
  <c r="J16" i="1" s="1"/>
  <c r="D17" i="1"/>
  <c r="D16" i="1" s="1"/>
  <c r="C17" i="1"/>
  <c r="C16" i="1" s="1"/>
  <c r="Y16" i="1"/>
  <c r="X16" i="1"/>
  <c r="W16" i="1"/>
  <c r="T16" i="1"/>
  <c r="S16" i="1"/>
  <c r="R16" i="1"/>
  <c r="Q16" i="1"/>
  <c r="M16" i="1"/>
  <c r="G16" i="1"/>
  <c r="AB15" i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AD15" i="1" s="1"/>
  <c r="AB14" i="1"/>
  <c r="N14" i="1"/>
  <c r="M14" i="1"/>
  <c r="L14" i="1"/>
  <c r="K14" i="1"/>
  <c r="J14" i="1"/>
  <c r="I14" i="1"/>
  <c r="H14" i="1"/>
  <c r="G14" i="1"/>
  <c r="F14" i="1"/>
  <c r="E14" i="1"/>
  <c r="D14" i="1"/>
  <c r="C14" i="1"/>
  <c r="O14" i="1" s="1"/>
  <c r="AB13" i="1"/>
  <c r="N13" i="1"/>
  <c r="N11" i="1" s="1"/>
  <c r="N10" i="1" s="1"/>
  <c r="N9" i="1" s="1"/>
  <c r="N65" i="1" s="1"/>
  <c r="M13" i="1"/>
  <c r="M11" i="1" s="1"/>
  <c r="L13" i="1"/>
  <c r="K13" i="1"/>
  <c r="J13" i="1"/>
  <c r="I13" i="1"/>
  <c r="H13" i="1"/>
  <c r="H11" i="1" s="1"/>
  <c r="H10" i="1" s="1"/>
  <c r="G13" i="1"/>
  <c r="G11" i="1" s="1"/>
  <c r="F13" i="1"/>
  <c r="E13" i="1"/>
  <c r="D13" i="1"/>
  <c r="C13" i="1"/>
  <c r="AB12" i="1"/>
  <c r="AB11" i="1" s="1"/>
  <c r="AB10" i="1" s="1"/>
  <c r="AB9" i="1" s="1"/>
  <c r="N12" i="1"/>
  <c r="M12" i="1"/>
  <c r="L12" i="1"/>
  <c r="L11" i="1" s="1"/>
  <c r="K12" i="1"/>
  <c r="K11" i="1" s="1"/>
  <c r="J12" i="1"/>
  <c r="J11" i="1" s="1"/>
  <c r="I12" i="1"/>
  <c r="H12" i="1"/>
  <c r="G12" i="1"/>
  <c r="F12" i="1"/>
  <c r="F11" i="1" s="1"/>
  <c r="E12" i="1"/>
  <c r="E11" i="1" s="1"/>
  <c r="D12" i="1"/>
  <c r="D11" i="1" s="1"/>
  <c r="D10" i="1" s="1"/>
  <c r="C12" i="1"/>
  <c r="AA11" i="1"/>
  <c r="Z11" i="1"/>
  <c r="Y11" i="1"/>
  <c r="X11" i="1"/>
  <c r="W11" i="1"/>
  <c r="V11" i="1"/>
  <c r="U11" i="1"/>
  <c r="T11" i="1"/>
  <c r="T10" i="1" s="1"/>
  <c r="T9" i="1" s="1"/>
  <c r="S11" i="1"/>
  <c r="R11" i="1"/>
  <c r="Q11" i="1"/>
  <c r="P11" i="1"/>
  <c r="I11" i="1"/>
  <c r="C11" i="1"/>
  <c r="Y10" i="1"/>
  <c r="Y9" i="1" s="1"/>
  <c r="Y65" i="1" s="1"/>
  <c r="X10" i="1"/>
  <c r="S10" i="1"/>
  <c r="R10" i="1"/>
  <c r="W9" i="1"/>
  <c r="W65" i="1" s="1"/>
  <c r="S9" i="1"/>
  <c r="F8" i="4" l="1"/>
  <c r="F31" i="4" s="1"/>
  <c r="Q15" i="4"/>
  <c r="L44" i="4"/>
  <c r="L67" i="4" s="1"/>
  <c r="L69" i="4" s="1"/>
  <c r="L36" i="4"/>
  <c r="L33" i="4"/>
  <c r="H36" i="4"/>
  <c r="H33" i="4"/>
  <c r="N8" i="4"/>
  <c r="N31" i="4" s="1"/>
  <c r="O49" i="4"/>
  <c r="AB12" i="4"/>
  <c r="AC13" i="4"/>
  <c r="AD13" i="4" s="1"/>
  <c r="G33" i="4"/>
  <c r="G36" i="4"/>
  <c r="F16" i="4"/>
  <c r="F15" i="4" s="1"/>
  <c r="U8" i="4"/>
  <c r="U31" i="4" s="1"/>
  <c r="U33" i="4" s="1"/>
  <c r="D36" i="4"/>
  <c r="D33" i="4"/>
  <c r="O13" i="4"/>
  <c r="O12" i="4" s="1"/>
  <c r="O11" i="4" s="1"/>
  <c r="O10" i="4" s="1"/>
  <c r="O9" i="4" s="1"/>
  <c r="AD62" i="4"/>
  <c r="AC62" i="4"/>
  <c r="J49" i="4"/>
  <c r="J48" i="4" s="1"/>
  <c r="J47" i="4" s="1"/>
  <c r="J46" i="4" s="1"/>
  <c r="J45" i="4" s="1"/>
  <c r="W12" i="4"/>
  <c r="W11" i="4" s="1"/>
  <c r="W10" i="4" s="1"/>
  <c r="W9" i="4" s="1"/>
  <c r="E15" i="4"/>
  <c r="M16" i="4"/>
  <c r="M15" i="4" s="1"/>
  <c r="M8" i="4" s="1"/>
  <c r="M31" i="4" s="1"/>
  <c r="T21" i="4"/>
  <c r="G58" i="4"/>
  <c r="G57" i="4" s="1"/>
  <c r="M65" i="4"/>
  <c r="M64" i="4" s="1"/>
  <c r="M63" i="4" s="1"/>
  <c r="Z28" i="4"/>
  <c r="Z27" i="4" s="1"/>
  <c r="Z8" i="4"/>
  <c r="Z31" i="4" s="1"/>
  <c r="Z33" i="4" s="1"/>
  <c r="C49" i="4"/>
  <c r="C48" i="4" s="1"/>
  <c r="C47" i="4" s="1"/>
  <c r="C46" i="4" s="1"/>
  <c r="C45" i="4" s="1"/>
  <c r="P12" i="4"/>
  <c r="P11" i="4" s="1"/>
  <c r="P10" i="4" s="1"/>
  <c r="P9" i="4" s="1"/>
  <c r="N55" i="4"/>
  <c r="N54" i="4" s="1"/>
  <c r="N53" i="4" s="1"/>
  <c r="AA18" i="4"/>
  <c r="AA17" i="4" s="1"/>
  <c r="AB28" i="4"/>
  <c r="J16" i="4"/>
  <c r="J15" i="4" s="1"/>
  <c r="J8" i="4" s="1"/>
  <c r="J31" i="4" s="1"/>
  <c r="O56" i="4"/>
  <c r="N58" i="4"/>
  <c r="N57" i="4" s="1"/>
  <c r="AA21" i="4"/>
  <c r="AB24" i="4"/>
  <c r="P23" i="4"/>
  <c r="C60" i="4"/>
  <c r="J60" i="4"/>
  <c r="J59" i="4" s="1"/>
  <c r="W23" i="4"/>
  <c r="W15" i="4" s="1"/>
  <c r="T28" i="4"/>
  <c r="T27" i="4" s="1"/>
  <c r="H65" i="4"/>
  <c r="H64" i="4" s="1"/>
  <c r="H63" i="4" s="1"/>
  <c r="H44" i="4" s="1"/>
  <c r="H67" i="4" s="1"/>
  <c r="H69" i="4" s="1"/>
  <c r="U28" i="4"/>
  <c r="U27" i="4" s="1"/>
  <c r="C57" i="4"/>
  <c r="Z18" i="4"/>
  <c r="Z17" i="4" s="1"/>
  <c r="Z16" i="4" s="1"/>
  <c r="Z15" i="4" s="1"/>
  <c r="M55" i="4"/>
  <c r="M54" i="4" s="1"/>
  <c r="M53" i="4" s="1"/>
  <c r="O28" i="4"/>
  <c r="O27" i="4" s="1"/>
  <c r="K8" i="4"/>
  <c r="K31" i="4" s="1"/>
  <c r="I49" i="4"/>
  <c r="I48" i="4" s="1"/>
  <c r="I47" i="4" s="1"/>
  <c r="I46" i="4" s="1"/>
  <c r="I45" i="4" s="1"/>
  <c r="I44" i="4" s="1"/>
  <c r="I67" i="4" s="1"/>
  <c r="I69" i="4" s="1"/>
  <c r="V12" i="4"/>
  <c r="V11" i="4" s="1"/>
  <c r="V10" i="4" s="1"/>
  <c r="V9" i="4" s="1"/>
  <c r="V8" i="4" s="1"/>
  <c r="V31" i="4" s="1"/>
  <c r="V33" i="4" s="1"/>
  <c r="O19" i="4"/>
  <c r="O18" i="4" s="1"/>
  <c r="O17" i="4" s="1"/>
  <c r="O16" i="4" s="1"/>
  <c r="O15" i="4" s="1"/>
  <c r="E65" i="4"/>
  <c r="E64" i="4" s="1"/>
  <c r="E63" i="4" s="1"/>
  <c r="D49" i="4"/>
  <c r="D48" i="4" s="1"/>
  <c r="D47" i="4" s="1"/>
  <c r="D46" i="4" s="1"/>
  <c r="D45" i="4" s="1"/>
  <c r="Q12" i="4"/>
  <c r="Q11" i="4" s="1"/>
  <c r="Q10" i="4" s="1"/>
  <c r="Q9" i="4" s="1"/>
  <c r="I8" i="4"/>
  <c r="I31" i="4" s="1"/>
  <c r="E8" i="4"/>
  <c r="E31" i="4" s="1"/>
  <c r="O50" i="4"/>
  <c r="AC14" i="4"/>
  <c r="E55" i="4"/>
  <c r="E54" i="4" s="1"/>
  <c r="E53" i="4" s="1"/>
  <c r="R18" i="4"/>
  <c r="R17" i="4" s="1"/>
  <c r="R16" i="4" s="1"/>
  <c r="K52" i="4"/>
  <c r="K51" i="4" s="1"/>
  <c r="K44" i="4" s="1"/>
  <c r="K67" i="4" s="1"/>
  <c r="K69" i="4" s="1"/>
  <c r="AB29" i="4"/>
  <c r="AC29" i="4" s="1"/>
  <c r="AD29" i="4" s="1"/>
  <c r="C64" i="4"/>
  <c r="G55" i="4"/>
  <c r="G54" i="4" s="1"/>
  <c r="G53" i="4" s="1"/>
  <c r="G52" i="4" s="1"/>
  <c r="G51" i="4" s="1"/>
  <c r="G44" i="4" s="1"/>
  <c r="G67" i="4" s="1"/>
  <c r="G69" i="4" s="1"/>
  <c r="T18" i="4"/>
  <c r="T17" i="4" s="1"/>
  <c r="E58" i="4"/>
  <c r="E57" i="4" s="1"/>
  <c r="R21" i="4"/>
  <c r="C8" i="4"/>
  <c r="C31" i="4" s="1"/>
  <c r="P16" i="4"/>
  <c r="P15" i="4" s="1"/>
  <c r="F51" i="4"/>
  <c r="F44" i="4" s="1"/>
  <c r="F67" i="4" s="1"/>
  <c r="F69" i="4" s="1"/>
  <c r="Q23" i="4"/>
  <c r="P27" i="4"/>
  <c r="X28" i="4"/>
  <c r="X27" i="4" s="1"/>
  <c r="X8" i="4" s="1"/>
  <c r="X31" i="4" s="1"/>
  <c r="X33" i="4" s="1"/>
  <c r="M58" i="4"/>
  <c r="M57" i="4" s="1"/>
  <c r="Y18" i="4"/>
  <c r="Y17" i="4" s="1"/>
  <c r="Y16" i="4" s="1"/>
  <c r="Y15" i="4" s="1"/>
  <c r="Y8" i="4" s="1"/>
  <c r="Y31" i="4" s="1"/>
  <c r="Y33" i="4" s="1"/>
  <c r="AB19" i="4"/>
  <c r="Y21" i="4"/>
  <c r="AB22" i="4"/>
  <c r="E60" i="4"/>
  <c r="E59" i="4" s="1"/>
  <c r="R23" i="4"/>
  <c r="AA44" i="4"/>
  <c r="AA67" i="4" s="1"/>
  <c r="AA69" i="4" s="1"/>
  <c r="U51" i="4"/>
  <c r="U44" i="4" s="1"/>
  <c r="U67" i="4" s="1"/>
  <c r="U69" i="4" s="1"/>
  <c r="S18" i="4"/>
  <c r="S17" i="4" s="1"/>
  <c r="J53" i="4"/>
  <c r="J52" i="4" s="1"/>
  <c r="J51" i="4" s="1"/>
  <c r="S21" i="4"/>
  <c r="AC25" i="4"/>
  <c r="AD25" i="4" s="1"/>
  <c r="D65" i="4"/>
  <c r="D64" i="4" s="1"/>
  <c r="D63" i="4" s="1"/>
  <c r="Q28" i="4"/>
  <c r="Q27" i="4" s="1"/>
  <c r="W28" i="4"/>
  <c r="W27" i="4" s="1"/>
  <c r="J65" i="4"/>
  <c r="J64" i="4" s="1"/>
  <c r="J63" i="4" s="1"/>
  <c r="O68" i="4"/>
  <c r="L52" i="4"/>
  <c r="L51" i="4" s="1"/>
  <c r="AB20" i="4"/>
  <c r="AC20" i="4" s="1"/>
  <c r="AD20" i="4" s="1"/>
  <c r="S44" i="4"/>
  <c r="S67" i="4" s="1"/>
  <c r="S69" i="4" s="1"/>
  <c r="O61" i="4"/>
  <c r="R52" i="4"/>
  <c r="R51" i="4" s="1"/>
  <c r="R44" i="4" s="1"/>
  <c r="R67" i="4" s="1"/>
  <c r="R69" i="4" s="1"/>
  <c r="X52" i="4"/>
  <c r="X51" i="4" s="1"/>
  <c r="X44" i="4" s="1"/>
  <c r="X67" i="4" s="1"/>
  <c r="X69" i="4" s="1"/>
  <c r="W44" i="4"/>
  <c r="W67" i="4" s="1"/>
  <c r="W69" i="4" s="1"/>
  <c r="C55" i="4"/>
  <c r="N59" i="4"/>
  <c r="Y44" i="4"/>
  <c r="Y67" i="4" s="1"/>
  <c r="Y69" i="4" s="1"/>
  <c r="F66" i="4"/>
  <c r="F63" i="4" s="1"/>
  <c r="AB64" i="4"/>
  <c r="AB63" i="4" s="1"/>
  <c r="AB44" i="4" s="1"/>
  <c r="AB67" i="4" s="1"/>
  <c r="AD29" i="3"/>
  <c r="AC29" i="3"/>
  <c r="AD50" i="3"/>
  <c r="AC50" i="3"/>
  <c r="AD21" i="3"/>
  <c r="AC21" i="3"/>
  <c r="AD26" i="3"/>
  <c r="AC26" i="3"/>
  <c r="R9" i="3"/>
  <c r="R57" i="3" s="1"/>
  <c r="AC17" i="3"/>
  <c r="O16" i="3"/>
  <c r="W9" i="3"/>
  <c r="W57" i="3" s="1"/>
  <c r="O24" i="3"/>
  <c r="O40" i="3"/>
  <c r="E42" i="3"/>
  <c r="E9" i="3" s="1"/>
  <c r="E57" i="3" s="1"/>
  <c r="V57" i="3"/>
  <c r="S57" i="3"/>
  <c r="E23" i="3"/>
  <c r="E22" i="3" s="1"/>
  <c r="AC25" i="3"/>
  <c r="AD25" i="3"/>
  <c r="O45" i="3"/>
  <c r="Z57" i="3"/>
  <c r="U57" i="3"/>
  <c r="AA57" i="3"/>
  <c r="AD37" i="3"/>
  <c r="AC37" i="3"/>
  <c r="O36" i="3"/>
  <c r="H57" i="3"/>
  <c r="L57" i="3"/>
  <c r="O18" i="3"/>
  <c r="AC18" i="3" s="1"/>
  <c r="K23" i="3"/>
  <c r="K22" i="3" s="1"/>
  <c r="I23" i="3"/>
  <c r="I22" i="3" s="1"/>
  <c r="N11" i="3"/>
  <c r="N10" i="3" s="1"/>
  <c r="N9" i="3" s="1"/>
  <c r="N57" i="3" s="1"/>
  <c r="D44" i="3"/>
  <c r="D43" i="3" s="1"/>
  <c r="D42" i="3" s="1"/>
  <c r="J44" i="3"/>
  <c r="J43" i="3" s="1"/>
  <c r="J42" i="3" s="1"/>
  <c r="O46" i="3"/>
  <c r="O52" i="3"/>
  <c r="AB53" i="3"/>
  <c r="AB52" i="3" s="1"/>
  <c r="AC28" i="3"/>
  <c r="AD28" i="3"/>
  <c r="F57" i="3"/>
  <c r="AD13" i="3"/>
  <c r="AC13" i="3"/>
  <c r="AB11" i="3"/>
  <c r="AB10" i="3" s="1"/>
  <c r="AB9" i="3" s="1"/>
  <c r="Y30" i="3"/>
  <c r="Y9" i="3" s="1"/>
  <c r="Y57" i="3" s="1"/>
  <c r="K42" i="3"/>
  <c r="K9" i="3" s="1"/>
  <c r="K57" i="3" s="1"/>
  <c r="AC54" i="3"/>
  <c r="I9" i="3"/>
  <c r="I57" i="3" s="1"/>
  <c r="X9" i="3"/>
  <c r="X57" i="3" s="1"/>
  <c r="V9" i="3"/>
  <c r="H11" i="3"/>
  <c r="H10" i="3" s="1"/>
  <c r="H9" i="3" s="1"/>
  <c r="D11" i="3"/>
  <c r="D10" i="3" s="1"/>
  <c r="D9" i="3" s="1"/>
  <c r="J11" i="3"/>
  <c r="J10" i="3" s="1"/>
  <c r="O14" i="3"/>
  <c r="P11" i="3"/>
  <c r="P10" i="3" s="1"/>
  <c r="P9" i="3" s="1"/>
  <c r="P57" i="3" s="1"/>
  <c r="AB15" i="3"/>
  <c r="G9" i="3"/>
  <c r="M9" i="3"/>
  <c r="M57" i="3" s="1"/>
  <c r="AB22" i="3"/>
  <c r="O27" i="3"/>
  <c r="O51" i="3"/>
  <c r="AC51" i="3" s="1"/>
  <c r="T57" i="3"/>
  <c r="G57" i="3"/>
  <c r="D57" i="3"/>
  <c r="O55" i="3"/>
  <c r="AC55" i="3" s="1"/>
  <c r="C23" i="3"/>
  <c r="C22" i="3" s="1"/>
  <c r="C9" i="3" s="1"/>
  <c r="C57" i="3" s="1"/>
  <c r="O20" i="3"/>
  <c r="O34" i="3"/>
  <c r="O49" i="3"/>
  <c r="AC24" i="2"/>
  <c r="AD24" i="2"/>
  <c r="O27" i="2"/>
  <c r="AC28" i="2"/>
  <c r="AD28" i="2"/>
  <c r="AC29" i="2"/>
  <c r="AD29" i="2"/>
  <c r="P30" i="2"/>
  <c r="R8" i="2"/>
  <c r="R30" i="2" s="1"/>
  <c r="X8" i="2"/>
  <c r="X30" i="2" s="1"/>
  <c r="H30" i="2"/>
  <c r="N30" i="2"/>
  <c r="AC18" i="2"/>
  <c r="AD18" i="2"/>
  <c r="AD16" i="2"/>
  <c r="AC16" i="2"/>
  <c r="V30" i="2"/>
  <c r="C8" i="2"/>
  <c r="C30" i="2" s="1"/>
  <c r="I8" i="2"/>
  <c r="I30" i="2" s="1"/>
  <c r="K19" i="2"/>
  <c r="F30" i="2"/>
  <c r="T8" i="2"/>
  <c r="T30" i="2" s="1"/>
  <c r="Z8" i="2"/>
  <c r="Z30" i="2" s="1"/>
  <c r="AD11" i="2"/>
  <c r="AC11" i="2"/>
  <c r="O10" i="2"/>
  <c r="AB9" i="2"/>
  <c r="AB8" i="2" s="1"/>
  <c r="AB30" i="2" s="1"/>
  <c r="AD14" i="2"/>
  <c r="AC14" i="2"/>
  <c r="L19" i="2"/>
  <c r="AC15" i="2"/>
  <c r="AD15" i="2"/>
  <c r="O22" i="2"/>
  <c r="AC23" i="2"/>
  <c r="AD23" i="2"/>
  <c r="L8" i="2"/>
  <c r="L30" i="2" s="1"/>
  <c r="E9" i="2"/>
  <c r="E8" i="2" s="1"/>
  <c r="E30" i="2" s="1"/>
  <c r="K9" i="2"/>
  <c r="K8" i="2" s="1"/>
  <c r="K30" i="2" s="1"/>
  <c r="O13" i="2"/>
  <c r="D10" i="2"/>
  <c r="J10" i="2"/>
  <c r="AB10" i="2"/>
  <c r="O21" i="2"/>
  <c r="H9" i="1"/>
  <c r="H65" i="1" s="1"/>
  <c r="AD20" i="1"/>
  <c r="AC20" i="1"/>
  <c r="AD41" i="1"/>
  <c r="AC41" i="1"/>
  <c r="AD14" i="1"/>
  <c r="AC14" i="1"/>
  <c r="Z10" i="1"/>
  <c r="Z9" i="1" s="1"/>
  <c r="Z65" i="1" s="1"/>
  <c r="AD32" i="1"/>
  <c r="AC32" i="1"/>
  <c r="AD23" i="1"/>
  <c r="AC23" i="1"/>
  <c r="AD63" i="1"/>
  <c r="AC63" i="1"/>
  <c r="J26" i="1"/>
  <c r="J10" i="1" s="1"/>
  <c r="J9" i="1" s="1"/>
  <c r="J65" i="1" s="1"/>
  <c r="AD35" i="1"/>
  <c r="AC35" i="1"/>
  <c r="AD47" i="1"/>
  <c r="AC47" i="1"/>
  <c r="I10" i="1"/>
  <c r="I9" i="1" s="1"/>
  <c r="I65" i="1" s="1"/>
  <c r="AC28" i="1"/>
  <c r="O27" i="1"/>
  <c r="AD28" i="1"/>
  <c r="F29" i="1"/>
  <c r="F26" i="1" s="1"/>
  <c r="O12" i="1"/>
  <c r="F17" i="1"/>
  <c r="F16" i="1" s="1"/>
  <c r="L17" i="1"/>
  <c r="L16" i="1" s="1"/>
  <c r="O19" i="1"/>
  <c r="G29" i="1"/>
  <c r="M29" i="1"/>
  <c r="O33" i="1"/>
  <c r="C38" i="1"/>
  <c r="C26" i="1" s="1"/>
  <c r="O38" i="1"/>
  <c r="O43" i="1"/>
  <c r="O51" i="1"/>
  <c r="O56" i="1"/>
  <c r="AC56" i="1" s="1"/>
  <c r="O61" i="1"/>
  <c r="AC15" i="1"/>
  <c r="O31" i="1"/>
  <c r="AC36" i="1"/>
  <c r="O13" i="1"/>
  <c r="O18" i="1"/>
  <c r="O34" i="1"/>
  <c r="AC39" i="1"/>
  <c r="O42" i="1"/>
  <c r="F49" i="1"/>
  <c r="L49" i="1"/>
  <c r="O62" i="1"/>
  <c r="AD64" i="1"/>
  <c r="K10" i="1"/>
  <c r="K9" i="1" s="1"/>
  <c r="K65" i="1" s="1"/>
  <c r="K26" i="1"/>
  <c r="C10" i="1"/>
  <c r="C9" i="1" s="1"/>
  <c r="C65" i="1" s="1"/>
  <c r="U10" i="1"/>
  <c r="U9" i="1" s="1"/>
  <c r="U65" i="1" s="1"/>
  <c r="AA10" i="1"/>
  <c r="AA9" i="1" s="1"/>
  <c r="AA65" i="1" s="1"/>
  <c r="O21" i="1"/>
  <c r="E26" i="1"/>
  <c r="E10" i="1" s="1"/>
  <c r="E9" i="1" s="1"/>
  <c r="E65" i="1" s="1"/>
  <c r="O37" i="1"/>
  <c r="O45" i="1"/>
  <c r="D49" i="1"/>
  <c r="D9" i="1" s="1"/>
  <c r="D65" i="1" s="1"/>
  <c r="G50" i="1"/>
  <c r="G49" i="1" s="1"/>
  <c r="M50" i="1"/>
  <c r="M49" i="1" s="1"/>
  <c r="O55" i="1"/>
  <c r="O60" i="1"/>
  <c r="AD22" i="1"/>
  <c r="O25" i="1"/>
  <c r="L29" i="1"/>
  <c r="L26" i="1" s="1"/>
  <c r="O54" i="1"/>
  <c r="P10" i="1"/>
  <c r="P9" i="1" s="1"/>
  <c r="V10" i="1"/>
  <c r="V9" i="1" s="1"/>
  <c r="V65" i="1" s="1"/>
  <c r="E17" i="1"/>
  <c r="E16" i="1" s="1"/>
  <c r="K17" i="1"/>
  <c r="K16" i="1" s="1"/>
  <c r="O24" i="1"/>
  <c r="G26" i="1"/>
  <c r="G10" i="1" s="1"/>
  <c r="G9" i="1" s="1"/>
  <c r="G65" i="1" s="1"/>
  <c r="M26" i="1"/>
  <c r="M10" i="1" s="1"/>
  <c r="M9" i="1" s="1"/>
  <c r="M65" i="1" s="1"/>
  <c r="O30" i="1"/>
  <c r="F38" i="1"/>
  <c r="L38" i="1"/>
  <c r="O40" i="1"/>
  <c r="O48" i="1"/>
  <c r="J36" i="4" l="1"/>
  <c r="J33" i="4"/>
  <c r="AB69" i="4"/>
  <c r="O66" i="4"/>
  <c r="AC66" i="4" s="1"/>
  <c r="AA16" i="4"/>
  <c r="AA15" i="4" s="1"/>
  <c r="AA8" i="4" s="1"/>
  <c r="AA31" i="4" s="1"/>
  <c r="AA33" i="4" s="1"/>
  <c r="M33" i="4"/>
  <c r="M36" i="4"/>
  <c r="S16" i="4"/>
  <c r="S15" i="4" s="1"/>
  <c r="S8" i="4" s="1"/>
  <c r="S31" i="4" s="1"/>
  <c r="S33" i="4" s="1"/>
  <c r="AC22" i="4"/>
  <c r="AD22" i="4" s="1"/>
  <c r="AB21" i="4"/>
  <c r="AC21" i="4" s="1"/>
  <c r="AD21" i="4" s="1"/>
  <c r="O31" i="4"/>
  <c r="C33" i="4"/>
  <c r="C36" i="4"/>
  <c r="E33" i="4"/>
  <c r="E36" i="4"/>
  <c r="N52" i="4"/>
  <c r="N51" i="4" s="1"/>
  <c r="N44" i="4" s="1"/>
  <c r="N67" i="4" s="1"/>
  <c r="N69" i="4" s="1"/>
  <c r="AC49" i="4"/>
  <c r="O48" i="4"/>
  <c r="AD49" i="4"/>
  <c r="N36" i="4"/>
  <c r="N33" i="4"/>
  <c r="C63" i="4"/>
  <c r="O64" i="4"/>
  <c r="M52" i="4"/>
  <c r="M51" i="4" s="1"/>
  <c r="M44" i="4" s="1"/>
  <c r="M67" i="4" s="1"/>
  <c r="M69" i="4" s="1"/>
  <c r="O8" i="4"/>
  <c r="AC12" i="4"/>
  <c r="AD12" i="4" s="1"/>
  <c r="AB11" i="4"/>
  <c r="I36" i="4"/>
  <c r="I33" i="4"/>
  <c r="AD56" i="4"/>
  <c r="AC56" i="4"/>
  <c r="P8" i="4"/>
  <c r="P31" i="4" s="1"/>
  <c r="P33" i="4" s="1"/>
  <c r="W8" i="4"/>
  <c r="W31" i="4" s="1"/>
  <c r="W33" i="4" s="1"/>
  <c r="O65" i="4"/>
  <c r="AC28" i="4"/>
  <c r="AD28" i="4" s="1"/>
  <c r="AB27" i="4"/>
  <c r="AC27" i="4" s="1"/>
  <c r="AD27" i="4" s="1"/>
  <c r="AD61" i="4"/>
  <c r="AC61" i="4"/>
  <c r="AC19" i="4"/>
  <c r="AD19" i="4" s="1"/>
  <c r="AB18" i="4"/>
  <c r="R15" i="4"/>
  <c r="R8" i="4" s="1"/>
  <c r="R31" i="4" s="1"/>
  <c r="R33" i="4" s="1"/>
  <c r="Q8" i="4"/>
  <c r="Q31" i="4" s="1"/>
  <c r="Q33" i="4" s="1"/>
  <c r="O58" i="4"/>
  <c r="C59" i="4"/>
  <c r="O60" i="4"/>
  <c r="J44" i="4"/>
  <c r="J67" i="4" s="1"/>
  <c r="J69" i="4" s="1"/>
  <c r="F36" i="4"/>
  <c r="F33" i="4"/>
  <c r="AB23" i="4"/>
  <c r="AC23" i="4" s="1"/>
  <c r="AD23" i="4" s="1"/>
  <c r="AC24" i="4"/>
  <c r="AD24" i="4" s="1"/>
  <c r="AD50" i="4"/>
  <c r="AC50" i="4"/>
  <c r="O55" i="4"/>
  <c r="C54" i="4"/>
  <c r="C53" i="4" s="1"/>
  <c r="C52" i="4" s="1"/>
  <c r="AC68" i="4"/>
  <c r="T16" i="4"/>
  <c r="T15" i="4" s="1"/>
  <c r="T8" i="4" s="1"/>
  <c r="T31" i="4" s="1"/>
  <c r="T33" i="4" s="1"/>
  <c r="E52" i="4"/>
  <c r="E51" i="4" s="1"/>
  <c r="E44" i="4" s="1"/>
  <c r="E67" i="4" s="1"/>
  <c r="E69" i="4" s="1"/>
  <c r="D44" i="4"/>
  <c r="D67" i="4" s="1"/>
  <c r="D69" i="4" s="1"/>
  <c r="K33" i="4"/>
  <c r="K36" i="4"/>
  <c r="AC49" i="3"/>
  <c r="O48" i="3"/>
  <c r="AD49" i="3"/>
  <c r="AD27" i="3"/>
  <c r="AC27" i="3"/>
  <c r="AD45" i="3"/>
  <c r="AC45" i="3"/>
  <c r="O44" i="3"/>
  <c r="AD16" i="3"/>
  <c r="AC16" i="3"/>
  <c r="O15" i="3"/>
  <c r="AC34" i="3"/>
  <c r="O33" i="3"/>
  <c r="AD34" i="3"/>
  <c r="J9" i="3"/>
  <c r="J57" i="3" s="1"/>
  <c r="AB57" i="3"/>
  <c r="AC14" i="3"/>
  <c r="AD14" i="3"/>
  <c r="AC20" i="3"/>
  <c r="O19" i="3"/>
  <c r="AD20" i="3"/>
  <c r="AC52" i="3"/>
  <c r="O12" i="3"/>
  <c r="AC36" i="3"/>
  <c r="AD36" i="3"/>
  <c r="AD40" i="3"/>
  <c r="AC40" i="3"/>
  <c r="O39" i="3"/>
  <c r="O53" i="3"/>
  <c r="AC53" i="3" s="1"/>
  <c r="AD24" i="3"/>
  <c r="O23" i="3"/>
  <c r="AC24" i="3"/>
  <c r="AD13" i="2"/>
  <c r="AC13" i="2"/>
  <c r="O12" i="2"/>
  <c r="AD22" i="2"/>
  <c r="AC22" i="2"/>
  <c r="AD27" i="2"/>
  <c r="O26" i="2"/>
  <c r="AC27" i="2"/>
  <c r="AD10" i="2"/>
  <c r="AC10" i="2"/>
  <c r="O9" i="2"/>
  <c r="AC21" i="2"/>
  <c r="O20" i="2"/>
  <c r="AD21" i="2"/>
  <c r="AB65" i="1"/>
  <c r="AC24" i="1"/>
  <c r="AD24" i="1"/>
  <c r="AD55" i="1"/>
  <c r="AC55" i="1"/>
  <c r="AC13" i="1"/>
  <c r="AD13" i="1"/>
  <c r="AC25" i="1"/>
  <c r="AD25" i="1"/>
  <c r="AC21" i="1"/>
  <c r="AD21" i="1"/>
  <c r="AD51" i="1"/>
  <c r="AC51" i="1"/>
  <c r="O50" i="1"/>
  <c r="O29" i="1"/>
  <c r="AC30" i="1"/>
  <c r="AD30" i="1"/>
  <c r="AD42" i="1"/>
  <c r="AC42" i="1"/>
  <c r="AC31" i="1"/>
  <c r="AD31" i="1"/>
  <c r="AC43" i="1"/>
  <c r="AD43" i="1"/>
  <c r="AC19" i="1"/>
  <c r="AD19" i="1"/>
  <c r="AC27" i="1"/>
  <c r="O26" i="1"/>
  <c r="AD27" i="1"/>
  <c r="AD38" i="1"/>
  <c r="AC38" i="1"/>
  <c r="L10" i="1"/>
  <c r="L9" i="1" s="1"/>
  <c r="L65" i="1" s="1"/>
  <c r="AD48" i="1"/>
  <c r="AC48" i="1"/>
  <c r="AC45" i="1"/>
  <c r="AD45" i="1"/>
  <c r="O44" i="1"/>
  <c r="AC34" i="1"/>
  <c r="AD34" i="1"/>
  <c r="F10" i="1"/>
  <c r="F9" i="1" s="1"/>
  <c r="F65" i="1" s="1"/>
  <c r="AC40" i="1"/>
  <c r="AD40" i="1"/>
  <c r="AC54" i="1"/>
  <c r="O53" i="1"/>
  <c r="AD54" i="1"/>
  <c r="AC60" i="1"/>
  <c r="O59" i="1"/>
  <c r="AC37" i="1"/>
  <c r="AD37" i="1"/>
  <c r="AC62" i="1"/>
  <c r="AD62" i="1"/>
  <c r="AD18" i="1"/>
  <c r="O17" i="1"/>
  <c r="AC18" i="1"/>
  <c r="AD61" i="1"/>
  <c r="AC61" i="1"/>
  <c r="AC33" i="1"/>
  <c r="AD33" i="1"/>
  <c r="O11" i="1"/>
  <c r="AD12" i="1"/>
  <c r="AC12" i="1"/>
  <c r="AC18" i="4" l="1"/>
  <c r="AD18" i="4" s="1"/>
  <c r="AB17" i="4"/>
  <c r="AD55" i="4"/>
  <c r="O54" i="4"/>
  <c r="AC55" i="4"/>
  <c r="O47" i="4"/>
  <c r="AC48" i="4"/>
  <c r="AD48" i="4"/>
  <c r="O36" i="4"/>
  <c r="O33" i="4"/>
  <c r="AD65" i="4"/>
  <c r="AC65" i="4"/>
  <c r="AC60" i="4"/>
  <c r="AD60" i="4"/>
  <c r="O59" i="4"/>
  <c r="AC11" i="4"/>
  <c r="AD11" i="4" s="1"/>
  <c r="AB10" i="4"/>
  <c r="AD64" i="4"/>
  <c r="AC64" i="4"/>
  <c r="O63" i="4"/>
  <c r="C51" i="4"/>
  <c r="C44" i="4" s="1"/>
  <c r="C67" i="4" s="1"/>
  <c r="C69" i="4" s="1"/>
  <c r="AD58" i="4"/>
  <c r="O57" i="4"/>
  <c r="AC58" i="4"/>
  <c r="AD12" i="3"/>
  <c r="AC12" i="3"/>
  <c r="O11" i="3"/>
  <c r="AD15" i="3"/>
  <c r="AC15" i="3"/>
  <c r="AC39" i="3"/>
  <c r="AD39" i="3"/>
  <c r="O22" i="3"/>
  <c r="AC22" i="3" s="1"/>
  <c r="AC23" i="3"/>
  <c r="AD19" i="3"/>
  <c r="AC19" i="3"/>
  <c r="AC44" i="3"/>
  <c r="O43" i="3"/>
  <c r="AD44" i="3"/>
  <c r="AD48" i="3"/>
  <c r="AC48" i="3"/>
  <c r="AD33" i="3"/>
  <c r="O32" i="3"/>
  <c r="AC33" i="3"/>
  <c r="AD9" i="2"/>
  <c r="AC9" i="2"/>
  <c r="AD12" i="2"/>
  <c r="AC12" i="2"/>
  <c r="AC20" i="2"/>
  <c r="O19" i="2"/>
  <c r="AD20" i="2"/>
  <c r="AC26" i="2"/>
  <c r="AD26" i="2"/>
  <c r="AD11" i="1"/>
  <c r="AC11" i="1"/>
  <c r="AC59" i="1"/>
  <c r="AD59" i="1"/>
  <c r="O58" i="1"/>
  <c r="AD26" i="1"/>
  <c r="AC26" i="1"/>
  <c r="AD29" i="1"/>
  <c r="AC29" i="1"/>
  <c r="AD50" i="1"/>
  <c r="AC50" i="1"/>
  <c r="O49" i="1"/>
  <c r="AD17" i="1"/>
  <c r="AC17" i="1"/>
  <c r="O16" i="1"/>
  <c r="AC53" i="1"/>
  <c r="AD53" i="1"/>
  <c r="AD44" i="1"/>
  <c r="AC44" i="1"/>
  <c r="AB16" i="4" l="1"/>
  <c r="AC17" i="4"/>
  <c r="AD17" i="4" s="1"/>
  <c r="AC47" i="4"/>
  <c r="O46" i="4"/>
  <c r="AD47" i="4"/>
  <c r="AD63" i="4"/>
  <c r="AC63" i="4"/>
  <c r="AD57" i="4"/>
  <c r="AC57" i="4"/>
  <c r="AB9" i="4"/>
  <c r="AC10" i="4"/>
  <c r="AD10" i="4" s="1"/>
  <c r="AD54" i="4"/>
  <c r="O53" i="4"/>
  <c r="AC54" i="4"/>
  <c r="AD59" i="4"/>
  <c r="AC59" i="4"/>
  <c r="AD32" i="3"/>
  <c r="AC32" i="3"/>
  <c r="O31" i="3"/>
  <c r="AC11" i="3"/>
  <c r="O10" i="3"/>
  <c r="AD11" i="3"/>
  <c r="AD43" i="3"/>
  <c r="AC43" i="3"/>
  <c r="O42" i="3"/>
  <c r="AD19" i="2"/>
  <c r="AC19" i="2"/>
  <c r="O8" i="2"/>
  <c r="AC49" i="1"/>
  <c r="AD49" i="1"/>
  <c r="AD58" i="1"/>
  <c r="O57" i="1"/>
  <c r="AC58" i="1"/>
  <c r="AC16" i="1"/>
  <c r="AD16" i="1"/>
  <c r="O10" i="1"/>
  <c r="AD53" i="4" l="1"/>
  <c r="AC53" i="4"/>
  <c r="O52" i="4"/>
  <c r="AB15" i="4"/>
  <c r="AC15" i="4" s="1"/>
  <c r="AD15" i="4" s="1"/>
  <c r="AC16" i="4"/>
  <c r="AD16" i="4" s="1"/>
  <c r="AC9" i="4"/>
  <c r="AD9" i="4" s="1"/>
  <c r="AC46" i="4"/>
  <c r="O45" i="4"/>
  <c r="AD46" i="4"/>
  <c r="AD42" i="3"/>
  <c r="AC42" i="3"/>
  <c r="AC31" i="3"/>
  <c r="O30" i="3"/>
  <c r="AD31" i="3"/>
  <c r="AD10" i="3"/>
  <c r="AC10" i="3"/>
  <c r="O9" i="3"/>
  <c r="O30" i="2"/>
  <c r="AD8" i="2"/>
  <c r="AC8" i="2"/>
  <c r="AC57" i="1"/>
  <c r="AD57" i="1"/>
  <c r="AC10" i="1"/>
  <c r="O9" i="1"/>
  <c r="AD10" i="1"/>
  <c r="AD45" i="4" l="1"/>
  <c r="AC45" i="4"/>
  <c r="AD52" i="4"/>
  <c r="AC52" i="4"/>
  <c r="O51" i="4"/>
  <c r="AB8" i="4"/>
  <c r="AD30" i="3"/>
  <c r="AC30" i="3"/>
  <c r="AD9" i="3"/>
  <c r="AC9" i="3"/>
  <c r="O57" i="3"/>
  <c r="AD30" i="2"/>
  <c r="AC30" i="2"/>
  <c r="O65" i="1"/>
  <c r="AD9" i="1"/>
  <c r="AC9" i="1"/>
  <c r="AD51" i="4" l="1"/>
  <c r="AC51" i="4"/>
  <c r="AB31" i="4"/>
  <c r="AC8" i="4"/>
  <c r="AD8" i="4" s="1"/>
  <c r="O44" i="4"/>
  <c r="AD57" i="3"/>
  <c r="AC57" i="3"/>
  <c r="AD65" i="1"/>
  <c r="AC65" i="1"/>
  <c r="AC44" i="4" l="1"/>
  <c r="O67" i="4"/>
  <c r="AD44" i="4"/>
  <c r="AC31" i="4"/>
  <c r="AD31" i="4" s="1"/>
  <c r="AB33" i="4"/>
  <c r="AC33" i="4" s="1"/>
  <c r="AD33" i="4" s="1"/>
  <c r="AC67" i="4" l="1"/>
  <c r="AD67" i="4"/>
  <c r="O69" i="4"/>
  <c r="AD69" i="4" l="1"/>
  <c r="AC69" i="4"/>
</calcChain>
</file>

<file path=xl/sharedStrings.xml><?xml version="1.0" encoding="utf-8"?>
<sst xmlns="http://schemas.openxmlformats.org/spreadsheetml/2006/main" count="503" uniqueCount="165">
  <si>
    <t>I</t>
  </si>
  <si>
    <t xml:space="preserve"> CUADRO No.2</t>
  </si>
  <si>
    <t>INGRESOS FISCALES COMPARADOS POR PARTIDAS, DIRECCION GENERAL DE IMPUESTOS INTERNOS</t>
  </si>
  <si>
    <t>ENERO-DICIEMBRE 2025/PRESUPUESTO REFORMULADO  2025</t>
  </si>
  <si>
    <t xml:space="preserve">(En millones RD$) </t>
  </si>
  <si>
    <t>PARTIDAS</t>
  </si>
  <si>
    <t>RECAUDADO 2025</t>
  </si>
  <si>
    <t>DIFERENCIA</t>
  </si>
  <si>
    <t xml:space="preserve">% ALCANZADO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</si>
  <si>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</si>
  <si>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</si>
  <si>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</si>
  <si>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</si>
  <si>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</si>
  <si>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</si>
  <si>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</si>
  <si>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</si>
  <si>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</si>
  <si>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</si>
  <si>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</si>
  <si>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</si>
  <si>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A) INGRESOS CORRIENTES</t>
  </si>
  <si>
    <t>I) IMPUESTOS</t>
  </si>
  <si>
    <t>1) IMPUESTOS SOBRE LOS INGRESOS</t>
  </si>
  <si>
    <t>- Impuestos Sobre la Renta de las Personas</t>
  </si>
  <si>
    <t>- Impuestos Sobre Los Ingresos de las Empresas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</si>
  <si>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</si>
  <si>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</si>
  <si>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</si>
  <si>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</si>
  <si>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>- Impuesto a la Propiedad Inmobiliaria (IPI) (Impuesto a las Viviendas Suntuarias IVSS)</t>
  </si>
  <si>
    <t>- Impuestos sobre Activos</t>
  </si>
  <si>
    <t>- Impuesto sobre Operaciones Inmobiliarias</t>
  </si>
  <si>
    <t>- Impuestos sobre Transferencias de Bienes Muebles</t>
  </si>
  <si>
    <t>- Impuesto sobre las Sucesiones y Donaciones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</si>
  <si>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</si>
  <si>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</si>
  <si>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</si>
  <si>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</si>
  <si>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</si>
  <si>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Impuestos Transferencias de Bienes Industrializados y Servicios</t>
  </si>
  <si>
    <t>- Impuestos Adicionales y Selectivos sobre Bienes y Servicios</t>
  </si>
  <si>
    <t>- Impuesto específico sobre los hidrocarburos, Ley No. 112-00</t>
  </si>
  <si>
    <t>- Impuesto selectivo Ad Valorem sobre hidrocarburos, Ley No.557-05</t>
  </si>
  <si>
    <t>- Impuestos Selectivos a Productos Derivados del Alcohol</t>
  </si>
  <si>
    <t>- Impuesto Selectivo a las Cervezas</t>
  </si>
  <si>
    <t>- Impuesto Selectivo al Tabaco y los Cigarrillos</t>
  </si>
  <si>
    <t>- Impuestos Selectivo a las Telecomunicaciones</t>
  </si>
  <si>
    <t>- Impuestos Selectivo a los Seguros</t>
  </si>
  <si>
    <t xml:space="preserve"> - Impuestos Sobre el Uso de Bienes y Licencias</t>
  </si>
  <si>
    <t>- 17% Registro de Propiedad de vehículo</t>
  </si>
  <si>
    <t>- Derecho de Circulación Vehículos de Motor</t>
  </si>
  <si>
    <t>- Imp.especifico Bancas de Apuestas de Loteria</t>
  </si>
  <si>
    <t xml:space="preserve">- Imp.especifico Bancas de Apuestas  deportivas  </t>
  </si>
  <si>
    <t>- Accesorios sobre Impuestos Internos a  Mercancías y  Servicios</t>
  </si>
  <si>
    <t>4) IMPUESTOS SOBRE EL COMERCIO Y LAS TRANSACCIONES/COMERCIO EXTERIOR</t>
  </si>
  <si>
    <t>- Salida de Pasajeros al Exterior por Aeropuertos</t>
  </si>
  <si>
    <t>5) IMPUESTOS ECOLOGICOS</t>
  </si>
  <si>
    <t>6)  IMPUESTOS DIVERSOS</t>
  </si>
  <si>
    <t>II) INGRESOS POR CONTRAPRESTACION</t>
  </si>
  <si>
    <t>- Ventas de Bienes y Servicios</t>
  </si>
  <si>
    <t>- Ventas de Mercancías del Estado</t>
  </si>
  <si>
    <t>- Ventas Servicios del Estado</t>
  </si>
  <si>
    <t>-</t>
  </si>
  <si>
    <t>- Tasas</t>
  </si>
  <si>
    <t>- Tarjetas de Turismo</t>
  </si>
  <si>
    <t>- Derechos Administrativos</t>
  </si>
  <si>
    <t>III) OTROS INGRESOS</t>
  </si>
  <si>
    <t>- Rentas de la Propiedad</t>
  </si>
  <si>
    <t>- Arriendo de Activos Tangibles No Producidos</t>
  </si>
  <si>
    <t>- Regalia neta por fundicion- RNF</t>
  </si>
  <si>
    <t>C:\Documents and Settings\fperez\My Documents\Ingresos Mensuales 2004\Enero 2004.xls</t>
  </si>
  <si>
    <t>- Multas y Sanciones</t>
  </si>
  <si>
    <t>- Ingresos Diversos</t>
  </si>
  <si>
    <t>- Ingresos por diferencial del gas licuado de petróleo</t>
  </si>
  <si>
    <t xml:space="preserve">   TOTAL </t>
  </si>
  <si>
    <t xml:space="preserve">NOTAS: </t>
  </si>
  <si>
    <t xml:space="preserve">(1) Cifras sujetas a rectificación.  Incluye los dólares convertidos a la tasa oficial. </t>
  </si>
  <si>
    <t xml:space="preserve">     Excluye los Depósitos a Cargo del Estado, Fondos Especiales y de Terceros y los depósitos en exceso de la recaudadora.</t>
  </si>
  <si>
    <t>Las informaciones presentadas difieren de las presentadas en  Portal de Transparencia Fiscal,  ya que solo incluyen los ingresos presupuestarios.</t>
  </si>
  <si>
    <t xml:space="preserve"> CUADRO No.3</t>
  </si>
  <si>
    <t>INGRESOS FISCALES COMPARADOS POR PARTIDAS, DIRECCION GENERAL DE ADUANAS</t>
  </si>
  <si>
    <t>ENERO-DICIEMBRE  2025/PRESUPUESTO REFORMULADO 2025</t>
  </si>
  <si>
    <t xml:space="preserve">PRESUPUESTO REFORMULADO 2025 </t>
  </si>
  <si>
    <t>1) IMPUESTOS INTERNOS SOBRE MERCANCIAS Y SERVICIOS</t>
  </si>
  <si>
    <t>- Impuesto Selectivo a las demás Mercancías</t>
  </si>
  <si>
    <t>- Impuesto adicional de RD$2.0 al consumo de gasoil y gasolina premium-regular</t>
  </si>
  <si>
    <t>2) IMPUESTOS SOBRE EL COMERCIO Y LAS TRANSACCIONES/COMERCIO EXTERIOR</t>
  </si>
  <si>
    <t>- Impuestos sobre las Importaciones</t>
  </si>
  <si>
    <t>- Impuestos Arancelarios</t>
  </si>
  <si>
    <t>- Otros Impuestos sobre el Comercio Exterior</t>
  </si>
  <si>
    <t>- Salida de Pasajeros por la Región Fronteriza</t>
  </si>
  <si>
    <t>II) TRANFERENCIAS CORRIENTES</t>
  </si>
  <si>
    <t>III) INGRESOS POR CONTRAPRESTACION</t>
  </si>
  <si>
    <t>IV) OTROS INGRESOS</t>
  </si>
  <si>
    <t>TOTAL</t>
  </si>
  <si>
    <t xml:space="preserve">(1) Cifras sujetas a rectificación.   Incluye los dólares convertidos a la tasa oficial. </t>
  </si>
  <si>
    <t xml:space="preserve">     Excluye depósitos en exceso de la DGA.</t>
  </si>
  <si>
    <t>CUADRO No.4</t>
  </si>
  <si>
    <t xml:space="preserve"> INGRESOS FISCALES COMPARADOS  POR PARTIDAS, TESORERÍA NACIONAL</t>
  </si>
  <si>
    <t>ENERO - DICIEMBRE 2025/PRESUPUESTO REFORMULADO  2025</t>
  </si>
  <si>
    <t xml:space="preserve">(En millones de RD$) </t>
  </si>
  <si>
    <t xml:space="preserve">PRESUPUESTO REFORMULADO  2025 </t>
  </si>
  <si>
    <t>%</t>
  </si>
  <si>
    <t>N0VIEMBRE</t>
  </si>
  <si>
    <t>- Impuesto para Contribuir al Desarrollo de las Telecomunicaciones</t>
  </si>
  <si>
    <t>- Impuesto por uso de servicio de las telecomunicaciones para el sistema de emergencia 9-1-1</t>
  </si>
  <si>
    <t>- Impuestos Sobre el Uso de Bienes y Licencias</t>
  </si>
  <si>
    <t>- Licencias para Portar Armas de Fuego</t>
  </si>
  <si>
    <t>Fondo General</t>
  </si>
  <si>
    <t>- Derechos Consulares</t>
  </si>
  <si>
    <t>II) CONTRIBUCIONES SOCIALES</t>
  </si>
  <si>
    <t xml:space="preserve">III) TRANSFERENCIAS </t>
  </si>
  <si>
    <t>- Transferencias Corrientes</t>
  </si>
  <si>
    <t xml:space="preserve"> -Del Sector Privado Interno</t>
  </si>
  <si>
    <t>- Del Gobierno Central</t>
  </si>
  <si>
    <t>- De Instituciones  Públicas Descentralizadas o Autónomas</t>
  </si>
  <si>
    <t>- De instituciones públicas de la seguridad social</t>
  </si>
  <si>
    <t xml:space="preserve">- De empresas públicas no financieras </t>
  </si>
  <si>
    <t xml:space="preserve">- De Instituciones Públicas Financieras No Monetarias </t>
  </si>
  <si>
    <t>IV) INGRESOS POR CONTRAPRESTACION</t>
  </si>
  <si>
    <t>- PROMESE</t>
  </si>
  <si>
    <t>- Fondo General</t>
  </si>
  <si>
    <t>- Otras Ventas</t>
  </si>
  <si>
    <t>- Otras Ventas de Servicios del Gobierno Central</t>
  </si>
  <si>
    <t>- Expedición y Renovación de Pasaportes</t>
  </si>
  <si>
    <t>V) OTROS INGRESOS</t>
  </si>
  <si>
    <t xml:space="preserve"> - Rentas de Propiedad</t>
  </si>
  <si>
    <t>- Dividendos por Inversiones Empresariales</t>
  </si>
  <si>
    <t>- Dividendos Banco de reservas</t>
  </si>
  <si>
    <t>-  Dividendos termoeléctrica punta catalina</t>
  </si>
  <si>
    <t xml:space="preserve">- Otros Dividendos </t>
  </si>
  <si>
    <t xml:space="preserve">- Intereses </t>
  </si>
  <si>
    <t>- Intereses por Colocación de Inversiones Financieras</t>
  </si>
  <si>
    <t>B)  INGRESOS DE CAPITAL</t>
  </si>
  <si>
    <t>- Ventas de Activos No Financieros</t>
  </si>
  <si>
    <t>- Venta de  Activos Fijos</t>
  </si>
  <si>
    <t>- Ventas de Activos Intangibles</t>
  </si>
  <si>
    <t>- Transferencias Capital</t>
  </si>
  <si>
    <t xml:space="preserve">TOTAL </t>
  </si>
  <si>
    <r>
      <t xml:space="preserve">(1) Cifras sujetas a rectificación.  Incluye los dólares convertidos a la tasa oficial. </t>
    </r>
    <r>
      <rPr>
        <b/>
        <sz val="8"/>
        <color indexed="8"/>
        <rFont val="Gotham"/>
      </rPr>
      <t xml:space="preserve"> </t>
    </r>
  </si>
  <si>
    <t xml:space="preserve">     Excluye los Depósitos a Cargo del Estado, Fondos Especiales y de Terceros, ingresos de las instituciones centralizadas en la CUT no presupuestaria y los depósitos en exceso de las recaudadoras.</t>
  </si>
  <si>
    <t xml:space="preserve">Las informaciones presentadas difieren de las presentadas en  Portal de Transparencia Fiscal,  ya que solo incluyen los ingresos presupuestarios. </t>
  </si>
  <si>
    <t xml:space="preserve"> *</t>
  </si>
  <si>
    <t xml:space="preserve"> INGRESOS FISCALES COMPARADOS  POR PARTIDAS, RECAUDACIONES DIRECTAS DE LAS INSTITUCIONES CENTRALIZADAS EN LA CUT</t>
  </si>
  <si>
    <t>ENERO-NOVIEMBRE 2024/2025</t>
  </si>
  <si>
    <t>(En millones de RD$)</t>
  </si>
  <si>
    <t>VARIACION</t>
  </si>
  <si>
    <t>Abs.</t>
  </si>
  <si>
    <t>- Recursos de Captación Directa del Ministerio de Interior y Policia</t>
  </si>
  <si>
    <t xml:space="preserve">- Otros </t>
  </si>
  <si>
    <t>- Recursos de captación directa del programa PROMESE CAL ( D. No. 308-97)</t>
  </si>
  <si>
    <t>- Ingresos de las Inst. Centralizadas en mercancías en la CUT</t>
  </si>
  <si>
    <t>- Ingresos de las Inst. Centralizadas en Servicios en la CUT</t>
  </si>
  <si>
    <t xml:space="preserve"> - Recursos de Captación Directa para el Fomento y Desarrollo del Gas Natural en el Parque vehicular</t>
  </si>
  <si>
    <t>- Recursos de Captación Directa por Prestación de Servicios (MIVHED), Ley No.160-21</t>
  </si>
  <si>
    <t xml:space="preserve">- Otros registros contratos y cobros </t>
  </si>
  <si>
    <t>- Recursos de Captación Directa de la Procuradoria General de la República ( multas de tránsito)</t>
  </si>
  <si>
    <t xml:space="preserve"> Incremento de disponibilidades (devolución de recursos a la CUT años anteriores)</t>
  </si>
  <si>
    <t xml:space="preserve">(1) Cifras sujetas a rectificación.  Incluye los dólares convertidos a la tasa oficial.  </t>
  </si>
  <si>
    <t>PRESUPUESTO REFORMULADO  2025</t>
  </si>
  <si>
    <t>Diferencia</t>
  </si>
  <si>
    <t>Recursos de Captación Directa de la Procuradoria General de la República ( multas de tránsito)</t>
  </si>
  <si>
    <t>FUENTE: Elaborado por la Direción de Política Tributaria (DPT) del Viceministerio de Política Fiscal del Ministerio de Hacienda y Economía, con los datos del Sistema Integrado de Gestión Financiera (SIGEF).</t>
  </si>
  <si>
    <t>PRESUPUESTO REFORMULADO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</si>
</sst>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.0_);_(* \(#,##0.0\);_(* &quot;-&quot;??_);_(@_)"/>
    <numFmt numFmtId="165" formatCode="#,##0.0_);\(#,##0.0\)"/>
    <numFmt numFmtId="166" formatCode="_(* #,##0_);_(* \(#,##0\);_(* &quot;-&quot;??_);_(@_)"/>
    <numFmt numFmtId="167" formatCode="#,##0.0000_);\(#,##0.0000\)"/>
    <numFmt numFmtId="168" formatCode="0.0"/>
  </numFmts>
  <fonts count="3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Gotham"/>
    </font>
    <font>
      <b/>
      <sz val="12"/>
      <color indexed="8"/>
      <name val="Gotham"/>
    </font>
    <font>
      <sz val="12"/>
      <name val="Gotham"/>
    </font>
    <font>
      <i/>
      <sz val="11"/>
      <color indexed="8"/>
      <name val="Gotham"/>
    </font>
    <font>
      <b/>
      <sz val="10"/>
      <color theme="0"/>
      <name val="Gotham"/>
    </font>
    <font>
      <b/>
      <sz val="10"/>
      <color indexed="8"/>
      <name val="Gotham"/>
    </font>
    <font>
      <sz val="12"/>
      <name val="Courier"/>
      <family val="3"/>
    </font>
    <font>
      <sz val="10"/>
      <color indexed="8"/>
      <name val="Gotham"/>
    </font>
    <font>
      <b/>
      <sz val="10"/>
      <name val="Arial"/>
      <family val="2"/>
    </font>
    <font>
      <b/>
      <sz val="10"/>
      <name val="Gotham"/>
    </font>
    <font>
      <sz val="11"/>
      <name val="Arial"/>
      <family val="2"/>
    </font>
    <font>
      <u/>
      <sz val="7"/>
      <color indexed="12"/>
      <name val="Arial"/>
      <family val="2"/>
    </font>
    <font>
      <u/>
      <sz val="10"/>
      <color indexed="12"/>
      <name val="Arial"/>
      <family val="2"/>
    </font>
    <font>
      <b/>
      <u/>
      <sz val="7"/>
      <color indexed="12"/>
      <name val="Arial"/>
      <family val="2"/>
    </font>
    <font>
      <b/>
      <sz val="9"/>
      <name val="Gotham"/>
    </font>
    <font>
      <b/>
      <sz val="9"/>
      <color indexed="8"/>
      <name val="Gotham"/>
    </font>
    <font>
      <sz val="10"/>
      <name val="Gotham"/>
    </font>
    <font>
      <sz val="8"/>
      <color indexed="8"/>
      <name val="Gotham"/>
    </font>
    <font>
      <sz val="9"/>
      <color indexed="8"/>
      <name val="Gotham"/>
    </font>
    <font>
      <sz val="8"/>
      <name val="Gotham"/>
    </font>
    <font>
      <sz val="10"/>
      <name val="Segoe UI"/>
      <family val="2"/>
    </font>
    <font>
      <sz val="10"/>
      <name val="Antique Olive"/>
      <family val="2"/>
    </font>
    <font>
      <i/>
      <sz val="12"/>
      <color indexed="8"/>
      <name val="Gotham"/>
    </font>
    <font>
      <sz val="10"/>
      <color theme="0"/>
      <name val="Gotham"/>
    </font>
    <font>
      <sz val="12"/>
      <name val="Arial"/>
      <family val="2"/>
    </font>
    <font>
      <b/>
      <i/>
      <sz val="11"/>
      <color indexed="8"/>
      <name val="Gotham"/>
    </font>
    <font>
      <b/>
      <sz val="11"/>
      <color indexed="8"/>
      <name val="Gotham"/>
    </font>
    <font>
      <b/>
      <sz val="9"/>
      <color theme="0"/>
      <name val="Gotham"/>
    </font>
    <font>
      <u/>
      <sz val="10"/>
      <color indexed="8"/>
      <name val="Gotham"/>
    </font>
    <font>
      <b/>
      <sz val="8"/>
      <color indexed="8"/>
      <name val="Gotham"/>
    </font>
    <font>
      <sz val="7"/>
      <name val="Gotham"/>
    </font>
    <font>
      <sz val="11"/>
      <color indexed="8"/>
      <name val="Gotham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9" fontId="9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39" fontId="9" fillId="0" borderId="0"/>
  </cellStyleXfs>
  <cellXfs count="231">
    <xf numFmtId="0" fontId="0" fillId="0" borderId="0" xfId="0"/>
    <xf numFmtId="0" fontId="1" fillId="0" borderId="0" xfId="2"/>
    <xf numFmtId="0" fontId="2" fillId="0" borderId="0" xfId="2" applyFont="1"/>
    <xf numFmtId="164" fontId="1" fillId="0" borderId="0" xfId="1" applyNumberFormat="1" applyFont="1" applyFill="1" applyBorder="1"/>
    <xf numFmtId="164" fontId="1" fillId="0" borderId="0" xfId="1" applyNumberFormat="1"/>
    <xf numFmtId="43" fontId="1" fillId="0" borderId="0" xfId="1"/>
    <xf numFmtId="0" fontId="3" fillId="0" borderId="0" xfId="2" applyFont="1" applyAlignment="1">
      <alignment horizontal="center"/>
    </xf>
    <xf numFmtId="0" fontId="4" fillId="0" borderId="0" xfId="2" applyFont="1"/>
    <xf numFmtId="0" fontId="5" fillId="0" borderId="0" xfId="2" applyFont="1"/>
    <xf numFmtId="164" fontId="5" fillId="0" borderId="0" xfId="1" applyNumberFormat="1" applyFont="1" applyFill="1" applyBorder="1"/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 wrapText="1"/>
    </xf>
    <xf numFmtId="0" fontId="8" fillId="0" borderId="8" xfId="2" applyFont="1" applyBorder="1" applyAlignment="1">
      <alignment horizontal="left" vertical="center"/>
    </xf>
    <xf numFmtId="165" fontId="8" fillId="0" borderId="9" xfId="3" applyNumberFormat="1" applyFont="1" applyBorder="1"/>
    <xf numFmtId="165" fontId="8" fillId="0" borderId="9" xfId="1" applyNumberFormat="1" applyFont="1" applyFill="1" applyBorder="1"/>
    <xf numFmtId="165" fontId="8" fillId="0" borderId="9" xfId="1" applyNumberFormat="1" applyFont="1" applyFill="1" applyBorder="1" applyAlignment="1">
      <alignment horizontal="right" indent="1"/>
    </xf>
    <xf numFmtId="165" fontId="1" fillId="0" borderId="0" xfId="2" applyNumberFormat="1"/>
    <xf numFmtId="0" fontId="8" fillId="0" borderId="10" xfId="4" applyFont="1" applyBorder="1"/>
    <xf numFmtId="165" fontId="8" fillId="0" borderId="10" xfId="4" applyNumberFormat="1" applyFont="1" applyBorder="1"/>
    <xf numFmtId="165" fontId="8" fillId="0" borderId="10" xfId="1" applyNumberFormat="1" applyFont="1" applyFill="1" applyBorder="1" applyProtection="1"/>
    <xf numFmtId="165" fontId="8" fillId="0" borderId="10" xfId="1" applyNumberFormat="1" applyFont="1" applyBorder="1"/>
    <xf numFmtId="165" fontId="8" fillId="0" borderId="11" xfId="1" applyNumberFormat="1" applyFont="1" applyFill="1" applyBorder="1" applyAlignment="1" applyProtection="1">
      <alignment horizontal="right" indent="1"/>
    </xf>
    <xf numFmtId="165" fontId="8" fillId="0" borderId="10" xfId="1" applyNumberFormat="1" applyFont="1" applyFill="1" applyBorder="1" applyAlignment="1" applyProtection="1">
      <alignment horizontal="right" indent="1"/>
    </xf>
    <xf numFmtId="165" fontId="8" fillId="0" borderId="11" xfId="4" applyNumberFormat="1" applyFont="1" applyBorder="1"/>
    <xf numFmtId="165" fontId="8" fillId="0" borderId="10" xfId="1" applyNumberFormat="1" applyFont="1" applyFill="1" applyBorder="1" applyAlignment="1" applyProtection="1"/>
    <xf numFmtId="166" fontId="1" fillId="0" borderId="0" xfId="1" applyNumberFormat="1"/>
    <xf numFmtId="49" fontId="10" fillId="0" borderId="10" xfId="5" applyNumberFormat="1" applyFont="1" applyBorder="1" applyAlignment="1">
      <alignment horizontal="left" indent="1"/>
    </xf>
    <xf numFmtId="165" fontId="10" fillId="0" borderId="10" xfId="4" applyNumberFormat="1" applyFont="1" applyBorder="1"/>
    <xf numFmtId="165" fontId="10" fillId="0" borderId="11" xfId="4" applyNumberFormat="1" applyFont="1" applyBorder="1"/>
    <xf numFmtId="165" fontId="10" fillId="0" borderId="10" xfId="1" applyNumberFormat="1" applyFont="1" applyFill="1" applyBorder="1" applyAlignment="1" applyProtection="1"/>
    <xf numFmtId="165" fontId="10" fillId="0" borderId="11" xfId="1" applyNumberFormat="1" applyFont="1" applyFill="1" applyBorder="1" applyAlignment="1" applyProtection="1"/>
    <xf numFmtId="165" fontId="10" fillId="0" borderId="11" xfId="1" applyNumberFormat="1" applyFont="1" applyFill="1" applyBorder="1" applyAlignment="1" applyProtection="1">
      <alignment horizontal="right" indent="1"/>
    </xf>
    <xf numFmtId="165" fontId="10" fillId="0" borderId="10" xfId="1" applyNumberFormat="1" applyFont="1" applyFill="1" applyBorder="1" applyAlignment="1" applyProtection="1">
      <alignment horizontal="right" indent="1"/>
    </xf>
    <xf numFmtId="49" fontId="8" fillId="0" borderId="10" xfId="4" applyNumberFormat="1" applyFont="1" applyBorder="1" applyAlignment="1">
      <alignment horizontal="left" indent="1"/>
    </xf>
    <xf numFmtId="49" fontId="10" fillId="0" borderId="10" xfId="5" applyNumberFormat="1" applyFont="1" applyBorder="1" applyAlignment="1">
      <alignment horizontal="left" indent="2"/>
    </xf>
    <xf numFmtId="165" fontId="10" fillId="0" borderId="10" xfId="1" applyNumberFormat="1" applyFont="1" applyFill="1" applyBorder="1" applyProtection="1"/>
    <xf numFmtId="165" fontId="10" fillId="0" borderId="11" xfId="1" applyNumberFormat="1" applyFont="1" applyFill="1" applyBorder="1" applyProtection="1"/>
    <xf numFmtId="43" fontId="11" fillId="0" borderId="0" xfId="1" applyFont="1"/>
    <xf numFmtId="43" fontId="1" fillId="0" borderId="0" xfId="2" applyNumberFormat="1"/>
    <xf numFmtId="49" fontId="10" fillId="0" borderId="10" xfId="2" applyNumberFormat="1" applyFont="1" applyBorder="1" applyAlignment="1">
      <alignment horizontal="left" indent="2"/>
    </xf>
    <xf numFmtId="165" fontId="8" fillId="0" borderId="11" xfId="1" applyNumberFormat="1" applyFont="1" applyFill="1" applyBorder="1" applyAlignment="1" applyProtection="1"/>
    <xf numFmtId="49" fontId="10" fillId="0" borderId="10" xfId="4" applyNumberFormat="1" applyFont="1" applyBorder="1" applyAlignment="1">
      <alignment horizontal="left" indent="2"/>
    </xf>
    <xf numFmtId="0" fontId="8" fillId="0" borderId="10" xfId="4" applyFont="1" applyBorder="1" applyAlignment="1">
      <alignment horizontal="left" indent="1"/>
    </xf>
    <xf numFmtId="49" fontId="10" fillId="0" borderId="10" xfId="6" applyNumberFormat="1" applyFont="1" applyBorder="1" applyAlignment="1">
      <alignment horizontal="left" indent="2"/>
    </xf>
    <xf numFmtId="0" fontId="12" fillId="0" borderId="10" xfId="2" applyFont="1" applyBorder="1"/>
    <xf numFmtId="165" fontId="8" fillId="0" borderId="11" xfId="1" applyNumberFormat="1" applyFont="1" applyFill="1" applyBorder="1" applyProtection="1"/>
    <xf numFmtId="43" fontId="10" fillId="0" borderId="10" xfId="1" applyFont="1" applyFill="1" applyBorder="1" applyAlignment="1" applyProtection="1">
      <alignment horizontal="right" indent="1"/>
    </xf>
    <xf numFmtId="0" fontId="11" fillId="0" borderId="0" xfId="2" applyFont="1"/>
    <xf numFmtId="49" fontId="8" fillId="0" borderId="10" xfId="6" applyNumberFormat="1" applyFont="1" applyBorder="1" applyAlignment="1">
      <alignment horizontal="left" indent="1"/>
    </xf>
    <xf numFmtId="0" fontId="1" fillId="0" borderId="0" xfId="2" applyAlignment="1">
      <alignment vertical="center"/>
    </xf>
    <xf numFmtId="43" fontId="8" fillId="0" borderId="10" xfId="1" applyFont="1" applyFill="1" applyBorder="1" applyAlignment="1" applyProtection="1">
      <alignment horizontal="right" indent="1"/>
    </xf>
    <xf numFmtId="49" fontId="8" fillId="0" borderId="10" xfId="6" applyNumberFormat="1" applyFont="1" applyBorder="1" applyAlignment="1">
      <alignment horizontal="left"/>
    </xf>
    <xf numFmtId="0" fontId="13" fillId="0" borderId="0" xfId="2" applyFont="1"/>
    <xf numFmtId="43" fontId="13" fillId="0" borderId="0" xfId="1" applyFont="1"/>
    <xf numFmtId="0" fontId="14" fillId="0" borderId="0" xfId="2" applyFont="1"/>
    <xf numFmtId="164" fontId="10" fillId="0" borderId="11" xfId="1" applyNumberFormat="1" applyFont="1" applyFill="1" applyBorder="1" applyAlignment="1" applyProtection="1">
      <alignment horizontal="right" indent="1"/>
    </xf>
    <xf numFmtId="0" fontId="16" fillId="0" borderId="0" xfId="7" applyFont="1" applyAlignment="1" applyProtection="1"/>
    <xf numFmtId="43" fontId="16" fillId="0" borderId="0" xfId="1" applyFont="1" applyAlignment="1" applyProtection="1"/>
    <xf numFmtId="0" fontId="7" fillId="2" borderId="7" xfId="4" applyFont="1" applyFill="1" applyBorder="1" applyAlignment="1">
      <alignment horizontal="left" vertical="center"/>
    </xf>
    <xf numFmtId="165" fontId="7" fillId="2" borderId="7" xfId="4" applyNumberFormat="1" applyFont="1" applyFill="1" applyBorder="1" applyAlignment="1">
      <alignment vertical="center"/>
    </xf>
    <xf numFmtId="165" fontId="7" fillId="2" borderId="7" xfId="1" applyNumberFormat="1" applyFont="1" applyFill="1" applyBorder="1" applyAlignment="1" applyProtection="1">
      <alignment horizontal="right" vertical="center" indent="1"/>
    </xf>
    <xf numFmtId="165" fontId="8" fillId="0" borderId="0" xfId="4" applyNumberFormat="1" applyFont="1" applyAlignment="1">
      <alignment vertical="center"/>
    </xf>
    <xf numFmtId="164" fontId="10" fillId="0" borderId="0" xfId="1" applyNumberFormat="1" applyFont="1" applyFill="1" applyBorder="1" applyAlignment="1" applyProtection="1">
      <alignment vertical="center"/>
    </xf>
    <xf numFmtId="164" fontId="8" fillId="0" borderId="0" xfId="1" applyNumberFormat="1" applyFont="1" applyFill="1" applyBorder="1" applyAlignment="1" applyProtection="1">
      <alignment vertical="center"/>
    </xf>
    <xf numFmtId="49" fontId="18" fillId="0" borderId="0" xfId="2" applyNumberFormat="1" applyFont="1"/>
    <xf numFmtId="165" fontId="19" fillId="0" borderId="0" xfId="2" applyNumberFormat="1" applyFont="1"/>
    <xf numFmtId="164" fontId="10" fillId="0" borderId="0" xfId="1" applyNumberFormat="1" applyFont="1" applyFill="1" applyBorder="1" applyProtection="1"/>
    <xf numFmtId="164" fontId="8" fillId="0" borderId="0" xfId="1" applyNumberFormat="1" applyFont="1" applyFill="1" applyBorder="1" applyProtection="1"/>
    <xf numFmtId="0" fontId="20" fillId="0" borderId="0" xfId="2" applyFont="1"/>
    <xf numFmtId="164" fontId="21" fillId="0" borderId="0" xfId="1" applyNumberFormat="1" applyFont="1" applyAlignment="1">
      <alignment horizontal="right"/>
    </xf>
    <xf numFmtId="164" fontId="19" fillId="0" borderId="0" xfId="1" applyNumberFormat="1" applyFont="1" applyFill="1" applyBorder="1"/>
    <xf numFmtId="0" fontId="20" fillId="0" borderId="0" xfId="2" applyFont="1" applyAlignment="1">
      <alignment horizontal="left" indent="1"/>
    </xf>
    <xf numFmtId="0" fontId="19" fillId="0" borderId="0" xfId="2" applyFont="1"/>
    <xf numFmtId="0" fontId="22" fillId="0" borderId="0" xfId="2" applyFont="1"/>
    <xf numFmtId="0" fontId="23" fillId="0" borderId="0" xfId="2" applyFont="1"/>
    <xf numFmtId="164" fontId="23" fillId="0" borderId="0" xfId="1" applyNumberFormat="1" applyFont="1" applyFill="1" applyBorder="1"/>
    <xf numFmtId="0" fontId="24" fillId="0" borderId="0" xfId="2" applyFont="1"/>
    <xf numFmtId="164" fontId="1" fillId="0" borderId="0" xfId="1" applyNumberFormat="1" applyFill="1" applyBorder="1"/>
    <xf numFmtId="0" fontId="3" fillId="0" borderId="0" xfId="2" applyFont="1" applyAlignment="1">
      <alignment horizontal="center"/>
    </xf>
    <xf numFmtId="0" fontId="25" fillId="0" borderId="0" xfId="2" applyFont="1"/>
    <xf numFmtId="0" fontId="4" fillId="0" borderId="0" xfId="2" applyFont="1" applyAlignment="1">
      <alignment horizontal="center"/>
    </xf>
    <xf numFmtId="164" fontId="7" fillId="2" borderId="1" xfId="1" applyNumberFormat="1" applyFont="1" applyFill="1" applyBorder="1" applyAlignment="1" applyProtection="1">
      <alignment horizontal="center" vertical="center" wrapText="1"/>
    </xf>
    <xf numFmtId="0" fontId="10" fillId="0" borderId="0" xfId="2" applyFont="1"/>
    <xf numFmtId="164" fontId="7" fillId="2" borderId="6" xfId="1" applyNumberFormat="1" applyFont="1" applyFill="1" applyBorder="1" applyAlignment="1" applyProtection="1">
      <alignment horizontal="center" vertical="center" wrapText="1"/>
    </xf>
    <xf numFmtId="39" fontId="8" fillId="0" borderId="10" xfId="8" applyFont="1" applyBorder="1"/>
    <xf numFmtId="165" fontId="8" fillId="0" borderId="9" xfId="4" applyNumberFormat="1" applyFont="1" applyBorder="1"/>
    <xf numFmtId="165" fontId="8" fillId="0" borderId="9" xfId="4" applyNumberFormat="1" applyFont="1" applyBorder="1" applyAlignment="1">
      <alignment horizontal="right" indent="1"/>
    </xf>
    <xf numFmtId="165" fontId="8" fillId="0" borderId="11" xfId="4" applyNumberFormat="1" applyFont="1" applyBorder="1" applyAlignment="1">
      <alignment horizontal="right" indent="1"/>
    </xf>
    <xf numFmtId="165" fontId="10" fillId="0" borderId="0" xfId="2" applyNumberFormat="1" applyFont="1"/>
    <xf numFmtId="49" fontId="8" fillId="0" borderId="10" xfId="8" applyNumberFormat="1" applyFont="1" applyBorder="1"/>
    <xf numFmtId="165" fontId="8" fillId="0" borderId="10" xfId="4" applyNumberFormat="1" applyFont="1" applyBorder="1" applyAlignment="1">
      <alignment horizontal="right" indent="1"/>
    </xf>
    <xf numFmtId="49" fontId="8" fillId="0" borderId="10" xfId="8" applyNumberFormat="1" applyFont="1" applyBorder="1" applyAlignment="1">
      <alignment horizontal="left" indent="1"/>
    </xf>
    <xf numFmtId="0" fontId="19" fillId="0" borderId="10" xfId="4" applyFont="1" applyBorder="1" applyAlignment="1">
      <alignment horizontal="left" indent="2"/>
    </xf>
    <xf numFmtId="165" fontId="19" fillId="0" borderId="10" xfId="4" applyNumberFormat="1" applyFont="1" applyBorder="1" applyAlignment="1">
      <alignment horizontal="right"/>
    </xf>
    <xf numFmtId="165" fontId="19" fillId="0" borderId="11" xfId="4" applyNumberFormat="1" applyFont="1" applyBorder="1" applyAlignment="1">
      <alignment horizontal="right"/>
    </xf>
    <xf numFmtId="165" fontId="19" fillId="0" borderId="11" xfId="4" applyNumberFormat="1" applyFont="1" applyBorder="1" applyAlignment="1">
      <alignment horizontal="right" indent="1"/>
    </xf>
    <xf numFmtId="165" fontId="12" fillId="0" borderId="10" xfId="4" applyNumberFormat="1" applyFont="1" applyBorder="1" applyAlignment="1">
      <alignment horizontal="right"/>
    </xf>
    <xf numFmtId="165" fontId="12" fillId="0" borderId="10" xfId="4" applyNumberFormat="1" applyFont="1" applyBorder="1" applyAlignment="1">
      <alignment horizontal="right" indent="1"/>
    </xf>
    <xf numFmtId="165" fontId="12" fillId="0" borderId="11" xfId="4" applyNumberFormat="1" applyFont="1" applyBorder="1" applyAlignment="1">
      <alignment horizontal="right" indent="1"/>
    </xf>
    <xf numFmtId="49" fontId="10" fillId="0" borderId="10" xfId="8" applyNumberFormat="1" applyFont="1" applyBorder="1" applyAlignment="1">
      <alignment horizontal="left" indent="2"/>
    </xf>
    <xf numFmtId="43" fontId="19" fillId="0" borderId="11" xfId="1" applyFont="1" applyFill="1" applyBorder="1" applyAlignment="1" applyProtection="1">
      <alignment horizontal="right" indent="1"/>
    </xf>
    <xf numFmtId="165" fontId="8" fillId="0" borderId="10" xfId="8" applyNumberFormat="1" applyFont="1" applyBorder="1" applyAlignment="1">
      <alignment horizontal="left" indent="1"/>
    </xf>
    <xf numFmtId="165" fontId="12" fillId="0" borderId="11" xfId="4" applyNumberFormat="1" applyFont="1" applyBorder="1" applyAlignment="1">
      <alignment horizontal="right"/>
    </xf>
    <xf numFmtId="49" fontId="19" fillId="0" borderId="10" xfId="4" applyNumberFormat="1" applyFont="1" applyBorder="1" applyAlignment="1">
      <alignment horizontal="left" indent="2"/>
    </xf>
    <xf numFmtId="49" fontId="12" fillId="0" borderId="10" xfId="4" applyNumberFormat="1" applyFont="1" applyBorder="1" applyAlignment="1">
      <alignment horizontal="left"/>
    </xf>
    <xf numFmtId="165" fontId="8" fillId="0" borderId="0" xfId="2" applyNumberFormat="1" applyFont="1"/>
    <xf numFmtId="39" fontId="8" fillId="0" borderId="10" xfId="8" applyFont="1" applyBorder="1" applyAlignment="1">
      <alignment horizontal="left" indent="1"/>
    </xf>
    <xf numFmtId="39" fontId="10" fillId="0" borderId="10" xfId="8" applyFont="1" applyBorder="1" applyAlignment="1">
      <alignment horizontal="left" indent="2"/>
    </xf>
    <xf numFmtId="165" fontId="7" fillId="2" borderId="7" xfId="4" applyNumberFormat="1" applyFont="1" applyFill="1" applyBorder="1" applyAlignment="1">
      <alignment horizontal="right" vertical="center" indent="1"/>
    </xf>
    <xf numFmtId="165" fontId="7" fillId="2" borderId="12" xfId="4" applyNumberFormat="1" applyFont="1" applyFill="1" applyBorder="1" applyAlignment="1">
      <alignment horizontal="right" vertical="center" indent="1"/>
    </xf>
    <xf numFmtId="0" fontId="26" fillId="0" borderId="0" xfId="2" applyFont="1"/>
    <xf numFmtId="43" fontId="1" fillId="0" borderId="0" xfId="1" applyFont="1"/>
    <xf numFmtId="0" fontId="27" fillId="0" borderId="0" xfId="2" applyFont="1"/>
    <xf numFmtId="165" fontId="23" fillId="0" borderId="0" xfId="2" applyNumberFormat="1" applyFont="1"/>
    <xf numFmtId="167" fontId="19" fillId="0" borderId="0" xfId="2" applyNumberFormat="1" applyFont="1"/>
    <xf numFmtId="43" fontId="19" fillId="0" borderId="0" xfId="1" applyFont="1" applyFill="1" applyBorder="1"/>
    <xf numFmtId="0" fontId="1" fillId="3" borderId="0" xfId="2" applyFill="1"/>
    <xf numFmtId="0" fontId="28" fillId="0" borderId="0" xfId="2" applyFont="1" applyAlignment="1">
      <alignment horizontal="center"/>
    </xf>
    <xf numFmtId="0" fontId="29" fillId="0" borderId="0" xfId="2" applyFont="1"/>
    <xf numFmtId="0" fontId="29" fillId="3" borderId="0" xfId="2" applyFont="1" applyFill="1"/>
    <xf numFmtId="0" fontId="29" fillId="0" borderId="0" xfId="2" applyFont="1" applyAlignment="1">
      <alignment horizontal="center"/>
    </xf>
    <xf numFmtId="0" fontId="27" fillId="3" borderId="0" xfId="2" applyFont="1" applyFill="1"/>
    <xf numFmtId="0" fontId="7" fillId="2" borderId="10" xfId="2" applyFont="1" applyFill="1" applyBorder="1" applyAlignment="1">
      <alignment horizontal="center" vertical="center"/>
    </xf>
    <xf numFmtId="0" fontId="30" fillId="2" borderId="7" xfId="4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43" fontId="1" fillId="3" borderId="0" xfId="1" applyFont="1" applyFill="1"/>
    <xf numFmtId="165" fontId="1" fillId="3" borderId="0" xfId="2" applyNumberFormat="1" applyFill="1"/>
    <xf numFmtId="49" fontId="8" fillId="0" borderId="10" xfId="2" applyNumberFormat="1" applyFont="1" applyBorder="1"/>
    <xf numFmtId="165" fontId="8" fillId="3" borderId="11" xfId="4" applyNumberFormat="1" applyFont="1" applyFill="1" applyBorder="1"/>
    <xf numFmtId="49" fontId="8" fillId="0" borderId="10" xfId="2" applyNumberFormat="1" applyFont="1" applyBorder="1" applyAlignment="1">
      <alignment horizontal="left" indent="1"/>
    </xf>
    <xf numFmtId="165" fontId="8" fillId="3" borderId="10" xfId="4" applyNumberFormat="1" applyFont="1" applyFill="1" applyBorder="1"/>
    <xf numFmtId="0" fontId="10" fillId="0" borderId="10" xfId="2" applyFont="1" applyBorder="1" applyAlignment="1">
      <alignment horizontal="left" indent="2"/>
    </xf>
    <xf numFmtId="165" fontId="10" fillId="3" borderId="11" xfId="4" applyNumberFormat="1" applyFont="1" applyFill="1" applyBorder="1"/>
    <xf numFmtId="0" fontId="10" fillId="3" borderId="10" xfId="2" applyFont="1" applyFill="1" applyBorder="1" applyAlignment="1">
      <alignment horizontal="left" indent="2"/>
    </xf>
    <xf numFmtId="49" fontId="8" fillId="0" borderId="10" xfId="2" applyNumberFormat="1" applyFont="1" applyBorder="1" applyAlignment="1">
      <alignment horizontal="left" indent="2"/>
    </xf>
    <xf numFmtId="165" fontId="10" fillId="0" borderId="10" xfId="2" applyNumberFormat="1" applyFont="1" applyBorder="1" applyAlignment="1">
      <alignment horizontal="left" indent="4"/>
    </xf>
    <xf numFmtId="43" fontId="10" fillId="0" borderId="11" xfId="1" applyFont="1" applyFill="1" applyBorder="1" applyProtection="1"/>
    <xf numFmtId="49" fontId="8" fillId="3" borderId="10" xfId="2" applyNumberFormat="1" applyFont="1" applyFill="1" applyBorder="1" applyAlignment="1">
      <alignment horizontal="left"/>
    </xf>
    <xf numFmtId="49" fontId="8" fillId="0" borderId="10" xfId="2" applyNumberFormat="1" applyFont="1" applyBorder="1" applyAlignment="1">
      <alignment horizontal="left"/>
    </xf>
    <xf numFmtId="49" fontId="8" fillId="0" borderId="10" xfId="3" applyNumberFormat="1" applyFont="1" applyBorder="1" applyAlignment="1">
      <alignment horizontal="left" indent="1"/>
    </xf>
    <xf numFmtId="49" fontId="10" fillId="3" borderId="10" xfId="4" applyNumberFormat="1" applyFont="1" applyFill="1" applyBorder="1" applyAlignment="1">
      <alignment horizontal="left" indent="2"/>
    </xf>
    <xf numFmtId="165" fontId="10" fillId="3" borderId="10" xfId="4" applyNumberFormat="1" applyFont="1" applyFill="1" applyBorder="1"/>
    <xf numFmtId="49" fontId="8" fillId="0" borderId="10" xfId="2" applyNumberFormat="1" applyFont="1" applyBorder="1" applyAlignment="1">
      <alignment horizontal="left" indent="3"/>
    </xf>
    <xf numFmtId="49" fontId="10" fillId="3" borderId="10" xfId="2" applyNumberFormat="1" applyFont="1" applyFill="1" applyBorder="1" applyAlignment="1">
      <alignment horizontal="left" indent="4"/>
    </xf>
    <xf numFmtId="49" fontId="10" fillId="3" borderId="10" xfId="3" applyNumberFormat="1" applyFont="1" applyFill="1" applyBorder="1" applyAlignment="1">
      <alignment horizontal="left" indent="5"/>
    </xf>
    <xf numFmtId="43" fontId="10" fillId="0" borderId="11" xfId="1" applyFont="1" applyBorder="1"/>
    <xf numFmtId="49" fontId="8" fillId="3" borderId="10" xfId="2" applyNumberFormat="1" applyFont="1" applyFill="1" applyBorder="1" applyAlignment="1">
      <alignment horizontal="left" indent="3"/>
    </xf>
    <xf numFmtId="49" fontId="8" fillId="3" borderId="10" xfId="2" applyNumberFormat="1" applyFont="1" applyFill="1" applyBorder="1"/>
    <xf numFmtId="49" fontId="8" fillId="3" borderId="10" xfId="2" applyNumberFormat="1" applyFont="1" applyFill="1" applyBorder="1" applyAlignment="1">
      <alignment horizontal="left" vertical="center" indent="1"/>
    </xf>
    <xf numFmtId="164" fontId="8" fillId="0" borderId="11" xfId="1" applyNumberFormat="1" applyFont="1" applyBorder="1"/>
    <xf numFmtId="49" fontId="10" fillId="3" borderId="10" xfId="2" applyNumberFormat="1" applyFont="1" applyFill="1" applyBorder="1" applyAlignment="1">
      <alignment horizontal="left" indent="2"/>
    </xf>
    <xf numFmtId="164" fontId="10" fillId="0" borderId="11" xfId="1" applyNumberFormat="1" applyFont="1" applyBorder="1"/>
    <xf numFmtId="43" fontId="0" fillId="3" borderId="0" xfId="1" applyFont="1" applyFill="1"/>
    <xf numFmtId="49" fontId="8" fillId="3" borderId="10" xfId="2" applyNumberFormat="1" applyFont="1" applyFill="1" applyBorder="1" applyAlignment="1">
      <alignment horizontal="left" indent="1"/>
    </xf>
    <xf numFmtId="165" fontId="19" fillId="0" borderId="10" xfId="2" applyNumberFormat="1" applyFont="1" applyBorder="1"/>
    <xf numFmtId="165" fontId="19" fillId="0" borderId="11" xfId="2" applyNumberFormat="1" applyFont="1" applyBorder="1"/>
    <xf numFmtId="165" fontId="12" fillId="0" borderId="10" xfId="2" applyNumberFormat="1" applyFont="1" applyBorder="1"/>
    <xf numFmtId="165" fontId="12" fillId="0" borderId="10" xfId="4" applyNumberFormat="1" applyFont="1" applyBorder="1"/>
    <xf numFmtId="165" fontId="12" fillId="0" borderId="11" xfId="4" applyNumberFormat="1" applyFont="1" applyBorder="1"/>
    <xf numFmtId="49" fontId="31" fillId="3" borderId="10" xfId="2" applyNumberFormat="1" applyFont="1" applyFill="1" applyBorder="1" applyAlignment="1">
      <alignment horizontal="left" indent="1"/>
    </xf>
    <xf numFmtId="165" fontId="31" fillId="0" borderId="10" xfId="4" applyNumberFormat="1" applyFont="1" applyBorder="1"/>
    <xf numFmtId="165" fontId="31" fillId="3" borderId="10" xfId="4" applyNumberFormat="1" applyFont="1" applyFill="1" applyBorder="1"/>
    <xf numFmtId="49" fontId="10" fillId="3" borderId="10" xfId="3" applyNumberFormat="1" applyFont="1" applyFill="1" applyBorder="1" applyAlignment="1">
      <alignment horizontal="left" indent="2"/>
    </xf>
    <xf numFmtId="49" fontId="10" fillId="0" borderId="10" xfId="2" applyNumberFormat="1" applyFont="1" applyBorder="1" applyAlignment="1">
      <alignment horizontal="left" indent="1"/>
    </xf>
    <xf numFmtId="49" fontId="7" fillId="2" borderId="7" xfId="2" applyNumberFormat="1" applyFont="1" applyFill="1" applyBorder="1" applyAlignment="1">
      <alignment horizontal="left" vertical="center"/>
    </xf>
    <xf numFmtId="165" fontId="7" fillId="2" borderId="13" xfId="4" applyNumberFormat="1" applyFont="1" applyFill="1" applyBorder="1" applyAlignment="1">
      <alignment vertical="center"/>
    </xf>
    <xf numFmtId="165" fontId="7" fillId="2" borderId="12" xfId="4" applyNumberFormat="1" applyFont="1" applyFill="1" applyBorder="1" applyAlignment="1">
      <alignment vertical="center"/>
    </xf>
    <xf numFmtId="168" fontId="1" fillId="3" borderId="0" xfId="2" applyNumberFormat="1" applyFill="1"/>
    <xf numFmtId="165" fontId="8" fillId="0" borderId="0" xfId="4" applyNumberFormat="1" applyFont="1"/>
    <xf numFmtId="165" fontId="20" fillId="3" borderId="0" xfId="2" applyNumberFormat="1" applyFont="1" applyFill="1"/>
    <xf numFmtId="165" fontId="10" fillId="3" borderId="0" xfId="2" applyNumberFormat="1" applyFont="1" applyFill="1"/>
    <xf numFmtId="164" fontId="1" fillId="3" borderId="0" xfId="1" applyNumberFormat="1" applyFont="1" applyFill="1"/>
    <xf numFmtId="0" fontId="19" fillId="0" borderId="0" xfId="2" applyFont="1" applyAlignment="1">
      <alignment horizontal="center"/>
    </xf>
    <xf numFmtId="164" fontId="19" fillId="0" borderId="0" xfId="1" applyNumberFormat="1" applyFont="1" applyBorder="1"/>
    <xf numFmtId="164" fontId="33" fillId="0" borderId="0" xfId="1" applyNumberFormat="1" applyFont="1" applyFill="1" applyBorder="1"/>
    <xf numFmtId="165" fontId="34" fillId="0" borderId="0" xfId="2" applyNumberFormat="1" applyFont="1"/>
    <xf numFmtId="165" fontId="34" fillId="3" borderId="0" xfId="2" applyNumberFormat="1" applyFont="1" applyFill="1"/>
    <xf numFmtId="165" fontId="12" fillId="0" borderId="0" xfId="2" applyNumberFormat="1" applyFont="1"/>
    <xf numFmtId="165" fontId="19" fillId="3" borderId="0" xfId="2" applyNumberFormat="1" applyFont="1" applyFill="1"/>
    <xf numFmtId="43" fontId="19" fillId="0" borderId="0" xfId="2" applyNumberFormat="1" applyFont="1"/>
    <xf numFmtId="0" fontId="19" fillId="3" borderId="0" xfId="2" applyFont="1" applyFill="1"/>
    <xf numFmtId="164" fontId="19" fillId="0" borderId="0" xfId="1" applyNumberFormat="1" applyFont="1"/>
    <xf numFmtId="168" fontId="19" fillId="0" borderId="0" xfId="2" applyNumberFormat="1" applyFont="1"/>
    <xf numFmtId="0" fontId="4" fillId="3" borderId="0" xfId="2" applyFont="1" applyFill="1"/>
    <xf numFmtId="0" fontId="7" fillId="2" borderId="1" xfId="2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center" vertical="center"/>
    </xf>
    <xf numFmtId="0" fontId="8" fillId="0" borderId="9" xfId="2" applyFont="1" applyBorder="1" applyAlignment="1">
      <alignment horizontal="left" vertical="center"/>
    </xf>
    <xf numFmtId="165" fontId="8" fillId="0" borderId="15" xfId="3" applyNumberFormat="1" applyFont="1" applyBorder="1"/>
    <xf numFmtId="49" fontId="12" fillId="0" borderId="10" xfId="2" applyNumberFormat="1" applyFont="1" applyBorder="1" applyAlignment="1">
      <alignment horizontal="left" indent="3"/>
    </xf>
    <xf numFmtId="49" fontId="10" fillId="0" borderId="10" xfId="4" applyNumberFormat="1" applyFont="1" applyBorder="1" applyAlignment="1">
      <alignment horizontal="left" indent="3"/>
    </xf>
    <xf numFmtId="164" fontId="10" fillId="0" borderId="10" xfId="1" applyNumberFormat="1" applyFont="1" applyFill="1" applyBorder="1"/>
    <xf numFmtId="49" fontId="10" fillId="0" borderId="10" xfId="2" applyNumberFormat="1" applyFont="1" applyBorder="1" applyAlignment="1">
      <alignment horizontal="left" indent="3"/>
    </xf>
    <xf numFmtId="165" fontId="19" fillId="0" borderId="10" xfId="4" applyNumberFormat="1" applyFont="1" applyBorder="1"/>
    <xf numFmtId="164" fontId="8" fillId="0" borderId="10" xfId="1" applyNumberFormat="1" applyFont="1" applyFill="1" applyBorder="1" applyProtection="1"/>
    <xf numFmtId="49" fontId="7" fillId="2" borderId="2" xfId="2" applyNumberFormat="1" applyFont="1" applyFill="1" applyBorder="1" applyAlignment="1">
      <alignment vertical="center"/>
    </xf>
    <xf numFmtId="165" fontId="7" fillId="2" borderId="16" xfId="4" applyNumberFormat="1" applyFont="1" applyFill="1" applyBorder="1" applyAlignment="1">
      <alignment vertical="center"/>
    </xf>
    <xf numFmtId="165" fontId="7" fillId="2" borderId="4" xfId="4" applyNumberFormat="1" applyFont="1" applyFill="1" applyBorder="1" applyAlignment="1">
      <alignment vertical="center"/>
    </xf>
    <xf numFmtId="49" fontId="8" fillId="0" borderId="10" xfId="2" applyNumberFormat="1" applyFont="1" applyBorder="1" applyAlignment="1">
      <alignment horizontal="left" vertical="center" wrapText="1"/>
    </xf>
    <xf numFmtId="165" fontId="12" fillId="0" borderId="1" xfId="4" applyNumberFormat="1" applyFont="1" applyBorder="1" applyAlignment="1">
      <alignment vertical="center"/>
    </xf>
    <xf numFmtId="165" fontId="8" fillId="0" borderId="10" xfId="4" applyNumberFormat="1" applyFont="1" applyBorder="1" applyAlignment="1">
      <alignment vertical="center"/>
    </xf>
    <xf numFmtId="49" fontId="7" fillId="2" borderId="17" xfId="2" applyNumberFormat="1" applyFont="1" applyFill="1" applyBorder="1" applyAlignment="1">
      <alignment vertical="center"/>
    </xf>
    <xf numFmtId="165" fontId="10" fillId="0" borderId="0" xfId="2" applyNumberFormat="1" applyFont="1" applyAlignment="1">
      <alignment vertical="center"/>
    </xf>
    <xf numFmtId="168" fontId="1" fillId="0" borderId="0" xfId="2" applyNumberFormat="1"/>
    <xf numFmtId="164" fontId="0" fillId="0" borderId="0" xfId="1" applyNumberFormat="1" applyFont="1"/>
    <xf numFmtId="164" fontId="0" fillId="3" borderId="0" xfId="1" applyNumberFormat="1" applyFont="1" applyFill="1"/>
    <xf numFmtId="164" fontId="10" fillId="3" borderId="0" xfId="1" applyNumberFormat="1" applyFont="1" applyFill="1" applyAlignment="1">
      <alignment vertical="center"/>
    </xf>
    <xf numFmtId="165" fontId="10" fillId="3" borderId="0" xfId="2" applyNumberFormat="1" applyFont="1" applyFill="1" applyAlignment="1">
      <alignment vertical="center"/>
    </xf>
    <xf numFmtId="164" fontId="19" fillId="3" borderId="0" xfId="2" applyNumberFormat="1" applyFont="1" applyFill="1"/>
    <xf numFmtId="0" fontId="7" fillId="2" borderId="10" xfId="2" applyFont="1" applyFill="1" applyBorder="1" applyAlignment="1">
      <alignment horizontal="center" vertical="center" wrapText="1"/>
    </xf>
    <xf numFmtId="0" fontId="8" fillId="0" borderId="18" xfId="2" applyFont="1" applyBorder="1" applyAlignment="1">
      <alignment horizontal="left" vertical="center"/>
    </xf>
    <xf numFmtId="49" fontId="12" fillId="0" borderId="10" xfId="2" applyNumberFormat="1" applyFont="1" applyBorder="1" applyAlignment="1">
      <alignment horizontal="left" indent="4"/>
    </xf>
    <xf numFmtId="49" fontId="10" fillId="0" borderId="10" xfId="4" applyNumberFormat="1" applyFont="1" applyBorder="1" applyAlignment="1">
      <alignment horizontal="left" indent="5"/>
    </xf>
    <xf numFmtId="49" fontId="10" fillId="0" borderId="10" xfId="2" applyNumberFormat="1" applyFont="1" applyBorder="1" applyAlignment="1">
      <alignment horizontal="left" indent="4"/>
    </xf>
    <xf numFmtId="49" fontId="10" fillId="0" borderId="10" xfId="2" applyNumberFormat="1" applyFont="1" applyBorder="1" applyAlignment="1">
      <alignment horizontal="left" indent="5"/>
    </xf>
    <xf numFmtId="165" fontId="12" fillId="0" borderId="16" xfId="4" applyNumberFormat="1" applyFont="1" applyBorder="1" applyAlignment="1">
      <alignment vertical="center"/>
    </xf>
    <xf numFmtId="43" fontId="8" fillId="0" borderId="10" xfId="1" applyFont="1" applyBorder="1" applyAlignment="1">
      <alignment vertical="center"/>
    </xf>
    <xf numFmtId="49" fontId="7" fillId="2" borderId="19" xfId="2" applyNumberFormat="1" applyFont="1" applyFill="1" applyBorder="1" applyAlignment="1">
      <alignment vertical="center"/>
    </xf>
    <xf numFmtId="165" fontId="7" fillId="2" borderId="19" xfId="4" applyNumberFormat="1" applyFont="1" applyFill="1" applyBorder="1" applyAlignment="1">
      <alignment vertical="center"/>
    </xf>
    <xf numFmtId="43" fontId="0" fillId="0" borderId="0" xfId="1" applyFont="1"/>
    <xf numFmtId="43" fontId="19" fillId="0" borderId="0" xfId="1" applyFont="1"/>
    <xf numFmtId="165" fontId="17" fillId="0" borderId="0" xfId="0" applyNumberFormat="1" applyFont="1"/>
  </cellXfs>
  <cellStyles count="9">
    <cellStyle name="Hipervínculo" xfId="7" builtinId="8"/>
    <cellStyle name="Millares" xfId="1" builtinId="3"/>
    <cellStyle name="Normal" xfId="0" builtinId="0"/>
    <cellStyle name="Normal 10 2" xfId="2" xr:uid="{D9E56029-1172-4FA4-B0AF-1DE3A9600B74}"/>
    <cellStyle name="Normal 2 2 2 2" xfId="3" xr:uid="{70E743E0-0586-445E-BF37-A2A8942667A0}"/>
    <cellStyle name="Normal 3 6" xfId="6" xr:uid="{8CF2898B-EE76-410B-BECF-1286606BA989}"/>
    <cellStyle name="Normal_COMPARACION 2002-2001 2" xfId="4" xr:uid="{74BB269E-C27B-4CBA-81FF-2AE273B442A1}"/>
    <cellStyle name="Normal_Hoja4" xfId="5" xr:uid="{6DEA79AE-D1B8-49AB-AD3B-4B1087A83EFC}"/>
    <cellStyle name="Normal_Hoja6" xfId="8" xr:uid="{1C6DE0DA-267B-4CB2-A0A1-795E261790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acienda365-my.sharepoint.com/personal/fperez_hacienda_gov_do/Documents/Documentos/My%20Documents%20Raulina%20Perez/INGRESOS%20FISCALES%20ACUMULADOS%202025/Ingresos%20Enero-Diciembre%20%202025.xlsb" TargetMode="External"/><Relationship Id="rId1" Type="http://schemas.openxmlformats.org/officeDocument/2006/relationships/externalLinkPath" Target="/personal/fperez_hacienda_gov_do/Documents/Documentos/My%20Documents%20Raulina%20Perez/INGRESOS%20FISCALES%20ACUMULADOS%202025/Ingresos%20Enero-Diciembre%20%202025.xlsb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Sector%20Files/DR%20Fiscal%20File%20Update%2006-26-200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baez/AppData/Local/Microsoft/Windows/INetCache/Content.Outlook/HTMLJ493/Marco%20Macro%20Commoditties%20-%20Fix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iero 2024-2025"/>
      <sheetName val="FINANCIERO (2025 Est. 2025)"/>
      <sheetName val="PP (2)"/>
      <sheetName val="PP"/>
      <sheetName val="PP (EST)"/>
      <sheetName val="DGII"/>
      <sheetName val="DGII (EST)"/>
      <sheetName val="DGA"/>
      <sheetName val="DGA (EST)"/>
      <sheetName val="TESORERIA "/>
      <sheetName val="TESORERIA (EST)"/>
      <sheetName val="cut presupuestaria"/>
      <sheetName val="2025 (REC)"/>
      <sheetName val="2025 (RESUMEN)"/>
      <sheetName val="2025 REC- EST "/>
      <sheetName val="2025 REC-EST RES"/>
    </sheetNames>
    <sheetDataSet>
      <sheetData sheetId="0"/>
      <sheetData sheetId="1"/>
      <sheetData sheetId="2"/>
      <sheetData sheetId="3">
        <row r="41">
          <cell r="C41">
            <v>25.2</v>
          </cell>
          <cell r="D41">
            <v>21.1</v>
          </cell>
          <cell r="E41">
            <v>19.899999999999999</v>
          </cell>
          <cell r="F41">
            <v>33.5</v>
          </cell>
          <cell r="G41">
            <v>19</v>
          </cell>
          <cell r="H41">
            <v>10.1</v>
          </cell>
          <cell r="I41">
            <v>12.4</v>
          </cell>
          <cell r="J41">
            <v>10.9</v>
          </cell>
          <cell r="K41">
            <v>9.1999999999999993</v>
          </cell>
          <cell r="L41">
            <v>10.8</v>
          </cell>
          <cell r="M41">
            <v>9.6999999999999993</v>
          </cell>
          <cell r="N41">
            <v>9.8000000000000007</v>
          </cell>
          <cell r="P41">
            <v>10.6</v>
          </cell>
          <cell r="Q41">
            <v>12.3</v>
          </cell>
          <cell r="R41">
            <v>8.3000000000000007</v>
          </cell>
          <cell r="S41">
            <v>7.3</v>
          </cell>
          <cell r="T41">
            <v>8.3000000000000007</v>
          </cell>
          <cell r="U41">
            <v>4.3</v>
          </cell>
          <cell r="V41">
            <v>6.9</v>
          </cell>
          <cell r="W41">
            <v>8.9</v>
          </cell>
          <cell r="X41">
            <v>6.6</v>
          </cell>
          <cell r="Y41">
            <v>12.9</v>
          </cell>
          <cell r="Z41">
            <v>9.4</v>
          </cell>
          <cell r="AA41">
            <v>10.1</v>
          </cell>
        </row>
        <row r="58">
          <cell r="P58">
            <v>0.9</v>
          </cell>
          <cell r="Q58">
            <v>0</v>
          </cell>
          <cell r="R58">
            <v>0</v>
          </cell>
          <cell r="S58">
            <v>1</v>
          </cell>
          <cell r="T58">
            <v>0</v>
          </cell>
          <cell r="U58">
            <v>1.7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88.4</v>
          </cell>
        </row>
        <row r="60"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6</v>
          </cell>
          <cell r="W60">
            <v>0</v>
          </cell>
          <cell r="X60">
            <v>0</v>
          </cell>
          <cell r="Y60">
            <v>0</v>
          </cell>
          <cell r="Z60">
            <v>750</v>
          </cell>
          <cell r="AA60">
            <v>6927.3</v>
          </cell>
        </row>
        <row r="61"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395</v>
          </cell>
          <cell r="AA61">
            <v>0</v>
          </cell>
        </row>
        <row r="62"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400</v>
          </cell>
        </row>
        <row r="63"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40</v>
          </cell>
          <cell r="AA63">
            <v>0</v>
          </cell>
        </row>
        <row r="70">
          <cell r="C70">
            <v>2.2000000000000002</v>
          </cell>
          <cell r="D70">
            <v>28.5</v>
          </cell>
          <cell r="E70">
            <v>0</v>
          </cell>
          <cell r="F70">
            <v>20.8</v>
          </cell>
          <cell r="G70">
            <v>6.6</v>
          </cell>
          <cell r="H70">
            <v>7.4</v>
          </cell>
          <cell r="I70">
            <v>6.2</v>
          </cell>
          <cell r="J70">
            <v>52.7</v>
          </cell>
          <cell r="K70">
            <v>7</v>
          </cell>
          <cell r="L70">
            <v>27.8</v>
          </cell>
          <cell r="M70">
            <v>17.5</v>
          </cell>
          <cell r="N70">
            <v>6.9</v>
          </cell>
          <cell r="P70">
            <v>10.1</v>
          </cell>
          <cell r="Q70">
            <v>36.5</v>
          </cell>
          <cell r="R70">
            <v>10</v>
          </cell>
          <cell r="S70">
            <v>12.5</v>
          </cell>
          <cell r="T70">
            <v>19.600000000000001</v>
          </cell>
          <cell r="U70">
            <v>16.3</v>
          </cell>
          <cell r="V70">
            <v>8.1999999999999993</v>
          </cell>
          <cell r="W70">
            <v>6.5</v>
          </cell>
          <cell r="X70">
            <v>12</v>
          </cell>
          <cell r="Y70">
            <v>17.5</v>
          </cell>
          <cell r="Z70">
            <v>1.3</v>
          </cell>
          <cell r="AA70">
            <v>18.5</v>
          </cell>
        </row>
        <row r="71">
          <cell r="C71">
            <v>202</v>
          </cell>
          <cell r="D71">
            <v>138.5</v>
          </cell>
          <cell r="E71">
            <v>8.5</v>
          </cell>
          <cell r="F71">
            <v>47.7</v>
          </cell>
          <cell r="G71">
            <v>316.89999999999998</v>
          </cell>
          <cell r="H71">
            <v>11.6</v>
          </cell>
          <cell r="I71">
            <v>111.8</v>
          </cell>
          <cell r="J71">
            <v>235.8</v>
          </cell>
          <cell r="K71">
            <v>0.5</v>
          </cell>
          <cell r="L71">
            <v>17</v>
          </cell>
          <cell r="M71">
            <v>441.5</v>
          </cell>
          <cell r="N71">
            <v>19.100000000000001</v>
          </cell>
          <cell r="P71">
            <v>22.2</v>
          </cell>
          <cell r="Q71">
            <v>143.69999999999999</v>
          </cell>
          <cell r="R71">
            <v>78.8</v>
          </cell>
          <cell r="S71">
            <v>192.9</v>
          </cell>
          <cell r="T71">
            <v>0.6</v>
          </cell>
          <cell r="U71">
            <v>211.2</v>
          </cell>
          <cell r="V71">
            <v>0.8</v>
          </cell>
          <cell r="W71">
            <v>0.2</v>
          </cell>
          <cell r="X71">
            <v>255.1</v>
          </cell>
          <cell r="Y71">
            <v>84.9</v>
          </cell>
          <cell r="Z71">
            <v>0.3</v>
          </cell>
          <cell r="AA71">
            <v>101.4</v>
          </cell>
        </row>
        <row r="75">
          <cell r="C75">
            <v>2881.9</v>
          </cell>
          <cell r="D75">
            <v>2610</v>
          </cell>
          <cell r="E75">
            <v>1912.5</v>
          </cell>
          <cell r="F75">
            <v>2520.6</v>
          </cell>
          <cell r="G75">
            <v>2067.8000000000002</v>
          </cell>
          <cell r="H75">
            <v>1727.5</v>
          </cell>
          <cell r="I75">
            <v>2189.1999999999998</v>
          </cell>
          <cell r="J75">
            <v>2946.3</v>
          </cell>
          <cell r="K75">
            <v>2281.1999999999998</v>
          </cell>
          <cell r="L75">
            <v>2327.6</v>
          </cell>
          <cell r="M75">
            <v>2139.1999999999998</v>
          </cell>
          <cell r="N75">
            <v>2454.8000000000002</v>
          </cell>
          <cell r="P75">
            <v>2166.8000000000002</v>
          </cell>
          <cell r="Q75">
            <v>1998.9</v>
          </cell>
          <cell r="R75">
            <v>2050.4</v>
          </cell>
          <cell r="S75">
            <v>1969.5</v>
          </cell>
          <cell r="T75">
            <v>2655.8</v>
          </cell>
          <cell r="U75">
            <v>2306.1999999999998</v>
          </cell>
          <cell r="V75">
            <v>2739.7</v>
          </cell>
          <cell r="W75">
            <v>3417.7</v>
          </cell>
          <cell r="X75">
            <v>2371.9</v>
          </cell>
          <cell r="Y75">
            <v>2299.3000000000002</v>
          </cell>
          <cell r="Z75">
            <v>2177.4</v>
          </cell>
          <cell r="AA75">
            <v>2575.6</v>
          </cell>
        </row>
        <row r="82">
          <cell r="P82">
            <v>4.3</v>
          </cell>
          <cell r="Q82">
            <v>3.4</v>
          </cell>
          <cell r="R82">
            <v>3.1</v>
          </cell>
          <cell r="S82">
            <v>4</v>
          </cell>
          <cell r="T82">
            <v>3.3</v>
          </cell>
          <cell r="V82">
            <v>3.6</v>
          </cell>
          <cell r="W82">
            <v>3.1</v>
          </cell>
          <cell r="X82">
            <v>3.1</v>
          </cell>
          <cell r="Y82">
            <v>3.6</v>
          </cell>
          <cell r="Z82">
            <v>3.1</v>
          </cell>
          <cell r="AA82">
            <v>3.9</v>
          </cell>
        </row>
        <row r="92">
          <cell r="C92">
            <v>101</v>
          </cell>
          <cell r="D92">
            <v>70.400000000000006</v>
          </cell>
          <cell r="E92">
            <v>71</v>
          </cell>
          <cell r="F92">
            <v>76.099999999999994</v>
          </cell>
          <cell r="G92">
            <v>69.2</v>
          </cell>
          <cell r="H92">
            <v>70.099999999999994</v>
          </cell>
          <cell r="I92">
            <v>78</v>
          </cell>
          <cell r="J92">
            <v>73.8</v>
          </cell>
          <cell r="K92">
            <v>81.099999999999994</v>
          </cell>
          <cell r="L92">
            <v>82.4</v>
          </cell>
          <cell r="M92">
            <v>68.400000000000006</v>
          </cell>
          <cell r="N92">
            <v>73.5</v>
          </cell>
          <cell r="O92">
            <v>914.99999999999989</v>
          </cell>
          <cell r="P92">
            <v>88.7</v>
          </cell>
          <cell r="Q92">
            <v>68.900000000000006</v>
          </cell>
          <cell r="R92">
            <v>85.4</v>
          </cell>
          <cell r="S92">
            <v>86.5</v>
          </cell>
          <cell r="T92">
            <v>84.4</v>
          </cell>
          <cell r="U92">
            <v>80.900000000000006</v>
          </cell>
          <cell r="V92">
            <v>88.9</v>
          </cell>
          <cell r="W92">
            <v>86.3</v>
          </cell>
          <cell r="X92">
            <v>91.4</v>
          </cell>
          <cell r="Y92">
            <v>83.3</v>
          </cell>
          <cell r="Z92">
            <v>77.099999999999994</v>
          </cell>
          <cell r="AA92">
            <v>88.3</v>
          </cell>
        </row>
      </sheetData>
      <sheetData sheetId="4"/>
      <sheetData sheetId="5">
        <row r="12">
          <cell r="P12">
            <v>12908.9</v>
          </cell>
          <cell r="Q12">
            <v>11313.6</v>
          </cell>
          <cell r="R12">
            <v>11933.5</v>
          </cell>
          <cell r="S12">
            <v>11986.6</v>
          </cell>
          <cell r="T12">
            <v>12744.3</v>
          </cell>
          <cell r="U12">
            <v>10631.9</v>
          </cell>
          <cell r="V12">
            <v>9242</v>
          </cell>
          <cell r="W12">
            <v>10913.3</v>
          </cell>
          <cell r="X12">
            <v>10144.9</v>
          </cell>
          <cell r="Y12">
            <v>9931.7999999999993</v>
          </cell>
          <cell r="Z12">
            <v>10458.9</v>
          </cell>
          <cell r="AA12">
            <v>11537.5</v>
          </cell>
        </row>
        <row r="13">
          <cell r="P13">
            <v>17302</v>
          </cell>
          <cell r="Q13">
            <v>12300.8</v>
          </cell>
          <cell r="R13">
            <v>11863.2</v>
          </cell>
          <cell r="S13">
            <v>40824.800000000003</v>
          </cell>
          <cell r="T13">
            <v>21556.2</v>
          </cell>
          <cell r="U13">
            <v>13687.3</v>
          </cell>
          <cell r="V13">
            <v>21721.8</v>
          </cell>
          <cell r="W13">
            <v>15323.6</v>
          </cell>
          <cell r="X13">
            <v>12940.4</v>
          </cell>
          <cell r="Y13">
            <v>22153</v>
          </cell>
          <cell r="Z13">
            <v>12368.3</v>
          </cell>
          <cell r="AA13">
            <v>12120.5</v>
          </cell>
        </row>
        <row r="14">
          <cell r="P14">
            <v>9006.4</v>
          </cell>
          <cell r="Q14">
            <v>4037.7</v>
          </cell>
          <cell r="R14">
            <v>3901.8</v>
          </cell>
          <cell r="S14">
            <v>6448.2</v>
          </cell>
          <cell r="T14">
            <v>6465.6</v>
          </cell>
          <cell r="U14">
            <v>8149.9</v>
          </cell>
          <cell r="V14">
            <v>4848.8</v>
          </cell>
          <cell r="W14">
            <v>4835.2</v>
          </cell>
          <cell r="X14">
            <v>4477.8999999999996</v>
          </cell>
          <cell r="Y14">
            <v>4917.8</v>
          </cell>
          <cell r="Z14">
            <v>5513.7</v>
          </cell>
          <cell r="AA14">
            <v>5331.2</v>
          </cell>
        </row>
        <row r="15">
          <cell r="P15">
            <v>232.5</v>
          </cell>
          <cell r="Q15">
            <v>282.5</v>
          </cell>
          <cell r="R15">
            <v>262</v>
          </cell>
          <cell r="S15">
            <v>291.39999999999998</v>
          </cell>
          <cell r="T15">
            <v>407.1</v>
          </cell>
          <cell r="U15">
            <v>282.10000000000002</v>
          </cell>
          <cell r="V15">
            <v>302.7</v>
          </cell>
          <cell r="W15">
            <v>318.2</v>
          </cell>
          <cell r="X15">
            <v>299.39999999999998</v>
          </cell>
          <cell r="Y15">
            <v>297.89999999999998</v>
          </cell>
          <cell r="Z15">
            <v>271.3</v>
          </cell>
          <cell r="AA15">
            <v>290</v>
          </cell>
        </row>
        <row r="18">
          <cell r="P18">
            <v>133.5</v>
          </cell>
          <cell r="Q18">
            <v>511.2</v>
          </cell>
          <cell r="R18">
            <v>2130.3000000000002</v>
          </cell>
          <cell r="S18">
            <v>232.5</v>
          </cell>
          <cell r="T18">
            <v>199.3</v>
          </cell>
          <cell r="U18">
            <v>162.6</v>
          </cell>
          <cell r="V18">
            <v>150.6</v>
          </cell>
          <cell r="W18">
            <v>328.8</v>
          </cell>
          <cell r="X18">
            <v>1761.1</v>
          </cell>
          <cell r="Y18">
            <v>198.5</v>
          </cell>
          <cell r="Z18">
            <v>120.4</v>
          </cell>
          <cell r="AA18">
            <v>103.4</v>
          </cell>
        </row>
        <row r="19">
          <cell r="P19">
            <v>280.8</v>
          </cell>
          <cell r="Q19">
            <v>144.80000000000001</v>
          </cell>
          <cell r="R19">
            <v>363.7</v>
          </cell>
          <cell r="S19">
            <v>4321.7</v>
          </cell>
          <cell r="T19">
            <v>361.2</v>
          </cell>
          <cell r="U19">
            <v>273.5</v>
          </cell>
          <cell r="V19">
            <v>332</v>
          </cell>
          <cell r="W19">
            <v>311.7</v>
          </cell>
          <cell r="X19">
            <v>259.8</v>
          </cell>
          <cell r="Y19">
            <v>3713.5</v>
          </cell>
          <cell r="Z19">
            <v>264.2</v>
          </cell>
          <cell r="AA19">
            <v>196.6</v>
          </cell>
        </row>
        <row r="20">
          <cell r="P20">
            <v>1004.4</v>
          </cell>
          <cell r="Q20">
            <v>1046.7</v>
          </cell>
          <cell r="R20">
            <v>1394.8</v>
          </cell>
          <cell r="S20">
            <v>1366.7</v>
          </cell>
          <cell r="T20">
            <v>1356.7</v>
          </cell>
          <cell r="U20">
            <v>1420.5</v>
          </cell>
          <cell r="V20">
            <v>1286.7</v>
          </cell>
          <cell r="W20">
            <v>1249.5999999999999</v>
          </cell>
          <cell r="X20">
            <v>1465.7</v>
          </cell>
          <cell r="Y20">
            <v>1651</v>
          </cell>
          <cell r="Z20">
            <v>1607.1</v>
          </cell>
          <cell r="AA20">
            <v>1497</v>
          </cell>
        </row>
        <row r="21">
          <cell r="P21">
            <v>222.1</v>
          </cell>
          <cell r="Q21">
            <v>216.7</v>
          </cell>
          <cell r="R21">
            <v>220.1</v>
          </cell>
          <cell r="S21">
            <v>205</v>
          </cell>
          <cell r="T21">
            <v>213.7</v>
          </cell>
          <cell r="U21">
            <v>201.8</v>
          </cell>
          <cell r="V21">
            <v>232.9</v>
          </cell>
          <cell r="W21">
            <v>216.1</v>
          </cell>
          <cell r="X21">
            <v>209.1</v>
          </cell>
          <cell r="Y21">
            <v>219.4</v>
          </cell>
          <cell r="Z21">
            <v>199.7</v>
          </cell>
          <cell r="AA21">
            <v>232.5</v>
          </cell>
        </row>
        <row r="22">
          <cell r="P22">
            <v>97.5</v>
          </cell>
          <cell r="Q22">
            <v>99.5</v>
          </cell>
          <cell r="R22">
            <v>91.1</v>
          </cell>
          <cell r="S22">
            <v>120.1</v>
          </cell>
          <cell r="T22">
            <v>93.9</v>
          </cell>
          <cell r="U22">
            <v>111.4</v>
          </cell>
          <cell r="V22">
            <v>80.7</v>
          </cell>
          <cell r="W22">
            <v>91</v>
          </cell>
          <cell r="X22">
            <v>145.19999999999999</v>
          </cell>
          <cell r="Y22">
            <v>222.1</v>
          </cell>
          <cell r="Z22">
            <v>102.3</v>
          </cell>
          <cell r="AA22">
            <v>121.1</v>
          </cell>
        </row>
        <row r="23">
          <cell r="P23">
            <v>1792.6</v>
          </cell>
          <cell r="Q23">
            <v>1470.6</v>
          </cell>
          <cell r="R23">
            <v>1504</v>
          </cell>
          <cell r="S23">
            <v>1449.4</v>
          </cell>
          <cell r="T23">
            <v>1903.7</v>
          </cell>
          <cell r="U23">
            <v>1471</v>
          </cell>
          <cell r="V23">
            <v>1550.9</v>
          </cell>
          <cell r="W23">
            <v>1948.5</v>
          </cell>
          <cell r="X23">
            <v>1514</v>
          </cell>
          <cell r="Y23">
            <v>1915</v>
          </cell>
          <cell r="Z23">
            <v>1569.7</v>
          </cell>
          <cell r="AA23">
            <v>1920.2</v>
          </cell>
        </row>
        <row r="24">
          <cell r="P24">
            <v>126.9</v>
          </cell>
          <cell r="Q24">
            <v>54.4</v>
          </cell>
          <cell r="R24">
            <v>214.6</v>
          </cell>
          <cell r="S24">
            <v>77.900000000000006</v>
          </cell>
          <cell r="T24">
            <v>125.2</v>
          </cell>
          <cell r="U24">
            <v>105.3</v>
          </cell>
          <cell r="V24">
            <v>86</v>
          </cell>
          <cell r="W24">
            <v>60.8</v>
          </cell>
          <cell r="X24">
            <v>94.3</v>
          </cell>
          <cell r="Y24">
            <v>63.9</v>
          </cell>
          <cell r="Z24">
            <v>61.6</v>
          </cell>
          <cell r="AA24">
            <v>76.599999999999994</v>
          </cell>
        </row>
        <row r="25">
          <cell r="P25">
            <v>195.9</v>
          </cell>
          <cell r="Q25">
            <v>226.3</v>
          </cell>
          <cell r="R25">
            <v>333.6</v>
          </cell>
          <cell r="S25">
            <v>251.8</v>
          </cell>
          <cell r="T25">
            <v>300.89999999999998</v>
          </cell>
          <cell r="U25">
            <v>297.39999999999998</v>
          </cell>
          <cell r="V25">
            <v>259.5</v>
          </cell>
          <cell r="W25">
            <v>312.5</v>
          </cell>
          <cell r="X25">
            <v>364.7</v>
          </cell>
          <cell r="Y25">
            <v>343</v>
          </cell>
          <cell r="Z25">
            <v>376.3</v>
          </cell>
          <cell r="AA25">
            <v>333.3</v>
          </cell>
        </row>
        <row r="28">
          <cell r="P28">
            <v>21901.9</v>
          </cell>
          <cell r="Q28">
            <v>17624.8</v>
          </cell>
          <cell r="R28">
            <v>16953.7</v>
          </cell>
          <cell r="S28">
            <v>18555.400000000001</v>
          </cell>
          <cell r="T28">
            <v>16861.400000000001</v>
          </cell>
          <cell r="U28">
            <v>17399.099999999999</v>
          </cell>
          <cell r="V28">
            <v>17189.3</v>
          </cell>
          <cell r="W28">
            <v>18612.3</v>
          </cell>
          <cell r="X28">
            <v>17448.7</v>
          </cell>
          <cell r="Y28">
            <v>16529.8</v>
          </cell>
          <cell r="Z28">
            <v>17564.900000000001</v>
          </cell>
          <cell r="AA28">
            <v>19749.8</v>
          </cell>
        </row>
        <row r="30">
          <cell r="P30">
            <v>5006.6000000000004</v>
          </cell>
          <cell r="Q30">
            <v>4257.3</v>
          </cell>
          <cell r="R30">
            <v>4350.6000000000004</v>
          </cell>
          <cell r="S30">
            <v>4448.3999999999996</v>
          </cell>
          <cell r="T30">
            <v>4942.8999999999996</v>
          </cell>
          <cell r="U30">
            <v>4275.3999999999996</v>
          </cell>
          <cell r="V30">
            <v>5500</v>
          </cell>
          <cell r="W30">
            <v>3400</v>
          </cell>
          <cell r="X30">
            <v>4099.3999999999996</v>
          </cell>
          <cell r="Y30">
            <v>4805.3</v>
          </cell>
          <cell r="Z30">
            <v>3791.1</v>
          </cell>
          <cell r="AA30">
            <v>4656.8999999999996</v>
          </cell>
        </row>
        <row r="31">
          <cell r="P31">
            <v>2957.2</v>
          </cell>
          <cell r="Q31">
            <v>2520.6</v>
          </cell>
          <cell r="R31">
            <v>2544.4</v>
          </cell>
          <cell r="S31">
            <v>2598.6</v>
          </cell>
          <cell r="T31">
            <v>2876.1</v>
          </cell>
          <cell r="U31">
            <v>2478.1999999999998</v>
          </cell>
          <cell r="V31">
            <v>3372.1</v>
          </cell>
          <cell r="W31">
            <v>2375.1</v>
          </cell>
          <cell r="X31">
            <v>2611.8000000000002</v>
          </cell>
          <cell r="Y31">
            <v>3047</v>
          </cell>
          <cell r="Z31">
            <v>2492.4</v>
          </cell>
          <cell r="AA31">
            <v>2935.3</v>
          </cell>
        </row>
        <row r="32">
          <cell r="P32">
            <v>1194.8</v>
          </cell>
          <cell r="Q32">
            <v>506.2</v>
          </cell>
          <cell r="R32">
            <v>573.29999999999995</v>
          </cell>
          <cell r="S32">
            <v>809.6</v>
          </cell>
          <cell r="T32">
            <v>701.4</v>
          </cell>
          <cell r="U32">
            <v>787.5</v>
          </cell>
          <cell r="V32">
            <v>833.5</v>
          </cell>
          <cell r="W32">
            <v>601</v>
          </cell>
          <cell r="X32">
            <v>721.1</v>
          </cell>
          <cell r="Y32">
            <v>837.8</v>
          </cell>
          <cell r="Z32">
            <v>797.8</v>
          </cell>
          <cell r="AA32">
            <v>742.2</v>
          </cell>
        </row>
        <row r="33">
          <cell r="P33">
            <v>2517.1999999999998</v>
          </cell>
          <cell r="Q33">
            <v>1589.5</v>
          </cell>
          <cell r="R33">
            <v>1416.7</v>
          </cell>
          <cell r="S33">
            <v>1785.4</v>
          </cell>
          <cell r="T33">
            <v>1839.9</v>
          </cell>
          <cell r="U33">
            <v>1882.7</v>
          </cell>
          <cell r="V33">
            <v>1906</v>
          </cell>
          <cell r="W33">
            <v>2021.6</v>
          </cell>
          <cell r="X33">
            <v>2122.1999999999998</v>
          </cell>
          <cell r="Y33">
            <v>1707.9</v>
          </cell>
          <cell r="Z33">
            <v>1763.1</v>
          </cell>
          <cell r="AA33">
            <v>1767</v>
          </cell>
        </row>
        <row r="34">
          <cell r="P34">
            <v>44.9</v>
          </cell>
          <cell r="Q34">
            <v>27.7</v>
          </cell>
          <cell r="R34">
            <v>30.6</v>
          </cell>
          <cell r="S34">
            <v>63.6</v>
          </cell>
          <cell r="T34">
            <v>20.9</v>
          </cell>
          <cell r="U34">
            <v>34.9</v>
          </cell>
          <cell r="V34">
            <v>32.299999999999997</v>
          </cell>
          <cell r="W34">
            <v>30.4</v>
          </cell>
          <cell r="X34">
            <v>34.200000000000003</v>
          </cell>
          <cell r="Y34">
            <v>35.4</v>
          </cell>
          <cell r="Z34">
            <v>44.2</v>
          </cell>
          <cell r="AA34">
            <v>43.2</v>
          </cell>
        </row>
        <row r="35">
          <cell r="P35">
            <v>826.3</v>
          </cell>
          <cell r="Q35">
            <v>817.4</v>
          </cell>
          <cell r="R35">
            <v>795.2</v>
          </cell>
          <cell r="S35">
            <v>810.5</v>
          </cell>
          <cell r="T35">
            <v>805.3</v>
          </cell>
          <cell r="U35">
            <v>819.1</v>
          </cell>
          <cell r="V35">
            <v>816.7</v>
          </cell>
          <cell r="W35">
            <v>805.1</v>
          </cell>
          <cell r="X35">
            <v>828.4</v>
          </cell>
          <cell r="Y35">
            <v>813.9</v>
          </cell>
          <cell r="Z35">
            <v>814.8</v>
          </cell>
          <cell r="AA35">
            <v>806.7</v>
          </cell>
        </row>
        <row r="36">
          <cell r="P36">
            <v>1205.7</v>
          </cell>
          <cell r="Q36">
            <v>1144.0999999999999</v>
          </cell>
          <cell r="R36">
            <v>1132.9000000000001</v>
          </cell>
          <cell r="S36">
            <v>1408.1</v>
          </cell>
          <cell r="T36">
            <v>1550.6</v>
          </cell>
          <cell r="U36">
            <v>1261.4000000000001</v>
          </cell>
          <cell r="V36">
            <v>1381.9</v>
          </cell>
          <cell r="W36">
            <v>1439.9</v>
          </cell>
          <cell r="X36">
            <v>1244.4000000000001</v>
          </cell>
          <cell r="Y36">
            <v>1182.3</v>
          </cell>
          <cell r="Z36">
            <v>1202.4000000000001</v>
          </cell>
          <cell r="AA36">
            <v>1076.0999999999999</v>
          </cell>
        </row>
        <row r="37">
          <cell r="P37">
            <v>8</v>
          </cell>
          <cell r="Q37">
            <v>5.5</v>
          </cell>
          <cell r="R37">
            <v>3.5</v>
          </cell>
          <cell r="S37">
            <v>0</v>
          </cell>
          <cell r="T37">
            <v>9.4</v>
          </cell>
          <cell r="U37">
            <v>3.4</v>
          </cell>
          <cell r="V37">
            <v>3.4</v>
          </cell>
          <cell r="W37">
            <v>0</v>
          </cell>
          <cell r="X37">
            <v>3.5</v>
          </cell>
          <cell r="Y37">
            <v>3.8</v>
          </cell>
          <cell r="Z37">
            <v>3.5</v>
          </cell>
          <cell r="AA37">
            <v>0</v>
          </cell>
        </row>
        <row r="39">
          <cell r="P39">
            <v>1839</v>
          </cell>
          <cell r="Q39">
            <v>1973.2</v>
          </cell>
          <cell r="R39">
            <v>1885.9</v>
          </cell>
          <cell r="S39">
            <v>1649.7</v>
          </cell>
          <cell r="T39">
            <v>1897.5</v>
          </cell>
          <cell r="U39">
            <v>1715.8</v>
          </cell>
          <cell r="V39">
            <v>2040.6</v>
          </cell>
          <cell r="W39">
            <v>1877.4</v>
          </cell>
          <cell r="X39">
            <v>1841.5</v>
          </cell>
          <cell r="Y39">
            <v>1819.6</v>
          </cell>
          <cell r="Z39">
            <v>1826.9</v>
          </cell>
          <cell r="AA39">
            <v>2318.1</v>
          </cell>
        </row>
        <row r="40">
          <cell r="P40">
            <v>1196.2</v>
          </cell>
          <cell r="Q40">
            <v>661.4</v>
          </cell>
          <cell r="R40">
            <v>67.099999999999994</v>
          </cell>
          <cell r="S40">
            <v>45.5</v>
          </cell>
          <cell r="T40">
            <v>47.2</v>
          </cell>
          <cell r="U40">
            <v>41.4</v>
          </cell>
          <cell r="V40">
            <v>46.6</v>
          </cell>
          <cell r="W40">
            <v>40.799999999999997</v>
          </cell>
          <cell r="X40">
            <v>39.4</v>
          </cell>
          <cell r="Y40">
            <v>65.099999999999994</v>
          </cell>
          <cell r="Z40">
            <v>271.39999999999998</v>
          </cell>
          <cell r="AA40">
            <v>445.4</v>
          </cell>
        </row>
        <row r="41">
          <cell r="P41">
            <v>98.2</v>
          </cell>
          <cell r="Q41">
            <v>102.7</v>
          </cell>
          <cell r="R41">
            <v>105.4</v>
          </cell>
          <cell r="S41">
            <v>108.1</v>
          </cell>
          <cell r="T41">
            <v>106.2</v>
          </cell>
          <cell r="U41">
            <v>103.8</v>
          </cell>
          <cell r="V41">
            <v>126.1</v>
          </cell>
          <cell r="W41">
            <v>103.6</v>
          </cell>
          <cell r="X41">
            <v>104.9</v>
          </cell>
          <cell r="Y41">
            <v>105.2</v>
          </cell>
          <cell r="Z41">
            <v>104.5</v>
          </cell>
          <cell r="AA41">
            <v>122.5</v>
          </cell>
        </row>
        <row r="42">
          <cell r="P42">
            <v>35.200000000000003</v>
          </cell>
          <cell r="Q42">
            <v>30.7</v>
          </cell>
          <cell r="R42">
            <v>33.4</v>
          </cell>
          <cell r="S42">
            <v>32.4</v>
          </cell>
          <cell r="T42">
            <v>34.5</v>
          </cell>
          <cell r="U42">
            <v>33.9</v>
          </cell>
          <cell r="V42">
            <v>33.799999999999997</v>
          </cell>
          <cell r="W42">
            <v>32.799999999999997</v>
          </cell>
          <cell r="X42">
            <v>34</v>
          </cell>
          <cell r="Y42">
            <v>34.1</v>
          </cell>
          <cell r="Z42">
            <v>33.4</v>
          </cell>
          <cell r="AA42">
            <v>33.1</v>
          </cell>
        </row>
        <row r="43">
          <cell r="P43">
            <v>197.3</v>
          </cell>
          <cell r="Q43">
            <v>218.3</v>
          </cell>
          <cell r="R43">
            <v>207.4</v>
          </cell>
          <cell r="S43">
            <v>243.8</v>
          </cell>
          <cell r="T43">
            <v>229</v>
          </cell>
          <cell r="U43">
            <v>380.7</v>
          </cell>
          <cell r="V43">
            <v>192</v>
          </cell>
          <cell r="W43">
            <v>188.2</v>
          </cell>
          <cell r="X43">
            <v>203.3</v>
          </cell>
          <cell r="Y43">
            <v>215.1</v>
          </cell>
          <cell r="Z43">
            <v>202.5</v>
          </cell>
          <cell r="AA43">
            <v>228</v>
          </cell>
        </row>
        <row r="45">
          <cell r="P45">
            <v>1031.5</v>
          </cell>
          <cell r="Q45">
            <v>980.4</v>
          </cell>
          <cell r="R45">
            <v>995.8</v>
          </cell>
          <cell r="S45">
            <v>1002.7</v>
          </cell>
          <cell r="T45">
            <v>863.8</v>
          </cell>
          <cell r="U45">
            <v>828.7</v>
          </cell>
          <cell r="V45">
            <v>946.7</v>
          </cell>
          <cell r="W45">
            <v>1086.0999999999999</v>
          </cell>
          <cell r="X45">
            <v>903.6</v>
          </cell>
          <cell r="Y45">
            <v>715.9</v>
          </cell>
          <cell r="Z45">
            <v>807.3</v>
          </cell>
          <cell r="AA45">
            <v>887.9</v>
          </cell>
        </row>
        <row r="46"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0.1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P47">
            <v>128.80000000000001</v>
          </cell>
          <cell r="Q47">
            <v>132.5</v>
          </cell>
          <cell r="R47">
            <v>135.80000000000001</v>
          </cell>
          <cell r="S47">
            <v>123.6</v>
          </cell>
          <cell r="T47">
            <v>128.6</v>
          </cell>
          <cell r="U47">
            <v>117.8</v>
          </cell>
          <cell r="V47">
            <v>140.69999999999999</v>
          </cell>
          <cell r="W47">
            <v>127.3</v>
          </cell>
          <cell r="X47">
            <v>128.9</v>
          </cell>
          <cell r="Y47">
            <v>131.5</v>
          </cell>
          <cell r="Z47">
            <v>129</v>
          </cell>
          <cell r="AA47">
            <v>160.5</v>
          </cell>
        </row>
        <row r="48">
          <cell r="P48">
            <v>0.1</v>
          </cell>
          <cell r="Q48">
            <v>1.9</v>
          </cell>
          <cell r="R48">
            <v>0.3</v>
          </cell>
          <cell r="S48">
            <v>1.2</v>
          </cell>
          <cell r="T48">
            <v>0.2</v>
          </cell>
          <cell r="U48">
            <v>0.4</v>
          </cell>
          <cell r="V48">
            <v>0.4</v>
          </cell>
          <cell r="W48">
            <v>0.2</v>
          </cell>
          <cell r="X48">
            <v>0.3</v>
          </cell>
          <cell r="Y48">
            <v>0.5</v>
          </cell>
          <cell r="Z48">
            <v>0.3</v>
          </cell>
          <cell r="AA48">
            <v>0.3</v>
          </cell>
        </row>
        <row r="51">
          <cell r="P51">
            <v>0.2</v>
          </cell>
          <cell r="Q51">
            <v>0</v>
          </cell>
          <cell r="R51">
            <v>1.2</v>
          </cell>
          <cell r="S51">
            <v>2.2999999999999998</v>
          </cell>
          <cell r="T51">
            <v>0.3</v>
          </cell>
          <cell r="U51">
            <v>0.5</v>
          </cell>
          <cell r="V51">
            <v>1.9</v>
          </cell>
          <cell r="W51">
            <v>0.7</v>
          </cell>
          <cell r="X51">
            <v>1</v>
          </cell>
          <cell r="Y51">
            <v>0.5</v>
          </cell>
          <cell r="Z51">
            <v>0.5</v>
          </cell>
          <cell r="AA51">
            <v>4.8</v>
          </cell>
        </row>
        <row r="52"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4">
          <cell r="P54">
            <v>446.2</v>
          </cell>
          <cell r="Q54">
            <v>569.29999999999995</v>
          </cell>
          <cell r="R54">
            <v>502.7</v>
          </cell>
          <cell r="S54">
            <v>555.79999999999995</v>
          </cell>
          <cell r="T54">
            <v>442.3</v>
          </cell>
          <cell r="U54">
            <v>461.5</v>
          </cell>
          <cell r="V54">
            <v>402.3</v>
          </cell>
          <cell r="W54">
            <v>470.7</v>
          </cell>
          <cell r="X54">
            <v>427.8</v>
          </cell>
          <cell r="Y54">
            <v>436.4</v>
          </cell>
          <cell r="Z54">
            <v>475.1</v>
          </cell>
          <cell r="AA54">
            <v>533.20000000000005</v>
          </cell>
        </row>
        <row r="55">
          <cell r="P55">
            <v>2.5</v>
          </cell>
          <cell r="Q55">
            <v>2.4</v>
          </cell>
          <cell r="R55">
            <v>3</v>
          </cell>
          <cell r="S55">
            <v>2.6</v>
          </cell>
          <cell r="T55">
            <v>2.6</v>
          </cell>
          <cell r="U55">
            <v>2.2999999999999998</v>
          </cell>
          <cell r="V55">
            <v>2.8</v>
          </cell>
          <cell r="W55">
            <v>2.4</v>
          </cell>
          <cell r="X55">
            <v>2.6</v>
          </cell>
          <cell r="Y55">
            <v>2.5</v>
          </cell>
          <cell r="Z55">
            <v>2</v>
          </cell>
          <cell r="AA55">
            <v>2</v>
          </cell>
        </row>
        <row r="56"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0.1</v>
          </cell>
          <cell r="U56">
            <v>0</v>
          </cell>
          <cell r="V56">
            <v>0.1</v>
          </cell>
          <cell r="W56">
            <v>0</v>
          </cell>
          <cell r="X56">
            <v>0.1</v>
          </cell>
          <cell r="Y56">
            <v>0</v>
          </cell>
          <cell r="Z56">
            <v>0</v>
          </cell>
          <cell r="AA56">
            <v>1.2</v>
          </cell>
        </row>
        <row r="60">
          <cell r="P60">
            <v>336.5</v>
          </cell>
          <cell r="Q60">
            <v>218.1</v>
          </cell>
          <cell r="R60">
            <v>255.1</v>
          </cell>
          <cell r="S60">
            <v>248.2</v>
          </cell>
          <cell r="T60">
            <v>223.5</v>
          </cell>
          <cell r="U60">
            <v>411.3</v>
          </cell>
          <cell r="V60">
            <v>357.4</v>
          </cell>
          <cell r="W60">
            <v>380.8</v>
          </cell>
          <cell r="X60">
            <v>397.3</v>
          </cell>
          <cell r="Y60">
            <v>388.7</v>
          </cell>
          <cell r="Z60">
            <v>525.29999999999995</v>
          </cell>
          <cell r="AA60">
            <v>9753.4</v>
          </cell>
        </row>
        <row r="61"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0.1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P62">
            <v>10.7</v>
          </cell>
          <cell r="Q62">
            <v>9.9</v>
          </cell>
          <cell r="R62">
            <v>13.9</v>
          </cell>
          <cell r="S62">
            <v>14.8</v>
          </cell>
          <cell r="T62">
            <v>14.1</v>
          </cell>
          <cell r="U62">
            <v>19.2</v>
          </cell>
          <cell r="V62">
            <v>25.1</v>
          </cell>
          <cell r="W62">
            <v>19.899999999999999</v>
          </cell>
          <cell r="X62">
            <v>13.4</v>
          </cell>
          <cell r="Y62">
            <v>18.5</v>
          </cell>
          <cell r="Z62">
            <v>15.9</v>
          </cell>
          <cell r="AA62">
            <v>12.2</v>
          </cell>
        </row>
        <row r="63">
          <cell r="P63">
            <v>1018.7</v>
          </cell>
          <cell r="Q63">
            <v>891.3</v>
          </cell>
          <cell r="R63">
            <v>816.1</v>
          </cell>
          <cell r="S63">
            <v>811</v>
          </cell>
          <cell r="T63">
            <v>990.3</v>
          </cell>
          <cell r="U63">
            <v>743.1</v>
          </cell>
          <cell r="V63">
            <v>1016.4</v>
          </cell>
          <cell r="W63">
            <v>814.9</v>
          </cell>
          <cell r="X63">
            <v>811.9</v>
          </cell>
          <cell r="Y63">
            <v>987.2</v>
          </cell>
          <cell r="Z63">
            <v>814.6</v>
          </cell>
          <cell r="AA63">
            <v>954.3</v>
          </cell>
        </row>
        <row r="64">
          <cell r="P64">
            <v>1014.3</v>
          </cell>
          <cell r="Q64">
            <v>883.2</v>
          </cell>
          <cell r="R64">
            <v>810.1</v>
          </cell>
          <cell r="S64">
            <v>806.8</v>
          </cell>
          <cell r="T64">
            <v>984.6</v>
          </cell>
          <cell r="U64">
            <v>735.5</v>
          </cell>
          <cell r="V64">
            <v>1010.1</v>
          </cell>
          <cell r="W64">
            <v>810.7</v>
          </cell>
          <cell r="X64">
            <v>805</v>
          </cell>
          <cell r="Y64">
            <v>983.2</v>
          </cell>
          <cell r="Z64">
            <v>806.3</v>
          </cell>
          <cell r="AA64">
            <v>951.4</v>
          </cell>
        </row>
      </sheetData>
      <sheetData sheetId="6"/>
      <sheetData sheetId="7">
        <row r="11">
          <cell r="P11">
            <v>13284.3</v>
          </cell>
          <cell r="Q11">
            <v>13018.4</v>
          </cell>
          <cell r="R11">
            <v>14741.7</v>
          </cell>
          <cell r="S11">
            <v>14306.8</v>
          </cell>
          <cell r="T11">
            <v>14275.6</v>
          </cell>
          <cell r="U11">
            <v>13740.1</v>
          </cell>
          <cell r="V11">
            <v>15173.7</v>
          </cell>
          <cell r="W11">
            <v>14719.2</v>
          </cell>
          <cell r="X11">
            <v>15082.4</v>
          </cell>
          <cell r="Y11">
            <v>15516.5</v>
          </cell>
          <cell r="Z11">
            <v>13866</v>
          </cell>
          <cell r="AA11">
            <v>15561.1</v>
          </cell>
        </row>
        <row r="13">
          <cell r="P13">
            <v>1092.8</v>
          </cell>
          <cell r="Q13">
            <v>1335.7</v>
          </cell>
          <cell r="R13">
            <v>1431.6</v>
          </cell>
          <cell r="S13">
            <v>1247.7</v>
          </cell>
          <cell r="T13">
            <v>1291.0999999999999</v>
          </cell>
          <cell r="U13">
            <v>1195.2</v>
          </cell>
          <cell r="V13">
            <v>1385.1</v>
          </cell>
          <cell r="W13">
            <v>1274.7</v>
          </cell>
          <cell r="X13">
            <v>1560.4</v>
          </cell>
          <cell r="Y13">
            <v>1899.9</v>
          </cell>
          <cell r="Z13">
            <v>1558.9</v>
          </cell>
          <cell r="AA13">
            <v>1658.5</v>
          </cell>
        </row>
        <row r="14">
          <cell r="P14">
            <v>123.3</v>
          </cell>
          <cell r="Q14">
            <v>224</v>
          </cell>
          <cell r="R14">
            <v>163.19999999999999</v>
          </cell>
          <cell r="S14">
            <v>200.8</v>
          </cell>
          <cell r="T14">
            <v>207.4</v>
          </cell>
          <cell r="U14">
            <v>218.1</v>
          </cell>
          <cell r="V14">
            <v>205.1</v>
          </cell>
          <cell r="W14">
            <v>210.4</v>
          </cell>
          <cell r="X14">
            <v>210.2</v>
          </cell>
          <cell r="Y14">
            <v>202.7</v>
          </cell>
          <cell r="Z14">
            <v>227</v>
          </cell>
          <cell r="AA14">
            <v>179.2</v>
          </cell>
        </row>
        <row r="15">
          <cell r="P15">
            <v>279.10000000000002</v>
          </cell>
          <cell r="Q15">
            <v>237.2</v>
          </cell>
          <cell r="R15">
            <v>259.39999999999998</v>
          </cell>
          <cell r="S15">
            <v>341</v>
          </cell>
          <cell r="T15">
            <v>323.3</v>
          </cell>
          <cell r="U15">
            <v>337</v>
          </cell>
          <cell r="V15">
            <v>356.6</v>
          </cell>
          <cell r="W15">
            <v>327.3</v>
          </cell>
          <cell r="X15">
            <v>322.3</v>
          </cell>
          <cell r="Y15">
            <v>264.89999999999998</v>
          </cell>
          <cell r="Z15">
            <v>247.9</v>
          </cell>
          <cell r="AA15">
            <v>281.3</v>
          </cell>
        </row>
        <row r="16">
          <cell r="P16">
            <v>172</v>
          </cell>
          <cell r="Q16">
            <v>139.9</v>
          </cell>
          <cell r="R16">
            <v>178.9</v>
          </cell>
          <cell r="S16">
            <v>152.6</v>
          </cell>
          <cell r="T16">
            <v>190.8</v>
          </cell>
          <cell r="U16">
            <v>135.19999999999999</v>
          </cell>
          <cell r="V16">
            <v>182</v>
          </cell>
          <cell r="W16">
            <v>162.30000000000001</v>
          </cell>
          <cell r="X16">
            <v>218.5</v>
          </cell>
          <cell r="Y16">
            <v>198.7</v>
          </cell>
          <cell r="Z16">
            <v>155.30000000000001</v>
          </cell>
          <cell r="AA16">
            <v>178.2</v>
          </cell>
        </row>
        <row r="17"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P18">
            <v>60.9</v>
          </cell>
          <cell r="Q18">
            <v>53.3</v>
          </cell>
          <cell r="R18">
            <v>38.799999999999997</v>
          </cell>
          <cell r="S18">
            <v>42.5</v>
          </cell>
          <cell r="T18">
            <v>52.5</v>
          </cell>
          <cell r="U18">
            <v>44.4</v>
          </cell>
          <cell r="V18">
            <v>47.2</v>
          </cell>
          <cell r="W18">
            <v>49.2</v>
          </cell>
          <cell r="X18">
            <v>61.7</v>
          </cell>
          <cell r="Y18">
            <v>50</v>
          </cell>
          <cell r="Z18">
            <v>48</v>
          </cell>
          <cell r="AA18">
            <v>46.9</v>
          </cell>
        </row>
        <row r="21">
          <cell r="P21">
            <v>4516.1000000000004</v>
          </cell>
          <cell r="Q21">
            <v>4532.1000000000004</v>
          </cell>
          <cell r="R21">
            <v>4975.8</v>
          </cell>
          <cell r="S21">
            <v>4976.8</v>
          </cell>
          <cell r="T21">
            <v>4858.1000000000004</v>
          </cell>
          <cell r="U21">
            <v>4709.8999999999996</v>
          </cell>
          <cell r="V21">
            <v>5598</v>
          </cell>
          <cell r="W21">
            <v>5342.3</v>
          </cell>
          <cell r="X21">
            <v>5812.2</v>
          </cell>
          <cell r="Y21">
            <v>5703</v>
          </cell>
          <cell r="Z21">
            <v>5091.5</v>
          </cell>
          <cell r="AA21">
            <v>5498.1</v>
          </cell>
        </row>
        <row r="23">
          <cell r="P23">
            <v>2.7</v>
          </cell>
          <cell r="Q23">
            <v>1.5</v>
          </cell>
          <cell r="R23">
            <v>1.7</v>
          </cell>
          <cell r="S23">
            <v>1.6</v>
          </cell>
          <cell r="T23">
            <v>1.5</v>
          </cell>
          <cell r="U23">
            <v>1.6</v>
          </cell>
          <cell r="V23">
            <v>2.1</v>
          </cell>
          <cell r="W23">
            <v>1.9</v>
          </cell>
          <cell r="X23">
            <v>1.9</v>
          </cell>
          <cell r="Y23">
            <v>1.7</v>
          </cell>
          <cell r="Z23">
            <v>1.7</v>
          </cell>
          <cell r="AA23">
            <v>2.2000000000000002</v>
          </cell>
        </row>
        <row r="24">
          <cell r="P24">
            <v>0.8</v>
          </cell>
          <cell r="Q24">
            <v>1</v>
          </cell>
          <cell r="R24">
            <v>1.4</v>
          </cell>
          <cell r="S24">
            <v>1.1000000000000001</v>
          </cell>
          <cell r="T24">
            <v>1.1000000000000001</v>
          </cell>
          <cell r="U24">
            <v>0.9</v>
          </cell>
          <cell r="V24">
            <v>0.4</v>
          </cell>
          <cell r="W24">
            <v>0.7</v>
          </cell>
          <cell r="X24">
            <v>1.2</v>
          </cell>
          <cell r="Y24">
            <v>1.4</v>
          </cell>
          <cell r="Z24">
            <v>1.3</v>
          </cell>
          <cell r="AA24">
            <v>0.8</v>
          </cell>
        </row>
        <row r="25"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8">
          <cell r="P28">
            <v>202.3</v>
          </cell>
          <cell r="Q28">
            <v>103.2</v>
          </cell>
          <cell r="R28">
            <v>114.5</v>
          </cell>
          <cell r="S28">
            <v>58.6</v>
          </cell>
          <cell r="T28">
            <v>687.9</v>
          </cell>
          <cell r="U28">
            <v>553.79999999999995</v>
          </cell>
          <cell r="V28">
            <v>207.7</v>
          </cell>
          <cell r="W28">
            <v>198.1</v>
          </cell>
          <cell r="X28">
            <v>418</v>
          </cell>
          <cell r="Y28">
            <v>73.5</v>
          </cell>
          <cell r="Z28">
            <v>62.1</v>
          </cell>
          <cell r="AA28">
            <v>203.8</v>
          </cell>
        </row>
        <row r="29">
          <cell r="P29">
            <v>259</v>
          </cell>
          <cell r="Q29">
            <v>0</v>
          </cell>
          <cell r="R29">
            <v>0</v>
          </cell>
          <cell r="S29">
            <v>109.3</v>
          </cell>
          <cell r="T29">
            <v>134.1</v>
          </cell>
          <cell r="U29">
            <v>0</v>
          </cell>
          <cell r="V29">
            <v>125.3</v>
          </cell>
          <cell r="W29">
            <v>0</v>
          </cell>
          <cell r="X29">
            <v>0</v>
          </cell>
          <cell r="Y29">
            <v>104.3</v>
          </cell>
          <cell r="Z29">
            <v>0</v>
          </cell>
          <cell r="AA29">
            <v>0</v>
          </cell>
        </row>
      </sheetData>
      <sheetData sheetId="8"/>
      <sheetData sheetId="9">
        <row r="12"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</row>
        <row r="14">
          <cell r="P14">
            <v>0</v>
          </cell>
          <cell r="Q14">
            <v>0</v>
          </cell>
          <cell r="R14">
            <v>66.400000000000006</v>
          </cell>
          <cell r="S14">
            <v>65.8</v>
          </cell>
          <cell r="T14">
            <v>0</v>
          </cell>
          <cell r="U14">
            <v>61.5</v>
          </cell>
          <cell r="V14">
            <v>29.8</v>
          </cell>
          <cell r="W14">
            <v>56.5</v>
          </cell>
          <cell r="X14">
            <v>28.6</v>
          </cell>
          <cell r="Y14">
            <v>29.6</v>
          </cell>
          <cell r="Z14">
            <v>27.6</v>
          </cell>
          <cell r="AA14">
            <v>90</v>
          </cell>
        </row>
        <row r="17">
          <cell r="P17">
            <v>12.5</v>
          </cell>
          <cell r="Q17">
            <v>9.6</v>
          </cell>
          <cell r="R17">
            <v>16.100000000000001</v>
          </cell>
          <cell r="S17">
            <v>13.5</v>
          </cell>
          <cell r="T17">
            <v>14.4</v>
          </cell>
          <cell r="U17">
            <v>13.1</v>
          </cell>
          <cell r="V17">
            <v>17</v>
          </cell>
          <cell r="W17">
            <v>11.7</v>
          </cell>
          <cell r="X17">
            <v>11.4</v>
          </cell>
          <cell r="Y17">
            <v>15.5</v>
          </cell>
          <cell r="Z17">
            <v>19</v>
          </cell>
          <cell r="AA17">
            <v>32.799999999999997</v>
          </cell>
        </row>
        <row r="18"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20">
          <cell r="P20">
            <v>15.5</v>
          </cell>
          <cell r="Q20">
            <v>14.5</v>
          </cell>
          <cell r="R20">
            <v>17.2</v>
          </cell>
          <cell r="S20">
            <v>14.1</v>
          </cell>
          <cell r="T20">
            <v>13.6</v>
          </cell>
          <cell r="U20">
            <v>18</v>
          </cell>
          <cell r="V20">
            <v>18.2</v>
          </cell>
          <cell r="W20">
            <v>15.1</v>
          </cell>
          <cell r="X20">
            <v>16.5</v>
          </cell>
          <cell r="Y20">
            <v>17.7</v>
          </cell>
          <cell r="Z20">
            <v>15.8</v>
          </cell>
          <cell r="AA20">
            <v>14.1</v>
          </cell>
        </row>
        <row r="21">
          <cell r="P21">
            <v>313.60000000000002</v>
          </cell>
          <cell r="Q21">
            <v>352.4</v>
          </cell>
          <cell r="R21">
            <v>988.2</v>
          </cell>
          <cell r="S21">
            <v>329.6</v>
          </cell>
          <cell r="T21">
            <v>328.5</v>
          </cell>
          <cell r="U21">
            <v>1196.0999999999999</v>
          </cell>
          <cell r="V21">
            <v>381.9</v>
          </cell>
          <cell r="W21">
            <v>331</v>
          </cell>
          <cell r="X21">
            <v>663.2</v>
          </cell>
          <cell r="Y21">
            <v>817.4</v>
          </cell>
          <cell r="Z21">
            <v>612.29999999999995</v>
          </cell>
          <cell r="AA21">
            <v>367.2</v>
          </cell>
        </row>
        <row r="34">
          <cell r="P34">
            <v>98.2</v>
          </cell>
          <cell r="Q34">
            <v>81.400000000000006</v>
          </cell>
          <cell r="R34">
            <v>83.6</v>
          </cell>
          <cell r="S34">
            <v>75.599999999999994</v>
          </cell>
          <cell r="T34">
            <v>82</v>
          </cell>
          <cell r="U34">
            <v>70.3</v>
          </cell>
          <cell r="V34">
            <v>73.900000000000006</v>
          </cell>
          <cell r="W34">
            <v>73.099999999999994</v>
          </cell>
          <cell r="X34">
            <v>76.099999999999994</v>
          </cell>
          <cell r="Y34">
            <v>92.9</v>
          </cell>
          <cell r="Z34">
            <v>76.8</v>
          </cell>
          <cell r="AA34">
            <v>94.6</v>
          </cell>
        </row>
        <row r="35"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</row>
        <row r="37">
          <cell r="P37">
            <v>9.6999999999999993</v>
          </cell>
          <cell r="Q37">
            <v>7.6</v>
          </cell>
          <cell r="R37">
            <v>8.1</v>
          </cell>
          <cell r="S37">
            <v>11.4</v>
          </cell>
          <cell r="T37">
            <v>20.8</v>
          </cell>
          <cell r="U37">
            <v>7.5</v>
          </cell>
          <cell r="V37">
            <v>7</v>
          </cell>
          <cell r="W37">
            <v>18.7</v>
          </cell>
          <cell r="X37">
            <v>12.1</v>
          </cell>
          <cell r="Y37">
            <v>10</v>
          </cell>
          <cell r="Z37">
            <v>8.3000000000000007</v>
          </cell>
          <cell r="AA37">
            <v>7.1</v>
          </cell>
        </row>
        <row r="38">
          <cell r="P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262.39999999999998</v>
          </cell>
          <cell r="Z38">
            <v>0</v>
          </cell>
          <cell r="AA38">
            <v>0</v>
          </cell>
        </row>
        <row r="40">
          <cell r="P40">
            <v>132.1</v>
          </cell>
          <cell r="Q40">
            <v>94.1</v>
          </cell>
          <cell r="R40">
            <v>114.4</v>
          </cell>
          <cell r="S40">
            <v>103.9</v>
          </cell>
          <cell r="T40">
            <v>92.4</v>
          </cell>
          <cell r="U40">
            <v>99.5</v>
          </cell>
          <cell r="V40">
            <v>117.7</v>
          </cell>
          <cell r="W40">
            <v>94.2</v>
          </cell>
          <cell r="X40">
            <v>85.5</v>
          </cell>
          <cell r="Y40">
            <v>73.099999999999994</v>
          </cell>
          <cell r="Z40">
            <v>67.900000000000006</v>
          </cell>
          <cell r="AA40">
            <v>68.400000000000006</v>
          </cell>
        </row>
        <row r="41">
          <cell r="P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5"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9923.9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P46">
            <v>0</v>
          </cell>
          <cell r="Q46">
            <v>2517.3000000000002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1271.3</v>
          </cell>
        </row>
        <row r="47"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500</v>
          </cell>
        </row>
        <row r="49">
          <cell r="P49">
            <v>158.4</v>
          </cell>
          <cell r="Q49">
            <v>25.1</v>
          </cell>
          <cell r="R49">
            <v>30.1</v>
          </cell>
          <cell r="S49">
            <v>30</v>
          </cell>
          <cell r="T49">
            <v>37.799999999999997</v>
          </cell>
          <cell r="U49">
            <v>17.2</v>
          </cell>
          <cell r="V49">
            <v>0.1</v>
          </cell>
          <cell r="W49">
            <v>34.799999999999997</v>
          </cell>
          <cell r="X49">
            <v>238.9</v>
          </cell>
          <cell r="Y49">
            <v>18.899999999999999</v>
          </cell>
          <cell r="Z49">
            <v>156.80000000000001</v>
          </cell>
          <cell r="AA49">
            <v>117</v>
          </cell>
        </row>
        <row r="50">
          <cell r="P50">
            <v>0.1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P51">
            <v>0</v>
          </cell>
          <cell r="R51">
            <v>273.3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6">
          <cell r="P56">
            <v>0</v>
          </cell>
          <cell r="Q56">
            <v>31.4</v>
          </cell>
          <cell r="R56">
            <v>3.8</v>
          </cell>
          <cell r="S56">
            <v>0</v>
          </cell>
          <cell r="T56">
            <v>0</v>
          </cell>
          <cell r="U56">
            <v>26.4</v>
          </cell>
          <cell r="V56">
            <v>0</v>
          </cell>
          <cell r="W56">
            <v>0</v>
          </cell>
          <cell r="X56">
            <v>33.4</v>
          </cell>
          <cell r="Y56">
            <v>0</v>
          </cell>
          <cell r="Z56">
            <v>0</v>
          </cell>
          <cell r="AA56">
            <v>0</v>
          </cell>
        </row>
        <row r="57">
          <cell r="P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P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Progr-Proj-Switch"/>
      <sheetName val="EDSSARMRED97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  <sheetName val="Resumen escenarios"/>
      <sheetName val="Combust. EIA "/>
      <sheetName val="2013-2020"/>
      <sheetName val="Combust. EIA (Con archivo MICM)"/>
      <sheetName val="Combust. EIA  +4"/>
      <sheetName val="Combust. EIA  +8"/>
      <sheetName val="Combust. EIA  +64"/>
      <sheetName val="Combust. EIA  USD100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88FAF-8E4A-475A-B411-A8CD27E27030}">
  <dimension ref="A1:GU893"/>
  <sheetViews>
    <sheetView showGridLine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C7" sqref="AC7:AC8"/>
    </sheetView>
  </sheetViews>
  <sheetFormatPr baseColWidth="10" defaultColWidth="11.42578125" defaultRowHeight="12.75"/>
  <cols>
    <col min="1" max="1" width="0.85546875" style="1" customWidth="1"/>
    <col min="2" max="2" width="79" style="1" customWidth="1"/>
    <col min="3" max="3" width="11.140625" style="1" bestFit="1" customWidth="1"/>
    <col min="4" max="4" width="11.28515625" style="1" bestFit="1" customWidth="1"/>
    <col min="5" max="6" width="11.140625" style="1" bestFit="1" customWidth="1"/>
    <col min="7" max="7" width="10.5703125" style="1" customWidth="1"/>
    <col min="8" max="8" width="11.28515625" style="1" bestFit="1" customWidth="1"/>
    <col min="9" max="10" width="11.28515625" style="1" customWidth="1"/>
    <col min="11" max="12" width="12.85546875" style="1" customWidth="1"/>
    <col min="13" max="14" width="13.140625" style="1" customWidth="1"/>
    <col min="15" max="15" width="13.7109375" style="1" customWidth="1"/>
    <col min="16" max="20" width="12.7109375" style="4" customWidth="1"/>
    <col min="21" max="21" width="12.28515625" style="4" bestFit="1" customWidth="1"/>
    <col min="22" max="27" width="12.28515625" style="4" customWidth="1"/>
    <col min="28" max="28" width="17.5703125" style="4" customWidth="1"/>
    <col min="29" max="29" width="15.28515625" style="4" customWidth="1"/>
    <col min="30" max="30" width="14.28515625" style="4" customWidth="1"/>
    <col min="31" max="31" width="17.85546875" style="4" bestFit="1" customWidth="1"/>
    <col min="32" max="33" width="11.42578125" style="1"/>
    <col min="34" max="35" width="11.42578125" style="5"/>
    <col min="36" max="16384" width="11.42578125" style="1"/>
  </cols>
  <sheetData>
    <row r="1" spans="1:33" ht="7.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3" ht="15.75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3" ht="13.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1:33" ht="19.5" customHeight="1">
      <c r="B4" s="10" t="s">
        <v>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spans="1:33" ht="15.75" customHeight="1">
      <c r="B5" s="11" t="s">
        <v>3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3" ht="14.25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3" ht="28.5" customHeight="1">
      <c r="B7" s="12" t="s">
        <v>5</v>
      </c>
      <c r="C7" s="13">
        <v>2025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  <c r="O7" s="16" t="s">
        <v>6</v>
      </c>
      <c r="P7" s="13">
        <v>2025</v>
      </c>
      <c r="Q7" s="14"/>
      <c r="R7" s="14"/>
      <c r="S7" s="14"/>
      <c r="T7" s="14"/>
      <c r="U7" s="14"/>
      <c r="V7" s="17"/>
      <c r="W7" s="17"/>
      <c r="X7" s="17"/>
      <c r="Y7" s="17"/>
      <c r="Z7" s="17"/>
      <c r="AA7" s="17"/>
      <c r="AB7" s="16" t="s">
        <v>164</v>
      </c>
      <c r="AC7" s="12" t="s">
        <v>7</v>
      </c>
      <c r="AD7" s="16" t="s">
        <v>8</v>
      </c>
    </row>
    <row r="8" spans="1:33" ht="36.75" customHeight="1" thickBot="1">
      <c r="B8" s="18"/>
      <c r="C8" s="19" t="s">
        <v>9</v>
      </c>
      <c r="D8" s="19" t="s">
        <v>10</v>
      </c>
      <c r="E8" s="19" t="s">
        <v>11</v>
      </c>
      <c r="F8" s="19" t="s">
        <v>12</v>
      </c>
      <c r="G8" s="19" t="s">
        <v>13</v>
      </c>
      <c r="H8" s="19" t="s">
        <v>14</v>
      </c>
      <c r="I8" s="19" t="s">
        <v>15</v>
      </c>
      <c r="J8" s="19" t="s">
        <v>16</v>
      </c>
      <c r="K8" s="19" t="s">
        <v>17</v>
      </c>
      <c r="L8" s="19" t="s">
        <v>18</v>
      </c>
      <c r="M8" s="19" t="s">
        <v>19</v>
      </c>
      <c r="N8" s="19" t="s">
        <v>20</v>
      </c>
      <c r="O8" s="20"/>
      <c r="P8" s="19" t="s">
        <v>9</v>
      </c>
      <c r="Q8" s="19" t="s">
        <v>10</v>
      </c>
      <c r="R8" s="19" t="s">
        <v>11</v>
      </c>
      <c r="S8" s="19" t="s">
        <v>12</v>
      </c>
      <c r="T8" s="19" t="s">
        <v>13</v>
      </c>
      <c r="U8" s="19" t="s">
        <v>14</v>
      </c>
      <c r="V8" s="19" t="s">
        <v>15</v>
      </c>
      <c r="W8" s="19" t="s">
        <v>16</v>
      </c>
      <c r="X8" s="19" t="s">
        <v>17</v>
      </c>
      <c r="Y8" s="19" t="s">
        <v>18</v>
      </c>
      <c r="Z8" s="19" t="s">
        <v>19</v>
      </c>
      <c r="AA8" s="19" t="s">
        <v>20</v>
      </c>
      <c r="AB8" s="20"/>
      <c r="AC8" s="18"/>
      <c r="AD8" s="20"/>
    </row>
    <row r="9" spans="1:33" ht="18" customHeight="1" thickTop="1">
      <c r="B9" s="21" t="s">
        <v>21</v>
      </c>
      <c r="C9" s="22">
        <f t="shared" ref="C9:AB9" si="0">+C10+C49+C57</f>
        <v>85307.199999999997</v>
      </c>
      <c r="D9" s="22">
        <f t="shared" si="0"/>
        <v>65990</v>
      </c>
      <c r="E9" s="22">
        <f t="shared" si="0"/>
        <v>67036.700000000012</v>
      </c>
      <c r="F9" s="22">
        <f t="shared" si="0"/>
        <v>102897.40000000001</v>
      </c>
      <c r="G9" s="22">
        <f t="shared" si="0"/>
        <v>80316</v>
      </c>
      <c r="H9" s="22">
        <f t="shared" si="0"/>
        <v>70596.800000000003</v>
      </c>
      <c r="I9" s="22">
        <f t="shared" si="0"/>
        <v>76462.699999999983</v>
      </c>
      <c r="J9" s="22">
        <f t="shared" si="0"/>
        <v>70340.600000000006</v>
      </c>
      <c r="K9" s="22">
        <f t="shared" si="0"/>
        <v>67700.200000000012</v>
      </c>
      <c r="L9" s="22">
        <f t="shared" si="0"/>
        <v>79510.89999999998</v>
      </c>
      <c r="M9" s="22">
        <f t="shared" si="0"/>
        <v>66596.400000000009</v>
      </c>
      <c r="N9" s="22">
        <f>+N10+N49+N57</f>
        <v>80994</v>
      </c>
      <c r="O9" s="22">
        <f t="shared" si="0"/>
        <v>913748.89999999991</v>
      </c>
      <c r="P9" s="23">
        <f t="shared" si="0"/>
        <v>85307.198391529993</v>
      </c>
      <c r="Q9" s="23">
        <f>+Q10+Q49+Q57</f>
        <v>65990.020402949987</v>
      </c>
      <c r="R9" s="23">
        <f>+R10+R49+R57</f>
        <v>67036.678663669998</v>
      </c>
      <c r="S9" s="23">
        <f>+S10+S49+S57</f>
        <v>102896.81680732001</v>
      </c>
      <c r="T9" s="23">
        <f>+T10+T49+T57</f>
        <v>80315.965132929967</v>
      </c>
      <c r="U9" s="23">
        <f t="shared" si="0"/>
        <v>70596.510493954454</v>
      </c>
      <c r="V9" s="23">
        <f t="shared" si="0"/>
        <v>76462.62857934057</v>
      </c>
      <c r="W9" s="23">
        <f t="shared" si="0"/>
        <v>69937.864256434521</v>
      </c>
      <c r="X9" s="23">
        <f t="shared" si="0"/>
        <v>67180.470755319897</v>
      </c>
      <c r="Y9" s="23">
        <f t="shared" si="0"/>
        <v>78969.990441493093</v>
      </c>
      <c r="Z9" s="23">
        <f t="shared" si="0"/>
        <v>66890.585131122964</v>
      </c>
      <c r="AA9" s="23">
        <f t="shared" si="0"/>
        <v>73213.921582288298</v>
      </c>
      <c r="AB9" s="24">
        <f t="shared" si="0"/>
        <v>904798.65063835366</v>
      </c>
      <c r="AC9" s="24">
        <f t="shared" ref="AC9:AC65" si="1">+O9-AB9</f>
        <v>8950.2493616462452</v>
      </c>
      <c r="AD9" s="24">
        <f t="shared" ref="AD9:AD51" si="2">+O9/AB9*100</f>
        <v>100.98919791219092</v>
      </c>
      <c r="AF9" s="25"/>
    </row>
    <row r="10" spans="1:33" ht="18" customHeight="1">
      <c r="B10" s="26" t="s">
        <v>22</v>
      </c>
      <c r="C10" s="27">
        <f t="shared" ref="C10:AB10" si="3">+C11+C16+C26+C44+C47+C48</f>
        <v>83492.400000000009</v>
      </c>
      <c r="D10" s="27">
        <f t="shared" si="3"/>
        <v>64299</v>
      </c>
      <c r="E10" s="27">
        <f t="shared" si="3"/>
        <v>65444.700000000012</v>
      </c>
      <c r="F10" s="27">
        <f t="shared" si="3"/>
        <v>101262.70000000001</v>
      </c>
      <c r="G10" s="27">
        <f t="shared" si="3"/>
        <v>78642.8</v>
      </c>
      <c r="H10" s="27">
        <f t="shared" si="3"/>
        <v>68958.899999999994</v>
      </c>
      <c r="I10" s="27">
        <f t="shared" si="3"/>
        <v>74656.699999999983</v>
      </c>
      <c r="J10" s="27">
        <f t="shared" si="3"/>
        <v>68651.100000000006</v>
      </c>
      <c r="K10" s="27">
        <f t="shared" si="3"/>
        <v>66046.100000000006</v>
      </c>
      <c r="L10" s="27">
        <f t="shared" si="3"/>
        <v>77677.099999999991</v>
      </c>
      <c r="M10" s="27">
        <f t="shared" si="3"/>
        <v>64763.000000000007</v>
      </c>
      <c r="N10" s="27">
        <f>+N11+N16+N26+N44+N47+N48</f>
        <v>69732.900000000009</v>
      </c>
      <c r="O10" s="27">
        <f t="shared" si="3"/>
        <v>883627.39999999991</v>
      </c>
      <c r="P10" s="28">
        <f t="shared" si="3"/>
        <v>83492.417783439989</v>
      </c>
      <c r="Q10" s="28">
        <f t="shared" si="3"/>
        <v>64299.02507227999</v>
      </c>
      <c r="R10" s="28">
        <f>+R11+R16+R26+R44+R47+R48</f>
        <v>65444.695419060001</v>
      </c>
      <c r="S10" s="28">
        <f>+S11+S16+S26+S44+S47+S48</f>
        <v>101262.0811863</v>
      </c>
      <c r="T10" s="28">
        <f>+T11+T16+T26+T44+T47+T48</f>
        <v>78642.854279169987</v>
      </c>
      <c r="U10" s="28">
        <f t="shared" si="3"/>
        <v>68958.648658750011</v>
      </c>
      <c r="V10" s="28">
        <f t="shared" si="3"/>
        <v>74656.903902823484</v>
      </c>
      <c r="W10" s="28">
        <f t="shared" si="3"/>
        <v>68185.264741751453</v>
      </c>
      <c r="X10" s="28">
        <f t="shared" si="3"/>
        <v>65558.37340936104</v>
      </c>
      <c r="Y10" s="28">
        <f t="shared" si="3"/>
        <v>77261.781390884513</v>
      </c>
      <c r="Z10" s="28">
        <f t="shared" si="3"/>
        <v>65307.465962149559</v>
      </c>
      <c r="AA10" s="29">
        <f t="shared" si="3"/>
        <v>71510.593342012697</v>
      </c>
      <c r="AB10" s="30">
        <f t="shared" si="3"/>
        <v>884580.1051479826</v>
      </c>
      <c r="AC10" s="30">
        <f t="shared" si="1"/>
        <v>-952.70514798269141</v>
      </c>
      <c r="AD10" s="31">
        <f t="shared" si="2"/>
        <v>99.892298601060745</v>
      </c>
      <c r="AF10" s="25"/>
    </row>
    <row r="11" spans="1:33" ht="18" customHeight="1">
      <c r="B11" s="26" t="s">
        <v>23</v>
      </c>
      <c r="C11" s="27">
        <f t="shared" ref="C11:P11" si="4">SUM(C12:C15)</f>
        <v>39449.800000000003</v>
      </c>
      <c r="D11" s="27">
        <f t="shared" si="4"/>
        <v>27934.600000000002</v>
      </c>
      <c r="E11" s="27">
        <f t="shared" si="4"/>
        <v>27960.5</v>
      </c>
      <c r="F11" s="27">
        <f t="shared" si="4"/>
        <v>59551</v>
      </c>
      <c r="G11" s="27">
        <f t="shared" si="4"/>
        <v>41173.199999999997</v>
      </c>
      <c r="H11" s="27">
        <f t="shared" si="4"/>
        <v>32751.199999999997</v>
      </c>
      <c r="I11" s="27">
        <f t="shared" si="4"/>
        <v>36115.299999999996</v>
      </c>
      <c r="J11" s="27">
        <f t="shared" si="4"/>
        <v>31390.300000000003</v>
      </c>
      <c r="K11" s="27">
        <f t="shared" si="4"/>
        <v>27862.6</v>
      </c>
      <c r="L11" s="27">
        <f t="shared" si="4"/>
        <v>37300.5</v>
      </c>
      <c r="M11" s="27">
        <f t="shared" si="4"/>
        <v>28612.199999999997</v>
      </c>
      <c r="N11" s="27">
        <f>SUM(N12:N15)</f>
        <v>29279.200000000001</v>
      </c>
      <c r="O11" s="32">
        <f t="shared" si="4"/>
        <v>419380.39999999997</v>
      </c>
      <c r="P11" s="33">
        <f t="shared" si="4"/>
        <v>39449.775620759996</v>
      </c>
      <c r="Q11" s="33">
        <f t="shared" ref="Q11:AB11" si="5">SUM(Q12:Q15)</f>
        <v>27934.576127609998</v>
      </c>
      <c r="R11" s="33">
        <f>SUM(R12:R15)</f>
        <v>27960.529368110005</v>
      </c>
      <c r="S11" s="33">
        <f>SUM(S12:S15)</f>
        <v>59550.375423620004</v>
      </c>
      <c r="T11" s="33">
        <f>SUM(T12:T15)</f>
        <v>41173.236195129997</v>
      </c>
      <c r="U11" s="33">
        <f t="shared" si="5"/>
        <v>32750.92689137</v>
      </c>
      <c r="V11" s="33">
        <f t="shared" si="5"/>
        <v>36137.109210360002</v>
      </c>
      <c r="W11" s="33">
        <f t="shared" si="5"/>
        <v>30721.158182052364</v>
      </c>
      <c r="X11" s="33">
        <f t="shared" si="5"/>
        <v>27508.854572851862</v>
      </c>
      <c r="Y11" s="33">
        <f t="shared" si="5"/>
        <v>35605.624480858438</v>
      </c>
      <c r="Z11" s="33">
        <f t="shared" si="5"/>
        <v>27477.983359486261</v>
      </c>
      <c r="AA11" s="29">
        <f t="shared" si="5"/>
        <v>31931.133261670711</v>
      </c>
      <c r="AB11" s="30">
        <f t="shared" si="5"/>
        <v>418201.28269387962</v>
      </c>
      <c r="AC11" s="30">
        <f t="shared" si="1"/>
        <v>1179.1173061203444</v>
      </c>
      <c r="AD11" s="31">
        <f t="shared" si="2"/>
        <v>100.28194971056162</v>
      </c>
      <c r="AE11" s="34"/>
      <c r="AF11" s="25"/>
    </row>
    <row r="12" spans="1:33" ht="18" customHeight="1">
      <c r="B12" s="35" t="s">
        <v>24</v>
      </c>
      <c r="C12" s="36">
        <f>+[1]DGII!P12</f>
        <v>12908.9</v>
      </c>
      <c r="D12" s="36">
        <f>+[1]DGII!Q12</f>
        <v>11313.6</v>
      </c>
      <c r="E12" s="36">
        <f>+[1]DGII!R12</f>
        <v>11933.5</v>
      </c>
      <c r="F12" s="36">
        <f>+[1]DGII!S12</f>
        <v>11986.6</v>
      </c>
      <c r="G12" s="36">
        <f>+[1]DGII!T12</f>
        <v>12744.3</v>
      </c>
      <c r="H12" s="36">
        <f>+[1]DGII!U12</f>
        <v>10631.9</v>
      </c>
      <c r="I12" s="36">
        <f>+[1]DGII!V12</f>
        <v>9242</v>
      </c>
      <c r="J12" s="36">
        <f>+[1]DGII!W12</f>
        <v>10913.3</v>
      </c>
      <c r="K12" s="36">
        <f>+[1]DGII!X12</f>
        <v>10144.9</v>
      </c>
      <c r="L12" s="36">
        <f>+[1]DGII!Y12</f>
        <v>9931.7999999999993</v>
      </c>
      <c r="M12" s="36">
        <f>+[1]DGII!Z12</f>
        <v>10458.9</v>
      </c>
      <c r="N12" s="36">
        <f>+[1]DGII!AA12</f>
        <v>11537.5</v>
      </c>
      <c r="O12" s="37">
        <f>SUM(C12:N12)</f>
        <v>133747.19999999998</v>
      </c>
      <c r="P12" s="38">
        <v>12908.884647269999</v>
      </c>
      <c r="Q12" s="38">
        <v>11313.618904739998</v>
      </c>
      <c r="R12" s="38">
        <v>11933.480463440002</v>
      </c>
      <c r="S12" s="38">
        <v>11986.600503290003</v>
      </c>
      <c r="T12" s="38">
        <v>12744.33081544</v>
      </c>
      <c r="U12" s="38">
        <v>10631.663590899998</v>
      </c>
      <c r="V12" s="39">
        <v>9241.073858759999</v>
      </c>
      <c r="W12" s="39">
        <v>10828.653537086697</v>
      </c>
      <c r="X12" s="39">
        <v>10158.13032784948</v>
      </c>
      <c r="Y12" s="39">
        <v>9448.1901197225779</v>
      </c>
      <c r="Z12" s="39">
        <v>10165.286711240669</v>
      </c>
      <c r="AA12" s="39">
        <v>10881.43057078186</v>
      </c>
      <c r="AB12" s="40">
        <f>SUM(P12:AA12)</f>
        <v>132241.34405052126</v>
      </c>
      <c r="AC12" s="40">
        <f t="shared" si="1"/>
        <v>1505.8559494787187</v>
      </c>
      <c r="AD12" s="41">
        <f t="shared" si="2"/>
        <v>101.13871797076067</v>
      </c>
      <c r="AF12" s="25"/>
      <c r="AG12" s="5"/>
    </row>
    <row r="13" spans="1:33" ht="18" customHeight="1">
      <c r="B13" s="35" t="s">
        <v>25</v>
      </c>
      <c r="C13" s="36">
        <f>+[1]DGII!P13</f>
        <v>17302</v>
      </c>
      <c r="D13" s="36">
        <f>+[1]DGII!Q13</f>
        <v>12300.8</v>
      </c>
      <c r="E13" s="36">
        <f>+[1]DGII!R13</f>
        <v>11863.2</v>
      </c>
      <c r="F13" s="36">
        <f>+[1]DGII!S13</f>
        <v>40824.800000000003</v>
      </c>
      <c r="G13" s="36">
        <f>+[1]DGII!T13</f>
        <v>21556.2</v>
      </c>
      <c r="H13" s="36">
        <f>+[1]DGII!U13</f>
        <v>13687.3</v>
      </c>
      <c r="I13" s="36">
        <f>+[1]DGII!V13</f>
        <v>21721.8</v>
      </c>
      <c r="J13" s="36">
        <f>+[1]DGII!W13</f>
        <v>15323.6</v>
      </c>
      <c r="K13" s="36">
        <f>+[1]DGII!X13</f>
        <v>12940.4</v>
      </c>
      <c r="L13" s="36">
        <f>+[1]DGII!Y13</f>
        <v>22153</v>
      </c>
      <c r="M13" s="36">
        <f>+[1]DGII!Z13</f>
        <v>12368.3</v>
      </c>
      <c r="N13" s="36">
        <f>+[1]DGII!AA13</f>
        <v>12120.5</v>
      </c>
      <c r="O13" s="37">
        <f>SUM(C13:N13)</f>
        <v>214161.9</v>
      </c>
      <c r="P13" s="38">
        <v>17302.016972739999</v>
      </c>
      <c r="Q13" s="38">
        <v>12300.76386021</v>
      </c>
      <c r="R13" s="38">
        <v>11863.195447000002</v>
      </c>
      <c r="S13" s="38">
        <v>40824.15375777</v>
      </c>
      <c r="T13" s="38">
        <v>21556.216634909997</v>
      </c>
      <c r="U13" s="38">
        <v>13687.261355879999</v>
      </c>
      <c r="V13" s="39">
        <v>21721.843156290004</v>
      </c>
      <c r="W13" s="39">
        <v>14844.192156089002</v>
      </c>
      <c r="X13" s="39">
        <v>12016.384829097764</v>
      </c>
      <c r="Y13" s="39">
        <v>21033.140043659627</v>
      </c>
      <c r="Z13" s="39">
        <v>11989.684505943473</v>
      </c>
      <c r="AA13" s="39">
        <v>15576.270528171717</v>
      </c>
      <c r="AB13" s="40">
        <f>SUM(P13:AA13)</f>
        <v>214715.12324776157</v>
      </c>
      <c r="AC13" s="40">
        <f t="shared" si="1"/>
        <v>-553.2232477615762</v>
      </c>
      <c r="AD13" s="41">
        <f t="shared" si="2"/>
        <v>99.742345467150358</v>
      </c>
      <c r="AF13" s="25"/>
      <c r="AG13" s="5"/>
    </row>
    <row r="14" spans="1:33" ht="18" customHeight="1">
      <c r="B14" s="35" t="s">
        <v>26</v>
      </c>
      <c r="C14" s="36">
        <f>+[1]DGII!P14</f>
        <v>9006.4</v>
      </c>
      <c r="D14" s="36">
        <f>+[1]DGII!Q14</f>
        <v>4037.7</v>
      </c>
      <c r="E14" s="36">
        <f>+[1]DGII!R14</f>
        <v>3901.8</v>
      </c>
      <c r="F14" s="36">
        <f>+[1]DGII!S14</f>
        <v>6448.2</v>
      </c>
      <c r="G14" s="36">
        <f>+[1]DGII!T14</f>
        <v>6465.6</v>
      </c>
      <c r="H14" s="36">
        <f>+[1]DGII!U14</f>
        <v>8149.9</v>
      </c>
      <c r="I14" s="36">
        <f>+[1]DGII!V14</f>
        <v>4848.8</v>
      </c>
      <c r="J14" s="36">
        <f>+[1]DGII!W14</f>
        <v>4835.2</v>
      </c>
      <c r="K14" s="36">
        <f>+[1]DGII!X14</f>
        <v>4477.8999999999996</v>
      </c>
      <c r="L14" s="36">
        <f>+[1]DGII!Y14</f>
        <v>4917.8</v>
      </c>
      <c r="M14" s="36">
        <f>+[1]DGII!Z14</f>
        <v>5513.7</v>
      </c>
      <c r="N14" s="36">
        <f>+[1]DGII!AA14</f>
        <v>5331.2</v>
      </c>
      <c r="O14" s="37">
        <f>SUM(C14:N14)</f>
        <v>67934.2</v>
      </c>
      <c r="P14" s="38">
        <v>9006.3383217899991</v>
      </c>
      <c r="Q14" s="38">
        <v>4037.671927620001</v>
      </c>
      <c r="R14" s="38">
        <v>3901.7962275</v>
      </c>
      <c r="S14" s="38">
        <v>6448.2474293299992</v>
      </c>
      <c r="T14" s="38">
        <v>6465.5591956999997</v>
      </c>
      <c r="U14" s="38">
        <v>8149.8906354600022</v>
      </c>
      <c r="V14" s="39">
        <v>4840.0201508400014</v>
      </c>
      <c r="W14" s="39">
        <v>4803.3949556335319</v>
      </c>
      <c r="X14" s="39">
        <v>5096.2671097321218</v>
      </c>
      <c r="Y14" s="39">
        <v>4871.5788545921578</v>
      </c>
      <c r="Z14" s="39">
        <v>5103.8560305631227</v>
      </c>
      <c r="AA14" s="39">
        <v>5121.420392856875</v>
      </c>
      <c r="AB14" s="40">
        <f>SUM(P14:AA14)</f>
        <v>67846.041231617812</v>
      </c>
      <c r="AC14" s="40">
        <f t="shared" si="1"/>
        <v>88.158768382185372</v>
      </c>
      <c r="AD14" s="41">
        <f t="shared" si="2"/>
        <v>100.12993944345436</v>
      </c>
      <c r="AF14" s="25"/>
      <c r="AG14" s="5"/>
    </row>
    <row r="15" spans="1:33" ht="18" customHeight="1">
      <c r="B15" s="35" t="s">
        <v>27</v>
      </c>
      <c r="C15" s="36">
        <f>+[1]DGII!P15</f>
        <v>232.5</v>
      </c>
      <c r="D15" s="36">
        <f>+[1]DGII!Q15</f>
        <v>282.5</v>
      </c>
      <c r="E15" s="36">
        <f>+[1]DGII!R15</f>
        <v>262</v>
      </c>
      <c r="F15" s="36">
        <f>+[1]DGII!S15</f>
        <v>291.39999999999998</v>
      </c>
      <c r="G15" s="36">
        <f>+[1]DGII!T15</f>
        <v>407.1</v>
      </c>
      <c r="H15" s="36">
        <f>+[1]DGII!U15</f>
        <v>282.10000000000002</v>
      </c>
      <c r="I15" s="36">
        <f>+[1]DGII!V15</f>
        <v>302.7</v>
      </c>
      <c r="J15" s="36">
        <f>+[1]DGII!W15</f>
        <v>318.2</v>
      </c>
      <c r="K15" s="36">
        <f>+[1]DGII!X15</f>
        <v>299.39999999999998</v>
      </c>
      <c r="L15" s="36">
        <f>+[1]DGII!Y15</f>
        <v>297.89999999999998</v>
      </c>
      <c r="M15" s="36">
        <f>+[1]DGII!Z15</f>
        <v>271.3</v>
      </c>
      <c r="N15" s="36">
        <f>+[1]DGII!AA15</f>
        <v>290</v>
      </c>
      <c r="O15" s="37">
        <f>SUM(C15:N15)</f>
        <v>3537.1</v>
      </c>
      <c r="P15" s="38">
        <v>232.53567896000001</v>
      </c>
      <c r="Q15" s="38">
        <v>282.52143504000009</v>
      </c>
      <c r="R15" s="38">
        <v>262.05723017000003</v>
      </c>
      <c r="S15" s="38">
        <v>291.37373323000003</v>
      </c>
      <c r="T15" s="38">
        <v>407.12954908</v>
      </c>
      <c r="U15" s="38">
        <v>282.11130913</v>
      </c>
      <c r="V15" s="39">
        <v>334.17204446999995</v>
      </c>
      <c r="W15" s="39">
        <v>244.91753324313336</v>
      </c>
      <c r="X15" s="39">
        <v>238.07230617249832</v>
      </c>
      <c r="Y15" s="39">
        <v>252.71546288407441</v>
      </c>
      <c r="Z15" s="39">
        <v>219.15611173899748</v>
      </c>
      <c r="AA15" s="39">
        <v>352.01176986025814</v>
      </c>
      <c r="AB15" s="40">
        <f>SUM(P15:AA15)</f>
        <v>3398.7741639789615</v>
      </c>
      <c r="AC15" s="40">
        <f t="shared" si="1"/>
        <v>138.32583602103841</v>
      </c>
      <c r="AD15" s="41">
        <f t="shared" si="2"/>
        <v>104.0698742942985</v>
      </c>
      <c r="AF15" s="25"/>
      <c r="AG15" s="5"/>
    </row>
    <row r="16" spans="1:33" ht="18" customHeight="1">
      <c r="B16" s="26" t="s">
        <v>28</v>
      </c>
      <c r="C16" s="27">
        <f t="shared" ref="C16:AB16" si="6">+C17+C25</f>
        <v>3853.7</v>
      </c>
      <c r="D16" s="27">
        <f t="shared" si="6"/>
        <v>3770.2000000000003</v>
      </c>
      <c r="E16" s="27">
        <f t="shared" si="6"/>
        <v>6252.2000000000016</v>
      </c>
      <c r="F16" s="27">
        <f t="shared" si="6"/>
        <v>8025.0999999999995</v>
      </c>
      <c r="G16" s="27">
        <f t="shared" si="6"/>
        <v>4554.5999999999995</v>
      </c>
      <c r="H16" s="27">
        <f t="shared" si="6"/>
        <v>4043.5000000000005</v>
      </c>
      <c r="I16" s="27">
        <f t="shared" si="6"/>
        <v>3979.3</v>
      </c>
      <c r="J16" s="27">
        <f t="shared" si="6"/>
        <v>4519</v>
      </c>
      <c r="K16" s="27">
        <f t="shared" si="6"/>
        <v>5813.9</v>
      </c>
      <c r="L16" s="27">
        <f t="shared" si="6"/>
        <v>8326.4</v>
      </c>
      <c r="M16" s="27">
        <f t="shared" si="6"/>
        <v>4301.2999999999993</v>
      </c>
      <c r="N16" s="27">
        <f>+N17+N25</f>
        <v>4480.7000000000007</v>
      </c>
      <c r="O16" s="32">
        <f t="shared" si="6"/>
        <v>61919.9</v>
      </c>
      <c r="P16" s="28">
        <f t="shared" si="6"/>
        <v>3853.7077438900005</v>
      </c>
      <c r="Q16" s="28">
        <f t="shared" si="6"/>
        <v>3770.2278754600002</v>
      </c>
      <c r="R16" s="28">
        <f>+R17+R25</f>
        <v>6252.1904882899998</v>
      </c>
      <c r="S16" s="28">
        <f>+S17+S25</f>
        <v>8025.1311641999991</v>
      </c>
      <c r="T16" s="28">
        <f>+T17+T25</f>
        <v>4554.5848747</v>
      </c>
      <c r="U16" s="28">
        <f t="shared" si="6"/>
        <v>4043.4672593800001</v>
      </c>
      <c r="V16" s="28">
        <f t="shared" si="6"/>
        <v>3978.9264638300001</v>
      </c>
      <c r="W16" s="28">
        <f t="shared" si="6"/>
        <v>4520.9965713932379</v>
      </c>
      <c r="X16" s="28">
        <f t="shared" si="6"/>
        <v>5489.1518797329063</v>
      </c>
      <c r="Y16" s="28">
        <f t="shared" si="6"/>
        <v>8184.9658328844844</v>
      </c>
      <c r="Z16" s="28">
        <f t="shared" si="6"/>
        <v>3944.4213996512563</v>
      </c>
      <c r="AA16" s="29">
        <f t="shared" si="6"/>
        <v>4335.6005461928135</v>
      </c>
      <c r="AB16" s="30">
        <f t="shared" si="6"/>
        <v>60953.37209960469</v>
      </c>
      <c r="AC16" s="30">
        <f t="shared" si="1"/>
        <v>966.52790039531101</v>
      </c>
      <c r="AD16" s="31">
        <f t="shared" si="2"/>
        <v>101.58568405176321</v>
      </c>
      <c r="AF16" s="25"/>
      <c r="AG16" s="5"/>
    </row>
    <row r="17" spans="2:37" ht="18" customHeight="1">
      <c r="B17" s="42" t="s">
        <v>29</v>
      </c>
      <c r="C17" s="27">
        <f t="shared" ref="C17:AB17" si="7">SUM(C18:C24)</f>
        <v>3657.7999999999997</v>
      </c>
      <c r="D17" s="27">
        <f t="shared" si="7"/>
        <v>3543.9</v>
      </c>
      <c r="E17" s="27">
        <f t="shared" si="7"/>
        <v>5918.6000000000013</v>
      </c>
      <c r="F17" s="27">
        <f t="shared" si="7"/>
        <v>7773.2999999999993</v>
      </c>
      <c r="G17" s="27">
        <f t="shared" si="7"/>
        <v>4253.7</v>
      </c>
      <c r="H17" s="27">
        <f t="shared" si="7"/>
        <v>3746.1000000000004</v>
      </c>
      <c r="I17" s="27">
        <f t="shared" si="7"/>
        <v>3719.8</v>
      </c>
      <c r="J17" s="27">
        <f t="shared" si="7"/>
        <v>4206.5</v>
      </c>
      <c r="K17" s="27">
        <f t="shared" si="7"/>
        <v>5449.2</v>
      </c>
      <c r="L17" s="27">
        <f t="shared" si="7"/>
        <v>7983.4</v>
      </c>
      <c r="M17" s="27">
        <f t="shared" si="7"/>
        <v>3924.9999999999995</v>
      </c>
      <c r="N17" s="27">
        <f>SUM(N18:N24)</f>
        <v>4147.4000000000005</v>
      </c>
      <c r="O17" s="32">
        <f t="shared" si="7"/>
        <v>58324.700000000004</v>
      </c>
      <c r="P17" s="28">
        <f t="shared" si="7"/>
        <v>3657.8467681300003</v>
      </c>
      <c r="Q17" s="28">
        <f t="shared" si="7"/>
        <v>3543.9381847899999</v>
      </c>
      <c r="R17" s="28">
        <f>SUM(R18:R24)</f>
        <v>5918.6209699599995</v>
      </c>
      <c r="S17" s="28">
        <f>SUM(S18:S24)</f>
        <v>7773.2562728699995</v>
      </c>
      <c r="T17" s="28">
        <f>SUM(T18:T24)</f>
        <v>4253.7223049599997</v>
      </c>
      <c r="U17" s="28">
        <f t="shared" si="7"/>
        <v>3746.0346477799999</v>
      </c>
      <c r="V17" s="28">
        <f t="shared" si="7"/>
        <v>3719.4260669599998</v>
      </c>
      <c r="W17" s="28">
        <f t="shared" si="7"/>
        <v>4291.1126903238937</v>
      </c>
      <c r="X17" s="28">
        <f t="shared" si="7"/>
        <v>5236.952232016637</v>
      </c>
      <c r="Y17" s="28">
        <f t="shared" si="7"/>
        <v>7912.1330004209995</v>
      </c>
      <c r="Z17" s="28">
        <f t="shared" si="7"/>
        <v>3658.4408411566237</v>
      </c>
      <c r="AA17" s="29">
        <f t="shared" si="7"/>
        <v>4068.7513226065221</v>
      </c>
      <c r="AB17" s="30">
        <f t="shared" si="7"/>
        <v>57780.235301974666</v>
      </c>
      <c r="AC17" s="30">
        <f t="shared" si="1"/>
        <v>544.46469802533829</v>
      </c>
      <c r="AD17" s="31">
        <f t="shared" si="2"/>
        <v>100.94230266661224</v>
      </c>
      <c r="AF17" s="25"/>
      <c r="AG17" s="5"/>
    </row>
    <row r="18" spans="2:37" ht="18" customHeight="1">
      <c r="B18" s="43" t="s">
        <v>30</v>
      </c>
      <c r="C18" s="36">
        <f>+[1]DGII!P18</f>
        <v>133.5</v>
      </c>
      <c r="D18" s="36">
        <f>+[1]DGII!Q18</f>
        <v>511.2</v>
      </c>
      <c r="E18" s="36">
        <f>+[1]DGII!R18</f>
        <v>2130.3000000000002</v>
      </c>
      <c r="F18" s="36">
        <f>+[1]DGII!S18</f>
        <v>232.5</v>
      </c>
      <c r="G18" s="36">
        <f>+[1]DGII!T18</f>
        <v>199.3</v>
      </c>
      <c r="H18" s="36">
        <f>+[1]DGII!U18</f>
        <v>162.6</v>
      </c>
      <c r="I18" s="36">
        <f>+[1]DGII!V18</f>
        <v>150.6</v>
      </c>
      <c r="J18" s="36">
        <f>+[1]DGII!W18</f>
        <v>328.8</v>
      </c>
      <c r="K18" s="36">
        <f>+[1]DGII!X18</f>
        <v>1761.1</v>
      </c>
      <c r="L18" s="36">
        <f>+[1]DGII!Y18</f>
        <v>198.5</v>
      </c>
      <c r="M18" s="36">
        <f>+[1]DGII!Z18</f>
        <v>120.4</v>
      </c>
      <c r="N18" s="36">
        <f>+[1]DGII!AA18</f>
        <v>103.4</v>
      </c>
      <c r="O18" s="37">
        <f t="shared" ref="O18:O25" si="8">SUM(C18:N18)</f>
        <v>6032.1999999999989</v>
      </c>
      <c r="P18" s="44">
        <v>133.48413385999999</v>
      </c>
      <c r="Q18" s="44">
        <v>511.22717008999996</v>
      </c>
      <c r="R18" s="44">
        <v>2130.2893400600001</v>
      </c>
      <c r="S18" s="44">
        <v>232.48576563</v>
      </c>
      <c r="T18" s="44">
        <v>199.25444579000001</v>
      </c>
      <c r="U18" s="44">
        <v>162.56286577</v>
      </c>
      <c r="V18" s="45">
        <v>150.48613313999999</v>
      </c>
      <c r="W18" s="45">
        <v>432.80615780536755</v>
      </c>
      <c r="X18" s="45">
        <v>1849.1196902842858</v>
      </c>
      <c r="Y18" s="45">
        <v>181.80524405343138</v>
      </c>
      <c r="Z18" s="45">
        <v>241.74872521705086</v>
      </c>
      <c r="AA18" s="45">
        <v>184.23858731615471</v>
      </c>
      <c r="AB18" s="40">
        <f t="shared" ref="AB18:AB25" si="9">SUM(P18:AA18)</f>
        <v>6409.5082590162901</v>
      </c>
      <c r="AC18" s="40">
        <f t="shared" si="1"/>
        <v>-377.30825901629123</v>
      </c>
      <c r="AD18" s="41">
        <f t="shared" si="2"/>
        <v>94.113304113688756</v>
      </c>
      <c r="AF18" s="25"/>
      <c r="AG18" s="46"/>
      <c r="AJ18" s="47"/>
    </row>
    <row r="19" spans="2:37" ht="18" customHeight="1">
      <c r="B19" s="43" t="s">
        <v>31</v>
      </c>
      <c r="C19" s="36">
        <f>+[1]DGII!P19</f>
        <v>280.8</v>
      </c>
      <c r="D19" s="36">
        <f>+[1]DGII!Q19</f>
        <v>144.80000000000001</v>
      </c>
      <c r="E19" s="36">
        <f>+[1]DGII!R19</f>
        <v>363.7</v>
      </c>
      <c r="F19" s="36">
        <f>+[1]DGII!S19</f>
        <v>4321.7</v>
      </c>
      <c r="G19" s="36">
        <f>+[1]DGII!T19</f>
        <v>361.2</v>
      </c>
      <c r="H19" s="36">
        <f>+[1]DGII!U19</f>
        <v>273.5</v>
      </c>
      <c r="I19" s="36">
        <f>+[1]DGII!V19</f>
        <v>332</v>
      </c>
      <c r="J19" s="36">
        <f>+[1]DGII!W19</f>
        <v>311.7</v>
      </c>
      <c r="K19" s="36">
        <f>+[1]DGII!X19</f>
        <v>259.8</v>
      </c>
      <c r="L19" s="36">
        <f>+[1]DGII!Y19</f>
        <v>3713.5</v>
      </c>
      <c r="M19" s="36">
        <f>+[1]DGII!Z19</f>
        <v>264.2</v>
      </c>
      <c r="N19" s="36">
        <f>+[1]DGII!AA19</f>
        <v>196.6</v>
      </c>
      <c r="O19" s="37">
        <f t="shared" si="8"/>
        <v>10823.500000000002</v>
      </c>
      <c r="P19" s="44">
        <v>280.84852415</v>
      </c>
      <c r="Q19" s="44">
        <v>144.80252647999998</v>
      </c>
      <c r="R19" s="44">
        <v>363.68677230999998</v>
      </c>
      <c r="S19" s="44">
        <v>4321.7089804899997</v>
      </c>
      <c r="T19" s="44">
        <v>361.22201325999998</v>
      </c>
      <c r="U19" s="44">
        <v>273.50416856999999</v>
      </c>
      <c r="V19" s="45">
        <v>331.98751304000001</v>
      </c>
      <c r="W19" s="45">
        <v>236.832751963314</v>
      </c>
      <c r="X19" s="45">
        <v>229.84036581363213</v>
      </c>
      <c r="Y19" s="45">
        <v>4455.6867779170607</v>
      </c>
      <c r="Z19" s="45">
        <v>205.91053282733793</v>
      </c>
      <c r="AA19" s="45">
        <v>167.0682926143246</v>
      </c>
      <c r="AB19" s="40">
        <f t="shared" si="9"/>
        <v>11373.09921943567</v>
      </c>
      <c r="AC19" s="40">
        <f t="shared" si="1"/>
        <v>-549.59921943566769</v>
      </c>
      <c r="AD19" s="41">
        <f t="shared" si="2"/>
        <v>95.167551000553573</v>
      </c>
      <c r="AF19" s="25"/>
      <c r="AG19" s="5"/>
    </row>
    <row r="20" spans="2:37" ht="18" customHeight="1">
      <c r="B20" s="43" t="s">
        <v>32</v>
      </c>
      <c r="C20" s="36">
        <f>+[1]DGII!P20</f>
        <v>1004.4</v>
      </c>
      <c r="D20" s="36">
        <f>+[1]DGII!Q20</f>
        <v>1046.7</v>
      </c>
      <c r="E20" s="36">
        <f>+[1]DGII!R20</f>
        <v>1394.8</v>
      </c>
      <c r="F20" s="36">
        <f>+[1]DGII!S20</f>
        <v>1366.7</v>
      </c>
      <c r="G20" s="36">
        <f>+[1]DGII!T20</f>
        <v>1356.7</v>
      </c>
      <c r="H20" s="36">
        <f>+[1]DGII!U20</f>
        <v>1420.5</v>
      </c>
      <c r="I20" s="36">
        <f>+[1]DGII!V20</f>
        <v>1286.7</v>
      </c>
      <c r="J20" s="36">
        <f>+[1]DGII!W20</f>
        <v>1249.5999999999999</v>
      </c>
      <c r="K20" s="36">
        <f>+[1]DGII!X20</f>
        <v>1465.7</v>
      </c>
      <c r="L20" s="36">
        <f>+[1]DGII!Y20</f>
        <v>1651</v>
      </c>
      <c r="M20" s="36">
        <f>+[1]DGII!Z20</f>
        <v>1607.1</v>
      </c>
      <c r="N20" s="36">
        <f>+[1]DGII!AA20</f>
        <v>1497</v>
      </c>
      <c r="O20" s="37">
        <f t="shared" si="8"/>
        <v>16346.900000000001</v>
      </c>
      <c r="P20" s="44">
        <v>1004.3881616599999</v>
      </c>
      <c r="Q20" s="44">
        <v>1046.6638622400001</v>
      </c>
      <c r="R20" s="44">
        <v>1394.77763523</v>
      </c>
      <c r="S20" s="44">
        <v>1366.67735238</v>
      </c>
      <c r="T20" s="44">
        <v>1356.7342510399999</v>
      </c>
      <c r="U20" s="44">
        <v>1420.4660787400001</v>
      </c>
      <c r="V20" s="45">
        <v>1286.3735325599998</v>
      </c>
      <c r="W20" s="45">
        <v>1419.2373802229049</v>
      </c>
      <c r="X20" s="45">
        <v>1294.7489645753251</v>
      </c>
      <c r="Y20" s="45">
        <v>1338.0912005671437</v>
      </c>
      <c r="Z20" s="45">
        <v>1324.432251278374</v>
      </c>
      <c r="AA20" s="45">
        <v>1421.7283778824374</v>
      </c>
      <c r="AB20" s="40">
        <f t="shared" si="9"/>
        <v>15674.319048376185</v>
      </c>
      <c r="AC20" s="40">
        <f t="shared" si="1"/>
        <v>672.58095162381687</v>
      </c>
      <c r="AD20" s="41">
        <f t="shared" si="2"/>
        <v>104.29097397818691</v>
      </c>
      <c r="AF20" s="25"/>
      <c r="AG20" s="5"/>
    </row>
    <row r="21" spans="2:37" ht="18" customHeight="1">
      <c r="B21" s="43" t="s">
        <v>33</v>
      </c>
      <c r="C21" s="36">
        <f>+[1]DGII!P21</f>
        <v>222.1</v>
      </c>
      <c r="D21" s="36">
        <f>+[1]DGII!Q21</f>
        <v>216.7</v>
      </c>
      <c r="E21" s="36">
        <f>+[1]DGII!R21</f>
        <v>220.1</v>
      </c>
      <c r="F21" s="36">
        <f>+[1]DGII!S21</f>
        <v>205</v>
      </c>
      <c r="G21" s="36">
        <f>+[1]DGII!T21</f>
        <v>213.7</v>
      </c>
      <c r="H21" s="36">
        <f>+[1]DGII!U21</f>
        <v>201.8</v>
      </c>
      <c r="I21" s="36">
        <f>+[1]DGII!V21</f>
        <v>232.9</v>
      </c>
      <c r="J21" s="36">
        <f>+[1]DGII!W21</f>
        <v>216.1</v>
      </c>
      <c r="K21" s="36">
        <f>+[1]DGII!X21</f>
        <v>209.1</v>
      </c>
      <c r="L21" s="36">
        <f>+[1]DGII!Y21</f>
        <v>219.4</v>
      </c>
      <c r="M21" s="36">
        <f>+[1]DGII!Z21</f>
        <v>199.7</v>
      </c>
      <c r="N21" s="36">
        <f>+[1]DGII!AA21</f>
        <v>232.5</v>
      </c>
      <c r="O21" s="37">
        <f t="shared" si="8"/>
        <v>2589.0999999999995</v>
      </c>
      <c r="P21" s="44">
        <v>222.13958767</v>
      </c>
      <c r="Q21" s="44">
        <v>216.74264316999998</v>
      </c>
      <c r="R21" s="44">
        <v>220.08093201</v>
      </c>
      <c r="S21" s="44">
        <v>204.99305287999999</v>
      </c>
      <c r="T21" s="44">
        <v>213.71673336000001</v>
      </c>
      <c r="U21" s="44">
        <v>201.78495839999999</v>
      </c>
      <c r="V21" s="45">
        <v>232.90805849</v>
      </c>
      <c r="W21" s="45">
        <v>214.45303929611438</v>
      </c>
      <c r="X21" s="45">
        <v>208.08863913553066</v>
      </c>
      <c r="Y21" s="45">
        <v>216.30063313192318</v>
      </c>
      <c r="Z21" s="45">
        <v>204.0446549110041</v>
      </c>
      <c r="AA21" s="45">
        <v>209.41399597352529</v>
      </c>
      <c r="AB21" s="40">
        <f t="shared" si="9"/>
        <v>2564.6669284280979</v>
      </c>
      <c r="AC21" s="40">
        <f t="shared" si="1"/>
        <v>24.433071571901564</v>
      </c>
      <c r="AD21" s="41">
        <f t="shared" si="2"/>
        <v>100.95268010442497</v>
      </c>
      <c r="AF21" s="25"/>
      <c r="AG21" s="5"/>
      <c r="AK21" s="5"/>
    </row>
    <row r="22" spans="2:37" ht="18" customHeight="1">
      <c r="B22" s="43" t="s">
        <v>34</v>
      </c>
      <c r="C22" s="36">
        <f>+[1]DGII!P22</f>
        <v>97.5</v>
      </c>
      <c r="D22" s="36">
        <f>+[1]DGII!Q22</f>
        <v>99.5</v>
      </c>
      <c r="E22" s="36">
        <f>+[1]DGII!R22</f>
        <v>91.1</v>
      </c>
      <c r="F22" s="36">
        <f>+[1]DGII!S22</f>
        <v>120.1</v>
      </c>
      <c r="G22" s="36">
        <f>+[1]DGII!T22</f>
        <v>93.9</v>
      </c>
      <c r="H22" s="36">
        <f>+[1]DGII!U22</f>
        <v>111.4</v>
      </c>
      <c r="I22" s="36">
        <f>+[1]DGII!V22</f>
        <v>80.7</v>
      </c>
      <c r="J22" s="36">
        <f>+[1]DGII!W22</f>
        <v>91</v>
      </c>
      <c r="K22" s="36">
        <f>+[1]DGII!X22</f>
        <v>145.19999999999999</v>
      </c>
      <c r="L22" s="36">
        <f>+[1]DGII!Y22</f>
        <v>222.1</v>
      </c>
      <c r="M22" s="36">
        <f>+[1]DGII!Z22</f>
        <v>102.3</v>
      </c>
      <c r="N22" s="36">
        <f>+[1]DGII!AA22</f>
        <v>121.1</v>
      </c>
      <c r="O22" s="37">
        <f t="shared" si="8"/>
        <v>1375.8999999999999</v>
      </c>
      <c r="P22" s="44">
        <v>97.489206299999992</v>
      </c>
      <c r="Q22" s="44">
        <v>99.47932041</v>
      </c>
      <c r="R22" s="44">
        <v>91.156324280000007</v>
      </c>
      <c r="S22" s="44">
        <v>120.08526473000001</v>
      </c>
      <c r="T22" s="44">
        <v>93.919235400000005</v>
      </c>
      <c r="U22" s="44">
        <v>111.42616108</v>
      </c>
      <c r="V22" s="45">
        <v>80.7180769</v>
      </c>
      <c r="W22" s="45">
        <v>96.136515656186987</v>
      </c>
      <c r="X22" s="45">
        <v>97.321294699196997</v>
      </c>
      <c r="Y22" s="45">
        <v>98.261034172318261</v>
      </c>
      <c r="Z22" s="45">
        <v>92.157584393188856</v>
      </c>
      <c r="AA22" s="45">
        <v>98.898053375852484</v>
      </c>
      <c r="AB22" s="40">
        <f t="shared" si="9"/>
        <v>1177.0480713967438</v>
      </c>
      <c r="AC22" s="40">
        <f t="shared" si="1"/>
        <v>198.85192860325606</v>
      </c>
      <c r="AD22" s="41">
        <f t="shared" si="2"/>
        <v>116.89412127129934</v>
      </c>
      <c r="AF22" s="25"/>
      <c r="AK22" s="5"/>
    </row>
    <row r="23" spans="2:37" ht="18" customHeight="1">
      <c r="B23" s="48" t="s">
        <v>35</v>
      </c>
      <c r="C23" s="36">
        <f>+[1]DGII!P23</f>
        <v>1792.6</v>
      </c>
      <c r="D23" s="36">
        <f>+[1]DGII!Q23</f>
        <v>1470.6</v>
      </c>
      <c r="E23" s="36">
        <f>+[1]DGII!R23</f>
        <v>1504</v>
      </c>
      <c r="F23" s="36">
        <f>+[1]DGII!S23</f>
        <v>1449.4</v>
      </c>
      <c r="G23" s="36">
        <f>+[1]DGII!T23</f>
        <v>1903.7</v>
      </c>
      <c r="H23" s="36">
        <f>+[1]DGII!U23</f>
        <v>1471</v>
      </c>
      <c r="I23" s="36">
        <f>+[1]DGII!V23</f>
        <v>1550.9</v>
      </c>
      <c r="J23" s="36">
        <f>+[1]DGII!W23</f>
        <v>1948.5</v>
      </c>
      <c r="K23" s="36">
        <f>+[1]DGII!X23</f>
        <v>1514</v>
      </c>
      <c r="L23" s="36">
        <f>+[1]DGII!Y23</f>
        <v>1915</v>
      </c>
      <c r="M23" s="36">
        <f>+[1]DGII!Z23</f>
        <v>1569.7</v>
      </c>
      <c r="N23" s="36">
        <f>+[1]DGII!AA23</f>
        <v>1920.2</v>
      </c>
      <c r="O23" s="37">
        <f t="shared" si="8"/>
        <v>20009.599999999999</v>
      </c>
      <c r="P23" s="44">
        <v>1792.61048551</v>
      </c>
      <c r="Q23" s="44">
        <v>1470.6432900499999</v>
      </c>
      <c r="R23" s="44">
        <v>1504.01317393</v>
      </c>
      <c r="S23" s="44">
        <v>1449.3991279700001</v>
      </c>
      <c r="T23" s="44">
        <v>1903.7045772199999</v>
      </c>
      <c r="U23" s="44">
        <v>1470.9866386800002</v>
      </c>
      <c r="V23" s="45">
        <v>1550.88349128</v>
      </c>
      <c r="W23" s="45">
        <v>1842.447116930821</v>
      </c>
      <c r="X23" s="45">
        <v>1488.3630289473915</v>
      </c>
      <c r="Y23" s="45">
        <v>1573.6209155234806</v>
      </c>
      <c r="Z23" s="45">
        <v>1506.5224342784866</v>
      </c>
      <c r="AA23" s="45">
        <v>1888.1254365067914</v>
      </c>
      <c r="AB23" s="40">
        <f t="shared" si="9"/>
        <v>19441.319716826973</v>
      </c>
      <c r="AC23" s="40">
        <f t="shared" si="1"/>
        <v>568.28028317302596</v>
      </c>
      <c r="AD23" s="41">
        <f t="shared" si="2"/>
        <v>102.92305404905801</v>
      </c>
      <c r="AF23" s="25"/>
      <c r="AK23" s="5"/>
    </row>
    <row r="24" spans="2:37" ht="18" customHeight="1">
      <c r="B24" s="48" t="s">
        <v>36</v>
      </c>
      <c r="C24" s="36">
        <f>+[1]DGII!P24</f>
        <v>126.9</v>
      </c>
      <c r="D24" s="36">
        <f>+[1]DGII!Q24</f>
        <v>54.4</v>
      </c>
      <c r="E24" s="36">
        <f>+[1]DGII!R24</f>
        <v>214.6</v>
      </c>
      <c r="F24" s="36">
        <f>+[1]DGII!S24</f>
        <v>77.900000000000006</v>
      </c>
      <c r="G24" s="36">
        <f>+[1]DGII!T24</f>
        <v>125.2</v>
      </c>
      <c r="H24" s="36">
        <f>+[1]DGII!U24</f>
        <v>105.3</v>
      </c>
      <c r="I24" s="36">
        <f>+[1]DGII!V24</f>
        <v>86</v>
      </c>
      <c r="J24" s="36">
        <f>+[1]DGII!W24</f>
        <v>60.8</v>
      </c>
      <c r="K24" s="36">
        <f>+[1]DGII!X24</f>
        <v>94.3</v>
      </c>
      <c r="L24" s="36">
        <f>+[1]DGII!Y24</f>
        <v>63.9</v>
      </c>
      <c r="M24" s="36">
        <f>+[1]DGII!Z24</f>
        <v>61.6</v>
      </c>
      <c r="N24" s="36">
        <f>+[1]DGII!AA24</f>
        <v>76.599999999999994</v>
      </c>
      <c r="O24" s="37">
        <f t="shared" si="8"/>
        <v>1147.4999999999998</v>
      </c>
      <c r="P24" s="36">
        <v>126.88666898000001</v>
      </c>
      <c r="Q24" s="36">
        <v>54.379372350000004</v>
      </c>
      <c r="R24" s="36">
        <v>214.61679213999997</v>
      </c>
      <c r="S24" s="36">
        <v>77.906728790000003</v>
      </c>
      <c r="T24" s="36">
        <v>125.17104888999999</v>
      </c>
      <c r="U24" s="36">
        <v>105.30377654</v>
      </c>
      <c r="V24" s="37">
        <v>86.069261549999993</v>
      </c>
      <c r="W24" s="37">
        <v>49.199728449185272</v>
      </c>
      <c r="X24" s="37">
        <v>69.470248561275213</v>
      </c>
      <c r="Y24" s="37">
        <v>48.367195055641552</v>
      </c>
      <c r="Z24" s="37">
        <v>83.624658251181117</v>
      </c>
      <c r="AA24" s="37">
        <v>99.27857893743581</v>
      </c>
      <c r="AB24" s="40">
        <f t="shared" si="9"/>
        <v>1140.2740584947189</v>
      </c>
      <c r="AC24" s="40">
        <f t="shared" si="1"/>
        <v>7.2259415052808436</v>
      </c>
      <c r="AD24" s="41">
        <f t="shared" si="2"/>
        <v>100.63370217461755</v>
      </c>
      <c r="AF24" s="25"/>
      <c r="AK24" s="47"/>
    </row>
    <row r="25" spans="2:37" ht="18" customHeight="1">
      <c r="B25" s="42" t="s">
        <v>37</v>
      </c>
      <c r="C25" s="27">
        <f>+[1]DGII!P25</f>
        <v>195.9</v>
      </c>
      <c r="D25" s="27">
        <f>+[1]DGII!Q25</f>
        <v>226.3</v>
      </c>
      <c r="E25" s="27">
        <f>+[1]DGII!R25</f>
        <v>333.6</v>
      </c>
      <c r="F25" s="27">
        <f>+[1]DGII!S25</f>
        <v>251.8</v>
      </c>
      <c r="G25" s="27">
        <f>+[1]DGII!T25</f>
        <v>300.89999999999998</v>
      </c>
      <c r="H25" s="27">
        <f>+[1]DGII!U25</f>
        <v>297.39999999999998</v>
      </c>
      <c r="I25" s="27">
        <f>+[1]DGII!V25</f>
        <v>259.5</v>
      </c>
      <c r="J25" s="27">
        <f>+[1]DGII!W25</f>
        <v>312.5</v>
      </c>
      <c r="K25" s="27">
        <f>+[1]DGII!X25</f>
        <v>364.7</v>
      </c>
      <c r="L25" s="27">
        <f>+[1]DGII!Y25</f>
        <v>343</v>
      </c>
      <c r="M25" s="27">
        <f>+[1]DGII!Z25</f>
        <v>376.3</v>
      </c>
      <c r="N25" s="27">
        <f>+[1]DGII!AA25</f>
        <v>333.3</v>
      </c>
      <c r="O25" s="32">
        <f t="shared" si="8"/>
        <v>3595.2000000000003</v>
      </c>
      <c r="P25" s="33">
        <v>195.86097576000003</v>
      </c>
      <c r="Q25" s="33">
        <v>226.28969067000003</v>
      </c>
      <c r="R25" s="33">
        <v>333.56951833000005</v>
      </c>
      <c r="S25" s="33">
        <v>251.87489133000005</v>
      </c>
      <c r="T25" s="33">
        <v>300.86256974000003</v>
      </c>
      <c r="U25" s="33">
        <v>297.43261160000003</v>
      </c>
      <c r="V25" s="49">
        <v>259.50039687000003</v>
      </c>
      <c r="W25" s="49">
        <v>229.88388106934434</v>
      </c>
      <c r="X25" s="49">
        <v>252.19964771626957</v>
      </c>
      <c r="Y25" s="49">
        <v>272.83283246348481</v>
      </c>
      <c r="Z25" s="49">
        <v>285.98055849463265</v>
      </c>
      <c r="AA25" s="49">
        <v>266.84922358629177</v>
      </c>
      <c r="AB25" s="30">
        <f t="shared" si="9"/>
        <v>3173.1367976300235</v>
      </c>
      <c r="AC25" s="30">
        <f t="shared" si="1"/>
        <v>422.06320236997681</v>
      </c>
      <c r="AD25" s="31">
        <f t="shared" si="2"/>
        <v>113.30113478515047</v>
      </c>
      <c r="AF25" s="25"/>
    </row>
    <row r="26" spans="2:37" ht="18" customHeight="1">
      <c r="B26" s="26" t="s">
        <v>38</v>
      </c>
      <c r="C26" s="27">
        <f t="shared" ref="C26:AB26" si="10">+C27+C29+C38+C43</f>
        <v>39028.5</v>
      </c>
      <c r="D26" s="27">
        <f t="shared" si="10"/>
        <v>31479.399999999998</v>
      </c>
      <c r="E26" s="27">
        <f t="shared" si="10"/>
        <v>30100.100000000002</v>
      </c>
      <c r="F26" s="27">
        <f t="shared" si="10"/>
        <v>32559.100000000002</v>
      </c>
      <c r="G26" s="27">
        <f t="shared" si="10"/>
        <v>31922.300000000003</v>
      </c>
      <c r="H26" s="27">
        <f t="shared" si="10"/>
        <v>31217.3</v>
      </c>
      <c r="I26" s="27">
        <f t="shared" si="10"/>
        <v>33474.299999999996</v>
      </c>
      <c r="J26" s="27">
        <f t="shared" si="10"/>
        <v>31528.2</v>
      </c>
      <c r="K26" s="27">
        <f t="shared" si="10"/>
        <v>31336.799999999999</v>
      </c>
      <c r="L26" s="27">
        <f t="shared" si="10"/>
        <v>31202.299999999996</v>
      </c>
      <c r="M26" s="27">
        <f t="shared" si="10"/>
        <v>30912.9</v>
      </c>
      <c r="N26" s="27">
        <f>+N27+N29+N38+N43</f>
        <v>34924.300000000003</v>
      </c>
      <c r="O26" s="32">
        <f t="shared" si="10"/>
        <v>389685.49999999994</v>
      </c>
      <c r="P26" s="28">
        <f t="shared" si="10"/>
        <v>39028.479720549993</v>
      </c>
      <c r="Q26" s="28">
        <f t="shared" si="10"/>
        <v>31479.414932679996</v>
      </c>
      <c r="R26" s="28">
        <f t="shared" si="10"/>
        <v>30100.055924239998</v>
      </c>
      <c r="S26" s="28">
        <f t="shared" si="10"/>
        <v>32559.042294029998</v>
      </c>
      <c r="T26" s="28">
        <f t="shared" si="10"/>
        <v>31922.386096899998</v>
      </c>
      <c r="U26" s="28">
        <f t="shared" si="10"/>
        <v>31217.321317620004</v>
      </c>
      <c r="V26" s="28">
        <f t="shared" si="10"/>
        <v>33452.968026233473</v>
      </c>
      <c r="W26" s="28">
        <f t="shared" si="10"/>
        <v>31763.607758483602</v>
      </c>
      <c r="X26" s="28">
        <f t="shared" si="10"/>
        <v>31492.894286621879</v>
      </c>
      <c r="Y26" s="28">
        <f t="shared" si="10"/>
        <v>32428.216580378241</v>
      </c>
      <c r="Z26" s="28">
        <f t="shared" si="10"/>
        <v>32871.376639064918</v>
      </c>
      <c r="AA26" s="29">
        <f t="shared" si="10"/>
        <v>34194.10752226568</v>
      </c>
      <c r="AB26" s="30">
        <f t="shared" si="10"/>
        <v>392509.87109906768</v>
      </c>
      <c r="AC26" s="30">
        <f t="shared" si="1"/>
        <v>-2824.3710990677355</v>
      </c>
      <c r="AD26" s="31">
        <f t="shared" si="2"/>
        <v>99.280433103208537</v>
      </c>
      <c r="AF26" s="25"/>
    </row>
    <row r="27" spans="2:37" ht="18" customHeight="1">
      <c r="B27" s="42" t="s">
        <v>39</v>
      </c>
      <c r="C27" s="27">
        <f t="shared" ref="C27:Z27" si="11">+C28</f>
        <v>21901.9</v>
      </c>
      <c r="D27" s="27">
        <f t="shared" si="11"/>
        <v>17624.8</v>
      </c>
      <c r="E27" s="27">
        <f t="shared" si="11"/>
        <v>16953.7</v>
      </c>
      <c r="F27" s="27">
        <f t="shared" si="11"/>
        <v>18555.400000000001</v>
      </c>
      <c r="G27" s="27">
        <f t="shared" si="11"/>
        <v>16861.400000000001</v>
      </c>
      <c r="H27" s="27">
        <f t="shared" si="11"/>
        <v>17399.099999999999</v>
      </c>
      <c r="I27" s="27">
        <f t="shared" si="11"/>
        <v>17189.3</v>
      </c>
      <c r="J27" s="27">
        <f t="shared" si="11"/>
        <v>18612.3</v>
      </c>
      <c r="K27" s="27">
        <f t="shared" si="11"/>
        <v>17448.7</v>
      </c>
      <c r="L27" s="27">
        <f t="shared" si="11"/>
        <v>16529.8</v>
      </c>
      <c r="M27" s="27">
        <f t="shared" si="11"/>
        <v>17564.900000000001</v>
      </c>
      <c r="N27" s="27">
        <f>+N28</f>
        <v>19749.8</v>
      </c>
      <c r="O27" s="32">
        <f>+O28</f>
        <v>216391.09999999998</v>
      </c>
      <c r="P27" s="28">
        <f t="shared" si="11"/>
        <v>21901.899594169998</v>
      </c>
      <c r="Q27" s="28">
        <f t="shared" si="11"/>
        <v>17624.828854169999</v>
      </c>
      <c r="R27" s="28">
        <f t="shared" si="11"/>
        <v>16953.6465393</v>
      </c>
      <c r="S27" s="28">
        <f t="shared" si="11"/>
        <v>18555.403902900001</v>
      </c>
      <c r="T27" s="28">
        <f t="shared" si="11"/>
        <v>16861.428390019999</v>
      </c>
      <c r="U27" s="28">
        <f t="shared" si="11"/>
        <v>17399.073409680001</v>
      </c>
      <c r="V27" s="28">
        <f t="shared" si="11"/>
        <v>17189.298768339999</v>
      </c>
      <c r="W27" s="28">
        <f t="shared" si="11"/>
        <v>18453.617687043163</v>
      </c>
      <c r="X27" s="28">
        <f t="shared" si="11"/>
        <v>18204.113429248689</v>
      </c>
      <c r="Y27" s="28">
        <f t="shared" si="11"/>
        <v>16712.030752305876</v>
      </c>
      <c r="Z27" s="28">
        <f t="shared" si="11"/>
        <v>18720.144782114738</v>
      </c>
      <c r="AA27" s="29">
        <f>+AA28</f>
        <v>19271.248368324108</v>
      </c>
      <c r="AB27" s="30">
        <f>+AB28</f>
        <v>217846.73447761656</v>
      </c>
      <c r="AC27" s="30">
        <f t="shared" si="1"/>
        <v>-1455.6344776165788</v>
      </c>
      <c r="AD27" s="31">
        <f t="shared" si="2"/>
        <v>99.331807988259683</v>
      </c>
      <c r="AF27" s="25"/>
    </row>
    <row r="28" spans="2:37" ht="18" customHeight="1">
      <c r="B28" s="50" t="s">
        <v>40</v>
      </c>
      <c r="C28" s="36">
        <f>+[1]DGII!P28</f>
        <v>21901.9</v>
      </c>
      <c r="D28" s="36">
        <f>+[1]DGII!Q28</f>
        <v>17624.8</v>
      </c>
      <c r="E28" s="36">
        <f>+[1]DGII!R28</f>
        <v>16953.7</v>
      </c>
      <c r="F28" s="36">
        <f>+[1]DGII!S28</f>
        <v>18555.400000000001</v>
      </c>
      <c r="G28" s="36">
        <f>+[1]DGII!T28</f>
        <v>16861.400000000001</v>
      </c>
      <c r="H28" s="36">
        <f>+[1]DGII!U28</f>
        <v>17399.099999999999</v>
      </c>
      <c r="I28" s="36">
        <f>+[1]DGII!V28</f>
        <v>17189.3</v>
      </c>
      <c r="J28" s="36">
        <f>+[1]DGII!W28</f>
        <v>18612.3</v>
      </c>
      <c r="K28" s="36">
        <f>+[1]DGII!X28</f>
        <v>17448.7</v>
      </c>
      <c r="L28" s="36">
        <f>+[1]DGII!Y28</f>
        <v>16529.8</v>
      </c>
      <c r="M28" s="36">
        <f>+[1]DGII!Z28</f>
        <v>17564.900000000001</v>
      </c>
      <c r="N28" s="36">
        <f>+[1]DGII!AA28</f>
        <v>19749.8</v>
      </c>
      <c r="O28" s="37">
        <f>SUM(C28:N28)</f>
        <v>216391.09999999998</v>
      </c>
      <c r="P28" s="44">
        <v>21901.899594169998</v>
      </c>
      <c r="Q28" s="44">
        <v>17624.828854169999</v>
      </c>
      <c r="R28" s="44">
        <v>16953.6465393</v>
      </c>
      <c r="S28" s="44">
        <v>18555.403902900001</v>
      </c>
      <c r="T28" s="44">
        <v>16861.428390019999</v>
      </c>
      <c r="U28" s="44">
        <v>17399.073409680001</v>
      </c>
      <c r="V28" s="45">
        <v>17189.298768339999</v>
      </c>
      <c r="W28" s="45">
        <v>18453.617687043163</v>
      </c>
      <c r="X28" s="45">
        <v>18204.113429248689</v>
      </c>
      <c r="Y28" s="45">
        <v>16712.030752305876</v>
      </c>
      <c r="Z28" s="45">
        <v>18720.144782114738</v>
      </c>
      <c r="AA28" s="45">
        <v>19271.248368324108</v>
      </c>
      <c r="AB28" s="40">
        <f>SUM(P28:AA28)</f>
        <v>217846.73447761656</v>
      </c>
      <c r="AC28" s="40">
        <f t="shared" si="1"/>
        <v>-1455.6344776165788</v>
      </c>
      <c r="AD28" s="41">
        <f t="shared" si="2"/>
        <v>99.331807988259683</v>
      </c>
      <c r="AF28" s="25"/>
      <c r="AK28" s="47"/>
    </row>
    <row r="29" spans="2:37" ht="18" customHeight="1">
      <c r="B29" s="51" t="s">
        <v>41</v>
      </c>
      <c r="C29" s="27">
        <f t="shared" ref="C29:Z29" si="12">SUM(C30:C37)</f>
        <v>13760.699999999999</v>
      </c>
      <c r="D29" s="27">
        <f t="shared" si="12"/>
        <v>10868.3</v>
      </c>
      <c r="E29" s="27">
        <f t="shared" si="12"/>
        <v>10847.2</v>
      </c>
      <c r="F29" s="27">
        <f t="shared" si="12"/>
        <v>11924.2</v>
      </c>
      <c r="G29" s="27">
        <f t="shared" si="12"/>
        <v>12746.499999999998</v>
      </c>
      <c r="H29" s="27">
        <f t="shared" si="12"/>
        <v>11542.599999999999</v>
      </c>
      <c r="I29" s="27">
        <f t="shared" si="12"/>
        <v>13845.9</v>
      </c>
      <c r="J29" s="27">
        <f t="shared" si="12"/>
        <v>10673.1</v>
      </c>
      <c r="K29" s="27">
        <f t="shared" si="12"/>
        <v>11665</v>
      </c>
      <c r="L29" s="27">
        <f t="shared" si="12"/>
        <v>12433.399999999998</v>
      </c>
      <c r="M29" s="27">
        <f t="shared" si="12"/>
        <v>10909.3</v>
      </c>
      <c r="N29" s="27">
        <f>SUM(N30:N37)</f>
        <v>12027.400000000001</v>
      </c>
      <c r="O29" s="32">
        <f t="shared" si="12"/>
        <v>143243.6</v>
      </c>
      <c r="P29" s="28">
        <f t="shared" si="12"/>
        <v>13760.675806939998</v>
      </c>
      <c r="Q29" s="28">
        <f t="shared" si="12"/>
        <v>10868.253972409999</v>
      </c>
      <c r="R29" s="28">
        <f t="shared" si="12"/>
        <v>10847.181894819998</v>
      </c>
      <c r="S29" s="28">
        <f t="shared" si="12"/>
        <v>11924.167835209999</v>
      </c>
      <c r="T29" s="28">
        <f t="shared" si="12"/>
        <v>12746.50683957</v>
      </c>
      <c r="U29" s="28">
        <f t="shared" si="12"/>
        <v>11542.64554417</v>
      </c>
      <c r="V29" s="28">
        <f t="shared" si="12"/>
        <v>13845.953309479999</v>
      </c>
      <c r="W29" s="28">
        <f t="shared" si="12"/>
        <v>11055.795249711957</v>
      </c>
      <c r="X29" s="28">
        <f t="shared" si="12"/>
        <v>10983.788222198851</v>
      </c>
      <c r="Y29" s="28">
        <f t="shared" si="12"/>
        <v>12994.20143076676</v>
      </c>
      <c r="Z29" s="28">
        <f t="shared" si="12"/>
        <v>11217.234531225911</v>
      </c>
      <c r="AA29" s="29">
        <f>SUM(AA30:AA37)</f>
        <v>11490.306598236393</v>
      </c>
      <c r="AB29" s="30">
        <f>SUM(AB30:AB37)</f>
        <v>143276.71123473984</v>
      </c>
      <c r="AC29" s="30">
        <f t="shared" si="1"/>
        <v>-33.111234739830252</v>
      </c>
      <c r="AD29" s="31">
        <f t="shared" si="2"/>
        <v>99.97689000923144</v>
      </c>
      <c r="AF29" s="25"/>
    </row>
    <row r="30" spans="2:37" ht="18" customHeight="1">
      <c r="B30" s="50" t="s">
        <v>42</v>
      </c>
      <c r="C30" s="36">
        <f>+[1]DGII!P30</f>
        <v>5006.6000000000004</v>
      </c>
      <c r="D30" s="36">
        <f>+[1]DGII!Q30</f>
        <v>4257.3</v>
      </c>
      <c r="E30" s="36">
        <f>+[1]DGII!R30</f>
        <v>4350.6000000000004</v>
      </c>
      <c r="F30" s="36">
        <f>+[1]DGII!S30</f>
        <v>4448.3999999999996</v>
      </c>
      <c r="G30" s="36">
        <f>+[1]DGII!T30</f>
        <v>4942.8999999999996</v>
      </c>
      <c r="H30" s="36">
        <f>+[1]DGII!U30</f>
        <v>4275.3999999999996</v>
      </c>
      <c r="I30" s="36">
        <f>+[1]DGII!V30</f>
        <v>5500</v>
      </c>
      <c r="J30" s="36">
        <f>+[1]DGII!W30</f>
        <v>3400</v>
      </c>
      <c r="K30" s="36">
        <f>+[1]DGII!X30</f>
        <v>4099.3999999999996</v>
      </c>
      <c r="L30" s="36">
        <f>+[1]DGII!Y30</f>
        <v>4805.3</v>
      </c>
      <c r="M30" s="36">
        <f>+[1]DGII!Z30</f>
        <v>3791.1</v>
      </c>
      <c r="N30" s="36">
        <f>+[1]DGII!AA30</f>
        <v>4656.8999999999996</v>
      </c>
      <c r="O30" s="37">
        <f t="shared" ref="O30:O48" si="13">SUM(C30:N30)</f>
        <v>53533.900000000009</v>
      </c>
      <c r="P30" s="44">
        <v>5006.5854590400004</v>
      </c>
      <c r="Q30" s="44">
        <v>4257.3273494799996</v>
      </c>
      <c r="R30" s="44">
        <v>4350.59220095</v>
      </c>
      <c r="S30" s="44">
        <v>4448.4464939300005</v>
      </c>
      <c r="T30" s="44">
        <v>4942.8411765699993</v>
      </c>
      <c r="U30" s="44">
        <v>4275.4498173800002</v>
      </c>
      <c r="V30" s="45">
        <v>5500.0332600399997</v>
      </c>
      <c r="W30" s="45">
        <v>3780.2116341173337</v>
      </c>
      <c r="X30" s="45">
        <v>3958.7673575821768</v>
      </c>
      <c r="Y30" s="45">
        <v>5123.583332210449</v>
      </c>
      <c r="Z30" s="45">
        <v>3990.9707047551451</v>
      </c>
      <c r="AA30" s="45">
        <v>4080.1590634347185</v>
      </c>
      <c r="AB30" s="40">
        <f t="shared" ref="AB30:AB37" si="14">SUM(P30:AA30)</f>
        <v>53714.967849489818</v>
      </c>
      <c r="AC30" s="40">
        <f t="shared" si="1"/>
        <v>-181.0678494898093</v>
      </c>
      <c r="AD30" s="41">
        <f t="shared" si="2"/>
        <v>99.66290988017127</v>
      </c>
      <c r="AF30" s="25"/>
    </row>
    <row r="31" spans="2:37" ht="18" customHeight="1">
      <c r="B31" s="50" t="s">
        <v>43</v>
      </c>
      <c r="C31" s="36">
        <f>+[1]DGII!P31</f>
        <v>2957.2</v>
      </c>
      <c r="D31" s="36">
        <f>+[1]DGII!Q31</f>
        <v>2520.6</v>
      </c>
      <c r="E31" s="36">
        <f>+[1]DGII!R31</f>
        <v>2544.4</v>
      </c>
      <c r="F31" s="36">
        <f>+[1]DGII!S31</f>
        <v>2598.6</v>
      </c>
      <c r="G31" s="36">
        <f>+[1]DGII!T31</f>
        <v>2876.1</v>
      </c>
      <c r="H31" s="36">
        <f>+[1]DGII!U31</f>
        <v>2478.1999999999998</v>
      </c>
      <c r="I31" s="36">
        <f>+[1]DGII!V31</f>
        <v>3372.1</v>
      </c>
      <c r="J31" s="36">
        <f>+[1]DGII!W31</f>
        <v>2375.1</v>
      </c>
      <c r="K31" s="36">
        <f>+[1]DGII!X31</f>
        <v>2611.8000000000002</v>
      </c>
      <c r="L31" s="36">
        <f>+[1]DGII!Y31</f>
        <v>3047</v>
      </c>
      <c r="M31" s="36">
        <f>+[1]DGII!Z31</f>
        <v>2492.4</v>
      </c>
      <c r="N31" s="36">
        <f>+[1]DGII!AA31</f>
        <v>2935.3</v>
      </c>
      <c r="O31" s="37">
        <f t="shared" si="13"/>
        <v>32808.799999999996</v>
      </c>
      <c r="P31" s="44">
        <v>2957.1784920300001</v>
      </c>
      <c r="Q31" s="44">
        <v>2520.5948452299999</v>
      </c>
      <c r="R31" s="44">
        <v>2544.3778128099998</v>
      </c>
      <c r="S31" s="44">
        <v>2598.6291073100001</v>
      </c>
      <c r="T31" s="44">
        <v>2876.0991946500003</v>
      </c>
      <c r="U31" s="44">
        <v>2478.1658135600001</v>
      </c>
      <c r="V31" s="45">
        <v>3372.08467316</v>
      </c>
      <c r="W31" s="45">
        <v>2375.1071885700003</v>
      </c>
      <c r="X31" s="45">
        <v>2333.1744215483536</v>
      </c>
      <c r="Y31" s="45">
        <v>3106.9848513368975</v>
      </c>
      <c r="Z31" s="45">
        <v>2337.0141850151604</v>
      </c>
      <c r="AA31" s="45">
        <v>2471.7271207619083</v>
      </c>
      <c r="AB31" s="40">
        <f t="shared" si="14"/>
        <v>31971.137705982317</v>
      </c>
      <c r="AC31" s="40">
        <f t="shared" si="1"/>
        <v>837.66229401767851</v>
      </c>
      <c r="AD31" s="41">
        <f t="shared" si="2"/>
        <v>102.62005782127966</v>
      </c>
      <c r="AF31" s="25"/>
    </row>
    <row r="32" spans="2:37" ht="18" customHeight="1">
      <c r="B32" s="50" t="s">
        <v>44</v>
      </c>
      <c r="C32" s="36">
        <f>+[1]DGII!P32</f>
        <v>1194.8</v>
      </c>
      <c r="D32" s="36">
        <f>+[1]DGII!Q32</f>
        <v>506.2</v>
      </c>
      <c r="E32" s="36">
        <f>+[1]DGII!R32</f>
        <v>573.29999999999995</v>
      </c>
      <c r="F32" s="36">
        <f>+[1]DGII!S32</f>
        <v>809.6</v>
      </c>
      <c r="G32" s="36">
        <f>+[1]DGII!T32</f>
        <v>701.4</v>
      </c>
      <c r="H32" s="36">
        <f>+[1]DGII!U32</f>
        <v>787.5</v>
      </c>
      <c r="I32" s="36">
        <f>+[1]DGII!V32</f>
        <v>833.5</v>
      </c>
      <c r="J32" s="36">
        <f>+[1]DGII!W32</f>
        <v>601</v>
      </c>
      <c r="K32" s="36">
        <f>+[1]DGII!X32</f>
        <v>721.1</v>
      </c>
      <c r="L32" s="36">
        <f>+[1]DGII!Y32</f>
        <v>837.8</v>
      </c>
      <c r="M32" s="36">
        <f>+[1]DGII!Z32</f>
        <v>797.8</v>
      </c>
      <c r="N32" s="36">
        <f>+[1]DGII!AA32</f>
        <v>742.2</v>
      </c>
      <c r="O32" s="37">
        <f t="shared" si="13"/>
        <v>9106.2000000000007</v>
      </c>
      <c r="P32" s="44">
        <v>1194.7989624100001</v>
      </c>
      <c r="Q32" s="44">
        <v>506.18150649</v>
      </c>
      <c r="R32" s="44">
        <v>573.28393612000002</v>
      </c>
      <c r="S32" s="44">
        <v>809.55086058000018</v>
      </c>
      <c r="T32" s="44">
        <v>701.44473186000005</v>
      </c>
      <c r="U32" s="44">
        <v>787.48951868000017</v>
      </c>
      <c r="V32" s="45">
        <v>833.55497561000004</v>
      </c>
      <c r="W32" s="45">
        <v>600.99934821999989</v>
      </c>
      <c r="X32" s="45">
        <v>663.73426717210941</v>
      </c>
      <c r="Y32" s="45">
        <v>808.53118079985484</v>
      </c>
      <c r="Z32" s="45">
        <v>847.88997166843887</v>
      </c>
      <c r="AA32" s="45">
        <v>885.92413808226604</v>
      </c>
      <c r="AB32" s="40">
        <f t="shared" si="14"/>
        <v>9213.383397692669</v>
      </c>
      <c r="AC32" s="40">
        <f t="shared" si="1"/>
        <v>-107.18339769266822</v>
      </c>
      <c r="AD32" s="41">
        <f t="shared" si="2"/>
        <v>98.836655405879341</v>
      </c>
      <c r="AF32" s="25"/>
    </row>
    <row r="33" spans="1:32" ht="18" customHeight="1">
      <c r="B33" s="50" t="s">
        <v>45</v>
      </c>
      <c r="C33" s="36">
        <f>+[1]DGII!P33</f>
        <v>2517.1999999999998</v>
      </c>
      <c r="D33" s="36">
        <f>+[1]DGII!Q33</f>
        <v>1589.5</v>
      </c>
      <c r="E33" s="36">
        <f>+[1]DGII!R33</f>
        <v>1416.7</v>
      </c>
      <c r="F33" s="36">
        <f>+[1]DGII!S33</f>
        <v>1785.4</v>
      </c>
      <c r="G33" s="36">
        <f>+[1]DGII!T33</f>
        <v>1839.9</v>
      </c>
      <c r="H33" s="36">
        <f>+[1]DGII!U33</f>
        <v>1882.7</v>
      </c>
      <c r="I33" s="36">
        <f>+[1]DGII!V33</f>
        <v>1906</v>
      </c>
      <c r="J33" s="36">
        <f>+[1]DGII!W33</f>
        <v>2021.6</v>
      </c>
      <c r="K33" s="36">
        <f>+[1]DGII!X33</f>
        <v>2122.1999999999998</v>
      </c>
      <c r="L33" s="36">
        <f>+[1]DGII!Y33</f>
        <v>1707.9</v>
      </c>
      <c r="M33" s="36">
        <f>+[1]DGII!Z33</f>
        <v>1763.1</v>
      </c>
      <c r="N33" s="36">
        <f>+[1]DGII!AA33</f>
        <v>1767</v>
      </c>
      <c r="O33" s="37">
        <f t="shared" si="13"/>
        <v>22319.200000000001</v>
      </c>
      <c r="P33" s="44">
        <v>2517.1766620900003</v>
      </c>
      <c r="Q33" s="44">
        <v>1589.4794653499998</v>
      </c>
      <c r="R33" s="44">
        <v>1416.66553544</v>
      </c>
      <c r="S33" s="44">
        <v>1785.34297997</v>
      </c>
      <c r="T33" s="44">
        <v>1839.8844437400001</v>
      </c>
      <c r="U33" s="44">
        <v>1882.6825690999999</v>
      </c>
      <c r="V33" s="45">
        <v>1906.00137948</v>
      </c>
      <c r="W33" s="45">
        <v>2021.5835408800001</v>
      </c>
      <c r="X33" s="45">
        <v>1874.460100543814</v>
      </c>
      <c r="Y33" s="45">
        <v>1883.0423395489499</v>
      </c>
      <c r="Z33" s="45">
        <v>1939.8963362001243</v>
      </c>
      <c r="AA33" s="45">
        <v>1961.1337963810024</v>
      </c>
      <c r="AB33" s="40">
        <f t="shared" si="14"/>
        <v>22617.349148723886</v>
      </c>
      <c r="AC33" s="40">
        <f t="shared" si="1"/>
        <v>-298.14914872388545</v>
      </c>
      <c r="AD33" s="41">
        <f t="shared" si="2"/>
        <v>98.681767935033591</v>
      </c>
      <c r="AF33" s="25"/>
    </row>
    <row r="34" spans="1:32" ht="18" customHeight="1">
      <c r="B34" s="50" t="s">
        <v>46</v>
      </c>
      <c r="C34" s="36">
        <f>+[1]DGII!P34</f>
        <v>44.9</v>
      </c>
      <c r="D34" s="36">
        <f>+[1]DGII!Q34</f>
        <v>27.7</v>
      </c>
      <c r="E34" s="36">
        <f>+[1]DGII!R34</f>
        <v>30.6</v>
      </c>
      <c r="F34" s="36">
        <f>+[1]DGII!S34</f>
        <v>63.6</v>
      </c>
      <c r="G34" s="36">
        <f>+[1]DGII!T34</f>
        <v>20.9</v>
      </c>
      <c r="H34" s="36">
        <f>+[1]DGII!U34</f>
        <v>34.9</v>
      </c>
      <c r="I34" s="36">
        <f>+[1]DGII!V34</f>
        <v>32.299999999999997</v>
      </c>
      <c r="J34" s="36">
        <f>+[1]DGII!W34</f>
        <v>30.4</v>
      </c>
      <c r="K34" s="36">
        <f>+[1]DGII!X34</f>
        <v>34.200000000000003</v>
      </c>
      <c r="L34" s="36">
        <f>+[1]DGII!Y34</f>
        <v>35.4</v>
      </c>
      <c r="M34" s="36">
        <f>+[1]DGII!Z34</f>
        <v>44.2</v>
      </c>
      <c r="N34" s="36">
        <f>+[1]DGII!AA34</f>
        <v>43.2</v>
      </c>
      <c r="O34" s="37">
        <f t="shared" si="13"/>
        <v>442.2999999999999</v>
      </c>
      <c r="P34" s="44">
        <v>44.88749224</v>
      </c>
      <c r="Q34" s="44">
        <v>27.711096920000003</v>
      </c>
      <c r="R34" s="44">
        <v>30.652958870000003</v>
      </c>
      <c r="S34" s="44">
        <v>63.592696179999997</v>
      </c>
      <c r="T34" s="44">
        <v>20.888298460000001</v>
      </c>
      <c r="U34" s="44">
        <v>34.910490609999997</v>
      </c>
      <c r="V34" s="45">
        <v>32.308437399999995</v>
      </c>
      <c r="W34" s="45">
        <v>30.394858510000002</v>
      </c>
      <c r="X34" s="45">
        <v>33.01076980387397</v>
      </c>
      <c r="Y34" s="45">
        <v>28.609360096210445</v>
      </c>
      <c r="Z34" s="45">
        <v>35.181146697992475</v>
      </c>
      <c r="AA34" s="45">
        <v>28.908951149494417</v>
      </c>
      <c r="AB34" s="40">
        <f t="shared" si="14"/>
        <v>411.05655693757132</v>
      </c>
      <c r="AC34" s="40">
        <f t="shared" si="1"/>
        <v>31.243443062428582</v>
      </c>
      <c r="AD34" s="41">
        <f t="shared" si="2"/>
        <v>107.60076503710259</v>
      </c>
      <c r="AF34" s="25"/>
    </row>
    <row r="35" spans="1:32" ht="18" customHeight="1">
      <c r="B35" s="50" t="s">
        <v>47</v>
      </c>
      <c r="C35" s="36">
        <f>+[1]DGII!P35</f>
        <v>826.3</v>
      </c>
      <c r="D35" s="36">
        <f>+[1]DGII!Q35</f>
        <v>817.4</v>
      </c>
      <c r="E35" s="36">
        <f>+[1]DGII!R35</f>
        <v>795.2</v>
      </c>
      <c r="F35" s="36">
        <f>+[1]DGII!S35</f>
        <v>810.5</v>
      </c>
      <c r="G35" s="36">
        <f>+[1]DGII!T35</f>
        <v>805.3</v>
      </c>
      <c r="H35" s="36">
        <f>+[1]DGII!U35</f>
        <v>819.1</v>
      </c>
      <c r="I35" s="36">
        <f>+[1]DGII!V35</f>
        <v>816.7</v>
      </c>
      <c r="J35" s="36">
        <f>+[1]DGII!W35</f>
        <v>805.1</v>
      </c>
      <c r="K35" s="36">
        <f>+[1]DGII!X35</f>
        <v>828.4</v>
      </c>
      <c r="L35" s="36">
        <f>+[1]DGII!Y35</f>
        <v>813.9</v>
      </c>
      <c r="M35" s="36">
        <f>+[1]DGII!Z35</f>
        <v>814.8</v>
      </c>
      <c r="N35" s="36">
        <f>+[1]DGII!AA35</f>
        <v>806.7</v>
      </c>
      <c r="O35" s="37">
        <f t="shared" si="13"/>
        <v>9759.4</v>
      </c>
      <c r="P35" s="38">
        <v>826.32748072000004</v>
      </c>
      <c r="Q35" s="38">
        <v>817.36742949999996</v>
      </c>
      <c r="R35" s="38">
        <v>795.18728532</v>
      </c>
      <c r="S35" s="38">
        <v>810.49739778999992</v>
      </c>
      <c r="T35" s="38">
        <v>805.31050648000007</v>
      </c>
      <c r="U35" s="38">
        <v>819.07585348999999</v>
      </c>
      <c r="V35" s="39">
        <v>816.67369463</v>
      </c>
      <c r="W35" s="39">
        <v>805.14223870000001</v>
      </c>
      <c r="X35" s="39">
        <v>810.02016149566134</v>
      </c>
      <c r="Y35" s="39">
        <v>804.53886226554584</v>
      </c>
      <c r="Z35" s="39">
        <v>813.63709676713654</v>
      </c>
      <c r="AA35" s="39">
        <v>817.44933754978558</v>
      </c>
      <c r="AB35" s="40">
        <f t="shared" si="14"/>
        <v>9741.2273447081297</v>
      </c>
      <c r="AC35" s="40">
        <f t="shared" si="1"/>
        <v>18.172655291869887</v>
      </c>
      <c r="AD35" s="41">
        <f t="shared" si="2"/>
        <v>100.18655406191441</v>
      </c>
      <c r="AF35" s="25"/>
    </row>
    <row r="36" spans="1:32" ht="18" customHeight="1">
      <c r="B36" s="50" t="s">
        <v>48</v>
      </c>
      <c r="C36" s="36">
        <f>+[1]DGII!P36</f>
        <v>1205.7</v>
      </c>
      <c r="D36" s="36">
        <f>+[1]DGII!Q36</f>
        <v>1144.0999999999999</v>
      </c>
      <c r="E36" s="36">
        <f>+[1]DGII!R36</f>
        <v>1132.9000000000001</v>
      </c>
      <c r="F36" s="36">
        <f>+[1]DGII!S36</f>
        <v>1408.1</v>
      </c>
      <c r="G36" s="36">
        <f>+[1]DGII!T36</f>
        <v>1550.6</v>
      </c>
      <c r="H36" s="36">
        <f>+[1]DGII!U36</f>
        <v>1261.4000000000001</v>
      </c>
      <c r="I36" s="36">
        <f>+[1]DGII!V36</f>
        <v>1381.9</v>
      </c>
      <c r="J36" s="36">
        <f>+[1]DGII!W36</f>
        <v>1439.9</v>
      </c>
      <c r="K36" s="36">
        <f>+[1]DGII!X36</f>
        <v>1244.4000000000001</v>
      </c>
      <c r="L36" s="36">
        <f>+[1]DGII!Y36</f>
        <v>1182.3</v>
      </c>
      <c r="M36" s="36">
        <f>+[1]DGII!Z36</f>
        <v>1202.4000000000001</v>
      </c>
      <c r="N36" s="36">
        <f>+[1]DGII!AA36</f>
        <v>1076.0999999999999</v>
      </c>
      <c r="O36" s="37">
        <f t="shared" si="13"/>
        <v>15229.799999999997</v>
      </c>
      <c r="P36" s="38">
        <v>1205.6657584100001</v>
      </c>
      <c r="Q36" s="38">
        <v>1144.0687794400001</v>
      </c>
      <c r="R36" s="38">
        <v>1132.9021653099999</v>
      </c>
      <c r="S36" s="38">
        <v>1408.10829945</v>
      </c>
      <c r="T36" s="38">
        <v>1550.61848781</v>
      </c>
      <c r="U36" s="38">
        <v>1261.45148135</v>
      </c>
      <c r="V36" s="39">
        <v>1381.87688916</v>
      </c>
      <c r="W36" s="39">
        <v>1438.6970384000001</v>
      </c>
      <c r="X36" s="39">
        <v>1307.2011440528602</v>
      </c>
      <c r="Y36" s="39">
        <v>1231.0788074370143</v>
      </c>
      <c r="Z36" s="39">
        <v>1252.6450901219125</v>
      </c>
      <c r="AA36" s="39">
        <v>1241.3257258365875</v>
      </c>
      <c r="AB36" s="40">
        <f t="shared" si="14"/>
        <v>15555.639666778374</v>
      </c>
      <c r="AC36" s="40">
        <f t="shared" si="1"/>
        <v>-325.83966677837634</v>
      </c>
      <c r="AD36" s="41">
        <f t="shared" si="2"/>
        <v>97.905327754060409</v>
      </c>
      <c r="AF36" s="25"/>
    </row>
    <row r="37" spans="1:32" ht="18" customHeight="1">
      <c r="B37" s="50" t="s">
        <v>36</v>
      </c>
      <c r="C37" s="36">
        <f>+[1]DGII!P37</f>
        <v>8</v>
      </c>
      <c r="D37" s="36">
        <f>+[1]DGII!Q37</f>
        <v>5.5</v>
      </c>
      <c r="E37" s="36">
        <f>+[1]DGII!R37</f>
        <v>3.5</v>
      </c>
      <c r="F37" s="36">
        <f>+[1]DGII!S37</f>
        <v>0</v>
      </c>
      <c r="G37" s="36">
        <f>+[1]DGII!T37</f>
        <v>9.4</v>
      </c>
      <c r="H37" s="36">
        <f>+[1]DGII!U37</f>
        <v>3.4</v>
      </c>
      <c r="I37" s="36">
        <f>+[1]DGII!V37</f>
        <v>3.4</v>
      </c>
      <c r="J37" s="36">
        <f>+[1]DGII!W37</f>
        <v>0</v>
      </c>
      <c r="K37" s="36">
        <f>+[1]DGII!X37</f>
        <v>3.5</v>
      </c>
      <c r="L37" s="36">
        <f>+[1]DGII!Y37</f>
        <v>3.8</v>
      </c>
      <c r="M37" s="36">
        <f>+[1]DGII!Z37</f>
        <v>3.5</v>
      </c>
      <c r="N37" s="36">
        <f>+[1]DGII!AA37</f>
        <v>0</v>
      </c>
      <c r="O37" s="37">
        <f t="shared" si="13"/>
        <v>43.999999999999993</v>
      </c>
      <c r="P37" s="36">
        <v>8.0555000000000003</v>
      </c>
      <c r="Q37" s="36">
        <v>5.5235000000000003</v>
      </c>
      <c r="R37" s="36">
        <v>3.52</v>
      </c>
      <c r="S37" s="36">
        <v>0</v>
      </c>
      <c r="T37" s="36">
        <v>9.42</v>
      </c>
      <c r="U37" s="36">
        <v>3.42</v>
      </c>
      <c r="V37" s="37">
        <v>3.42</v>
      </c>
      <c r="W37" s="37">
        <v>3.659402314622302</v>
      </c>
      <c r="X37" s="37">
        <v>3.42</v>
      </c>
      <c r="Y37" s="37">
        <v>7.8326970718376643</v>
      </c>
      <c r="Z37" s="37">
        <v>0</v>
      </c>
      <c r="AA37" s="37">
        <v>3.6784650406316755</v>
      </c>
      <c r="AB37" s="40">
        <f t="shared" si="14"/>
        <v>51.949564427091651</v>
      </c>
      <c r="AC37" s="40">
        <f t="shared" si="1"/>
        <v>-7.9495644270916586</v>
      </c>
      <c r="AD37" s="41">
        <f t="shared" si="2"/>
        <v>84.697534012535499</v>
      </c>
      <c r="AF37" s="25"/>
    </row>
    <row r="38" spans="1:32" ht="18" customHeight="1">
      <c r="B38" s="51" t="s">
        <v>49</v>
      </c>
      <c r="C38" s="27">
        <f t="shared" ref="C38:Z38" si="15">SUM(C39:C42)</f>
        <v>3168.5999999999995</v>
      </c>
      <c r="D38" s="27">
        <f t="shared" si="15"/>
        <v>2767.9999999999995</v>
      </c>
      <c r="E38" s="27">
        <f t="shared" si="15"/>
        <v>2091.8000000000002</v>
      </c>
      <c r="F38" s="27">
        <f t="shared" si="15"/>
        <v>1835.7</v>
      </c>
      <c r="G38" s="27">
        <f t="shared" si="15"/>
        <v>2085.4</v>
      </c>
      <c r="H38" s="27">
        <f t="shared" si="15"/>
        <v>1894.9</v>
      </c>
      <c r="I38" s="27">
        <f t="shared" si="15"/>
        <v>2247.1</v>
      </c>
      <c r="J38" s="27">
        <f t="shared" si="15"/>
        <v>2054.6</v>
      </c>
      <c r="K38" s="27">
        <f t="shared" si="15"/>
        <v>2019.8000000000002</v>
      </c>
      <c r="L38" s="27">
        <f t="shared" si="15"/>
        <v>2023.9999999999998</v>
      </c>
      <c r="M38" s="27">
        <f t="shared" si="15"/>
        <v>2236.2000000000003</v>
      </c>
      <c r="N38" s="27">
        <f>SUM(N39:N42)</f>
        <v>2919.1</v>
      </c>
      <c r="O38" s="32">
        <f t="shared" si="15"/>
        <v>27345.199999999997</v>
      </c>
      <c r="P38" s="28">
        <f t="shared" si="15"/>
        <v>3168.5597631700002</v>
      </c>
      <c r="Q38" s="28">
        <f t="shared" si="15"/>
        <v>2767.9809504699997</v>
      </c>
      <c r="R38" s="28">
        <f t="shared" si="15"/>
        <v>2091.8143369899999</v>
      </c>
      <c r="S38" s="28">
        <f t="shared" si="15"/>
        <v>1835.6861657200002</v>
      </c>
      <c r="T38" s="28">
        <f t="shared" si="15"/>
        <v>2085.4146727800003</v>
      </c>
      <c r="U38" s="28">
        <f t="shared" si="15"/>
        <v>1894.8781848600001</v>
      </c>
      <c r="V38" s="28">
        <f t="shared" si="15"/>
        <v>2225.7236784900001</v>
      </c>
      <c r="W38" s="28">
        <f t="shared" si="15"/>
        <v>2067.5470313484789</v>
      </c>
      <c r="X38" s="28">
        <f t="shared" si="15"/>
        <v>2056.4986772723469</v>
      </c>
      <c r="Y38" s="28">
        <f t="shared" si="15"/>
        <v>2507.9358124935065</v>
      </c>
      <c r="Z38" s="28">
        <f t="shared" si="15"/>
        <v>2711.7399108112222</v>
      </c>
      <c r="AA38" s="29">
        <f>SUM(AA39:AA42)</f>
        <v>3185.7931023367332</v>
      </c>
      <c r="AB38" s="30">
        <f>SUM(AB39:AB42)</f>
        <v>28599.572286742288</v>
      </c>
      <c r="AC38" s="30">
        <f t="shared" si="1"/>
        <v>-1254.3722867422912</v>
      </c>
      <c r="AD38" s="31">
        <f t="shared" si="2"/>
        <v>95.614017321078009</v>
      </c>
      <c r="AF38" s="25"/>
    </row>
    <row r="39" spans="1:32" ht="18" customHeight="1">
      <c r="B39" s="52" t="s">
        <v>50</v>
      </c>
      <c r="C39" s="36">
        <f>+[1]DGII!P39</f>
        <v>1839</v>
      </c>
      <c r="D39" s="36">
        <f>+[1]DGII!Q39</f>
        <v>1973.2</v>
      </c>
      <c r="E39" s="36">
        <f>+[1]DGII!R39</f>
        <v>1885.9</v>
      </c>
      <c r="F39" s="36">
        <f>+[1]DGII!S39</f>
        <v>1649.7</v>
      </c>
      <c r="G39" s="36">
        <f>+[1]DGII!T39</f>
        <v>1897.5</v>
      </c>
      <c r="H39" s="36">
        <f>+[1]DGII!U39</f>
        <v>1715.8</v>
      </c>
      <c r="I39" s="36">
        <f>+[1]DGII!V39</f>
        <v>2040.6</v>
      </c>
      <c r="J39" s="36">
        <f>+[1]DGII!W39</f>
        <v>1877.4</v>
      </c>
      <c r="K39" s="36">
        <f>+[1]DGII!X39</f>
        <v>1841.5</v>
      </c>
      <c r="L39" s="36">
        <f>+[1]DGII!Y39</f>
        <v>1819.6</v>
      </c>
      <c r="M39" s="36">
        <f>+[1]DGII!Z39</f>
        <v>1826.9</v>
      </c>
      <c r="N39" s="36">
        <f>+[1]DGII!AA39</f>
        <v>2318.1</v>
      </c>
      <c r="O39" s="37">
        <f t="shared" si="13"/>
        <v>22685.199999999997</v>
      </c>
      <c r="P39" s="44">
        <v>1839.0125267000001</v>
      </c>
      <c r="Q39" s="44">
        <v>1973.18484631</v>
      </c>
      <c r="R39" s="44">
        <v>1885.9265778499998</v>
      </c>
      <c r="S39" s="44">
        <v>1649.70212225</v>
      </c>
      <c r="T39" s="44">
        <v>1897.52552324</v>
      </c>
      <c r="U39" s="44">
        <v>1715.8305299900001</v>
      </c>
      <c r="V39" s="45">
        <v>2040.6256932000001</v>
      </c>
      <c r="W39" s="45">
        <v>1861.8922638900001</v>
      </c>
      <c r="X39" s="45">
        <v>1824.5534203312527</v>
      </c>
      <c r="Y39" s="45">
        <v>2083.2717859404802</v>
      </c>
      <c r="Z39" s="45">
        <v>2076.3149258098128</v>
      </c>
      <c r="AA39" s="45">
        <v>2046.0376727538619</v>
      </c>
      <c r="AB39" s="40">
        <f>SUM(P39:AA39)</f>
        <v>22893.877888265408</v>
      </c>
      <c r="AC39" s="40">
        <f t="shared" si="1"/>
        <v>-208.67788826541073</v>
      </c>
      <c r="AD39" s="41">
        <f t="shared" si="2"/>
        <v>99.088499164344839</v>
      </c>
      <c r="AF39" s="25"/>
    </row>
    <row r="40" spans="1:32" ht="18" customHeight="1">
      <c r="B40" s="52" t="s">
        <v>51</v>
      </c>
      <c r="C40" s="36">
        <f>+[1]DGII!P40</f>
        <v>1196.2</v>
      </c>
      <c r="D40" s="36">
        <f>+[1]DGII!Q40</f>
        <v>661.4</v>
      </c>
      <c r="E40" s="36">
        <f>+[1]DGII!R40</f>
        <v>67.099999999999994</v>
      </c>
      <c r="F40" s="36">
        <f>+[1]DGII!S40</f>
        <v>45.5</v>
      </c>
      <c r="G40" s="36">
        <f>+[1]DGII!T40</f>
        <v>47.2</v>
      </c>
      <c r="H40" s="36">
        <f>+[1]DGII!U40</f>
        <v>41.4</v>
      </c>
      <c r="I40" s="36">
        <f>+[1]DGII!V40</f>
        <v>46.6</v>
      </c>
      <c r="J40" s="36">
        <f>+[1]DGII!W40</f>
        <v>40.799999999999997</v>
      </c>
      <c r="K40" s="36">
        <f>+[1]DGII!X40</f>
        <v>39.4</v>
      </c>
      <c r="L40" s="36">
        <f>+[1]DGII!Y40</f>
        <v>65.099999999999994</v>
      </c>
      <c r="M40" s="36">
        <f>+[1]DGII!Z40</f>
        <v>271.39999999999998</v>
      </c>
      <c r="N40" s="36">
        <f>+[1]DGII!AA40</f>
        <v>445.4</v>
      </c>
      <c r="O40" s="37">
        <f t="shared" si="13"/>
        <v>2967.5</v>
      </c>
      <c r="P40" s="44">
        <v>1196.200875</v>
      </c>
      <c r="Q40" s="44">
        <v>661.39732500000002</v>
      </c>
      <c r="R40" s="44">
        <v>67.086399999999998</v>
      </c>
      <c r="S40" s="44">
        <v>45.512025000000001</v>
      </c>
      <c r="T40" s="44">
        <v>47.203575000000001</v>
      </c>
      <c r="U40" s="44">
        <v>41.337375000000002</v>
      </c>
      <c r="V40" s="45">
        <v>46.580550000000002</v>
      </c>
      <c r="W40" s="45">
        <v>40.080325000000002</v>
      </c>
      <c r="X40" s="45">
        <v>68.936918324637404</v>
      </c>
      <c r="Y40" s="45">
        <v>264.58014260367452</v>
      </c>
      <c r="Z40" s="45">
        <v>480.4143912413154</v>
      </c>
      <c r="AA40" s="45">
        <v>970.80296144096224</v>
      </c>
      <c r="AB40" s="40">
        <f>SUM(P40:AA40)</f>
        <v>3930.1328636105891</v>
      </c>
      <c r="AC40" s="40">
        <f t="shared" si="1"/>
        <v>-962.63286361058908</v>
      </c>
      <c r="AD40" s="41">
        <f t="shared" si="2"/>
        <v>75.506353168777508</v>
      </c>
      <c r="AF40" s="25"/>
    </row>
    <row r="41" spans="1:32" ht="18" customHeight="1">
      <c r="B41" s="50" t="s">
        <v>52</v>
      </c>
      <c r="C41" s="36">
        <f>+[1]DGII!P41</f>
        <v>98.2</v>
      </c>
      <c r="D41" s="36">
        <f>+[1]DGII!Q41</f>
        <v>102.7</v>
      </c>
      <c r="E41" s="36">
        <f>+[1]DGII!R41</f>
        <v>105.4</v>
      </c>
      <c r="F41" s="36">
        <f>+[1]DGII!S41</f>
        <v>108.1</v>
      </c>
      <c r="G41" s="36">
        <f>+[1]DGII!T41</f>
        <v>106.2</v>
      </c>
      <c r="H41" s="36">
        <f>+[1]DGII!U41</f>
        <v>103.8</v>
      </c>
      <c r="I41" s="36">
        <f>+[1]DGII!V41</f>
        <v>126.1</v>
      </c>
      <c r="J41" s="36">
        <f>+[1]DGII!W41</f>
        <v>103.6</v>
      </c>
      <c r="K41" s="36">
        <f>+[1]DGII!X41</f>
        <v>104.9</v>
      </c>
      <c r="L41" s="36">
        <f>+[1]DGII!Y41</f>
        <v>105.2</v>
      </c>
      <c r="M41" s="36">
        <f>+[1]DGII!Z41</f>
        <v>104.5</v>
      </c>
      <c r="N41" s="36">
        <f>+[1]DGII!AA41</f>
        <v>122.5</v>
      </c>
      <c r="O41" s="37">
        <f t="shared" si="13"/>
        <v>1291.2</v>
      </c>
      <c r="P41" s="44">
        <v>98.168109989999991</v>
      </c>
      <c r="Q41" s="44">
        <v>102.72965666</v>
      </c>
      <c r="R41" s="44">
        <v>105.42531764</v>
      </c>
      <c r="S41" s="44">
        <v>108.1251185</v>
      </c>
      <c r="T41" s="44">
        <v>106.21635551</v>
      </c>
      <c r="U41" s="44">
        <v>103.80879129</v>
      </c>
      <c r="V41" s="45">
        <v>104.67744238</v>
      </c>
      <c r="W41" s="45">
        <v>125.89970987480099</v>
      </c>
      <c r="X41" s="45">
        <v>123.988016115215</v>
      </c>
      <c r="Y41" s="45">
        <v>119.25914958887299</v>
      </c>
      <c r="Z41" s="45">
        <v>115.73322387882699</v>
      </c>
      <c r="AA41" s="45">
        <v>125.86605955862552</v>
      </c>
      <c r="AB41" s="40">
        <f>SUM(P41:AA41)</f>
        <v>1339.8969509863414</v>
      </c>
      <c r="AC41" s="40">
        <f t="shared" si="1"/>
        <v>-48.696950986341335</v>
      </c>
      <c r="AD41" s="41">
        <f t="shared" si="2"/>
        <v>96.365619688104076</v>
      </c>
      <c r="AF41" s="25"/>
    </row>
    <row r="42" spans="1:32" ht="18" customHeight="1">
      <c r="B42" s="50" t="s">
        <v>53</v>
      </c>
      <c r="C42" s="36">
        <f>+[1]DGII!P42</f>
        <v>35.200000000000003</v>
      </c>
      <c r="D42" s="36">
        <f>+[1]DGII!Q42</f>
        <v>30.7</v>
      </c>
      <c r="E42" s="36">
        <f>+[1]DGII!R42</f>
        <v>33.4</v>
      </c>
      <c r="F42" s="36">
        <f>+[1]DGII!S42</f>
        <v>32.4</v>
      </c>
      <c r="G42" s="36">
        <f>+[1]DGII!T42</f>
        <v>34.5</v>
      </c>
      <c r="H42" s="36">
        <f>+[1]DGII!U42</f>
        <v>33.9</v>
      </c>
      <c r="I42" s="36">
        <f>+[1]DGII!V42</f>
        <v>33.799999999999997</v>
      </c>
      <c r="J42" s="36">
        <f>+[1]DGII!W42</f>
        <v>32.799999999999997</v>
      </c>
      <c r="K42" s="36">
        <f>+[1]DGII!X42</f>
        <v>34</v>
      </c>
      <c r="L42" s="36">
        <f>+[1]DGII!Y42</f>
        <v>34.1</v>
      </c>
      <c r="M42" s="36">
        <f>+[1]DGII!Z42</f>
        <v>33.4</v>
      </c>
      <c r="N42" s="36">
        <f>+[1]DGII!AA42</f>
        <v>33.1</v>
      </c>
      <c r="O42" s="37">
        <f t="shared" si="13"/>
        <v>401.30000000000007</v>
      </c>
      <c r="P42" s="44">
        <v>35.17825148</v>
      </c>
      <c r="Q42" s="44">
        <v>30.6691225</v>
      </c>
      <c r="R42" s="44">
        <v>33.376041499999999</v>
      </c>
      <c r="S42" s="44">
        <v>32.346899969999996</v>
      </c>
      <c r="T42" s="44">
        <v>34.469219029999998</v>
      </c>
      <c r="U42" s="44">
        <v>33.901488579999999</v>
      </c>
      <c r="V42" s="45">
        <v>33.839992909999999</v>
      </c>
      <c r="W42" s="45">
        <v>39.674732583677802</v>
      </c>
      <c r="X42" s="45">
        <v>39.020322501241694</v>
      </c>
      <c r="Y42" s="45">
        <v>40.824734360479155</v>
      </c>
      <c r="Z42" s="45">
        <v>39.277369881266395</v>
      </c>
      <c r="AA42" s="45">
        <v>43.08640858328372</v>
      </c>
      <c r="AB42" s="40">
        <f>SUM(P42:AA42)</f>
        <v>435.66458387994885</v>
      </c>
      <c r="AC42" s="40">
        <f t="shared" si="1"/>
        <v>-34.364583879948782</v>
      </c>
      <c r="AD42" s="41">
        <f t="shared" si="2"/>
        <v>92.112146556898395</v>
      </c>
      <c r="AF42" s="25"/>
    </row>
    <row r="43" spans="1:32" ht="18" customHeight="1">
      <c r="B43" s="42" t="s">
        <v>54</v>
      </c>
      <c r="C43" s="27">
        <f>+[1]DGII!P43</f>
        <v>197.3</v>
      </c>
      <c r="D43" s="27">
        <f>+[1]DGII!Q43</f>
        <v>218.3</v>
      </c>
      <c r="E43" s="27">
        <f>+[1]DGII!R43</f>
        <v>207.4</v>
      </c>
      <c r="F43" s="27">
        <f>+[1]DGII!S43</f>
        <v>243.8</v>
      </c>
      <c r="G43" s="27">
        <f>+[1]DGII!T43</f>
        <v>229</v>
      </c>
      <c r="H43" s="27">
        <f>+[1]DGII!U43</f>
        <v>380.7</v>
      </c>
      <c r="I43" s="27">
        <f>+[1]DGII!V43</f>
        <v>192</v>
      </c>
      <c r="J43" s="27">
        <f>+[1]DGII!W43</f>
        <v>188.2</v>
      </c>
      <c r="K43" s="27">
        <f>+[1]DGII!X43</f>
        <v>203.3</v>
      </c>
      <c r="L43" s="27">
        <f>+[1]DGII!Y43</f>
        <v>215.1</v>
      </c>
      <c r="M43" s="27">
        <f>+[1]DGII!Z43</f>
        <v>202.5</v>
      </c>
      <c r="N43" s="27">
        <f>+[1]DGII!AA43</f>
        <v>228</v>
      </c>
      <c r="O43" s="32">
        <f t="shared" si="13"/>
        <v>2705.6</v>
      </c>
      <c r="P43" s="27">
        <v>197.34455626999997</v>
      </c>
      <c r="Q43" s="27">
        <v>218.35115563000002</v>
      </c>
      <c r="R43" s="27">
        <v>207.41315312999993</v>
      </c>
      <c r="S43" s="27">
        <v>243.78439020000005</v>
      </c>
      <c r="T43" s="27">
        <v>229.03619452999996</v>
      </c>
      <c r="U43" s="27">
        <v>380.72417890999998</v>
      </c>
      <c r="V43" s="32">
        <v>191.99226992347599</v>
      </c>
      <c r="W43" s="32">
        <v>186.64779037999998</v>
      </c>
      <c r="X43" s="32">
        <v>248.49395790199219</v>
      </c>
      <c r="Y43" s="32">
        <v>214.04858481210059</v>
      </c>
      <c r="Z43" s="32">
        <v>222.25741491304709</v>
      </c>
      <c r="AA43" s="32">
        <v>246.75945336844785</v>
      </c>
      <c r="AB43" s="30">
        <f>SUM(P43:AA43)</f>
        <v>2786.8530999690634</v>
      </c>
      <c r="AC43" s="30">
        <f t="shared" si="1"/>
        <v>-81.253099969063442</v>
      </c>
      <c r="AD43" s="41">
        <f t="shared" si="2"/>
        <v>97.084413958885548</v>
      </c>
      <c r="AF43" s="25"/>
    </row>
    <row r="44" spans="1:32" ht="18" customHeight="1">
      <c r="B44" s="53" t="s">
        <v>55</v>
      </c>
      <c r="C44" s="27">
        <f t="shared" ref="C44:O44" si="16">SUM(C45:C46)</f>
        <v>1031.5</v>
      </c>
      <c r="D44" s="27">
        <f t="shared" si="16"/>
        <v>980.4</v>
      </c>
      <c r="E44" s="27">
        <f t="shared" si="16"/>
        <v>995.8</v>
      </c>
      <c r="F44" s="27">
        <f t="shared" si="16"/>
        <v>1002.7</v>
      </c>
      <c r="G44" s="27">
        <f t="shared" si="16"/>
        <v>863.9</v>
      </c>
      <c r="H44" s="27">
        <f t="shared" si="16"/>
        <v>828.7</v>
      </c>
      <c r="I44" s="27">
        <f t="shared" si="16"/>
        <v>946.7</v>
      </c>
      <c r="J44" s="27">
        <f t="shared" si="16"/>
        <v>1086.0999999999999</v>
      </c>
      <c r="K44" s="27">
        <f t="shared" si="16"/>
        <v>903.6</v>
      </c>
      <c r="L44" s="27">
        <f t="shared" si="16"/>
        <v>715.9</v>
      </c>
      <c r="M44" s="27">
        <f t="shared" si="16"/>
        <v>807.3</v>
      </c>
      <c r="N44" s="27">
        <f>SUM(N45:N46)</f>
        <v>887.9</v>
      </c>
      <c r="O44" s="32">
        <f t="shared" si="16"/>
        <v>11050.499999999998</v>
      </c>
      <c r="P44" s="54">
        <f t="shared" ref="P44:Z44" si="17">+P45+P46</f>
        <v>1031.51831889</v>
      </c>
      <c r="Q44" s="54">
        <f t="shared" si="17"/>
        <v>980.38520492999999</v>
      </c>
      <c r="R44" s="54">
        <f t="shared" si="17"/>
        <v>995.75878977999992</v>
      </c>
      <c r="S44" s="54">
        <f t="shared" si="17"/>
        <v>1002.6958135900001</v>
      </c>
      <c r="T44" s="54">
        <f t="shared" si="17"/>
        <v>863.87047944000005</v>
      </c>
      <c r="U44" s="54">
        <f t="shared" si="17"/>
        <v>828.72291114999996</v>
      </c>
      <c r="V44" s="54">
        <f t="shared" si="17"/>
        <v>946.76530804999993</v>
      </c>
      <c r="W44" s="54">
        <f t="shared" si="17"/>
        <v>1050.8068620579204</v>
      </c>
      <c r="X44" s="54">
        <f t="shared" si="17"/>
        <v>918.06870947183859</v>
      </c>
      <c r="Y44" s="54">
        <f t="shared" si="17"/>
        <v>895.22334596369001</v>
      </c>
      <c r="Z44" s="54">
        <f t="shared" si="17"/>
        <v>865.89253606294812</v>
      </c>
      <c r="AA44" s="54">
        <f>+AA45+AA46</f>
        <v>893.00535828565421</v>
      </c>
      <c r="AB44" s="30">
        <f>+AB45+AB46</f>
        <v>11272.713637672048</v>
      </c>
      <c r="AC44" s="30">
        <f t="shared" si="1"/>
        <v>-222.21363767205003</v>
      </c>
      <c r="AD44" s="31">
        <f t="shared" si="2"/>
        <v>98.028747604042394</v>
      </c>
      <c r="AF44" s="25"/>
    </row>
    <row r="45" spans="1:32" ht="18" customHeight="1">
      <c r="B45" s="50" t="s">
        <v>56</v>
      </c>
      <c r="C45" s="36">
        <f>+[1]DGII!P45</f>
        <v>1031.5</v>
      </c>
      <c r="D45" s="36">
        <f>+[1]DGII!Q45</f>
        <v>980.4</v>
      </c>
      <c r="E45" s="36">
        <f>+[1]DGII!R45</f>
        <v>995.8</v>
      </c>
      <c r="F45" s="36">
        <f>+[1]DGII!S45</f>
        <v>1002.7</v>
      </c>
      <c r="G45" s="36">
        <f>+[1]DGII!T45</f>
        <v>863.8</v>
      </c>
      <c r="H45" s="36">
        <f>+[1]DGII!U45</f>
        <v>828.7</v>
      </c>
      <c r="I45" s="36">
        <f>+[1]DGII!V45</f>
        <v>946.7</v>
      </c>
      <c r="J45" s="36">
        <f>+[1]DGII!W45</f>
        <v>1086.0999999999999</v>
      </c>
      <c r="K45" s="36">
        <f>+[1]DGII!X45</f>
        <v>903.6</v>
      </c>
      <c r="L45" s="36">
        <f>+[1]DGII!Y45</f>
        <v>715.9</v>
      </c>
      <c r="M45" s="36">
        <f>+[1]DGII!Z45</f>
        <v>807.3</v>
      </c>
      <c r="N45" s="36">
        <f>+[1]DGII!AA45</f>
        <v>887.9</v>
      </c>
      <c r="O45" s="37">
        <f t="shared" si="13"/>
        <v>11050.399999999998</v>
      </c>
      <c r="P45" s="44">
        <v>1031.51831889</v>
      </c>
      <c r="Q45" s="44">
        <v>980.38520492999999</v>
      </c>
      <c r="R45" s="44">
        <v>995.75878977999992</v>
      </c>
      <c r="S45" s="44">
        <v>1002.6958135900001</v>
      </c>
      <c r="T45" s="44">
        <v>863.84873544000004</v>
      </c>
      <c r="U45" s="44">
        <v>828.72291114999996</v>
      </c>
      <c r="V45" s="45">
        <v>946.76530804999993</v>
      </c>
      <c r="W45" s="45">
        <v>1050.80675325731</v>
      </c>
      <c r="X45" s="45">
        <v>918.06870947183859</v>
      </c>
      <c r="Y45" s="45">
        <v>895.22334596369001</v>
      </c>
      <c r="Z45" s="45">
        <v>865.89253606294812</v>
      </c>
      <c r="AA45" s="45">
        <v>893.00535828565421</v>
      </c>
      <c r="AB45" s="40">
        <f>SUM(P45:AA45)</f>
        <v>11272.691784871438</v>
      </c>
      <c r="AC45" s="40">
        <f t="shared" si="1"/>
        <v>-222.29178487144054</v>
      </c>
      <c r="AD45" s="41">
        <f t="shared" si="2"/>
        <v>98.028050539182061</v>
      </c>
      <c r="AF45" s="25"/>
    </row>
    <row r="46" spans="1:32" ht="18" customHeight="1">
      <c r="B46" s="50" t="s">
        <v>36</v>
      </c>
      <c r="C46" s="36">
        <f>+[1]DGII!P46</f>
        <v>0</v>
      </c>
      <c r="D46" s="36">
        <f>+[1]DGII!Q46</f>
        <v>0</v>
      </c>
      <c r="E46" s="36">
        <f>+[1]DGII!R46</f>
        <v>0</v>
      </c>
      <c r="F46" s="36">
        <f>+[1]DGII!S46</f>
        <v>0</v>
      </c>
      <c r="G46" s="36">
        <f>+[1]DGII!T46</f>
        <v>0.1</v>
      </c>
      <c r="H46" s="36">
        <f>+[1]DGII!U46</f>
        <v>0</v>
      </c>
      <c r="I46" s="36">
        <f>+[1]DGII!V46</f>
        <v>0</v>
      </c>
      <c r="J46" s="36">
        <f>+[1]DGII!W46</f>
        <v>0</v>
      </c>
      <c r="K46" s="36">
        <f>+[1]DGII!X46</f>
        <v>0</v>
      </c>
      <c r="L46" s="36">
        <f>+[1]DGII!Y46</f>
        <v>0</v>
      </c>
      <c r="M46" s="36">
        <f>+[1]DGII!Z46</f>
        <v>0</v>
      </c>
      <c r="N46" s="36">
        <f>+[1]DGII!AA46</f>
        <v>0</v>
      </c>
      <c r="O46" s="37">
        <f t="shared" si="13"/>
        <v>0.1</v>
      </c>
      <c r="P46" s="36">
        <v>0</v>
      </c>
      <c r="Q46" s="36">
        <v>0</v>
      </c>
      <c r="R46" s="36">
        <v>0</v>
      </c>
      <c r="S46" s="36">
        <v>0</v>
      </c>
      <c r="T46" s="36">
        <v>2.1743999999999999E-2</v>
      </c>
      <c r="U46" s="36">
        <v>0</v>
      </c>
      <c r="V46" s="37">
        <v>0</v>
      </c>
      <c r="W46" s="37">
        <v>1.0880061038346169E-4</v>
      </c>
      <c r="X46" s="37">
        <v>0</v>
      </c>
      <c r="Y46" s="37">
        <v>0</v>
      </c>
      <c r="Z46" s="37">
        <v>0</v>
      </c>
      <c r="AA46" s="37">
        <v>0</v>
      </c>
      <c r="AB46" s="40">
        <f>SUM(P46:AA46)</f>
        <v>2.1852800610383461E-2</v>
      </c>
      <c r="AC46" s="40">
        <f t="shared" si="1"/>
        <v>7.8147199389616548E-2</v>
      </c>
      <c r="AD46" s="55">
        <v>0</v>
      </c>
      <c r="AF46" s="25"/>
    </row>
    <row r="47" spans="1:32" ht="18" customHeight="1">
      <c r="B47" s="53" t="s">
        <v>57</v>
      </c>
      <c r="C47" s="27">
        <f>+[1]DGII!P47</f>
        <v>128.80000000000001</v>
      </c>
      <c r="D47" s="27">
        <f>+[1]DGII!Q47</f>
        <v>132.5</v>
      </c>
      <c r="E47" s="27">
        <f>+[1]DGII!R47</f>
        <v>135.80000000000001</v>
      </c>
      <c r="F47" s="27">
        <f>+[1]DGII!S47</f>
        <v>123.6</v>
      </c>
      <c r="G47" s="27">
        <f>+[1]DGII!T47</f>
        <v>128.6</v>
      </c>
      <c r="H47" s="27">
        <f>+[1]DGII!U47</f>
        <v>117.8</v>
      </c>
      <c r="I47" s="27">
        <f>+[1]DGII!V47</f>
        <v>140.69999999999999</v>
      </c>
      <c r="J47" s="27">
        <f>+[1]DGII!W47</f>
        <v>127.3</v>
      </c>
      <c r="K47" s="27">
        <f>+[1]DGII!X47</f>
        <v>128.9</v>
      </c>
      <c r="L47" s="27">
        <f>+[1]DGII!Y47</f>
        <v>131.5</v>
      </c>
      <c r="M47" s="27">
        <f>+[1]DGII!Z47</f>
        <v>129</v>
      </c>
      <c r="N47" s="27">
        <f>+[1]DGII!AA47</f>
        <v>160.5</v>
      </c>
      <c r="O47" s="32">
        <f t="shared" si="13"/>
        <v>1585</v>
      </c>
      <c r="P47" s="28">
        <v>128.79745370000001</v>
      </c>
      <c r="Q47" s="28">
        <v>132.5437263</v>
      </c>
      <c r="R47" s="28">
        <v>135.82295690999999</v>
      </c>
      <c r="S47" s="28">
        <v>123.58609462999999</v>
      </c>
      <c r="T47" s="28">
        <v>128.61917288999999</v>
      </c>
      <c r="U47" s="28">
        <v>117.81383906999999</v>
      </c>
      <c r="V47" s="54">
        <v>140.75755347</v>
      </c>
      <c r="W47" s="54">
        <v>128.58522361999999</v>
      </c>
      <c r="X47" s="54">
        <v>149.21113967532401</v>
      </c>
      <c r="Y47" s="54">
        <v>147.45958256614699</v>
      </c>
      <c r="Z47" s="54">
        <v>147.558060282979</v>
      </c>
      <c r="AA47" s="54">
        <v>156.46440548799646</v>
      </c>
      <c r="AB47" s="30">
        <f>SUM(P47:AA47)</f>
        <v>1637.2192086024461</v>
      </c>
      <c r="AC47" s="30">
        <f t="shared" si="1"/>
        <v>-52.219208602446088</v>
      </c>
      <c r="AD47" s="31">
        <f t="shared" si="2"/>
        <v>96.810493773340156</v>
      </c>
      <c r="AF47" s="25"/>
    </row>
    <row r="48" spans="1:32" ht="18" customHeight="1">
      <c r="A48" s="56"/>
      <c r="B48" s="53" t="s">
        <v>58</v>
      </c>
      <c r="C48" s="27">
        <f>+[1]DGII!P48</f>
        <v>0.1</v>
      </c>
      <c r="D48" s="27">
        <f>+[1]DGII!Q48</f>
        <v>1.9</v>
      </c>
      <c r="E48" s="27">
        <f>+[1]DGII!R48</f>
        <v>0.3</v>
      </c>
      <c r="F48" s="27">
        <f>+[1]DGII!S48</f>
        <v>1.2</v>
      </c>
      <c r="G48" s="27">
        <f>+[1]DGII!T48</f>
        <v>0.2</v>
      </c>
      <c r="H48" s="27">
        <f>+[1]DGII!U48</f>
        <v>0.4</v>
      </c>
      <c r="I48" s="27">
        <f>+[1]DGII!V48</f>
        <v>0.4</v>
      </c>
      <c r="J48" s="27">
        <f>+[1]DGII!W48</f>
        <v>0.2</v>
      </c>
      <c r="K48" s="27">
        <f>+[1]DGII!X48</f>
        <v>0.3</v>
      </c>
      <c r="L48" s="27">
        <f>+[1]DGII!Y48</f>
        <v>0.5</v>
      </c>
      <c r="M48" s="27">
        <f>+[1]DGII!Z48</f>
        <v>0.3</v>
      </c>
      <c r="N48" s="27">
        <f>+[1]DGII!AA48</f>
        <v>0.3</v>
      </c>
      <c r="O48" s="32">
        <f t="shared" si="13"/>
        <v>6.1000000000000005</v>
      </c>
      <c r="P48" s="28">
        <v>0.13892564999999998</v>
      </c>
      <c r="Q48" s="28">
        <v>1.8772053</v>
      </c>
      <c r="R48" s="28">
        <v>0.33789173</v>
      </c>
      <c r="S48" s="28">
        <v>1.25039623</v>
      </c>
      <c r="T48" s="28">
        <v>0.15746010999999999</v>
      </c>
      <c r="U48" s="28">
        <v>0.39644016000000004</v>
      </c>
      <c r="V48" s="54">
        <v>0.37734087999999999</v>
      </c>
      <c r="W48" s="54">
        <v>0.11014414433261319</v>
      </c>
      <c r="X48" s="54">
        <v>0.19282100723857001</v>
      </c>
      <c r="Y48" s="54">
        <v>0.29156823349760619</v>
      </c>
      <c r="Z48" s="54">
        <v>0.23396760119310839</v>
      </c>
      <c r="AA48" s="54">
        <v>0.28224810985723592</v>
      </c>
      <c r="AB48" s="30">
        <f>SUM(P48:AA48)</f>
        <v>5.6464091561191339</v>
      </c>
      <c r="AC48" s="30">
        <f t="shared" si="1"/>
        <v>0.45359084388086668</v>
      </c>
      <c r="AD48" s="31">
        <f t="shared" si="2"/>
        <v>108.03326204919637</v>
      </c>
      <c r="AF48" s="25"/>
    </row>
    <row r="49" spans="1:203" ht="18" customHeight="1">
      <c r="B49" s="26" t="s">
        <v>59</v>
      </c>
      <c r="C49" s="27">
        <f t="shared" ref="C49:Z49" si="18">+C50+C53+C56</f>
        <v>448.9</v>
      </c>
      <c r="D49" s="27">
        <f t="shared" si="18"/>
        <v>571.69999999999993</v>
      </c>
      <c r="E49" s="27">
        <f t="shared" si="18"/>
        <v>506.9</v>
      </c>
      <c r="F49" s="27">
        <f t="shared" si="18"/>
        <v>560.69999999999993</v>
      </c>
      <c r="G49" s="27">
        <f t="shared" si="18"/>
        <v>445.30000000000007</v>
      </c>
      <c r="H49" s="27">
        <f t="shared" si="18"/>
        <v>464.3</v>
      </c>
      <c r="I49" s="27">
        <f t="shared" si="18"/>
        <v>407.1</v>
      </c>
      <c r="J49" s="27">
        <f t="shared" si="18"/>
        <v>473.79999999999995</v>
      </c>
      <c r="K49" s="27">
        <f t="shared" si="18"/>
        <v>431.50000000000006</v>
      </c>
      <c r="L49" s="27">
        <f t="shared" si="18"/>
        <v>439.4</v>
      </c>
      <c r="M49" s="27">
        <f t="shared" si="18"/>
        <v>477.6</v>
      </c>
      <c r="N49" s="27">
        <f>+N50+N53+N56</f>
        <v>541.20000000000005</v>
      </c>
      <c r="O49" s="32">
        <f t="shared" si="18"/>
        <v>5768.4</v>
      </c>
      <c r="P49" s="32">
        <f t="shared" si="18"/>
        <v>448.93036584999999</v>
      </c>
      <c r="Q49" s="32">
        <f t="shared" si="18"/>
        <v>571.73059778999993</v>
      </c>
      <c r="R49" s="32">
        <f t="shared" si="18"/>
        <v>506.87547870999992</v>
      </c>
      <c r="S49" s="32">
        <f t="shared" si="18"/>
        <v>560.70363965000001</v>
      </c>
      <c r="T49" s="32">
        <f t="shared" si="18"/>
        <v>445.28165689999997</v>
      </c>
      <c r="U49" s="32">
        <f t="shared" si="18"/>
        <v>464.32821052000008</v>
      </c>
      <c r="V49" s="32">
        <f t="shared" si="18"/>
        <v>406.88713372000001</v>
      </c>
      <c r="W49" s="32">
        <f t="shared" si="18"/>
        <v>471.17639767218623</v>
      </c>
      <c r="X49" s="32">
        <f t="shared" si="18"/>
        <v>423.92064874267999</v>
      </c>
      <c r="Y49" s="32">
        <f t="shared" si="18"/>
        <v>406.51562386927873</v>
      </c>
      <c r="Z49" s="32">
        <f t="shared" si="18"/>
        <v>456.3439669190825</v>
      </c>
      <c r="AA49" s="32">
        <f>+AA50+AA53+AA56</f>
        <v>461.91167898553437</v>
      </c>
      <c r="AB49" s="30">
        <f>+AB50+AB53+AB56</f>
        <v>5624.6053993287615</v>
      </c>
      <c r="AC49" s="30">
        <f t="shared" si="1"/>
        <v>143.79460067123819</v>
      </c>
      <c r="AD49" s="31">
        <f t="shared" si="2"/>
        <v>102.5565277999484</v>
      </c>
      <c r="AF49" s="25"/>
    </row>
    <row r="50" spans="1:203" ht="18" customHeight="1">
      <c r="B50" s="57" t="s">
        <v>60</v>
      </c>
      <c r="C50" s="27">
        <f t="shared" ref="C50:Z50" si="19">+C51+C52</f>
        <v>0.2</v>
      </c>
      <c r="D50" s="27">
        <f t="shared" si="19"/>
        <v>0</v>
      </c>
      <c r="E50" s="27">
        <f t="shared" si="19"/>
        <v>1.2</v>
      </c>
      <c r="F50" s="27">
        <f t="shared" si="19"/>
        <v>2.2999999999999998</v>
      </c>
      <c r="G50" s="27">
        <f t="shared" si="19"/>
        <v>0.3</v>
      </c>
      <c r="H50" s="27">
        <f t="shared" si="19"/>
        <v>0.5</v>
      </c>
      <c r="I50" s="27">
        <f t="shared" si="19"/>
        <v>1.9</v>
      </c>
      <c r="J50" s="27">
        <f t="shared" si="19"/>
        <v>0.7</v>
      </c>
      <c r="K50" s="27">
        <f t="shared" si="19"/>
        <v>1</v>
      </c>
      <c r="L50" s="27">
        <f t="shared" si="19"/>
        <v>0.5</v>
      </c>
      <c r="M50" s="27">
        <f t="shared" si="19"/>
        <v>0.5</v>
      </c>
      <c r="N50" s="27">
        <f>+N51+N52</f>
        <v>4.8</v>
      </c>
      <c r="O50" s="32">
        <f t="shared" si="19"/>
        <v>13.900000000000002</v>
      </c>
      <c r="P50" s="28">
        <f t="shared" si="19"/>
        <v>0.24475620000000001</v>
      </c>
      <c r="Q50" s="28">
        <f t="shared" si="19"/>
        <v>3.0540000000000001E-2</v>
      </c>
      <c r="R50" s="28">
        <f t="shared" si="19"/>
        <v>1.2129783000000001</v>
      </c>
      <c r="S50" s="28">
        <f t="shared" si="19"/>
        <v>2.2736714600000001</v>
      </c>
      <c r="T50" s="28">
        <f t="shared" si="19"/>
        <v>0.33037896</v>
      </c>
      <c r="U50" s="28">
        <f t="shared" si="19"/>
        <v>0.51755929999999994</v>
      </c>
      <c r="V50" s="28">
        <f t="shared" si="19"/>
        <v>1.8865913900000002</v>
      </c>
      <c r="W50" s="28">
        <f t="shared" si="19"/>
        <v>0.29798251423129024</v>
      </c>
      <c r="X50" s="28">
        <f t="shared" si="19"/>
        <v>1.639109375462328</v>
      </c>
      <c r="Y50" s="28">
        <f t="shared" si="19"/>
        <v>0.42871891490117331</v>
      </c>
      <c r="Z50" s="28">
        <f t="shared" si="19"/>
        <v>0.13033922558802777</v>
      </c>
      <c r="AA50" s="28">
        <f>+AA51+AA52</f>
        <v>0.29401618610770058</v>
      </c>
      <c r="AB50" s="31">
        <f>+AB51+AB52</f>
        <v>9.2866418262905217</v>
      </c>
      <c r="AC50" s="31">
        <f t="shared" si="1"/>
        <v>4.6133581737094804</v>
      </c>
      <c r="AD50" s="31">
        <f t="shared" si="2"/>
        <v>149.67735657306221</v>
      </c>
      <c r="AF50" s="25"/>
    </row>
    <row r="51" spans="1:203" ht="18" customHeight="1">
      <c r="B51" s="52" t="s">
        <v>61</v>
      </c>
      <c r="C51" s="36">
        <f>+[1]DGII!P51</f>
        <v>0.2</v>
      </c>
      <c r="D51" s="36">
        <f>+[1]DGII!Q51</f>
        <v>0</v>
      </c>
      <c r="E51" s="36">
        <f>+[1]DGII!R51</f>
        <v>1.2</v>
      </c>
      <c r="F51" s="36">
        <f>+[1]DGII!S51</f>
        <v>2.2999999999999998</v>
      </c>
      <c r="G51" s="36">
        <f>+[1]DGII!T51</f>
        <v>0.3</v>
      </c>
      <c r="H51" s="36">
        <f>+[1]DGII!U51</f>
        <v>0.5</v>
      </c>
      <c r="I51" s="36">
        <f>+[1]DGII!V51</f>
        <v>1.9</v>
      </c>
      <c r="J51" s="36">
        <f>+[1]DGII!W51</f>
        <v>0.7</v>
      </c>
      <c r="K51" s="36">
        <f>+[1]DGII!X51</f>
        <v>1</v>
      </c>
      <c r="L51" s="36">
        <f>+[1]DGII!Y51</f>
        <v>0.5</v>
      </c>
      <c r="M51" s="36">
        <f>+[1]DGII!Z51</f>
        <v>0.5</v>
      </c>
      <c r="N51" s="36">
        <f>+[1]DGII!AA51</f>
        <v>4.8</v>
      </c>
      <c r="O51" s="37">
        <f>SUM(C51:N51)</f>
        <v>13.900000000000002</v>
      </c>
      <c r="P51" s="36">
        <v>0.24475620000000001</v>
      </c>
      <c r="Q51" s="36">
        <v>3.0540000000000001E-2</v>
      </c>
      <c r="R51" s="36">
        <v>1.2129783000000001</v>
      </c>
      <c r="S51" s="36">
        <v>2.2736714600000001</v>
      </c>
      <c r="T51" s="36">
        <v>0.33037896</v>
      </c>
      <c r="U51" s="36">
        <v>0.51755929999999994</v>
      </c>
      <c r="V51" s="36">
        <v>1.8865913900000002</v>
      </c>
      <c r="W51" s="36">
        <v>0.29798251423129024</v>
      </c>
      <c r="X51" s="36">
        <v>1.639109375462328</v>
      </c>
      <c r="Y51" s="36">
        <v>0.42871891490117331</v>
      </c>
      <c r="Z51" s="36">
        <v>0.13033922558802777</v>
      </c>
      <c r="AA51" s="36">
        <v>0.29401618610770058</v>
      </c>
      <c r="AB51" s="41">
        <f>SUM(P51:AA51)</f>
        <v>9.2866418262905217</v>
      </c>
      <c r="AC51" s="41">
        <f t="shared" si="1"/>
        <v>4.6133581737094804</v>
      </c>
      <c r="AD51" s="41">
        <f t="shared" si="2"/>
        <v>149.67735657306221</v>
      </c>
      <c r="AF51" s="25"/>
    </row>
    <row r="52" spans="1:203" ht="18" customHeight="1">
      <c r="B52" s="52" t="s">
        <v>62</v>
      </c>
      <c r="C52" s="36">
        <f>+[1]DGII!P52</f>
        <v>0</v>
      </c>
      <c r="D52" s="36">
        <f>+[1]DGII!Q52</f>
        <v>0</v>
      </c>
      <c r="E52" s="36">
        <f>+[1]DGII!R52</f>
        <v>0</v>
      </c>
      <c r="F52" s="36">
        <f>+[1]DGII!S52</f>
        <v>0</v>
      </c>
      <c r="G52" s="36">
        <f>+[1]DGII!T52</f>
        <v>0</v>
      </c>
      <c r="H52" s="36">
        <f>+[1]DGII!U52</f>
        <v>0</v>
      </c>
      <c r="I52" s="36">
        <f>+[1]DGII!V52</f>
        <v>0</v>
      </c>
      <c r="J52" s="36">
        <f>+[1]DGII!W52</f>
        <v>0</v>
      </c>
      <c r="K52" s="36">
        <f>+[1]DGII!X52</f>
        <v>0</v>
      </c>
      <c r="L52" s="36">
        <f>+[1]DGII!Y52</f>
        <v>0</v>
      </c>
      <c r="M52" s="36">
        <f>+[1]DGII!Z52</f>
        <v>0</v>
      </c>
      <c r="N52" s="36">
        <f>+[1]DGII!AA52</f>
        <v>0</v>
      </c>
      <c r="O52" s="37">
        <f>SUM(C52:M52)</f>
        <v>0</v>
      </c>
      <c r="P52" s="44">
        <v>0</v>
      </c>
      <c r="Q52" s="44">
        <v>0</v>
      </c>
      <c r="R52" s="44">
        <v>0</v>
      </c>
      <c r="S52" s="44">
        <v>0</v>
      </c>
      <c r="T52" s="44">
        <v>0</v>
      </c>
      <c r="U52" s="44">
        <v>0</v>
      </c>
      <c r="V52" s="44">
        <v>0</v>
      </c>
      <c r="W52" s="44">
        <v>0</v>
      </c>
      <c r="X52" s="44">
        <v>0</v>
      </c>
      <c r="Y52" s="44">
        <v>0</v>
      </c>
      <c r="Z52" s="44">
        <v>0</v>
      </c>
      <c r="AA52" s="44">
        <v>0</v>
      </c>
      <c r="AB52" s="41">
        <f>SUM(P52:AA52)</f>
        <v>0</v>
      </c>
      <c r="AC52" s="41">
        <f t="shared" si="1"/>
        <v>0</v>
      </c>
      <c r="AD52" s="41" t="s">
        <v>63</v>
      </c>
      <c r="AF52" s="25"/>
    </row>
    <row r="53" spans="1:203" ht="18" customHeight="1">
      <c r="B53" s="57" t="s">
        <v>64</v>
      </c>
      <c r="C53" s="27">
        <f t="shared" ref="C53:Z53" si="20">+C54+C55</f>
        <v>448.7</v>
      </c>
      <c r="D53" s="27">
        <f t="shared" si="20"/>
        <v>571.69999999999993</v>
      </c>
      <c r="E53" s="27">
        <f t="shared" si="20"/>
        <v>505.7</v>
      </c>
      <c r="F53" s="27">
        <f t="shared" si="20"/>
        <v>558.4</v>
      </c>
      <c r="G53" s="27">
        <f t="shared" si="20"/>
        <v>444.90000000000003</v>
      </c>
      <c r="H53" s="27">
        <f t="shared" si="20"/>
        <v>463.8</v>
      </c>
      <c r="I53" s="27">
        <f t="shared" si="20"/>
        <v>405.1</v>
      </c>
      <c r="J53" s="27">
        <f t="shared" si="20"/>
        <v>473.09999999999997</v>
      </c>
      <c r="K53" s="27">
        <f t="shared" si="20"/>
        <v>430.40000000000003</v>
      </c>
      <c r="L53" s="27">
        <f t="shared" si="20"/>
        <v>438.9</v>
      </c>
      <c r="M53" s="27">
        <f t="shared" si="20"/>
        <v>477.1</v>
      </c>
      <c r="N53" s="27">
        <f>+N54+N55</f>
        <v>535.20000000000005</v>
      </c>
      <c r="O53" s="32">
        <f t="shared" si="20"/>
        <v>5753</v>
      </c>
      <c r="P53" s="28">
        <f t="shared" si="20"/>
        <v>448.67406885999998</v>
      </c>
      <c r="Q53" s="28">
        <f t="shared" si="20"/>
        <v>571.69374661999996</v>
      </c>
      <c r="R53" s="28">
        <f t="shared" si="20"/>
        <v>505.64905875999995</v>
      </c>
      <c r="S53" s="28">
        <f t="shared" si="20"/>
        <v>558.41964933000008</v>
      </c>
      <c r="T53" s="28">
        <f>+T54+T55</f>
        <v>444.91958914999998</v>
      </c>
      <c r="U53" s="28">
        <f t="shared" si="20"/>
        <v>463.79697222000004</v>
      </c>
      <c r="V53" s="28">
        <f>+V54+V55</f>
        <v>404.95627023000003</v>
      </c>
      <c r="W53" s="28">
        <f>+W54+W55</f>
        <v>470.87841515795492</v>
      </c>
      <c r="X53" s="28">
        <f>+X54+X55</f>
        <v>422.28153936721765</v>
      </c>
      <c r="Y53" s="28">
        <f>+Y54+Y55</f>
        <v>406.08690495437753</v>
      </c>
      <c r="Z53" s="28">
        <f t="shared" si="20"/>
        <v>456.21362769349446</v>
      </c>
      <c r="AA53" s="29">
        <f>+AA54+AA55</f>
        <v>461.61766279942668</v>
      </c>
      <c r="AB53" s="30">
        <f>+AB54+AB55</f>
        <v>5615.1875051424713</v>
      </c>
      <c r="AC53" s="30">
        <f t="shared" si="1"/>
        <v>137.81249485752869</v>
      </c>
      <c r="AD53" s="31">
        <f t="shared" ref="AD53:AD59" si="21">+O53/AB53*100</f>
        <v>102.45428126365002</v>
      </c>
      <c r="AF53" s="25"/>
    </row>
    <row r="54" spans="1:203" ht="18" customHeight="1">
      <c r="A54" s="58"/>
      <c r="B54" s="50" t="s">
        <v>65</v>
      </c>
      <c r="C54" s="36">
        <f>+[1]DGII!P54</f>
        <v>446.2</v>
      </c>
      <c r="D54" s="36">
        <f>+[1]DGII!Q54</f>
        <v>569.29999999999995</v>
      </c>
      <c r="E54" s="36">
        <f>+[1]DGII!R54</f>
        <v>502.7</v>
      </c>
      <c r="F54" s="36">
        <f>+[1]DGII!S54</f>
        <v>555.79999999999995</v>
      </c>
      <c r="G54" s="36">
        <f>+[1]DGII!T54</f>
        <v>442.3</v>
      </c>
      <c r="H54" s="36">
        <f>+[1]DGII!U54</f>
        <v>461.5</v>
      </c>
      <c r="I54" s="36">
        <f>+[1]DGII!V54</f>
        <v>402.3</v>
      </c>
      <c r="J54" s="36">
        <f>+[1]DGII!W54</f>
        <v>470.7</v>
      </c>
      <c r="K54" s="36">
        <f>+[1]DGII!X54</f>
        <v>427.8</v>
      </c>
      <c r="L54" s="36">
        <f>+[1]DGII!Y54</f>
        <v>436.4</v>
      </c>
      <c r="M54" s="36">
        <f>+[1]DGII!Z54</f>
        <v>475.1</v>
      </c>
      <c r="N54" s="36">
        <f>+[1]DGII!AA54</f>
        <v>533.20000000000005</v>
      </c>
      <c r="O54" s="37">
        <f>SUM(C54:N54)</f>
        <v>5723.3</v>
      </c>
      <c r="P54" s="44">
        <v>446.16253702</v>
      </c>
      <c r="Q54" s="44">
        <v>569.25796575999993</v>
      </c>
      <c r="R54" s="44">
        <v>502.68343175999996</v>
      </c>
      <c r="S54" s="44">
        <v>555.81029997000007</v>
      </c>
      <c r="T54" s="44">
        <v>442.30361846</v>
      </c>
      <c r="U54" s="44">
        <v>461.45155422000005</v>
      </c>
      <c r="V54" s="45">
        <v>402.17152523000004</v>
      </c>
      <c r="W54" s="45">
        <v>468.11513195480745</v>
      </c>
      <c r="X54" s="45">
        <v>419.57132933235494</v>
      </c>
      <c r="Y54" s="45">
        <v>403.03498455406822</v>
      </c>
      <c r="Z54" s="45">
        <v>453.57553449984067</v>
      </c>
      <c r="AA54" s="45">
        <v>459.53525708269751</v>
      </c>
      <c r="AB54" s="40">
        <f>SUM(P54:AA54)</f>
        <v>5583.6731698437688</v>
      </c>
      <c r="AC54" s="40">
        <f t="shared" si="1"/>
        <v>139.62683015623134</v>
      </c>
      <c r="AD54" s="41">
        <f t="shared" si="21"/>
        <v>102.50062684381898</v>
      </c>
      <c r="AF54" s="25"/>
    </row>
    <row r="55" spans="1:203" ht="18" customHeight="1">
      <c r="B55" s="50" t="s">
        <v>36</v>
      </c>
      <c r="C55" s="36">
        <f>+[1]DGII!P55</f>
        <v>2.5</v>
      </c>
      <c r="D55" s="36">
        <f>+[1]DGII!Q55</f>
        <v>2.4</v>
      </c>
      <c r="E55" s="36">
        <f>+[1]DGII!R55</f>
        <v>3</v>
      </c>
      <c r="F55" s="36">
        <f>+[1]DGII!S55</f>
        <v>2.6</v>
      </c>
      <c r="G55" s="36">
        <f>+[1]DGII!T55</f>
        <v>2.6</v>
      </c>
      <c r="H55" s="36">
        <f>+[1]DGII!U55</f>
        <v>2.2999999999999998</v>
      </c>
      <c r="I55" s="36">
        <f>+[1]DGII!V55</f>
        <v>2.8</v>
      </c>
      <c r="J55" s="36">
        <f>+[1]DGII!W55</f>
        <v>2.4</v>
      </c>
      <c r="K55" s="36">
        <f>+[1]DGII!X55</f>
        <v>2.6</v>
      </c>
      <c r="L55" s="36">
        <f>+[1]DGII!Y55</f>
        <v>2.5</v>
      </c>
      <c r="M55" s="36">
        <f>+[1]DGII!Z55</f>
        <v>2</v>
      </c>
      <c r="N55" s="36">
        <f>+[1]DGII!AA55</f>
        <v>2</v>
      </c>
      <c r="O55" s="37">
        <f>SUM(C55:N55)</f>
        <v>29.7</v>
      </c>
      <c r="P55" s="44">
        <v>2.51153184</v>
      </c>
      <c r="Q55" s="44">
        <v>2.4357808599999999</v>
      </c>
      <c r="R55" s="44">
        <v>2.965627</v>
      </c>
      <c r="S55" s="44">
        <v>2.60934936</v>
      </c>
      <c r="T55" s="44">
        <v>2.6159706900000002</v>
      </c>
      <c r="U55" s="44">
        <v>2.345418</v>
      </c>
      <c r="V55" s="45">
        <v>2.784745</v>
      </c>
      <c r="W55" s="45">
        <v>2.763283203147489</v>
      </c>
      <c r="X55" s="45">
        <v>2.7102100348626945</v>
      </c>
      <c r="Y55" s="45">
        <v>3.051920400309287</v>
      </c>
      <c r="Z55" s="45">
        <v>2.6380931936537886</v>
      </c>
      <c r="AA55" s="45">
        <v>2.082405716729173</v>
      </c>
      <c r="AB55" s="40">
        <f>SUM(P55:AA55)</f>
        <v>31.514335298702431</v>
      </c>
      <c r="AC55" s="40">
        <f t="shared" si="1"/>
        <v>-1.8143352987024315</v>
      </c>
      <c r="AD55" s="41">
        <f t="shared" si="21"/>
        <v>94.242825426887123</v>
      </c>
      <c r="AF55" s="25"/>
    </row>
    <row r="56" spans="1:203" ht="18" customHeight="1">
      <c r="B56" s="57" t="s">
        <v>66</v>
      </c>
      <c r="C56" s="27">
        <f>+[1]DGII!P56</f>
        <v>0</v>
      </c>
      <c r="D56" s="27">
        <f>+[1]DGII!Q56</f>
        <v>0</v>
      </c>
      <c r="E56" s="27">
        <f>+[1]DGII!R56</f>
        <v>0</v>
      </c>
      <c r="F56" s="27">
        <f>+[1]DGII!S56</f>
        <v>0</v>
      </c>
      <c r="G56" s="27">
        <f>+[1]DGII!T56</f>
        <v>0.1</v>
      </c>
      <c r="H56" s="27">
        <f>+[1]DGII!U56</f>
        <v>0</v>
      </c>
      <c r="I56" s="27">
        <f>+[1]DGII!V56</f>
        <v>0.1</v>
      </c>
      <c r="J56" s="27">
        <f>+[1]DGII!W56</f>
        <v>0</v>
      </c>
      <c r="K56" s="27">
        <f>+[1]DGII!X56</f>
        <v>0.1</v>
      </c>
      <c r="L56" s="27">
        <f>+[1]DGII!Y56</f>
        <v>0</v>
      </c>
      <c r="M56" s="27">
        <f>+[1]DGII!Z56</f>
        <v>0</v>
      </c>
      <c r="N56" s="27">
        <f>+[1]DGII!AA56</f>
        <v>1.2</v>
      </c>
      <c r="O56" s="32">
        <f>SUM(C56:N56)</f>
        <v>1.5</v>
      </c>
      <c r="P56" s="27">
        <v>1.154079E-2</v>
      </c>
      <c r="Q56" s="27">
        <v>6.3111700000000005E-3</v>
      </c>
      <c r="R56" s="27">
        <v>1.3441649999999999E-2</v>
      </c>
      <c r="S56" s="27">
        <v>1.0318860000000001E-2</v>
      </c>
      <c r="T56" s="27">
        <v>3.1688790000000001E-2</v>
      </c>
      <c r="U56" s="27">
        <v>1.3679E-2</v>
      </c>
      <c r="V56" s="32">
        <v>4.4272100000000002E-2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0">
        <f>SUM(P56:AA56)</f>
        <v>0.13125236000000001</v>
      </c>
      <c r="AC56" s="30">
        <f t="shared" si="1"/>
        <v>1.36874764</v>
      </c>
      <c r="AD56" s="59">
        <v>0</v>
      </c>
      <c r="AF56" s="25"/>
    </row>
    <row r="57" spans="1:203" ht="18" customHeight="1">
      <c r="B57" s="60" t="s">
        <v>67</v>
      </c>
      <c r="C57" s="27">
        <f t="shared" ref="C57:Z57" si="22">+C58+C62+C63</f>
        <v>1365.9</v>
      </c>
      <c r="D57" s="27">
        <f t="shared" si="22"/>
        <v>1119.3</v>
      </c>
      <c r="E57" s="27">
        <f t="shared" si="22"/>
        <v>1085.0999999999999</v>
      </c>
      <c r="F57" s="27">
        <f t="shared" si="22"/>
        <v>1074</v>
      </c>
      <c r="G57" s="27">
        <f t="shared" si="22"/>
        <v>1227.8999999999999</v>
      </c>
      <c r="H57" s="27">
        <f t="shared" si="22"/>
        <v>1173.5999999999999</v>
      </c>
      <c r="I57" s="27">
        <f t="shared" si="22"/>
        <v>1398.9</v>
      </c>
      <c r="J57" s="27">
        <f t="shared" si="22"/>
        <v>1215.7</v>
      </c>
      <c r="K57" s="27">
        <f t="shared" si="22"/>
        <v>1222.5999999999999</v>
      </c>
      <c r="L57" s="27">
        <f t="shared" si="22"/>
        <v>1394.4</v>
      </c>
      <c r="M57" s="27">
        <f t="shared" si="22"/>
        <v>1355.8</v>
      </c>
      <c r="N57" s="27">
        <f>+N58+N62+N63</f>
        <v>10719.9</v>
      </c>
      <c r="O57" s="32">
        <f t="shared" si="22"/>
        <v>24353.1</v>
      </c>
      <c r="P57" s="28">
        <f t="shared" si="22"/>
        <v>1365.8502422399999</v>
      </c>
      <c r="Q57" s="28">
        <f t="shared" si="22"/>
        <v>1119.2647328799999</v>
      </c>
      <c r="R57" s="28">
        <f t="shared" si="22"/>
        <v>1085.1077659</v>
      </c>
      <c r="S57" s="28">
        <f t="shared" si="22"/>
        <v>1074.03198137</v>
      </c>
      <c r="T57" s="28">
        <f t="shared" si="22"/>
        <v>1227.8291968599876</v>
      </c>
      <c r="U57" s="28">
        <f t="shared" si="22"/>
        <v>1173.533624684432</v>
      </c>
      <c r="V57" s="28">
        <f t="shared" si="22"/>
        <v>1398.83754279709</v>
      </c>
      <c r="W57" s="28">
        <f t="shared" si="22"/>
        <v>1281.4231170108824</v>
      </c>
      <c r="X57" s="28">
        <f t="shared" si="22"/>
        <v>1198.1766972161715</v>
      </c>
      <c r="Y57" s="28">
        <f t="shared" si="22"/>
        <v>1301.6934267393065</v>
      </c>
      <c r="Z57" s="28">
        <f t="shared" si="22"/>
        <v>1126.7752020543244</v>
      </c>
      <c r="AA57" s="29">
        <f>+AA58+AA62+AA63</f>
        <v>1241.4165612900724</v>
      </c>
      <c r="AB57" s="30">
        <f>+AB58+AB62+AB63</f>
        <v>14593.940091042266</v>
      </c>
      <c r="AC57" s="30">
        <f t="shared" si="1"/>
        <v>9759.1599089577321</v>
      </c>
      <c r="AD57" s="30">
        <f t="shared" si="21"/>
        <v>166.87131677995504</v>
      </c>
      <c r="AF57" s="25"/>
    </row>
    <row r="58" spans="1:203" s="61" customFormat="1" ht="18" customHeight="1">
      <c r="B58" s="60" t="s">
        <v>68</v>
      </c>
      <c r="C58" s="27">
        <f t="shared" ref="C58:Z58" si="23">+C59</f>
        <v>336.5</v>
      </c>
      <c r="D58" s="27">
        <f t="shared" si="23"/>
        <v>218.1</v>
      </c>
      <c r="E58" s="27">
        <f t="shared" si="23"/>
        <v>255.1</v>
      </c>
      <c r="F58" s="27">
        <f t="shared" si="23"/>
        <v>248.2</v>
      </c>
      <c r="G58" s="27">
        <f t="shared" si="23"/>
        <v>223.5</v>
      </c>
      <c r="H58" s="27">
        <f t="shared" si="23"/>
        <v>411.3</v>
      </c>
      <c r="I58" s="27">
        <f t="shared" si="23"/>
        <v>357.4</v>
      </c>
      <c r="J58" s="27">
        <f t="shared" si="23"/>
        <v>380.90000000000003</v>
      </c>
      <c r="K58" s="27">
        <f t="shared" si="23"/>
        <v>397.3</v>
      </c>
      <c r="L58" s="27">
        <f t="shared" si="23"/>
        <v>388.7</v>
      </c>
      <c r="M58" s="27">
        <f t="shared" si="23"/>
        <v>525.29999999999995</v>
      </c>
      <c r="N58" s="27">
        <f>+N59</f>
        <v>9753.4</v>
      </c>
      <c r="O58" s="32">
        <f>+O59</f>
        <v>13495.699999999999</v>
      </c>
      <c r="P58" s="28">
        <f t="shared" si="23"/>
        <v>336.48547834999999</v>
      </c>
      <c r="Q58" s="28">
        <f t="shared" si="23"/>
        <v>218.04856050999999</v>
      </c>
      <c r="R58" s="28">
        <f t="shared" si="23"/>
        <v>255.09415835000001</v>
      </c>
      <c r="S58" s="28">
        <f t="shared" si="23"/>
        <v>248.17343571000001</v>
      </c>
      <c r="T58" s="28">
        <f t="shared" si="23"/>
        <v>223.45887558998774</v>
      </c>
      <c r="U58" s="28">
        <f t="shared" si="23"/>
        <v>411.32124124443197</v>
      </c>
      <c r="V58" s="28">
        <f t="shared" si="23"/>
        <v>357.37374689709003</v>
      </c>
      <c r="W58" s="28">
        <f t="shared" si="23"/>
        <v>380.83947310557494</v>
      </c>
      <c r="X58" s="28">
        <f t="shared" si="23"/>
        <v>347.905483714463</v>
      </c>
      <c r="Y58" s="28">
        <f t="shared" si="23"/>
        <v>275.60555957087303</v>
      </c>
      <c r="Z58" s="28">
        <f t="shared" si="23"/>
        <v>229.52415369316219</v>
      </c>
      <c r="AA58" s="29">
        <f>+AA59</f>
        <v>303.62557985002007</v>
      </c>
      <c r="AB58" s="30">
        <f>+AB59</f>
        <v>3587.4557465856033</v>
      </c>
      <c r="AC58" s="30">
        <f t="shared" si="1"/>
        <v>9908.2442534143956</v>
      </c>
      <c r="AD58" s="30">
        <f t="shared" si="21"/>
        <v>376.19140007077903</v>
      </c>
      <c r="AE58" s="4"/>
      <c r="AF58" s="25"/>
      <c r="AH58" s="62"/>
      <c r="AI58" s="62"/>
    </row>
    <row r="59" spans="1:203" ht="18" customHeight="1">
      <c r="B59" s="57" t="s">
        <v>69</v>
      </c>
      <c r="C59" s="27">
        <f t="shared" ref="C59:AB59" si="24">+C60+C61</f>
        <v>336.5</v>
      </c>
      <c r="D59" s="27">
        <f t="shared" si="24"/>
        <v>218.1</v>
      </c>
      <c r="E59" s="27">
        <f t="shared" si="24"/>
        <v>255.1</v>
      </c>
      <c r="F59" s="27">
        <f t="shared" si="24"/>
        <v>248.2</v>
      </c>
      <c r="G59" s="27">
        <f t="shared" si="24"/>
        <v>223.5</v>
      </c>
      <c r="H59" s="27">
        <f t="shared" si="24"/>
        <v>411.3</v>
      </c>
      <c r="I59" s="27">
        <f t="shared" si="24"/>
        <v>357.4</v>
      </c>
      <c r="J59" s="27">
        <f t="shared" si="24"/>
        <v>380.90000000000003</v>
      </c>
      <c r="K59" s="27">
        <f t="shared" si="24"/>
        <v>397.3</v>
      </c>
      <c r="L59" s="27">
        <f t="shared" si="24"/>
        <v>388.7</v>
      </c>
      <c r="M59" s="27">
        <f t="shared" si="24"/>
        <v>525.29999999999995</v>
      </c>
      <c r="N59" s="27">
        <f>+N60+N61</f>
        <v>9753.4</v>
      </c>
      <c r="O59" s="32">
        <f>+O60+O61</f>
        <v>13495.699999999999</v>
      </c>
      <c r="P59" s="28">
        <f t="shared" si="24"/>
        <v>336.48547834999999</v>
      </c>
      <c r="Q59" s="28">
        <f t="shared" si="24"/>
        <v>218.04856050999999</v>
      </c>
      <c r="R59" s="28">
        <f>+R60+R61</f>
        <v>255.09415835000001</v>
      </c>
      <c r="S59" s="28">
        <f>+S60+S61</f>
        <v>248.17343571000001</v>
      </c>
      <c r="T59" s="28">
        <f>+T60+T61</f>
        <v>223.45887558998774</v>
      </c>
      <c r="U59" s="28">
        <f t="shared" si="24"/>
        <v>411.32124124443197</v>
      </c>
      <c r="V59" s="28">
        <f t="shared" si="24"/>
        <v>357.37374689709003</v>
      </c>
      <c r="W59" s="28">
        <f t="shared" si="24"/>
        <v>380.83947310557494</v>
      </c>
      <c r="X59" s="28">
        <f t="shared" si="24"/>
        <v>347.905483714463</v>
      </c>
      <c r="Y59" s="28">
        <f t="shared" si="24"/>
        <v>275.60555957087303</v>
      </c>
      <c r="Z59" s="28">
        <f t="shared" si="24"/>
        <v>229.52415369316219</v>
      </c>
      <c r="AA59" s="29">
        <f t="shared" si="24"/>
        <v>303.62557985002007</v>
      </c>
      <c r="AB59" s="30">
        <f t="shared" si="24"/>
        <v>3587.4557465856033</v>
      </c>
      <c r="AC59" s="30">
        <f t="shared" si="1"/>
        <v>9908.2442534143956</v>
      </c>
      <c r="AD59" s="30">
        <f t="shared" si="21"/>
        <v>376.19140007077903</v>
      </c>
      <c r="AF59" s="25"/>
    </row>
    <row r="60" spans="1:203" s="63" customFormat="1" ht="18" customHeight="1">
      <c r="B60" s="50" t="s">
        <v>70</v>
      </c>
      <c r="C60" s="36">
        <f>+[1]DGII!P60</f>
        <v>336.5</v>
      </c>
      <c r="D60" s="36">
        <f>+[1]DGII!Q60</f>
        <v>218.1</v>
      </c>
      <c r="E60" s="36">
        <f>+[1]DGII!R60</f>
        <v>255.1</v>
      </c>
      <c r="F60" s="36">
        <f>+[1]DGII!S60</f>
        <v>248.2</v>
      </c>
      <c r="G60" s="36">
        <f>+[1]DGII!T60</f>
        <v>223.5</v>
      </c>
      <c r="H60" s="36">
        <f>+[1]DGII!U60</f>
        <v>411.3</v>
      </c>
      <c r="I60" s="36">
        <f>+[1]DGII!V60</f>
        <v>357.4</v>
      </c>
      <c r="J60" s="36">
        <f>+[1]DGII!W60</f>
        <v>380.8</v>
      </c>
      <c r="K60" s="36">
        <f>+[1]DGII!X60</f>
        <v>397.3</v>
      </c>
      <c r="L60" s="36">
        <f>+[1]DGII!Y60</f>
        <v>388.7</v>
      </c>
      <c r="M60" s="36">
        <f>+[1]DGII!Z60</f>
        <v>525.29999999999995</v>
      </c>
      <c r="N60" s="36">
        <f>+[1]DGII!AA60</f>
        <v>9753.4</v>
      </c>
      <c r="O60" s="37">
        <f>SUM(C60:N60)</f>
        <v>13495.599999999999</v>
      </c>
      <c r="P60" s="36">
        <v>336.46879576999999</v>
      </c>
      <c r="Q60" s="36">
        <v>218.02949131</v>
      </c>
      <c r="R60" s="36">
        <v>255.07799368000002</v>
      </c>
      <c r="S60" s="36">
        <v>248.17263955999999</v>
      </c>
      <c r="T60" s="36">
        <v>223.45623198998774</v>
      </c>
      <c r="U60" s="36">
        <v>411.31103810443199</v>
      </c>
      <c r="V60" s="37">
        <v>357.35320054709001</v>
      </c>
      <c r="W60" s="37">
        <v>380.83651585522404</v>
      </c>
      <c r="X60" s="37">
        <v>347.87924554301094</v>
      </c>
      <c r="Y60" s="37">
        <v>275.57932139942096</v>
      </c>
      <c r="Z60" s="37">
        <v>229.52218568666399</v>
      </c>
      <c r="AA60" s="37">
        <v>303.59690636847097</v>
      </c>
      <c r="AB60" s="40">
        <f t="shared" ref="AB60:AB65" si="25">SUM(P60:AA60)</f>
        <v>3587.2835658143008</v>
      </c>
      <c r="AC60" s="40">
        <f t="shared" si="1"/>
        <v>9908.3164341856973</v>
      </c>
      <c r="AD60" s="64">
        <v>0</v>
      </c>
      <c r="AE60" s="4"/>
      <c r="AF60" s="25"/>
      <c r="AG60" s="65"/>
      <c r="AH60" s="66"/>
      <c r="AI60" s="66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 t="s">
        <v>71</v>
      </c>
      <c r="BS60" s="65" t="s">
        <v>71</v>
      </c>
      <c r="BT60" s="65" t="s">
        <v>71</v>
      </c>
      <c r="BU60" s="65" t="s">
        <v>71</v>
      </c>
      <c r="BV60" s="65" t="s">
        <v>71</v>
      </c>
      <c r="BW60" s="65" t="s">
        <v>71</v>
      </c>
      <c r="BX60" s="65" t="s">
        <v>71</v>
      </c>
      <c r="BY60" s="65" t="s">
        <v>71</v>
      </c>
      <c r="BZ60" s="65" t="s">
        <v>71</v>
      </c>
      <c r="CA60" s="65" t="s">
        <v>71</v>
      </c>
      <c r="CB60" s="65" t="s">
        <v>71</v>
      </c>
      <c r="CC60" s="65" t="s">
        <v>71</v>
      </c>
      <c r="CD60" s="65" t="s">
        <v>71</v>
      </c>
      <c r="CE60" s="65" t="s">
        <v>71</v>
      </c>
      <c r="CF60" s="65" t="s">
        <v>71</v>
      </c>
      <c r="CG60" s="65" t="s">
        <v>71</v>
      </c>
      <c r="CH60" s="65" t="s">
        <v>71</v>
      </c>
      <c r="CI60" s="65" t="s">
        <v>71</v>
      </c>
      <c r="CJ60" s="65" t="s">
        <v>71</v>
      </c>
      <c r="CK60" s="65" t="s">
        <v>71</v>
      </c>
      <c r="CL60" s="65" t="s">
        <v>71</v>
      </c>
      <c r="CM60" s="65" t="s">
        <v>71</v>
      </c>
      <c r="CN60" s="65" t="s">
        <v>71</v>
      </c>
      <c r="CO60" s="65" t="s">
        <v>71</v>
      </c>
      <c r="CP60" s="65" t="s">
        <v>71</v>
      </c>
      <c r="CQ60" s="65" t="s">
        <v>71</v>
      </c>
      <c r="CR60" s="65" t="s">
        <v>71</v>
      </c>
      <c r="CS60" s="65" t="s">
        <v>71</v>
      </c>
      <c r="CT60" s="65" t="s">
        <v>71</v>
      </c>
      <c r="CU60" s="65" t="s">
        <v>71</v>
      </c>
      <c r="CV60" s="65" t="s">
        <v>71</v>
      </c>
      <c r="CW60" s="65" t="s">
        <v>71</v>
      </c>
      <c r="CX60" s="65" t="s">
        <v>71</v>
      </c>
      <c r="CY60" s="65" t="s">
        <v>71</v>
      </c>
      <c r="CZ60" s="65" t="s">
        <v>71</v>
      </c>
      <c r="DA60" s="65" t="s">
        <v>71</v>
      </c>
      <c r="DB60" s="65" t="s">
        <v>71</v>
      </c>
      <c r="DC60" s="65" t="s">
        <v>71</v>
      </c>
      <c r="DD60" s="65" t="s">
        <v>71</v>
      </c>
      <c r="DE60" s="65" t="s">
        <v>71</v>
      </c>
      <c r="DF60" s="65" t="s">
        <v>71</v>
      </c>
      <c r="DG60" s="65" t="s">
        <v>71</v>
      </c>
      <c r="DH60" s="65" t="s">
        <v>71</v>
      </c>
      <c r="DI60" s="65" t="s">
        <v>71</v>
      </c>
      <c r="DJ60" s="65" t="s">
        <v>71</v>
      </c>
      <c r="DK60" s="65" t="s">
        <v>71</v>
      </c>
      <c r="DL60" s="65" t="s">
        <v>71</v>
      </c>
      <c r="DM60" s="65" t="s">
        <v>71</v>
      </c>
      <c r="DN60" s="65" t="s">
        <v>71</v>
      </c>
      <c r="DO60" s="65" t="s">
        <v>71</v>
      </c>
      <c r="DP60" s="65" t="s">
        <v>71</v>
      </c>
      <c r="DQ60" s="65" t="s">
        <v>71</v>
      </c>
      <c r="DR60" s="65" t="s">
        <v>71</v>
      </c>
      <c r="DS60" s="65" t="s">
        <v>71</v>
      </c>
      <c r="DT60" s="65" t="s">
        <v>71</v>
      </c>
      <c r="DU60" s="65" t="s">
        <v>71</v>
      </c>
      <c r="DV60" s="65" t="s">
        <v>71</v>
      </c>
      <c r="DW60" s="65" t="s">
        <v>71</v>
      </c>
      <c r="DX60" s="65" t="s">
        <v>71</v>
      </c>
      <c r="DY60" s="65" t="s">
        <v>71</v>
      </c>
      <c r="DZ60" s="65" t="s">
        <v>71</v>
      </c>
      <c r="EA60" s="65" t="s">
        <v>71</v>
      </c>
      <c r="EB60" s="65" t="s">
        <v>71</v>
      </c>
      <c r="EC60" s="65" t="s">
        <v>71</v>
      </c>
      <c r="ED60" s="65" t="s">
        <v>71</v>
      </c>
      <c r="EE60" s="65" t="s">
        <v>71</v>
      </c>
      <c r="EF60" s="65" t="s">
        <v>71</v>
      </c>
      <c r="EG60" s="65" t="s">
        <v>71</v>
      </c>
      <c r="EH60" s="65" t="s">
        <v>71</v>
      </c>
      <c r="EI60" s="65" t="s">
        <v>71</v>
      </c>
      <c r="EJ60" s="65" t="s">
        <v>71</v>
      </c>
      <c r="EK60" s="65" t="s">
        <v>71</v>
      </c>
      <c r="EL60" s="65" t="s">
        <v>71</v>
      </c>
      <c r="EM60" s="65" t="s">
        <v>71</v>
      </c>
      <c r="EN60" s="65" t="s">
        <v>71</v>
      </c>
      <c r="EO60" s="65" t="s">
        <v>71</v>
      </c>
      <c r="EP60" s="65" t="s">
        <v>71</v>
      </c>
      <c r="EQ60" s="65" t="s">
        <v>71</v>
      </c>
      <c r="ER60" s="65" t="s">
        <v>71</v>
      </c>
      <c r="ES60" s="65" t="s">
        <v>71</v>
      </c>
      <c r="ET60" s="65" t="s">
        <v>71</v>
      </c>
      <c r="EU60" s="65" t="s">
        <v>71</v>
      </c>
      <c r="EV60" s="65" t="s">
        <v>71</v>
      </c>
      <c r="EW60" s="65" t="s">
        <v>71</v>
      </c>
      <c r="EX60" s="65" t="s">
        <v>71</v>
      </c>
      <c r="EY60" s="65" t="s">
        <v>71</v>
      </c>
      <c r="EZ60" s="65" t="s">
        <v>71</v>
      </c>
      <c r="FA60" s="65" t="s">
        <v>71</v>
      </c>
      <c r="FB60" s="65" t="s">
        <v>71</v>
      </c>
      <c r="FC60" s="65" t="s">
        <v>71</v>
      </c>
      <c r="FD60" s="65" t="s">
        <v>71</v>
      </c>
      <c r="FE60" s="65" t="s">
        <v>71</v>
      </c>
      <c r="FF60" s="65" t="s">
        <v>71</v>
      </c>
      <c r="FG60" s="65" t="s">
        <v>71</v>
      </c>
      <c r="FH60" s="65" t="s">
        <v>71</v>
      </c>
      <c r="FI60" s="65" t="s">
        <v>71</v>
      </c>
      <c r="FJ60" s="65" t="s">
        <v>71</v>
      </c>
      <c r="FK60" s="65" t="s">
        <v>71</v>
      </c>
      <c r="FL60" s="65" t="s">
        <v>71</v>
      </c>
      <c r="FM60" s="65" t="s">
        <v>71</v>
      </c>
      <c r="FN60" s="65" t="s">
        <v>71</v>
      </c>
      <c r="FO60" s="65" t="s">
        <v>71</v>
      </c>
      <c r="FP60" s="65" t="s">
        <v>71</v>
      </c>
      <c r="FQ60" s="65" t="s">
        <v>71</v>
      </c>
      <c r="FR60" s="65" t="s">
        <v>71</v>
      </c>
      <c r="FS60" s="65" t="s">
        <v>71</v>
      </c>
      <c r="FT60" s="65" t="s">
        <v>71</v>
      </c>
      <c r="FU60" s="65" t="s">
        <v>71</v>
      </c>
      <c r="FV60" s="65" t="s">
        <v>71</v>
      </c>
      <c r="FW60" s="65" t="s">
        <v>71</v>
      </c>
      <c r="FX60" s="65" t="s">
        <v>71</v>
      </c>
      <c r="FY60" s="65" t="s">
        <v>71</v>
      </c>
      <c r="FZ60" s="65" t="s">
        <v>71</v>
      </c>
      <c r="GA60" s="65" t="s">
        <v>71</v>
      </c>
      <c r="GB60" s="65" t="s">
        <v>71</v>
      </c>
      <c r="GC60" s="65" t="s">
        <v>71</v>
      </c>
      <c r="GD60" s="65" t="s">
        <v>71</v>
      </c>
      <c r="GE60" s="65" t="s">
        <v>71</v>
      </c>
      <c r="GF60" s="65" t="s">
        <v>71</v>
      </c>
      <c r="GG60" s="65" t="s">
        <v>71</v>
      </c>
      <c r="GH60" s="65" t="s">
        <v>71</v>
      </c>
      <c r="GI60" s="65" t="s">
        <v>71</v>
      </c>
      <c r="GJ60" s="65" t="s">
        <v>71</v>
      </c>
      <c r="GK60" s="65" t="s">
        <v>71</v>
      </c>
      <c r="GL60" s="65" t="s">
        <v>71</v>
      </c>
      <c r="GM60" s="65" t="s">
        <v>71</v>
      </c>
      <c r="GN60" s="65" t="s">
        <v>71</v>
      </c>
      <c r="GO60" s="65" t="s">
        <v>71</v>
      </c>
      <c r="GP60" s="65" t="s">
        <v>71</v>
      </c>
      <c r="GQ60" s="65" t="s">
        <v>71</v>
      </c>
      <c r="GR60" s="65" t="s">
        <v>71</v>
      </c>
      <c r="GS60" s="65" t="s">
        <v>71</v>
      </c>
      <c r="GT60" s="65" t="s">
        <v>71</v>
      </c>
      <c r="GU60" s="65" t="s">
        <v>71</v>
      </c>
    </row>
    <row r="61" spans="1:203" ht="18" customHeight="1">
      <c r="B61" s="50" t="s">
        <v>36</v>
      </c>
      <c r="C61" s="36">
        <f>+[1]DGII!P61</f>
        <v>0</v>
      </c>
      <c r="D61" s="36">
        <f>+[1]DGII!Q61</f>
        <v>0</v>
      </c>
      <c r="E61" s="36">
        <f>+[1]DGII!R61</f>
        <v>0</v>
      </c>
      <c r="F61" s="36">
        <f>+[1]DGII!S61</f>
        <v>0</v>
      </c>
      <c r="G61" s="36">
        <f>+[1]DGII!T61</f>
        <v>0</v>
      </c>
      <c r="H61" s="36">
        <f>+[1]DGII!U61</f>
        <v>0</v>
      </c>
      <c r="I61" s="36">
        <f>+[1]DGII!V61</f>
        <v>0</v>
      </c>
      <c r="J61" s="36">
        <f>+[1]DGII!W61</f>
        <v>0.1</v>
      </c>
      <c r="K61" s="36">
        <f>+[1]DGII!X61</f>
        <v>0</v>
      </c>
      <c r="L61" s="36">
        <f>+[1]DGII!Y61</f>
        <v>0</v>
      </c>
      <c r="M61" s="36">
        <f>+[1]DGII!Z61</f>
        <v>0</v>
      </c>
      <c r="N61" s="36">
        <f>+[1]DGII!AA61</f>
        <v>0</v>
      </c>
      <c r="O61" s="37">
        <f>SUM(C61:N61)</f>
        <v>0.1</v>
      </c>
      <c r="P61" s="36">
        <v>1.6682579999999999E-2</v>
      </c>
      <c r="Q61" s="36">
        <v>1.9069200000000001E-2</v>
      </c>
      <c r="R61" s="36">
        <v>1.6164669999999999E-2</v>
      </c>
      <c r="S61" s="36">
        <v>7.9615000000000003E-4</v>
      </c>
      <c r="T61" s="36">
        <v>2.6435999999999999E-3</v>
      </c>
      <c r="U61" s="36">
        <v>1.0203139999999999E-2</v>
      </c>
      <c r="V61" s="37">
        <v>2.0546350000000001E-2</v>
      </c>
      <c r="W61" s="37">
        <v>2.9572503508890229E-3</v>
      </c>
      <c r="X61" s="37">
        <v>2.623817145204909E-2</v>
      </c>
      <c r="Y61" s="37">
        <v>2.623817145204909E-2</v>
      </c>
      <c r="Z61" s="37">
        <v>1.9680064981953348E-3</v>
      </c>
      <c r="AA61" s="37">
        <v>2.8673481549109623E-2</v>
      </c>
      <c r="AB61" s="40">
        <f t="shared" si="25"/>
        <v>0.17218077130229217</v>
      </c>
      <c r="AC61" s="40">
        <f t="shared" si="1"/>
        <v>-7.2180771302292168E-2</v>
      </c>
      <c r="AD61" s="41">
        <f>+O61/AB61*100</f>
        <v>58.078494621465751</v>
      </c>
      <c r="AF61" s="25"/>
    </row>
    <row r="62" spans="1:203" ht="18" customHeight="1">
      <c r="B62" s="57" t="s">
        <v>72</v>
      </c>
      <c r="C62" s="27">
        <f>+[1]DGII!P62</f>
        <v>10.7</v>
      </c>
      <c r="D62" s="27">
        <f>+[1]DGII!Q62</f>
        <v>9.9</v>
      </c>
      <c r="E62" s="27">
        <f>+[1]DGII!R62</f>
        <v>13.9</v>
      </c>
      <c r="F62" s="27">
        <f>+[1]DGII!S62</f>
        <v>14.8</v>
      </c>
      <c r="G62" s="27">
        <f>+[1]DGII!T62</f>
        <v>14.1</v>
      </c>
      <c r="H62" s="27">
        <f>+[1]DGII!U62</f>
        <v>19.2</v>
      </c>
      <c r="I62" s="27">
        <f>+[1]DGII!V62</f>
        <v>25.1</v>
      </c>
      <c r="J62" s="27">
        <f>+[1]DGII!W62</f>
        <v>19.899999999999999</v>
      </c>
      <c r="K62" s="27">
        <f>+[1]DGII!X62</f>
        <v>13.4</v>
      </c>
      <c r="L62" s="27">
        <f>+[1]DGII!Y62</f>
        <v>18.5</v>
      </c>
      <c r="M62" s="27">
        <f>+[1]DGII!Z62</f>
        <v>15.9</v>
      </c>
      <c r="N62" s="27">
        <f>+[1]DGII!AA62</f>
        <v>12.2</v>
      </c>
      <c r="O62" s="32">
        <f>SUM(C62:N62)</f>
        <v>187.6</v>
      </c>
      <c r="P62" s="27">
        <v>10.636436099999999</v>
      </c>
      <c r="Q62" s="27">
        <v>9.8918274900000007</v>
      </c>
      <c r="R62" s="27">
        <v>13.92980144</v>
      </c>
      <c r="S62" s="27">
        <v>14.81932623</v>
      </c>
      <c r="T62" s="27">
        <v>14.11433502</v>
      </c>
      <c r="U62" s="27">
        <v>19.17633927</v>
      </c>
      <c r="V62" s="32">
        <v>25.0872931</v>
      </c>
      <c r="W62" s="32">
        <v>15.393718978328764</v>
      </c>
      <c r="X62" s="32">
        <v>16.959334929084488</v>
      </c>
      <c r="Y62" s="32">
        <v>19.371219028988151</v>
      </c>
      <c r="Z62" s="32">
        <v>15.470179362784439</v>
      </c>
      <c r="AA62" s="32">
        <v>31.733592297217832</v>
      </c>
      <c r="AB62" s="30">
        <f t="shared" si="25"/>
        <v>206.58340324640366</v>
      </c>
      <c r="AC62" s="30">
        <f t="shared" si="1"/>
        <v>-18.983403246403668</v>
      </c>
      <c r="AD62" s="31">
        <f>+O62/AB62*100</f>
        <v>90.810780078126072</v>
      </c>
      <c r="AF62" s="25"/>
    </row>
    <row r="63" spans="1:203" ht="18" customHeight="1">
      <c r="B63" s="57" t="s">
        <v>73</v>
      </c>
      <c r="C63" s="27">
        <f>+[1]DGII!P63</f>
        <v>1018.7</v>
      </c>
      <c r="D63" s="27">
        <f>+[1]DGII!Q63</f>
        <v>891.3</v>
      </c>
      <c r="E63" s="27">
        <f>+[1]DGII!R63</f>
        <v>816.1</v>
      </c>
      <c r="F63" s="27">
        <f>+[1]DGII!S63</f>
        <v>811</v>
      </c>
      <c r="G63" s="27">
        <f>+[1]DGII!T63</f>
        <v>990.3</v>
      </c>
      <c r="H63" s="27">
        <f>+[1]DGII!U63</f>
        <v>743.1</v>
      </c>
      <c r="I63" s="27">
        <f>+[1]DGII!V63</f>
        <v>1016.4</v>
      </c>
      <c r="J63" s="27">
        <f>+[1]DGII!W63</f>
        <v>814.9</v>
      </c>
      <c r="K63" s="27">
        <f>+[1]DGII!X63</f>
        <v>811.9</v>
      </c>
      <c r="L63" s="27">
        <f>+[1]DGII!Y63</f>
        <v>987.2</v>
      </c>
      <c r="M63" s="27">
        <f>+[1]DGII!Z63</f>
        <v>814.6</v>
      </c>
      <c r="N63" s="27">
        <f>+[1]DGII!AA63</f>
        <v>954.3</v>
      </c>
      <c r="O63" s="32">
        <f>SUM(C63:N63)</f>
        <v>10669.8</v>
      </c>
      <c r="P63" s="28">
        <v>1018.72832779</v>
      </c>
      <c r="Q63" s="28">
        <v>891.32434488000001</v>
      </c>
      <c r="R63" s="28">
        <v>816.08380611000007</v>
      </c>
      <c r="S63" s="28">
        <v>811.03921943</v>
      </c>
      <c r="T63" s="28">
        <v>990.25598624999998</v>
      </c>
      <c r="U63" s="28">
        <v>743.03604416999997</v>
      </c>
      <c r="V63" s="54">
        <v>1016.3765028</v>
      </c>
      <c r="W63" s="54">
        <v>885.18992492697862</v>
      </c>
      <c r="X63" s="54">
        <v>833.31187857262398</v>
      </c>
      <c r="Y63" s="54">
        <v>1006.7166481394453</v>
      </c>
      <c r="Z63" s="54">
        <v>881.78086899837785</v>
      </c>
      <c r="AA63" s="54">
        <v>906.05738914283438</v>
      </c>
      <c r="AB63" s="30">
        <f t="shared" si="25"/>
        <v>10799.90094121026</v>
      </c>
      <c r="AC63" s="30">
        <f t="shared" si="1"/>
        <v>-130.10094121026123</v>
      </c>
      <c r="AD63" s="31">
        <f>+O63/AB63*100</f>
        <v>98.795350606283606</v>
      </c>
      <c r="AF63" s="25"/>
    </row>
    <row r="64" spans="1:203" ht="18" customHeight="1">
      <c r="B64" s="52" t="s">
        <v>74</v>
      </c>
      <c r="C64" s="36">
        <f>+[1]DGII!P64</f>
        <v>1014.3</v>
      </c>
      <c r="D64" s="36">
        <f>+[1]DGII!Q64</f>
        <v>883.2</v>
      </c>
      <c r="E64" s="36">
        <f>+[1]DGII!R64</f>
        <v>810.1</v>
      </c>
      <c r="F64" s="36">
        <f>+[1]DGII!S64</f>
        <v>806.8</v>
      </c>
      <c r="G64" s="36">
        <f>+[1]DGII!T64</f>
        <v>984.6</v>
      </c>
      <c r="H64" s="36">
        <f>+[1]DGII!U64</f>
        <v>735.5</v>
      </c>
      <c r="I64" s="36">
        <f>+[1]DGII!V64</f>
        <v>1010.1</v>
      </c>
      <c r="J64" s="36">
        <f>+[1]DGII!W64</f>
        <v>810.7</v>
      </c>
      <c r="K64" s="36">
        <f>+[1]DGII!X64</f>
        <v>805</v>
      </c>
      <c r="L64" s="36">
        <f>+[1]DGII!Y64</f>
        <v>983.2</v>
      </c>
      <c r="M64" s="36">
        <f>+[1]DGII!Z64</f>
        <v>806.3</v>
      </c>
      <c r="N64" s="36">
        <f>+[1]DGII!AA64</f>
        <v>951.4</v>
      </c>
      <c r="O64" s="37">
        <f>SUM(C64:N64)</f>
        <v>10601.199999999999</v>
      </c>
      <c r="P64" s="44">
        <v>1014.2658550499999</v>
      </c>
      <c r="Q64" s="44">
        <v>883.16467484999998</v>
      </c>
      <c r="R64" s="44">
        <v>810.14151207000009</v>
      </c>
      <c r="S64" s="44">
        <v>806.77876300000003</v>
      </c>
      <c r="T64" s="44">
        <v>984.63083175999998</v>
      </c>
      <c r="U64" s="44">
        <v>735.52762316999997</v>
      </c>
      <c r="V64" s="45">
        <v>1010.0439297</v>
      </c>
      <c r="W64" s="45">
        <v>879.23135205157269</v>
      </c>
      <c r="X64" s="45">
        <v>829.2693213275503</v>
      </c>
      <c r="Y64" s="45">
        <v>1002.9325118576019</v>
      </c>
      <c r="Z64" s="45">
        <v>877.70456840308532</v>
      </c>
      <c r="AA64" s="45">
        <v>899.47684709614771</v>
      </c>
      <c r="AB64" s="40">
        <f t="shared" si="25"/>
        <v>10733.16779033596</v>
      </c>
      <c r="AC64" s="40">
        <f t="shared" si="1"/>
        <v>-131.96779033596067</v>
      </c>
      <c r="AD64" s="41">
        <f>+O64/AB64*100</f>
        <v>98.770467462040585</v>
      </c>
      <c r="AF64" s="25"/>
    </row>
    <row r="65" spans="2:32" ht="21.75" customHeight="1" thickBot="1">
      <c r="B65" s="67" t="s">
        <v>75</v>
      </c>
      <c r="C65" s="68">
        <f t="shared" ref="C65:M65" si="26">++C9</f>
        <v>85307.199999999997</v>
      </c>
      <c r="D65" s="68">
        <f t="shared" si="26"/>
        <v>65990</v>
      </c>
      <c r="E65" s="68">
        <f t="shared" si="26"/>
        <v>67036.700000000012</v>
      </c>
      <c r="F65" s="68">
        <f t="shared" si="26"/>
        <v>102897.40000000001</v>
      </c>
      <c r="G65" s="68">
        <f t="shared" si="26"/>
        <v>80316</v>
      </c>
      <c r="H65" s="68">
        <f t="shared" si="26"/>
        <v>70596.800000000003</v>
      </c>
      <c r="I65" s="68">
        <f t="shared" si="26"/>
        <v>76462.699999999983</v>
      </c>
      <c r="J65" s="68">
        <f t="shared" si="26"/>
        <v>70340.600000000006</v>
      </c>
      <c r="K65" s="68">
        <f t="shared" si="26"/>
        <v>67700.200000000012</v>
      </c>
      <c r="L65" s="68">
        <f t="shared" si="26"/>
        <v>79510.89999999998</v>
      </c>
      <c r="M65" s="68">
        <f t="shared" si="26"/>
        <v>66596.400000000009</v>
      </c>
      <c r="N65" s="68">
        <f>++N9</f>
        <v>80994</v>
      </c>
      <c r="O65" s="68">
        <f>+O9</f>
        <v>913748.89999999991</v>
      </c>
      <c r="P65" s="68">
        <v>85307.198391529993</v>
      </c>
      <c r="Q65" s="68">
        <v>65990.020402949987</v>
      </c>
      <c r="R65" s="68">
        <v>67036.678663669998</v>
      </c>
      <c r="S65" s="68">
        <v>102896.81680732001</v>
      </c>
      <c r="T65" s="68">
        <v>80315.965132929967</v>
      </c>
      <c r="U65" s="68">
        <f t="shared" ref="U65:Z65" si="27">++U9</f>
        <v>70596.510493954454</v>
      </c>
      <c r="V65" s="68">
        <f t="shared" si="27"/>
        <v>76462.62857934057</v>
      </c>
      <c r="W65" s="68">
        <f t="shared" si="27"/>
        <v>69937.864256434521</v>
      </c>
      <c r="X65" s="68">
        <f t="shared" si="27"/>
        <v>67180.470755319897</v>
      </c>
      <c r="Y65" s="68">
        <f t="shared" si="27"/>
        <v>78969.990441493093</v>
      </c>
      <c r="Z65" s="68">
        <f t="shared" si="27"/>
        <v>66890.585131122964</v>
      </c>
      <c r="AA65" s="68">
        <f>++AA9</f>
        <v>73213.921582288298</v>
      </c>
      <c r="AB65" s="68">
        <f t="shared" si="25"/>
        <v>904798.65063835378</v>
      </c>
      <c r="AC65" s="68">
        <f t="shared" si="1"/>
        <v>8950.2493616461288</v>
      </c>
      <c r="AD65" s="69">
        <f>+O65/AB65*100</f>
        <v>100.98919791219092</v>
      </c>
      <c r="AF65" s="25"/>
    </row>
    <row r="66" spans="2:32" ht="18" customHeight="1" thickTop="1">
      <c r="B66" s="230" t="s">
        <v>163</v>
      </c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2"/>
      <c r="AF66" s="25"/>
    </row>
    <row r="67" spans="2:32">
      <c r="B67" s="73" t="s">
        <v>76</v>
      </c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5"/>
      <c r="AD67" s="76"/>
      <c r="AF67" s="25"/>
    </row>
    <row r="68" spans="2:32" ht="12.75" customHeight="1">
      <c r="B68" s="77" t="s">
        <v>77</v>
      </c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8"/>
      <c r="AF68" s="25"/>
    </row>
    <row r="69" spans="2:32" ht="12" customHeight="1">
      <c r="B69" s="77" t="s">
        <v>78</v>
      </c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F69" s="25"/>
    </row>
    <row r="70" spans="2:32">
      <c r="B70" s="80" t="s">
        <v>79</v>
      </c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</row>
    <row r="71" spans="2:32">
      <c r="B71" s="82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</row>
    <row r="72" spans="2:32"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</row>
    <row r="73" spans="2:32"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</row>
    <row r="74" spans="2:32"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</row>
    <row r="75" spans="2:32"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</row>
    <row r="76" spans="2:32"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</row>
    <row r="77" spans="2:32"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</row>
    <row r="78" spans="2:32"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</row>
    <row r="79" spans="2:32"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</row>
    <row r="80" spans="2:32"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</row>
    <row r="81" spans="2:30"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</row>
    <row r="82" spans="2:30"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</row>
    <row r="83" spans="2:30"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</row>
    <row r="84" spans="2:30"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</row>
    <row r="85" spans="2:30"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</row>
    <row r="86" spans="2:30"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</row>
    <row r="87" spans="2:30"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</row>
    <row r="88" spans="2:30"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</row>
    <row r="89" spans="2:30"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</row>
    <row r="90" spans="2:30"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</row>
    <row r="91" spans="2:30"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</row>
    <row r="92" spans="2:30"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</row>
    <row r="93" spans="2:30"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</row>
    <row r="94" spans="2:30"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</row>
    <row r="95" spans="2:30"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</row>
    <row r="96" spans="2:30"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</row>
    <row r="97" spans="2:30"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</row>
    <row r="98" spans="2:30"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</row>
    <row r="99" spans="2:30"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</row>
    <row r="100" spans="2:30"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</row>
    <row r="101" spans="2:30"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</row>
    <row r="102" spans="2:30"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</row>
    <row r="103" spans="2:30"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</row>
    <row r="104" spans="2:30"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</row>
    <row r="105" spans="2:30"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</row>
    <row r="106" spans="2:30"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</row>
    <row r="107" spans="2:30"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</row>
    <row r="108" spans="2:30"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</row>
    <row r="109" spans="2:30"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</row>
    <row r="110" spans="2:30"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</row>
    <row r="111" spans="2:30"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</row>
    <row r="112" spans="2:30"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</row>
    <row r="113" spans="2:30"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79"/>
      <c r="AD113" s="79"/>
    </row>
    <row r="114" spans="2:30"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  <c r="AD114" s="79"/>
    </row>
    <row r="115" spans="2:30"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</row>
    <row r="116" spans="2:30"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79"/>
      <c r="AD116" s="79"/>
    </row>
    <row r="117" spans="2:30"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</row>
    <row r="118" spans="2:30"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</row>
    <row r="119" spans="2:30"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</row>
    <row r="120" spans="2:30"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  <c r="AD120" s="79"/>
    </row>
    <row r="121" spans="2:30"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</row>
    <row r="122" spans="2:30"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  <c r="AD122" s="79"/>
    </row>
    <row r="123" spans="2:30"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79"/>
      <c r="AD123" s="79"/>
    </row>
    <row r="124" spans="2:30"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  <c r="AD124" s="79"/>
    </row>
    <row r="125" spans="2:30"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</row>
    <row r="126" spans="2:30"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  <c r="AD126" s="79"/>
    </row>
    <row r="127" spans="2:30"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</row>
    <row r="128" spans="2:30"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79"/>
      <c r="AD128" s="79"/>
    </row>
    <row r="129" spans="2:30"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</row>
    <row r="130" spans="2:30"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79"/>
      <c r="AD130" s="79"/>
    </row>
    <row r="131" spans="2:30"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  <c r="AD131" s="79"/>
    </row>
    <row r="132" spans="2:30"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</row>
    <row r="133" spans="2:30"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</row>
    <row r="134" spans="2:30"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  <c r="AD134" s="79"/>
    </row>
    <row r="135" spans="2:30"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  <c r="AD135" s="79"/>
    </row>
    <row r="136" spans="2:30"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79"/>
      <c r="AD136" s="79"/>
    </row>
    <row r="137" spans="2:30"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79"/>
      <c r="AD137" s="79"/>
    </row>
    <row r="138" spans="2:30"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79"/>
      <c r="AD138" s="79"/>
    </row>
    <row r="139" spans="2:30"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  <c r="AD139" s="79"/>
    </row>
    <row r="140" spans="2:30"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  <c r="AD140" s="79"/>
    </row>
    <row r="141" spans="2:30"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79"/>
      <c r="AD141" s="79"/>
    </row>
    <row r="142" spans="2:30"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  <c r="AD142" s="79"/>
    </row>
    <row r="143" spans="2:30"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</row>
    <row r="144" spans="2:30"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79"/>
      <c r="AD144" s="79"/>
    </row>
    <row r="145" spans="2:30"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79"/>
      <c r="AD145" s="79"/>
    </row>
    <row r="146" spans="2:30"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79"/>
      <c r="AD146" s="79"/>
    </row>
    <row r="147" spans="2:30"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79"/>
      <c r="AD147" s="79"/>
    </row>
    <row r="148" spans="2:30"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79"/>
      <c r="AD148" s="79"/>
    </row>
    <row r="149" spans="2:30"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</row>
    <row r="150" spans="2:30"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79"/>
      <c r="AD150" s="79"/>
    </row>
    <row r="151" spans="2:30"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79"/>
      <c r="AD151" s="79"/>
    </row>
    <row r="152" spans="2:30"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</row>
    <row r="153" spans="2:30"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</row>
    <row r="154" spans="2:30"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</row>
    <row r="155" spans="2:30"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79"/>
      <c r="AD155" s="79"/>
    </row>
    <row r="156" spans="2:30"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79"/>
      <c r="AD156" s="79"/>
    </row>
    <row r="157" spans="2:30"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79"/>
      <c r="AD157" s="79"/>
    </row>
    <row r="158" spans="2:30"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79"/>
      <c r="AD158" s="79"/>
    </row>
    <row r="159" spans="2:30"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79"/>
      <c r="AD159" s="79"/>
    </row>
    <row r="160" spans="2:30"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79"/>
      <c r="AD160" s="79"/>
    </row>
    <row r="161" spans="2:30"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79"/>
      <c r="AD161" s="79"/>
    </row>
    <row r="162" spans="2:30"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79"/>
      <c r="AD162" s="79"/>
    </row>
    <row r="163" spans="2:30"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</row>
    <row r="164" spans="2:30"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</row>
    <row r="165" spans="2:30"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</row>
    <row r="166" spans="2:30"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79"/>
      <c r="AD166" s="79"/>
    </row>
    <row r="167" spans="2:30"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</row>
    <row r="168" spans="2:30"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</row>
    <row r="169" spans="2:30"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79"/>
      <c r="AD169" s="79"/>
    </row>
    <row r="170" spans="2:30"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79"/>
      <c r="AD170" s="79"/>
    </row>
    <row r="171" spans="2:30"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79"/>
      <c r="AD171" s="79"/>
    </row>
    <row r="172" spans="2:30"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79"/>
      <c r="AD172" s="79"/>
    </row>
    <row r="173" spans="2:30"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79"/>
      <c r="AD173" s="79"/>
    </row>
    <row r="174" spans="2:30"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79"/>
      <c r="AD174" s="79"/>
    </row>
    <row r="175" spans="2:30"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79"/>
      <c r="AD175" s="79"/>
    </row>
    <row r="176" spans="2:30"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79"/>
      <c r="AD176" s="79"/>
    </row>
    <row r="177" spans="2:30"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79"/>
      <c r="AD177" s="79"/>
    </row>
    <row r="178" spans="2:30"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79"/>
      <c r="AD178" s="79"/>
    </row>
    <row r="179" spans="2:30"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</row>
    <row r="180" spans="2:30"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  <c r="AD180" s="79"/>
    </row>
    <row r="181" spans="2:30"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</row>
    <row r="182" spans="2:30"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</row>
    <row r="183" spans="2:30"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</row>
    <row r="184" spans="2:30"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</row>
    <row r="185" spans="2:30"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</row>
    <row r="186" spans="2:30"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79"/>
      <c r="AD186" s="79"/>
    </row>
    <row r="187" spans="2:30"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79"/>
      <c r="AD187" s="79"/>
    </row>
    <row r="188" spans="2:30"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79"/>
      <c r="AD188" s="79"/>
    </row>
    <row r="189" spans="2:30" ht="14.25"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</row>
    <row r="190" spans="2:30" ht="14.25"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</row>
    <row r="191" spans="2:30" ht="14.25"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</row>
    <row r="192" spans="2:30" ht="14.25"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</row>
    <row r="193" spans="2:30" ht="14.25"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</row>
    <row r="194" spans="2:30" ht="14.25"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</row>
    <row r="195" spans="2:30" ht="14.25"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</row>
    <row r="196" spans="2:30" ht="14.25"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</row>
    <row r="197" spans="2:30" ht="14.25"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</row>
    <row r="198" spans="2:30" ht="14.25"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</row>
    <row r="199" spans="2:30" ht="14.25"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</row>
    <row r="200" spans="2:30" ht="14.25"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</row>
    <row r="201" spans="2:30" ht="14.25"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</row>
    <row r="202" spans="2:30" ht="14.25"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</row>
    <row r="203" spans="2:30" ht="14.25"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</row>
    <row r="204" spans="2:30" ht="14.25"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</row>
    <row r="205" spans="2:30" ht="14.25"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</row>
    <row r="206" spans="2:30" ht="14.25"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</row>
    <row r="207" spans="2:30" ht="14.25"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</row>
    <row r="208" spans="2:30" ht="14.25"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</row>
    <row r="209" spans="2:30" ht="14.25"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</row>
    <row r="210" spans="2:30" ht="14.25"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</row>
    <row r="211" spans="2:30" ht="14.25"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</row>
    <row r="212" spans="2:30" ht="14.25"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</row>
    <row r="213" spans="2:30" ht="14.25"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</row>
    <row r="214" spans="2:30" ht="14.25"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</row>
    <row r="215" spans="2:30" ht="14.25"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</row>
    <row r="216" spans="2:30" ht="14.25"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  <c r="AA216" s="84"/>
      <c r="AB216" s="84"/>
      <c r="AC216" s="84"/>
      <c r="AD216" s="84"/>
    </row>
    <row r="217" spans="2:30" ht="14.25"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</row>
    <row r="218" spans="2:30" ht="14.25"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</row>
    <row r="219" spans="2:30" ht="14.25"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84"/>
    </row>
    <row r="220" spans="2:30" ht="14.25"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  <c r="AA220" s="84"/>
      <c r="AB220" s="84"/>
      <c r="AC220" s="84"/>
      <c r="AD220" s="84"/>
    </row>
    <row r="221" spans="2:30" ht="14.25"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</row>
    <row r="222" spans="2:30" ht="14.25"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  <c r="AB222" s="84"/>
      <c r="AC222" s="84"/>
      <c r="AD222" s="84"/>
    </row>
    <row r="223" spans="2:30" ht="14.25"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  <c r="AA223" s="84"/>
      <c r="AB223" s="84"/>
      <c r="AC223" s="84"/>
      <c r="AD223" s="84"/>
    </row>
    <row r="224" spans="2:30" ht="14.25"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  <c r="AA224" s="84"/>
      <c r="AB224" s="84"/>
      <c r="AC224" s="84"/>
      <c r="AD224" s="84"/>
    </row>
    <row r="225" spans="2:30" ht="14.25"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4"/>
    </row>
    <row r="226" spans="2:30" ht="14.25"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</row>
    <row r="227" spans="2:30" ht="14.25"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  <c r="AA227" s="84"/>
      <c r="AB227" s="84"/>
      <c r="AC227" s="84"/>
      <c r="AD227" s="84"/>
    </row>
    <row r="228" spans="2:30" ht="14.25"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  <c r="AA228" s="84"/>
      <c r="AB228" s="84"/>
      <c r="AC228" s="84"/>
      <c r="AD228" s="84"/>
    </row>
    <row r="229" spans="2:30" ht="14.25"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  <c r="AA229" s="84"/>
      <c r="AB229" s="84"/>
      <c r="AC229" s="84"/>
      <c r="AD229" s="84"/>
    </row>
    <row r="230" spans="2:30" ht="14.25"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  <c r="AA230" s="84"/>
      <c r="AB230" s="84"/>
      <c r="AC230" s="84"/>
      <c r="AD230" s="84"/>
    </row>
    <row r="231" spans="2:30" ht="14.25"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  <c r="AA231" s="84"/>
      <c r="AB231" s="84"/>
      <c r="AC231" s="84"/>
      <c r="AD231" s="84"/>
    </row>
    <row r="232" spans="2:30" ht="14.25"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  <c r="AA232" s="84"/>
      <c r="AB232" s="84"/>
      <c r="AC232" s="84"/>
      <c r="AD232" s="84"/>
    </row>
    <row r="233" spans="2:30" ht="14.25"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</row>
    <row r="234" spans="2:30" ht="14.25"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  <c r="AA234" s="84"/>
      <c r="AB234" s="84"/>
      <c r="AC234" s="84"/>
      <c r="AD234" s="84"/>
    </row>
    <row r="235" spans="2:30" ht="14.25"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  <c r="AA235" s="84"/>
      <c r="AB235" s="84"/>
      <c r="AC235" s="84"/>
      <c r="AD235" s="84"/>
    </row>
    <row r="236" spans="2:30" ht="14.25"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  <c r="AA236" s="84"/>
      <c r="AB236" s="84"/>
      <c r="AC236" s="84"/>
      <c r="AD236" s="84"/>
    </row>
    <row r="237" spans="2:30" ht="14.25"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  <c r="AA237" s="84"/>
      <c r="AB237" s="84"/>
      <c r="AC237" s="84"/>
      <c r="AD237" s="84"/>
    </row>
    <row r="238" spans="2:30" ht="14.25"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  <c r="AA238" s="84"/>
      <c r="AB238" s="84"/>
      <c r="AC238" s="84"/>
      <c r="AD238" s="84"/>
    </row>
    <row r="239" spans="2:30" ht="14.25"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  <c r="AA239" s="84"/>
      <c r="AB239" s="84"/>
      <c r="AC239" s="84"/>
      <c r="AD239" s="84"/>
    </row>
    <row r="240" spans="2:30" ht="14.25"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  <c r="AA240" s="84"/>
      <c r="AB240" s="84"/>
      <c r="AC240" s="84"/>
      <c r="AD240" s="84"/>
    </row>
    <row r="241" spans="2:30" ht="14.25"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  <c r="AA241" s="84"/>
      <c r="AB241" s="84"/>
      <c r="AC241" s="84"/>
      <c r="AD241" s="84"/>
    </row>
    <row r="242" spans="2:30" ht="14.25"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  <c r="AA242" s="84"/>
      <c r="AB242" s="84"/>
      <c r="AC242" s="84"/>
      <c r="AD242" s="84"/>
    </row>
    <row r="243" spans="2:30"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 spans="2:30"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 spans="2:30"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 spans="2:30"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 spans="2:30"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 spans="2:30"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 spans="2:30"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 spans="2:30"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 spans="2:30"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 spans="2:30"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 spans="2:30"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 spans="2:30"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 spans="2:30"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 spans="2:30"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 spans="16:30"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 spans="16:30"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 spans="16:30"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 spans="16:30"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 spans="16:30"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 spans="16:30"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spans="16:30"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 spans="16:30"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 spans="16:30"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 spans="16:30"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 spans="16:30"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 spans="16:30"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spans="16:30"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spans="16:30"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spans="16:30"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 spans="16:30"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 spans="16:30"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 spans="16:30"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 spans="16:30"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 spans="16:30"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 spans="16:30"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 spans="16:30"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 spans="16:30"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 spans="16:30"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 spans="16:30"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 spans="16:30"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 spans="16:30"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 spans="16:30"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 spans="16:30"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 spans="16:30"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spans="16:30"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spans="16:30"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spans="16:30"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spans="16:30"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spans="16:30"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spans="16:30"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spans="16:30"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spans="16:30"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spans="16:30"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spans="16:30"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spans="16:30"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spans="16:30"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 spans="16:30"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 spans="16:30"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spans="16:30"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spans="16:30"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spans="16:30"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spans="16:30"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spans="2:30"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spans="2:30"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 spans="2:30"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 spans="2:30"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 spans="2:30"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 spans="2:30"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 spans="2:30"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 spans="2:30"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 spans="2:30">
      <c r="B313" s="85"/>
      <c r="P313" s="86"/>
      <c r="Q313" s="86"/>
      <c r="R313" s="86"/>
      <c r="S313" s="86"/>
      <c r="T313" s="86"/>
      <c r="U313" s="86"/>
      <c r="V313" s="86"/>
      <c r="W313" s="86"/>
      <c r="X313" s="86"/>
      <c r="Y313" s="86"/>
      <c r="Z313" s="86"/>
      <c r="AA313" s="86"/>
      <c r="AB313" s="86"/>
      <c r="AC313" s="86"/>
      <c r="AD313" s="86"/>
    </row>
    <row r="314" spans="2:30">
      <c r="B314" s="85"/>
      <c r="P314" s="86"/>
      <c r="Q314" s="86"/>
      <c r="R314" s="86"/>
      <c r="S314" s="86"/>
      <c r="T314" s="86"/>
      <c r="U314" s="86"/>
      <c r="V314" s="86"/>
      <c r="W314" s="86"/>
      <c r="X314" s="86"/>
      <c r="Y314" s="86"/>
      <c r="Z314" s="86"/>
      <c r="AA314" s="86"/>
      <c r="AB314" s="86"/>
      <c r="AC314" s="86"/>
      <c r="AD314" s="86"/>
    </row>
    <row r="315" spans="2:30">
      <c r="B315" s="85"/>
      <c r="P315" s="86"/>
      <c r="Q315" s="86"/>
      <c r="R315" s="86"/>
      <c r="S315" s="86"/>
      <c r="T315" s="86"/>
      <c r="U315" s="86"/>
      <c r="V315" s="86"/>
      <c r="W315" s="86"/>
      <c r="X315" s="86"/>
      <c r="Y315" s="86"/>
      <c r="Z315" s="86"/>
      <c r="AA315" s="86"/>
      <c r="AB315" s="86"/>
      <c r="AC315" s="86"/>
      <c r="AD315" s="86"/>
    </row>
    <row r="316" spans="2:30">
      <c r="B316" s="85"/>
      <c r="P316" s="86"/>
      <c r="Q316" s="86"/>
      <c r="R316" s="86"/>
      <c r="S316" s="86"/>
      <c r="T316" s="86"/>
      <c r="U316" s="86"/>
      <c r="V316" s="86"/>
      <c r="W316" s="86"/>
      <c r="X316" s="86"/>
      <c r="Y316" s="86"/>
      <c r="Z316" s="86"/>
      <c r="AA316" s="86"/>
      <c r="AB316" s="86"/>
      <c r="AC316" s="86"/>
      <c r="AD316" s="86"/>
    </row>
    <row r="317" spans="2:30">
      <c r="B317" s="85"/>
      <c r="P317" s="86"/>
      <c r="Q317" s="86"/>
      <c r="R317" s="86"/>
      <c r="S317" s="86"/>
      <c r="T317" s="86"/>
      <c r="U317" s="86"/>
      <c r="V317" s="86"/>
      <c r="W317" s="86"/>
      <c r="X317" s="86"/>
      <c r="Y317" s="86"/>
      <c r="Z317" s="86"/>
      <c r="AA317" s="86"/>
      <c r="AB317" s="86"/>
      <c r="AC317" s="86"/>
      <c r="AD317" s="86"/>
    </row>
    <row r="318" spans="2:30">
      <c r="B318" s="85"/>
      <c r="P318" s="86"/>
      <c r="Q318" s="86"/>
      <c r="R318" s="86"/>
      <c r="S318" s="86"/>
      <c r="T318" s="86"/>
      <c r="U318" s="86"/>
      <c r="V318" s="86"/>
      <c r="W318" s="86"/>
      <c r="X318" s="86"/>
      <c r="Y318" s="86"/>
      <c r="Z318" s="86"/>
      <c r="AA318" s="86"/>
      <c r="AB318" s="86"/>
      <c r="AC318" s="86"/>
      <c r="AD318" s="86"/>
    </row>
    <row r="319" spans="2:30">
      <c r="B319" s="85"/>
      <c r="P319" s="86"/>
      <c r="Q319" s="86"/>
      <c r="R319" s="86"/>
      <c r="S319" s="86"/>
      <c r="T319" s="86"/>
      <c r="U319" s="86"/>
      <c r="V319" s="86"/>
      <c r="W319" s="86"/>
      <c r="X319" s="86"/>
      <c r="Y319" s="86"/>
      <c r="Z319" s="86"/>
      <c r="AA319" s="86"/>
      <c r="AB319" s="86"/>
      <c r="AC319" s="86"/>
      <c r="AD319" s="86"/>
    </row>
    <row r="320" spans="2:30">
      <c r="B320" s="85"/>
      <c r="P320" s="86"/>
      <c r="Q320" s="86"/>
      <c r="R320" s="86"/>
      <c r="S320" s="86"/>
      <c r="T320" s="86"/>
      <c r="U320" s="86"/>
      <c r="V320" s="86"/>
      <c r="W320" s="86"/>
      <c r="X320" s="86"/>
      <c r="Y320" s="86"/>
      <c r="Z320" s="86"/>
      <c r="AA320" s="86"/>
      <c r="AB320" s="86"/>
      <c r="AC320" s="86"/>
      <c r="AD320" s="86"/>
    </row>
    <row r="321" spans="2:30">
      <c r="B321" s="85"/>
      <c r="P321" s="86"/>
      <c r="Q321" s="86"/>
      <c r="R321" s="86"/>
      <c r="S321" s="86"/>
      <c r="T321" s="86"/>
      <c r="U321" s="86"/>
      <c r="V321" s="86"/>
      <c r="W321" s="86"/>
      <c r="X321" s="86"/>
      <c r="Y321" s="86"/>
      <c r="Z321" s="86"/>
      <c r="AA321" s="86"/>
      <c r="AB321" s="86"/>
      <c r="AC321" s="86"/>
      <c r="AD321" s="86"/>
    </row>
    <row r="322" spans="2:30">
      <c r="B322" s="85"/>
      <c r="P322" s="86"/>
      <c r="Q322" s="86"/>
      <c r="R322" s="86"/>
      <c r="S322" s="86"/>
      <c r="T322" s="86"/>
      <c r="U322" s="86"/>
      <c r="V322" s="86"/>
      <c r="W322" s="86"/>
      <c r="X322" s="86"/>
      <c r="Y322" s="86"/>
      <c r="Z322" s="86"/>
      <c r="AA322" s="86"/>
      <c r="AB322" s="86"/>
      <c r="AC322" s="86"/>
      <c r="AD322" s="86"/>
    </row>
    <row r="323" spans="2:30">
      <c r="B323" s="85"/>
      <c r="P323" s="86"/>
      <c r="Q323" s="86"/>
      <c r="R323" s="86"/>
      <c r="S323" s="86"/>
      <c r="T323" s="86"/>
      <c r="U323" s="86"/>
      <c r="V323" s="86"/>
      <c r="W323" s="86"/>
      <c r="X323" s="86"/>
      <c r="Y323" s="86"/>
      <c r="Z323" s="86"/>
      <c r="AA323" s="86"/>
      <c r="AB323" s="86"/>
      <c r="AC323" s="86"/>
      <c r="AD323" s="86"/>
    </row>
    <row r="324" spans="2:30">
      <c r="B324" s="85"/>
      <c r="P324" s="86"/>
      <c r="Q324" s="86"/>
      <c r="R324" s="86"/>
      <c r="S324" s="86"/>
      <c r="T324" s="86"/>
      <c r="U324" s="86"/>
      <c r="V324" s="86"/>
      <c r="W324" s="86"/>
      <c r="X324" s="86"/>
      <c r="Y324" s="86"/>
      <c r="Z324" s="86"/>
      <c r="AA324" s="86"/>
      <c r="AB324" s="86"/>
      <c r="AC324" s="86"/>
      <c r="AD324" s="86"/>
    </row>
    <row r="325" spans="2:30">
      <c r="B325" s="85"/>
      <c r="P325" s="86"/>
      <c r="Q325" s="86"/>
      <c r="R325" s="86"/>
      <c r="S325" s="86"/>
      <c r="T325" s="86"/>
      <c r="U325" s="86"/>
      <c r="V325" s="86"/>
      <c r="W325" s="86"/>
      <c r="X325" s="86"/>
      <c r="Y325" s="86"/>
      <c r="Z325" s="86"/>
      <c r="AA325" s="86"/>
      <c r="AB325" s="86"/>
      <c r="AC325" s="86"/>
      <c r="AD325" s="86"/>
    </row>
    <row r="326" spans="2:30">
      <c r="B326" s="85"/>
      <c r="P326" s="86"/>
      <c r="Q326" s="86"/>
      <c r="R326" s="86"/>
      <c r="S326" s="86"/>
      <c r="T326" s="86"/>
      <c r="U326" s="86"/>
      <c r="V326" s="86"/>
      <c r="W326" s="86"/>
      <c r="X326" s="86"/>
      <c r="Y326" s="86"/>
      <c r="Z326" s="86"/>
      <c r="AA326" s="86"/>
      <c r="AB326" s="86"/>
      <c r="AC326" s="86"/>
      <c r="AD326" s="86"/>
    </row>
    <row r="327" spans="2:30">
      <c r="B327" s="85"/>
      <c r="P327" s="86"/>
      <c r="Q327" s="86"/>
      <c r="R327" s="86"/>
      <c r="S327" s="86"/>
      <c r="T327" s="86"/>
      <c r="U327" s="86"/>
      <c r="V327" s="86"/>
      <c r="W327" s="86"/>
      <c r="X327" s="86"/>
      <c r="Y327" s="86"/>
      <c r="Z327" s="86"/>
      <c r="AA327" s="86"/>
      <c r="AB327" s="86"/>
      <c r="AC327" s="86"/>
      <c r="AD327" s="86"/>
    </row>
    <row r="328" spans="2:30">
      <c r="B328" s="85"/>
      <c r="P328" s="86"/>
      <c r="Q328" s="86"/>
      <c r="R328" s="86"/>
      <c r="S328" s="86"/>
      <c r="T328" s="86"/>
      <c r="U328" s="86"/>
      <c r="V328" s="86"/>
      <c r="W328" s="86"/>
      <c r="X328" s="86"/>
      <c r="Y328" s="86"/>
      <c r="Z328" s="86"/>
      <c r="AA328" s="86"/>
      <c r="AB328" s="86"/>
      <c r="AC328" s="86"/>
      <c r="AD328" s="86"/>
    </row>
    <row r="329" spans="2:30">
      <c r="B329" s="85"/>
      <c r="P329" s="86"/>
      <c r="Q329" s="86"/>
      <c r="R329" s="86"/>
      <c r="S329" s="86"/>
      <c r="T329" s="86"/>
      <c r="U329" s="86"/>
      <c r="V329" s="86"/>
      <c r="W329" s="86"/>
      <c r="X329" s="86"/>
      <c r="Y329" s="86"/>
      <c r="Z329" s="86"/>
      <c r="AA329" s="86"/>
      <c r="AB329" s="86"/>
      <c r="AC329" s="86"/>
      <c r="AD329" s="86"/>
    </row>
    <row r="330" spans="2:30">
      <c r="B330" s="85"/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86"/>
      <c r="AA330" s="86"/>
      <c r="AB330" s="86"/>
      <c r="AC330" s="86"/>
      <c r="AD330" s="86"/>
    </row>
    <row r="331" spans="2:30">
      <c r="B331" s="85"/>
      <c r="P331" s="86"/>
      <c r="Q331" s="86"/>
      <c r="R331" s="86"/>
      <c r="S331" s="86"/>
      <c r="T331" s="86"/>
      <c r="U331" s="86"/>
      <c r="V331" s="86"/>
      <c r="W331" s="86"/>
      <c r="X331" s="86"/>
      <c r="Y331" s="86"/>
      <c r="Z331" s="86"/>
      <c r="AA331" s="86"/>
      <c r="AB331" s="86"/>
      <c r="AC331" s="86"/>
      <c r="AD331" s="86"/>
    </row>
    <row r="332" spans="2:30">
      <c r="B332" s="85"/>
      <c r="P332" s="86"/>
      <c r="Q332" s="86"/>
      <c r="R332" s="86"/>
      <c r="S332" s="86"/>
      <c r="T332" s="86"/>
      <c r="U332" s="86"/>
      <c r="V332" s="86"/>
      <c r="W332" s="86"/>
      <c r="X332" s="86"/>
      <c r="Y332" s="86"/>
      <c r="Z332" s="86"/>
      <c r="AA332" s="86"/>
      <c r="AB332" s="86"/>
      <c r="AC332" s="86"/>
      <c r="AD332" s="86"/>
    </row>
    <row r="333" spans="2:30">
      <c r="B333" s="85"/>
      <c r="P333" s="86"/>
      <c r="Q333" s="86"/>
      <c r="R333" s="86"/>
      <c r="S333" s="86"/>
      <c r="T333" s="86"/>
      <c r="U333" s="86"/>
      <c r="V333" s="86"/>
      <c r="W333" s="86"/>
      <c r="X333" s="86"/>
      <c r="Y333" s="86"/>
      <c r="Z333" s="86"/>
      <c r="AA333" s="86"/>
      <c r="AB333" s="86"/>
      <c r="AC333" s="86"/>
      <c r="AD333" s="86"/>
    </row>
    <row r="334" spans="2:30">
      <c r="B334" s="85"/>
      <c r="P334" s="86"/>
      <c r="Q334" s="86"/>
      <c r="R334" s="86"/>
      <c r="S334" s="86"/>
      <c r="T334" s="86"/>
      <c r="U334" s="86"/>
      <c r="V334" s="86"/>
      <c r="W334" s="86"/>
      <c r="X334" s="86"/>
      <c r="Y334" s="86"/>
      <c r="Z334" s="86"/>
      <c r="AA334" s="86"/>
      <c r="AB334" s="86"/>
      <c r="AC334" s="86"/>
      <c r="AD334" s="86"/>
    </row>
    <row r="335" spans="2:30">
      <c r="B335" s="85"/>
      <c r="P335" s="86"/>
      <c r="Q335" s="86"/>
      <c r="R335" s="86"/>
      <c r="S335" s="86"/>
      <c r="T335" s="86"/>
      <c r="U335" s="86"/>
      <c r="V335" s="86"/>
      <c r="W335" s="86"/>
      <c r="X335" s="86"/>
      <c r="Y335" s="86"/>
      <c r="Z335" s="86"/>
      <c r="AA335" s="86"/>
      <c r="AB335" s="86"/>
      <c r="AC335" s="86"/>
      <c r="AD335" s="86"/>
    </row>
    <row r="336" spans="2:30">
      <c r="B336" s="85"/>
      <c r="P336" s="86"/>
      <c r="Q336" s="86"/>
      <c r="R336" s="86"/>
      <c r="S336" s="86"/>
      <c r="T336" s="86"/>
      <c r="U336" s="86"/>
      <c r="V336" s="86"/>
      <c r="W336" s="86"/>
      <c r="X336" s="86"/>
      <c r="Y336" s="86"/>
      <c r="Z336" s="86"/>
      <c r="AA336" s="86"/>
      <c r="AB336" s="86"/>
      <c r="AC336" s="86"/>
      <c r="AD336" s="86"/>
    </row>
    <row r="337" spans="2:30">
      <c r="B337" s="85"/>
      <c r="P337" s="86"/>
      <c r="Q337" s="86"/>
      <c r="R337" s="86"/>
      <c r="S337" s="86"/>
      <c r="T337" s="86"/>
      <c r="U337" s="86"/>
      <c r="V337" s="86"/>
      <c r="W337" s="86"/>
      <c r="X337" s="86"/>
      <c r="Y337" s="86"/>
      <c r="Z337" s="86"/>
      <c r="AA337" s="86"/>
      <c r="AB337" s="86"/>
      <c r="AC337" s="86"/>
      <c r="AD337" s="86"/>
    </row>
    <row r="338" spans="2:30">
      <c r="B338" s="85"/>
      <c r="P338" s="86"/>
      <c r="Q338" s="86"/>
      <c r="R338" s="86"/>
      <c r="S338" s="86"/>
      <c r="T338" s="86"/>
      <c r="U338" s="86"/>
      <c r="V338" s="86"/>
      <c r="W338" s="86"/>
      <c r="X338" s="86"/>
      <c r="Y338" s="86"/>
      <c r="Z338" s="86"/>
      <c r="AA338" s="86"/>
      <c r="AB338" s="86"/>
      <c r="AC338" s="86"/>
      <c r="AD338" s="86"/>
    </row>
    <row r="339" spans="2:30">
      <c r="B339" s="85"/>
      <c r="P339" s="86"/>
      <c r="Q339" s="86"/>
      <c r="R339" s="86"/>
      <c r="S339" s="86"/>
      <c r="T339" s="86"/>
      <c r="U339" s="86"/>
      <c r="V339" s="86"/>
      <c r="W339" s="86"/>
      <c r="X339" s="86"/>
      <c r="Y339" s="86"/>
      <c r="Z339" s="86"/>
      <c r="AA339" s="86"/>
      <c r="AB339" s="86"/>
      <c r="AC339" s="86"/>
      <c r="AD339" s="86"/>
    </row>
    <row r="340" spans="2:30">
      <c r="B340" s="85"/>
      <c r="P340" s="86"/>
      <c r="Q340" s="86"/>
      <c r="R340" s="86"/>
      <c r="S340" s="86"/>
      <c r="T340" s="86"/>
      <c r="U340" s="86"/>
      <c r="V340" s="86"/>
      <c r="W340" s="86"/>
      <c r="X340" s="86"/>
      <c r="Y340" s="86"/>
      <c r="Z340" s="86"/>
      <c r="AA340" s="86"/>
      <c r="AB340" s="86"/>
      <c r="AC340" s="86"/>
      <c r="AD340" s="86"/>
    </row>
    <row r="341" spans="2:30">
      <c r="B341" s="85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86"/>
      <c r="AA341" s="86"/>
      <c r="AB341" s="86"/>
      <c r="AC341" s="86"/>
      <c r="AD341" s="86"/>
    </row>
    <row r="342" spans="2:30">
      <c r="B342" s="85"/>
      <c r="P342" s="86"/>
      <c r="Q342" s="86"/>
      <c r="R342" s="86"/>
      <c r="S342" s="86"/>
      <c r="T342" s="86"/>
      <c r="U342" s="86"/>
      <c r="V342" s="86"/>
      <c r="W342" s="86"/>
      <c r="X342" s="86"/>
      <c r="Y342" s="86"/>
      <c r="Z342" s="86"/>
      <c r="AA342" s="86"/>
      <c r="AB342" s="86"/>
      <c r="AC342" s="86"/>
      <c r="AD342" s="86"/>
    </row>
    <row r="343" spans="2:30">
      <c r="B343" s="85"/>
      <c r="P343" s="86"/>
      <c r="Q343" s="86"/>
      <c r="R343" s="86"/>
      <c r="S343" s="86"/>
      <c r="T343" s="86"/>
      <c r="U343" s="86"/>
      <c r="V343" s="86"/>
      <c r="W343" s="86"/>
      <c r="X343" s="86"/>
      <c r="Y343" s="86"/>
      <c r="Z343" s="86"/>
      <c r="AA343" s="86"/>
      <c r="AB343" s="86"/>
      <c r="AC343" s="86"/>
      <c r="AD343" s="86"/>
    </row>
    <row r="344" spans="2:30">
      <c r="B344" s="85"/>
      <c r="P344" s="86"/>
      <c r="Q344" s="86"/>
      <c r="R344" s="86"/>
      <c r="S344" s="86"/>
      <c r="T344" s="86"/>
      <c r="U344" s="86"/>
      <c r="V344" s="86"/>
      <c r="W344" s="86"/>
      <c r="X344" s="86"/>
      <c r="Y344" s="86"/>
      <c r="Z344" s="86"/>
      <c r="AA344" s="86"/>
      <c r="AB344" s="86"/>
      <c r="AC344" s="86"/>
      <c r="AD344" s="86"/>
    </row>
    <row r="345" spans="2:30">
      <c r="B345" s="85"/>
      <c r="P345" s="86"/>
      <c r="Q345" s="86"/>
      <c r="R345" s="86"/>
      <c r="S345" s="86"/>
      <c r="T345" s="86"/>
      <c r="U345" s="86"/>
      <c r="V345" s="86"/>
      <c r="W345" s="86"/>
      <c r="X345" s="86"/>
      <c r="Y345" s="86"/>
      <c r="Z345" s="86"/>
      <c r="AA345" s="86"/>
      <c r="AB345" s="86"/>
      <c r="AC345" s="86"/>
      <c r="AD345" s="86"/>
    </row>
    <row r="346" spans="2:30">
      <c r="B346" s="85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86"/>
      <c r="AA346" s="86"/>
      <c r="AB346" s="86"/>
      <c r="AC346" s="86"/>
      <c r="AD346" s="86"/>
    </row>
    <row r="347" spans="2:30">
      <c r="B347" s="85"/>
      <c r="P347" s="86"/>
      <c r="Q347" s="86"/>
      <c r="R347" s="86"/>
      <c r="S347" s="86"/>
      <c r="T347" s="86"/>
      <c r="U347" s="86"/>
      <c r="V347" s="86"/>
      <c r="W347" s="86"/>
      <c r="X347" s="86"/>
      <c r="Y347" s="86"/>
      <c r="Z347" s="86"/>
      <c r="AA347" s="86"/>
      <c r="AB347" s="86"/>
      <c r="AC347" s="86"/>
      <c r="AD347" s="86"/>
    </row>
    <row r="348" spans="2:30">
      <c r="B348" s="85"/>
      <c r="P348" s="86"/>
      <c r="Q348" s="86"/>
      <c r="R348" s="86"/>
      <c r="S348" s="86"/>
      <c r="T348" s="86"/>
      <c r="U348" s="86"/>
      <c r="V348" s="86"/>
      <c r="W348" s="86"/>
      <c r="X348" s="86"/>
      <c r="Y348" s="86"/>
      <c r="Z348" s="86"/>
      <c r="AA348" s="86"/>
      <c r="AB348" s="86"/>
      <c r="AC348" s="86"/>
      <c r="AD348" s="86"/>
    </row>
    <row r="349" spans="2:30">
      <c r="B349" s="85"/>
      <c r="P349" s="86"/>
      <c r="Q349" s="86"/>
      <c r="R349" s="86"/>
      <c r="S349" s="86"/>
      <c r="T349" s="86"/>
      <c r="U349" s="86"/>
      <c r="V349" s="86"/>
      <c r="W349" s="86"/>
      <c r="X349" s="86"/>
      <c r="Y349" s="86"/>
      <c r="Z349" s="86"/>
      <c r="AA349" s="86"/>
      <c r="AB349" s="86"/>
      <c r="AC349" s="86"/>
      <c r="AD349" s="86"/>
    </row>
    <row r="350" spans="2:30">
      <c r="B350" s="85"/>
      <c r="P350" s="86"/>
      <c r="Q350" s="86"/>
      <c r="R350" s="86"/>
      <c r="S350" s="86"/>
      <c r="T350" s="86"/>
      <c r="U350" s="86"/>
      <c r="V350" s="86"/>
      <c r="W350" s="86"/>
      <c r="X350" s="86"/>
      <c r="Y350" s="86"/>
      <c r="Z350" s="86"/>
      <c r="AA350" s="86"/>
      <c r="AB350" s="86"/>
      <c r="AC350" s="86"/>
      <c r="AD350" s="86"/>
    </row>
    <row r="351" spans="2:30">
      <c r="B351" s="85"/>
      <c r="P351" s="86"/>
      <c r="Q351" s="86"/>
      <c r="R351" s="86"/>
      <c r="S351" s="86"/>
      <c r="T351" s="86"/>
      <c r="U351" s="86"/>
      <c r="V351" s="86"/>
      <c r="W351" s="86"/>
      <c r="X351" s="86"/>
      <c r="Y351" s="86"/>
      <c r="Z351" s="86"/>
      <c r="AA351" s="86"/>
      <c r="AB351" s="86"/>
      <c r="AC351" s="86"/>
      <c r="AD351" s="86"/>
    </row>
    <row r="352" spans="2:30">
      <c r="B352" s="85"/>
      <c r="P352" s="86"/>
      <c r="Q352" s="86"/>
      <c r="R352" s="86"/>
      <c r="S352" s="86"/>
      <c r="T352" s="86"/>
      <c r="U352" s="86"/>
      <c r="V352" s="86"/>
      <c r="W352" s="86"/>
      <c r="X352" s="86"/>
      <c r="Y352" s="86"/>
      <c r="Z352" s="86"/>
      <c r="AA352" s="86"/>
      <c r="AB352" s="86"/>
      <c r="AC352" s="86"/>
      <c r="AD352" s="86"/>
    </row>
    <row r="353" spans="2:30">
      <c r="B353" s="85"/>
      <c r="P353" s="86"/>
      <c r="Q353" s="86"/>
      <c r="R353" s="86"/>
      <c r="S353" s="86"/>
      <c r="T353" s="86"/>
      <c r="U353" s="86"/>
      <c r="V353" s="86"/>
      <c r="W353" s="86"/>
      <c r="X353" s="86"/>
      <c r="Y353" s="86"/>
      <c r="Z353" s="86"/>
      <c r="AA353" s="86"/>
      <c r="AB353" s="86"/>
      <c r="AC353" s="86"/>
      <c r="AD353" s="86"/>
    </row>
    <row r="354" spans="2:30">
      <c r="B354" s="85"/>
      <c r="P354" s="86"/>
      <c r="Q354" s="86"/>
      <c r="R354" s="86"/>
      <c r="S354" s="86"/>
      <c r="T354" s="86"/>
      <c r="U354" s="86"/>
      <c r="V354" s="86"/>
      <c r="W354" s="86"/>
      <c r="X354" s="86"/>
      <c r="Y354" s="86"/>
      <c r="Z354" s="86"/>
      <c r="AA354" s="86"/>
      <c r="AB354" s="86"/>
      <c r="AC354" s="86"/>
      <c r="AD354" s="86"/>
    </row>
    <row r="355" spans="2:30">
      <c r="B355" s="85"/>
      <c r="P355" s="86"/>
      <c r="Q355" s="86"/>
      <c r="R355" s="86"/>
      <c r="S355" s="86"/>
      <c r="T355" s="86"/>
      <c r="U355" s="86"/>
      <c r="V355" s="86"/>
      <c r="W355" s="86"/>
      <c r="X355" s="86"/>
      <c r="Y355" s="86"/>
      <c r="Z355" s="86"/>
      <c r="AA355" s="86"/>
      <c r="AB355" s="86"/>
      <c r="AC355" s="86"/>
      <c r="AD355" s="86"/>
    </row>
    <row r="356" spans="2:30">
      <c r="B356" s="85"/>
      <c r="P356" s="86"/>
      <c r="Q356" s="86"/>
      <c r="R356" s="86"/>
      <c r="S356" s="86"/>
      <c r="T356" s="86"/>
      <c r="U356" s="86"/>
      <c r="V356" s="86"/>
      <c r="W356" s="86"/>
      <c r="X356" s="86"/>
      <c r="Y356" s="86"/>
      <c r="Z356" s="86"/>
      <c r="AA356" s="86"/>
      <c r="AB356" s="86"/>
      <c r="AC356" s="86"/>
      <c r="AD356" s="86"/>
    </row>
    <row r="357" spans="2:30">
      <c r="B357" s="85"/>
      <c r="P357" s="86"/>
      <c r="Q357" s="86"/>
      <c r="R357" s="86"/>
      <c r="S357" s="86"/>
      <c r="T357" s="86"/>
      <c r="U357" s="86"/>
      <c r="V357" s="86"/>
      <c r="W357" s="86"/>
      <c r="X357" s="86"/>
      <c r="Y357" s="86"/>
      <c r="Z357" s="86"/>
      <c r="AA357" s="86"/>
      <c r="AB357" s="86"/>
      <c r="AC357" s="86"/>
      <c r="AD357" s="86"/>
    </row>
    <row r="358" spans="2:30">
      <c r="B358" s="85"/>
      <c r="P358" s="86"/>
      <c r="Q358" s="86"/>
      <c r="R358" s="86"/>
      <c r="S358" s="86"/>
      <c r="T358" s="86"/>
      <c r="U358" s="86"/>
      <c r="V358" s="86"/>
      <c r="W358" s="86"/>
      <c r="X358" s="86"/>
      <c r="Y358" s="86"/>
      <c r="Z358" s="86"/>
      <c r="AA358" s="86"/>
      <c r="AB358" s="86"/>
      <c r="AC358" s="86"/>
      <c r="AD358" s="86"/>
    </row>
    <row r="359" spans="2:30">
      <c r="B359" s="85"/>
      <c r="P359" s="86"/>
      <c r="Q359" s="86"/>
      <c r="R359" s="86"/>
      <c r="S359" s="86"/>
      <c r="T359" s="86"/>
      <c r="U359" s="86"/>
      <c r="V359" s="86"/>
      <c r="W359" s="86"/>
      <c r="X359" s="86"/>
      <c r="Y359" s="86"/>
      <c r="Z359" s="86"/>
      <c r="AA359" s="86"/>
      <c r="AB359" s="86"/>
      <c r="AC359" s="86"/>
      <c r="AD359" s="86"/>
    </row>
    <row r="360" spans="2:30">
      <c r="B360" s="85"/>
      <c r="P360" s="86"/>
      <c r="Q360" s="86"/>
      <c r="R360" s="86"/>
      <c r="S360" s="86"/>
      <c r="T360" s="86"/>
      <c r="U360" s="86"/>
      <c r="V360" s="86"/>
      <c r="W360" s="86"/>
      <c r="X360" s="86"/>
      <c r="Y360" s="86"/>
      <c r="Z360" s="86"/>
      <c r="AA360" s="86"/>
      <c r="AB360" s="86"/>
      <c r="AC360" s="86"/>
      <c r="AD360" s="86"/>
    </row>
    <row r="361" spans="2:30">
      <c r="B361" s="85"/>
      <c r="P361" s="86"/>
      <c r="Q361" s="86"/>
      <c r="R361" s="86"/>
      <c r="S361" s="86"/>
      <c r="T361" s="86"/>
      <c r="U361" s="86"/>
      <c r="V361" s="86"/>
      <c r="W361" s="86"/>
      <c r="X361" s="86"/>
      <c r="Y361" s="86"/>
      <c r="Z361" s="86"/>
      <c r="AA361" s="86"/>
      <c r="AB361" s="86"/>
      <c r="AC361" s="86"/>
      <c r="AD361" s="86"/>
    </row>
    <row r="362" spans="2:30">
      <c r="B362" s="85"/>
      <c r="P362" s="86"/>
      <c r="Q362" s="86"/>
      <c r="R362" s="86"/>
      <c r="S362" s="86"/>
      <c r="T362" s="86"/>
      <c r="U362" s="86"/>
      <c r="V362" s="86"/>
      <c r="W362" s="86"/>
      <c r="X362" s="86"/>
      <c r="Y362" s="86"/>
      <c r="Z362" s="86"/>
      <c r="AA362" s="86"/>
      <c r="AB362" s="86"/>
      <c r="AC362" s="86"/>
      <c r="AD362" s="86"/>
    </row>
    <row r="363" spans="2:30">
      <c r="B363" s="85"/>
      <c r="P363" s="86"/>
      <c r="Q363" s="86"/>
      <c r="R363" s="86"/>
      <c r="S363" s="86"/>
      <c r="T363" s="86"/>
      <c r="U363" s="86"/>
      <c r="V363" s="86"/>
      <c r="W363" s="86"/>
      <c r="X363" s="86"/>
      <c r="Y363" s="86"/>
      <c r="Z363" s="86"/>
      <c r="AA363" s="86"/>
      <c r="AB363" s="86"/>
      <c r="AC363" s="86"/>
      <c r="AD363" s="86"/>
    </row>
    <row r="364" spans="2:30">
      <c r="B364" s="85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  <c r="AA364" s="86"/>
      <c r="AB364" s="86"/>
      <c r="AC364" s="86"/>
      <c r="AD364" s="86"/>
    </row>
    <row r="365" spans="2:30">
      <c r="B365" s="85"/>
      <c r="P365" s="86"/>
      <c r="Q365" s="86"/>
      <c r="R365" s="86"/>
      <c r="S365" s="86"/>
      <c r="T365" s="86"/>
      <c r="U365" s="86"/>
      <c r="V365" s="86"/>
      <c r="W365" s="86"/>
      <c r="X365" s="86"/>
      <c r="Y365" s="86"/>
      <c r="Z365" s="86"/>
      <c r="AA365" s="86"/>
      <c r="AB365" s="86"/>
      <c r="AC365" s="86"/>
      <c r="AD365" s="86"/>
    </row>
    <row r="366" spans="2:30">
      <c r="B366" s="85"/>
      <c r="P366" s="86"/>
      <c r="Q366" s="86"/>
      <c r="R366" s="86"/>
      <c r="S366" s="86"/>
      <c r="T366" s="86"/>
      <c r="U366" s="86"/>
      <c r="V366" s="86"/>
      <c r="W366" s="86"/>
      <c r="X366" s="86"/>
      <c r="Y366" s="86"/>
      <c r="Z366" s="86"/>
      <c r="AA366" s="86"/>
      <c r="AB366" s="86"/>
      <c r="AC366" s="86"/>
      <c r="AD366" s="86"/>
    </row>
    <row r="367" spans="2:30">
      <c r="B367" s="85"/>
      <c r="P367" s="86"/>
      <c r="Q367" s="86"/>
      <c r="R367" s="86"/>
      <c r="S367" s="86"/>
      <c r="T367" s="86"/>
      <c r="U367" s="86"/>
      <c r="V367" s="86"/>
      <c r="W367" s="86"/>
      <c r="X367" s="86"/>
      <c r="Y367" s="86"/>
      <c r="Z367" s="86"/>
      <c r="AA367" s="86"/>
      <c r="AB367" s="86"/>
      <c r="AC367" s="86"/>
      <c r="AD367" s="86"/>
    </row>
    <row r="368" spans="2:30">
      <c r="B368" s="85"/>
      <c r="P368" s="86"/>
      <c r="Q368" s="86"/>
      <c r="R368" s="86"/>
      <c r="S368" s="86"/>
      <c r="T368" s="86"/>
      <c r="U368" s="86"/>
      <c r="V368" s="86"/>
      <c r="W368" s="86"/>
      <c r="X368" s="86"/>
      <c r="Y368" s="86"/>
      <c r="Z368" s="86"/>
      <c r="AA368" s="86"/>
      <c r="AB368" s="86"/>
      <c r="AC368" s="86"/>
      <c r="AD368" s="86"/>
    </row>
    <row r="369" spans="2:30">
      <c r="B369" s="85"/>
      <c r="P369" s="86"/>
      <c r="Q369" s="86"/>
      <c r="R369" s="86"/>
      <c r="S369" s="86"/>
      <c r="T369" s="86"/>
      <c r="U369" s="86"/>
      <c r="V369" s="86"/>
      <c r="W369" s="86"/>
      <c r="X369" s="86"/>
      <c r="Y369" s="86"/>
      <c r="Z369" s="86"/>
      <c r="AA369" s="86"/>
      <c r="AB369" s="86"/>
      <c r="AC369" s="86"/>
      <c r="AD369" s="86"/>
    </row>
    <row r="370" spans="2:30">
      <c r="B370" s="85"/>
      <c r="P370" s="86"/>
      <c r="Q370" s="86"/>
      <c r="R370" s="86"/>
      <c r="S370" s="86"/>
      <c r="T370" s="86"/>
      <c r="U370" s="86"/>
      <c r="V370" s="86"/>
      <c r="W370" s="86"/>
      <c r="X370" s="86"/>
      <c r="Y370" s="86"/>
      <c r="Z370" s="86"/>
      <c r="AA370" s="86"/>
      <c r="AB370" s="86"/>
      <c r="AC370" s="86"/>
      <c r="AD370" s="86"/>
    </row>
    <row r="371" spans="2:30">
      <c r="B371" s="85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86"/>
      <c r="AA371" s="86"/>
      <c r="AB371" s="86"/>
      <c r="AC371" s="86"/>
      <c r="AD371" s="86"/>
    </row>
    <row r="372" spans="2:30">
      <c r="B372" s="85"/>
      <c r="P372" s="86"/>
      <c r="Q372" s="86"/>
      <c r="R372" s="86"/>
      <c r="S372" s="86"/>
      <c r="T372" s="86"/>
      <c r="U372" s="86"/>
      <c r="V372" s="86"/>
      <c r="W372" s="86"/>
      <c r="X372" s="86"/>
      <c r="Y372" s="86"/>
      <c r="Z372" s="86"/>
      <c r="AA372" s="86"/>
      <c r="AB372" s="86"/>
      <c r="AC372" s="86"/>
      <c r="AD372" s="86"/>
    </row>
    <row r="373" spans="2:30">
      <c r="B373" s="85"/>
      <c r="P373" s="86"/>
      <c r="Q373" s="86"/>
      <c r="R373" s="86"/>
      <c r="S373" s="86"/>
      <c r="T373" s="86"/>
      <c r="U373" s="86"/>
      <c r="V373" s="86"/>
      <c r="W373" s="86"/>
      <c r="X373" s="86"/>
      <c r="Y373" s="86"/>
      <c r="Z373" s="86"/>
      <c r="AA373" s="86"/>
      <c r="AB373" s="86"/>
      <c r="AC373" s="86"/>
      <c r="AD373" s="86"/>
    </row>
    <row r="374" spans="2:30">
      <c r="B374" s="85"/>
      <c r="P374" s="86"/>
      <c r="Q374" s="86"/>
      <c r="R374" s="86"/>
      <c r="S374" s="86"/>
      <c r="T374" s="86"/>
      <c r="U374" s="86"/>
      <c r="V374" s="86"/>
      <c r="W374" s="86"/>
      <c r="X374" s="86"/>
      <c r="Y374" s="86"/>
      <c r="Z374" s="86"/>
      <c r="AA374" s="86"/>
      <c r="AB374" s="86"/>
      <c r="AC374" s="86"/>
      <c r="AD374" s="86"/>
    </row>
    <row r="375" spans="2:30">
      <c r="B375" s="85"/>
      <c r="P375" s="86"/>
      <c r="Q375" s="86"/>
      <c r="R375" s="86"/>
      <c r="S375" s="86"/>
      <c r="T375" s="86"/>
      <c r="U375" s="86"/>
      <c r="V375" s="86"/>
      <c r="W375" s="86"/>
      <c r="X375" s="86"/>
      <c r="Y375" s="86"/>
      <c r="Z375" s="86"/>
      <c r="AA375" s="86"/>
      <c r="AB375" s="86"/>
      <c r="AC375" s="86"/>
      <c r="AD375" s="86"/>
    </row>
    <row r="376" spans="2:30">
      <c r="B376" s="85"/>
      <c r="P376" s="86"/>
      <c r="Q376" s="86"/>
      <c r="R376" s="86"/>
      <c r="S376" s="86"/>
      <c r="T376" s="86"/>
      <c r="U376" s="86"/>
      <c r="V376" s="86"/>
      <c r="W376" s="86"/>
      <c r="X376" s="86"/>
      <c r="Y376" s="86"/>
      <c r="Z376" s="86"/>
      <c r="AA376" s="86"/>
      <c r="AB376" s="86"/>
      <c r="AC376" s="86"/>
      <c r="AD376" s="86"/>
    </row>
    <row r="377" spans="2:30">
      <c r="B377" s="85"/>
      <c r="P377" s="86"/>
      <c r="Q377" s="86"/>
      <c r="R377" s="86"/>
      <c r="S377" s="86"/>
      <c r="T377" s="86"/>
      <c r="U377" s="86"/>
      <c r="V377" s="86"/>
      <c r="W377" s="86"/>
      <c r="X377" s="86"/>
      <c r="Y377" s="86"/>
      <c r="Z377" s="86"/>
      <c r="AA377" s="86"/>
      <c r="AB377" s="86"/>
      <c r="AC377" s="86"/>
      <c r="AD377" s="86"/>
    </row>
    <row r="378" spans="2:30">
      <c r="B378" s="85"/>
      <c r="P378" s="86"/>
      <c r="Q378" s="86"/>
      <c r="R378" s="86"/>
      <c r="S378" s="86"/>
      <c r="T378" s="86"/>
      <c r="U378" s="86"/>
      <c r="V378" s="86"/>
      <c r="W378" s="86"/>
      <c r="X378" s="86"/>
      <c r="Y378" s="86"/>
      <c r="Z378" s="86"/>
      <c r="AA378" s="86"/>
      <c r="AB378" s="86"/>
      <c r="AC378" s="86"/>
      <c r="AD378" s="86"/>
    </row>
    <row r="379" spans="2:30">
      <c r="B379" s="85"/>
      <c r="P379" s="86"/>
      <c r="Q379" s="86"/>
      <c r="R379" s="86"/>
      <c r="S379" s="86"/>
      <c r="T379" s="86"/>
      <c r="U379" s="86"/>
      <c r="V379" s="86"/>
      <c r="W379" s="86"/>
      <c r="X379" s="86"/>
      <c r="Y379" s="86"/>
      <c r="Z379" s="86"/>
      <c r="AA379" s="86"/>
      <c r="AB379" s="86"/>
      <c r="AC379" s="86"/>
      <c r="AD379" s="86"/>
    </row>
    <row r="380" spans="2:30">
      <c r="B380" s="85"/>
      <c r="P380" s="86"/>
      <c r="Q380" s="86"/>
      <c r="R380" s="86"/>
      <c r="S380" s="86"/>
      <c r="T380" s="86"/>
      <c r="U380" s="86"/>
      <c r="V380" s="86"/>
      <c r="W380" s="86"/>
      <c r="X380" s="86"/>
      <c r="Y380" s="86"/>
      <c r="Z380" s="86"/>
      <c r="AA380" s="86"/>
      <c r="AB380" s="86"/>
      <c r="AC380" s="86"/>
      <c r="AD380" s="86"/>
    </row>
    <row r="381" spans="2:30">
      <c r="B381" s="85"/>
      <c r="P381" s="86"/>
      <c r="Q381" s="86"/>
      <c r="R381" s="86"/>
      <c r="S381" s="86"/>
      <c r="T381" s="86"/>
      <c r="U381" s="86"/>
      <c r="V381" s="86"/>
      <c r="W381" s="86"/>
      <c r="X381" s="86"/>
      <c r="Y381" s="86"/>
      <c r="Z381" s="86"/>
      <c r="AA381" s="86"/>
      <c r="AB381" s="86"/>
      <c r="AC381" s="86"/>
      <c r="AD381" s="86"/>
    </row>
    <row r="382" spans="2:30">
      <c r="B382" s="85"/>
      <c r="P382" s="86"/>
      <c r="Q382" s="86"/>
      <c r="R382" s="86"/>
      <c r="S382" s="86"/>
      <c r="T382" s="86"/>
      <c r="U382" s="86"/>
      <c r="V382" s="86"/>
      <c r="W382" s="86"/>
      <c r="X382" s="86"/>
      <c r="Y382" s="86"/>
      <c r="Z382" s="86"/>
      <c r="AA382" s="86"/>
      <c r="AB382" s="86"/>
      <c r="AC382" s="86"/>
      <c r="AD382" s="86"/>
    </row>
    <row r="383" spans="2:30">
      <c r="B383" s="85"/>
      <c r="P383" s="86"/>
      <c r="Q383" s="86"/>
      <c r="R383" s="86"/>
      <c r="S383" s="86"/>
      <c r="T383" s="86"/>
      <c r="U383" s="86"/>
      <c r="V383" s="86"/>
      <c r="W383" s="86"/>
      <c r="X383" s="86"/>
      <c r="Y383" s="86"/>
      <c r="Z383" s="86"/>
      <c r="AA383" s="86"/>
      <c r="AB383" s="86"/>
      <c r="AC383" s="86"/>
      <c r="AD383" s="86"/>
    </row>
    <row r="384" spans="2:30">
      <c r="B384" s="85"/>
      <c r="P384" s="86"/>
      <c r="Q384" s="86"/>
      <c r="R384" s="86"/>
      <c r="S384" s="86"/>
      <c r="T384" s="86"/>
      <c r="U384" s="86"/>
      <c r="V384" s="86"/>
      <c r="W384" s="86"/>
      <c r="X384" s="86"/>
      <c r="Y384" s="86"/>
      <c r="Z384" s="86"/>
      <c r="AA384" s="86"/>
      <c r="AB384" s="86"/>
      <c r="AC384" s="86"/>
      <c r="AD384" s="86"/>
    </row>
    <row r="385" spans="2:30">
      <c r="B385" s="85"/>
      <c r="P385" s="86"/>
      <c r="Q385" s="86"/>
      <c r="R385" s="86"/>
      <c r="S385" s="86"/>
      <c r="T385" s="86"/>
      <c r="U385" s="86"/>
      <c r="V385" s="86"/>
      <c r="W385" s="86"/>
      <c r="X385" s="86"/>
      <c r="Y385" s="86"/>
      <c r="Z385" s="86"/>
      <c r="AA385" s="86"/>
      <c r="AB385" s="86"/>
      <c r="AC385" s="86"/>
      <c r="AD385" s="86"/>
    </row>
    <row r="386" spans="2:30">
      <c r="B386" s="85"/>
      <c r="P386" s="86"/>
      <c r="Q386" s="86"/>
      <c r="R386" s="86"/>
      <c r="S386" s="86"/>
      <c r="T386" s="86"/>
      <c r="U386" s="86"/>
      <c r="V386" s="86"/>
      <c r="W386" s="86"/>
      <c r="X386" s="86"/>
      <c r="Y386" s="86"/>
      <c r="Z386" s="86"/>
      <c r="AA386" s="86"/>
      <c r="AB386" s="86"/>
      <c r="AC386" s="86"/>
      <c r="AD386" s="86"/>
    </row>
    <row r="387" spans="2:30">
      <c r="B387" s="85"/>
      <c r="P387" s="86"/>
      <c r="Q387" s="86"/>
      <c r="R387" s="86"/>
      <c r="S387" s="86"/>
      <c r="T387" s="86"/>
      <c r="U387" s="86"/>
      <c r="V387" s="86"/>
      <c r="W387" s="86"/>
      <c r="X387" s="86"/>
      <c r="Y387" s="86"/>
      <c r="Z387" s="86"/>
      <c r="AA387" s="86"/>
      <c r="AB387" s="86"/>
      <c r="AC387" s="86"/>
      <c r="AD387" s="86"/>
    </row>
    <row r="388" spans="2:30">
      <c r="B388" s="85"/>
      <c r="P388" s="86"/>
      <c r="Q388" s="86"/>
      <c r="R388" s="86"/>
      <c r="S388" s="86"/>
      <c r="T388" s="86"/>
      <c r="U388" s="86"/>
      <c r="V388" s="86"/>
      <c r="W388" s="86"/>
      <c r="X388" s="86"/>
      <c r="Y388" s="86"/>
      <c r="Z388" s="86"/>
      <c r="AA388" s="86"/>
      <c r="AB388" s="86"/>
      <c r="AC388" s="86"/>
      <c r="AD388" s="86"/>
    </row>
    <row r="389" spans="2:30">
      <c r="B389" s="85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  <c r="AA389" s="86"/>
      <c r="AB389" s="86"/>
      <c r="AC389" s="86"/>
      <c r="AD389" s="86"/>
    </row>
    <row r="390" spans="2:30">
      <c r="B390" s="85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  <c r="AA390" s="86"/>
      <c r="AB390" s="86"/>
      <c r="AC390" s="86"/>
      <c r="AD390" s="86"/>
    </row>
    <row r="391" spans="2:30">
      <c r="B391" s="85"/>
      <c r="P391" s="86"/>
      <c r="Q391" s="86"/>
      <c r="R391" s="86"/>
      <c r="S391" s="86"/>
      <c r="T391" s="86"/>
      <c r="U391" s="86"/>
      <c r="V391" s="86"/>
      <c r="W391" s="86"/>
      <c r="X391" s="86"/>
      <c r="Y391" s="86"/>
      <c r="Z391" s="86"/>
      <c r="AA391" s="86"/>
      <c r="AB391" s="86"/>
      <c r="AC391" s="86"/>
      <c r="AD391" s="86"/>
    </row>
    <row r="392" spans="2:30">
      <c r="B392" s="85"/>
      <c r="P392" s="86"/>
      <c r="Q392" s="86"/>
      <c r="R392" s="86"/>
      <c r="S392" s="86"/>
      <c r="T392" s="86"/>
      <c r="U392" s="86"/>
      <c r="V392" s="86"/>
      <c r="W392" s="86"/>
      <c r="X392" s="86"/>
      <c r="Y392" s="86"/>
      <c r="Z392" s="86"/>
      <c r="AA392" s="86"/>
      <c r="AB392" s="86"/>
      <c r="AC392" s="86"/>
      <c r="AD392" s="86"/>
    </row>
    <row r="393" spans="2:30">
      <c r="B393" s="85"/>
      <c r="P393" s="86"/>
      <c r="Q393" s="86"/>
      <c r="R393" s="86"/>
      <c r="S393" s="86"/>
      <c r="T393" s="86"/>
      <c r="U393" s="86"/>
      <c r="V393" s="86"/>
      <c r="W393" s="86"/>
      <c r="X393" s="86"/>
      <c r="Y393" s="86"/>
      <c r="Z393" s="86"/>
      <c r="AA393" s="86"/>
      <c r="AB393" s="86"/>
      <c r="AC393" s="86"/>
      <c r="AD393" s="86"/>
    </row>
    <row r="394" spans="2:30">
      <c r="B394" s="85"/>
      <c r="P394" s="86"/>
      <c r="Q394" s="86"/>
      <c r="R394" s="86"/>
      <c r="S394" s="86"/>
      <c r="T394" s="86"/>
      <c r="U394" s="86"/>
      <c r="V394" s="86"/>
      <c r="W394" s="86"/>
      <c r="X394" s="86"/>
      <c r="Y394" s="86"/>
      <c r="Z394" s="86"/>
      <c r="AA394" s="86"/>
      <c r="AB394" s="86"/>
      <c r="AC394" s="86"/>
      <c r="AD394" s="86"/>
    </row>
    <row r="395" spans="2:30">
      <c r="B395" s="85"/>
      <c r="P395" s="86"/>
      <c r="Q395" s="86"/>
      <c r="R395" s="86"/>
      <c r="S395" s="86"/>
      <c r="T395" s="86"/>
      <c r="U395" s="86"/>
      <c r="V395" s="86"/>
      <c r="W395" s="86"/>
      <c r="X395" s="86"/>
      <c r="Y395" s="86"/>
      <c r="Z395" s="86"/>
      <c r="AA395" s="86"/>
      <c r="AB395" s="86"/>
      <c r="AC395" s="86"/>
      <c r="AD395" s="86"/>
    </row>
    <row r="396" spans="2:30">
      <c r="B396" s="85"/>
      <c r="P396" s="86"/>
      <c r="Q396" s="86"/>
      <c r="R396" s="86"/>
      <c r="S396" s="86"/>
      <c r="T396" s="86"/>
      <c r="U396" s="86"/>
      <c r="V396" s="86"/>
      <c r="W396" s="86"/>
      <c r="X396" s="86"/>
      <c r="Y396" s="86"/>
      <c r="Z396" s="86"/>
      <c r="AA396" s="86"/>
      <c r="AB396" s="86"/>
      <c r="AC396" s="86"/>
      <c r="AD396" s="86"/>
    </row>
    <row r="397" spans="2:30">
      <c r="B397" s="85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  <c r="AA397" s="86"/>
      <c r="AB397" s="86"/>
      <c r="AC397" s="86"/>
      <c r="AD397" s="86"/>
    </row>
    <row r="398" spans="2:30">
      <c r="B398" s="85"/>
      <c r="P398" s="86"/>
      <c r="Q398" s="86"/>
      <c r="R398" s="86"/>
      <c r="S398" s="86"/>
      <c r="T398" s="86"/>
      <c r="U398" s="86"/>
      <c r="V398" s="86"/>
      <c r="W398" s="86"/>
      <c r="X398" s="86"/>
      <c r="Y398" s="86"/>
      <c r="Z398" s="86"/>
      <c r="AA398" s="86"/>
      <c r="AB398" s="86"/>
      <c r="AC398" s="86"/>
      <c r="AD398" s="86"/>
    </row>
    <row r="399" spans="2:30">
      <c r="B399" s="85"/>
      <c r="P399" s="86"/>
      <c r="Q399" s="86"/>
      <c r="R399" s="86"/>
      <c r="S399" s="86"/>
      <c r="T399" s="86"/>
      <c r="U399" s="86"/>
      <c r="V399" s="86"/>
      <c r="W399" s="86"/>
      <c r="X399" s="86"/>
      <c r="Y399" s="86"/>
      <c r="Z399" s="86"/>
      <c r="AA399" s="86"/>
      <c r="AB399" s="86"/>
      <c r="AC399" s="86"/>
      <c r="AD399" s="86"/>
    </row>
    <row r="400" spans="2:30">
      <c r="B400" s="85"/>
      <c r="P400" s="86"/>
      <c r="Q400" s="86"/>
      <c r="R400" s="86"/>
      <c r="S400" s="86"/>
      <c r="T400" s="86"/>
      <c r="U400" s="86"/>
      <c r="V400" s="86"/>
      <c r="W400" s="86"/>
      <c r="X400" s="86"/>
      <c r="Y400" s="86"/>
      <c r="Z400" s="86"/>
      <c r="AA400" s="86"/>
      <c r="AB400" s="86"/>
      <c r="AC400" s="86"/>
      <c r="AD400" s="86"/>
    </row>
    <row r="401" spans="2:30">
      <c r="B401" s="85"/>
      <c r="P401" s="86"/>
      <c r="Q401" s="86"/>
      <c r="R401" s="86"/>
      <c r="S401" s="86"/>
      <c r="T401" s="86"/>
      <c r="U401" s="86"/>
      <c r="V401" s="86"/>
      <c r="W401" s="86"/>
      <c r="X401" s="86"/>
      <c r="Y401" s="86"/>
      <c r="Z401" s="86"/>
      <c r="AA401" s="86"/>
      <c r="AB401" s="86"/>
      <c r="AC401" s="86"/>
      <c r="AD401" s="86"/>
    </row>
    <row r="402" spans="2:30">
      <c r="P402" s="86"/>
      <c r="Q402" s="86"/>
      <c r="R402" s="86"/>
      <c r="S402" s="86"/>
      <c r="T402" s="86"/>
      <c r="U402" s="86"/>
      <c r="V402" s="86"/>
      <c r="W402" s="86"/>
      <c r="X402" s="86"/>
      <c r="Y402" s="86"/>
      <c r="Z402" s="86"/>
      <c r="AA402" s="86"/>
      <c r="AB402" s="86"/>
      <c r="AC402" s="86"/>
      <c r="AD402" s="86"/>
    </row>
    <row r="403" spans="2:30">
      <c r="P403" s="86"/>
      <c r="Q403" s="86"/>
      <c r="R403" s="86"/>
      <c r="S403" s="86"/>
      <c r="T403" s="86"/>
      <c r="U403" s="86"/>
      <c r="V403" s="86"/>
      <c r="W403" s="86"/>
      <c r="X403" s="86"/>
      <c r="Y403" s="86"/>
      <c r="Z403" s="86"/>
      <c r="AA403" s="86"/>
      <c r="AB403" s="86"/>
      <c r="AC403" s="86"/>
      <c r="AD403" s="86"/>
    </row>
    <row r="404" spans="2:30">
      <c r="P404" s="86"/>
      <c r="Q404" s="86"/>
      <c r="R404" s="86"/>
      <c r="S404" s="86"/>
      <c r="T404" s="86"/>
      <c r="U404" s="86"/>
      <c r="V404" s="86"/>
      <c r="W404" s="86"/>
      <c r="X404" s="86"/>
      <c r="Y404" s="86"/>
      <c r="Z404" s="86"/>
      <c r="AA404" s="86"/>
      <c r="AB404" s="86"/>
      <c r="AC404" s="86"/>
      <c r="AD404" s="86"/>
    </row>
    <row r="405" spans="2:30">
      <c r="P405" s="86"/>
      <c r="Q405" s="86"/>
      <c r="R405" s="86"/>
      <c r="S405" s="86"/>
      <c r="T405" s="86"/>
      <c r="U405" s="86"/>
      <c r="V405" s="86"/>
      <c r="W405" s="86"/>
      <c r="X405" s="86"/>
      <c r="Y405" s="86"/>
      <c r="Z405" s="86"/>
      <c r="AA405" s="86"/>
      <c r="AB405" s="86"/>
      <c r="AC405" s="86"/>
      <c r="AD405" s="86"/>
    </row>
    <row r="406" spans="2:30">
      <c r="P406" s="86"/>
      <c r="Q406" s="86"/>
      <c r="R406" s="86"/>
      <c r="S406" s="86"/>
      <c r="T406" s="86"/>
      <c r="U406" s="86"/>
      <c r="V406" s="86"/>
      <c r="W406" s="86"/>
      <c r="X406" s="86"/>
      <c r="Y406" s="86"/>
      <c r="Z406" s="86"/>
      <c r="AA406" s="86"/>
      <c r="AB406" s="86"/>
      <c r="AC406" s="86"/>
      <c r="AD406" s="86"/>
    </row>
    <row r="407" spans="2:30">
      <c r="P407" s="86"/>
      <c r="Q407" s="86"/>
      <c r="R407" s="86"/>
      <c r="S407" s="86"/>
      <c r="T407" s="86"/>
      <c r="U407" s="86"/>
      <c r="V407" s="86"/>
      <c r="W407" s="86"/>
      <c r="X407" s="86"/>
      <c r="Y407" s="86"/>
      <c r="Z407" s="86"/>
      <c r="AA407" s="86"/>
      <c r="AB407" s="86"/>
      <c r="AC407" s="86"/>
      <c r="AD407" s="86"/>
    </row>
    <row r="408" spans="2:30">
      <c r="P408" s="86"/>
      <c r="Q408" s="86"/>
      <c r="R408" s="86"/>
      <c r="S408" s="86"/>
      <c r="T408" s="86"/>
      <c r="U408" s="86"/>
      <c r="V408" s="86"/>
      <c r="W408" s="86"/>
      <c r="X408" s="86"/>
      <c r="Y408" s="86"/>
      <c r="Z408" s="86"/>
      <c r="AA408" s="86"/>
      <c r="AB408" s="86"/>
      <c r="AC408" s="86"/>
      <c r="AD408" s="86"/>
    </row>
    <row r="409" spans="2:30">
      <c r="P409" s="86"/>
      <c r="Q409" s="86"/>
      <c r="R409" s="86"/>
      <c r="S409" s="86"/>
      <c r="T409" s="86"/>
      <c r="U409" s="86"/>
      <c r="V409" s="86"/>
      <c r="W409" s="86"/>
      <c r="X409" s="86"/>
      <c r="Y409" s="86"/>
      <c r="Z409" s="86"/>
      <c r="AA409" s="86"/>
      <c r="AB409" s="86"/>
      <c r="AC409" s="86"/>
      <c r="AD409" s="86"/>
    </row>
    <row r="410" spans="2:30">
      <c r="P410" s="86"/>
      <c r="Q410" s="86"/>
      <c r="R410" s="86"/>
      <c r="S410" s="86"/>
      <c r="T410" s="86"/>
      <c r="U410" s="86"/>
      <c r="V410" s="86"/>
      <c r="W410" s="86"/>
      <c r="X410" s="86"/>
      <c r="Y410" s="86"/>
      <c r="Z410" s="86"/>
      <c r="AA410" s="86"/>
      <c r="AB410" s="86"/>
      <c r="AC410" s="86"/>
      <c r="AD410" s="86"/>
    </row>
    <row r="411" spans="2:30">
      <c r="P411" s="86"/>
      <c r="Q411" s="86"/>
      <c r="R411" s="86"/>
      <c r="S411" s="86"/>
      <c r="T411" s="86"/>
      <c r="U411" s="86"/>
      <c r="V411" s="86"/>
      <c r="W411" s="86"/>
      <c r="X411" s="86"/>
      <c r="Y411" s="86"/>
      <c r="Z411" s="86"/>
      <c r="AA411" s="86"/>
      <c r="AB411" s="86"/>
      <c r="AC411" s="86"/>
      <c r="AD411" s="86"/>
    </row>
    <row r="412" spans="2:30">
      <c r="P412" s="86"/>
      <c r="Q412" s="86"/>
      <c r="R412" s="86"/>
      <c r="S412" s="86"/>
      <c r="T412" s="86"/>
      <c r="U412" s="86"/>
      <c r="V412" s="86"/>
      <c r="W412" s="86"/>
      <c r="X412" s="86"/>
      <c r="Y412" s="86"/>
      <c r="Z412" s="86"/>
      <c r="AA412" s="86"/>
      <c r="AB412" s="86"/>
      <c r="AC412" s="86"/>
      <c r="AD412" s="86"/>
    </row>
    <row r="413" spans="2:30">
      <c r="P413" s="86"/>
      <c r="Q413" s="86"/>
      <c r="R413" s="86"/>
      <c r="S413" s="86"/>
      <c r="T413" s="86"/>
      <c r="U413" s="86"/>
      <c r="V413" s="86"/>
      <c r="W413" s="86"/>
      <c r="X413" s="86"/>
      <c r="Y413" s="86"/>
      <c r="Z413" s="86"/>
      <c r="AA413" s="86"/>
      <c r="AB413" s="86"/>
      <c r="AC413" s="86"/>
      <c r="AD413" s="86"/>
    </row>
    <row r="414" spans="2:30">
      <c r="P414" s="86"/>
      <c r="Q414" s="86"/>
      <c r="R414" s="86"/>
      <c r="S414" s="86"/>
      <c r="T414" s="86"/>
      <c r="U414" s="86"/>
      <c r="V414" s="86"/>
      <c r="W414" s="86"/>
      <c r="X414" s="86"/>
      <c r="Y414" s="86"/>
      <c r="Z414" s="86"/>
      <c r="AA414" s="86"/>
      <c r="AB414" s="86"/>
      <c r="AC414" s="86"/>
      <c r="AD414" s="86"/>
    </row>
    <row r="415" spans="2:30">
      <c r="P415" s="86"/>
      <c r="Q415" s="86"/>
      <c r="R415" s="86"/>
      <c r="S415" s="86"/>
      <c r="T415" s="86"/>
      <c r="U415" s="86"/>
      <c r="V415" s="86"/>
      <c r="W415" s="86"/>
      <c r="X415" s="86"/>
      <c r="Y415" s="86"/>
      <c r="Z415" s="86"/>
      <c r="AA415" s="86"/>
      <c r="AB415" s="86"/>
      <c r="AC415" s="86"/>
      <c r="AD415" s="86"/>
    </row>
    <row r="416" spans="2:30">
      <c r="P416" s="86"/>
      <c r="Q416" s="86"/>
      <c r="R416" s="86"/>
      <c r="S416" s="86"/>
      <c r="T416" s="86"/>
      <c r="U416" s="86"/>
      <c r="V416" s="86"/>
      <c r="W416" s="86"/>
      <c r="X416" s="86"/>
      <c r="Y416" s="86"/>
      <c r="Z416" s="86"/>
      <c r="AA416" s="86"/>
      <c r="AB416" s="86"/>
      <c r="AC416" s="86"/>
      <c r="AD416" s="86"/>
    </row>
    <row r="417" spans="16:30">
      <c r="P417" s="86"/>
      <c r="Q417" s="86"/>
      <c r="R417" s="86"/>
      <c r="S417" s="86"/>
      <c r="T417" s="86"/>
      <c r="U417" s="86"/>
      <c r="V417" s="86"/>
      <c r="W417" s="86"/>
      <c r="X417" s="86"/>
      <c r="Y417" s="86"/>
      <c r="Z417" s="86"/>
      <c r="AA417" s="86"/>
      <c r="AB417" s="86"/>
      <c r="AC417" s="86"/>
      <c r="AD417" s="86"/>
    </row>
    <row r="418" spans="16:30">
      <c r="P418" s="86"/>
      <c r="Q418" s="86"/>
      <c r="R418" s="86"/>
      <c r="S418" s="86"/>
      <c r="T418" s="86"/>
      <c r="U418" s="86"/>
      <c r="V418" s="86"/>
      <c r="W418" s="86"/>
      <c r="X418" s="86"/>
      <c r="Y418" s="86"/>
      <c r="Z418" s="86"/>
      <c r="AA418" s="86"/>
      <c r="AB418" s="86"/>
      <c r="AC418" s="86"/>
      <c r="AD418" s="86"/>
    </row>
    <row r="419" spans="16:30">
      <c r="P419" s="86"/>
      <c r="Q419" s="86"/>
      <c r="R419" s="86"/>
      <c r="S419" s="86"/>
      <c r="T419" s="86"/>
      <c r="U419" s="86"/>
      <c r="V419" s="86"/>
      <c r="W419" s="86"/>
      <c r="X419" s="86"/>
      <c r="Y419" s="86"/>
      <c r="Z419" s="86"/>
      <c r="AA419" s="86"/>
      <c r="AB419" s="86"/>
      <c r="AC419" s="86"/>
      <c r="AD419" s="86"/>
    </row>
    <row r="420" spans="16:30">
      <c r="P420" s="86"/>
      <c r="Q420" s="86"/>
      <c r="R420" s="86"/>
      <c r="S420" s="86"/>
      <c r="T420" s="86"/>
      <c r="U420" s="86"/>
      <c r="V420" s="86"/>
      <c r="W420" s="86"/>
      <c r="X420" s="86"/>
      <c r="Y420" s="86"/>
      <c r="Z420" s="86"/>
      <c r="AA420" s="86"/>
      <c r="AB420" s="86"/>
      <c r="AC420" s="86"/>
      <c r="AD420" s="86"/>
    </row>
    <row r="421" spans="16:30">
      <c r="P421" s="86"/>
      <c r="Q421" s="86"/>
      <c r="R421" s="86"/>
      <c r="S421" s="86"/>
      <c r="T421" s="86"/>
      <c r="U421" s="86"/>
      <c r="V421" s="86"/>
      <c r="W421" s="86"/>
      <c r="X421" s="86"/>
      <c r="Y421" s="86"/>
      <c r="Z421" s="86"/>
      <c r="AA421" s="86"/>
      <c r="AB421" s="86"/>
      <c r="AC421" s="86"/>
      <c r="AD421" s="86"/>
    </row>
    <row r="422" spans="16:30">
      <c r="P422" s="86"/>
      <c r="Q422" s="86"/>
      <c r="R422" s="86"/>
      <c r="S422" s="86"/>
      <c r="T422" s="86"/>
      <c r="U422" s="86"/>
      <c r="V422" s="86"/>
      <c r="W422" s="86"/>
      <c r="X422" s="86"/>
      <c r="Y422" s="86"/>
      <c r="Z422" s="86"/>
      <c r="AA422" s="86"/>
      <c r="AB422" s="86"/>
      <c r="AC422" s="86"/>
      <c r="AD422" s="86"/>
    </row>
    <row r="423" spans="16:30">
      <c r="P423" s="86"/>
      <c r="Q423" s="86"/>
      <c r="R423" s="86"/>
      <c r="S423" s="86"/>
      <c r="T423" s="86"/>
      <c r="U423" s="86"/>
      <c r="V423" s="86"/>
      <c r="W423" s="86"/>
      <c r="X423" s="86"/>
      <c r="Y423" s="86"/>
      <c r="Z423" s="86"/>
      <c r="AA423" s="86"/>
      <c r="AB423" s="86"/>
      <c r="AC423" s="86"/>
      <c r="AD423" s="86"/>
    </row>
    <row r="424" spans="16:30">
      <c r="P424" s="86"/>
      <c r="Q424" s="86"/>
      <c r="R424" s="86"/>
      <c r="S424" s="86"/>
      <c r="T424" s="86"/>
      <c r="U424" s="86"/>
      <c r="V424" s="86"/>
      <c r="W424" s="86"/>
      <c r="X424" s="86"/>
      <c r="Y424" s="86"/>
      <c r="Z424" s="86"/>
      <c r="AA424" s="86"/>
      <c r="AB424" s="86"/>
      <c r="AC424" s="86"/>
      <c r="AD424" s="86"/>
    </row>
    <row r="425" spans="16:30">
      <c r="P425" s="86"/>
      <c r="Q425" s="86"/>
      <c r="R425" s="86"/>
      <c r="S425" s="86"/>
      <c r="T425" s="86"/>
      <c r="U425" s="86"/>
      <c r="V425" s="86"/>
      <c r="W425" s="86"/>
      <c r="X425" s="86"/>
      <c r="Y425" s="86"/>
      <c r="Z425" s="86"/>
      <c r="AA425" s="86"/>
      <c r="AB425" s="86"/>
      <c r="AC425" s="86"/>
      <c r="AD425" s="86"/>
    </row>
    <row r="426" spans="16:30">
      <c r="P426" s="86"/>
      <c r="Q426" s="86"/>
      <c r="R426" s="86"/>
      <c r="S426" s="86"/>
      <c r="T426" s="86"/>
      <c r="U426" s="86"/>
      <c r="V426" s="86"/>
      <c r="W426" s="86"/>
      <c r="X426" s="86"/>
      <c r="Y426" s="86"/>
      <c r="Z426" s="86"/>
      <c r="AA426" s="86"/>
      <c r="AB426" s="86"/>
      <c r="AC426" s="86"/>
      <c r="AD426" s="86"/>
    </row>
    <row r="427" spans="16:30">
      <c r="P427" s="86"/>
      <c r="Q427" s="86"/>
      <c r="R427" s="86"/>
      <c r="S427" s="86"/>
      <c r="T427" s="86"/>
      <c r="U427" s="86"/>
      <c r="V427" s="86"/>
      <c r="W427" s="86"/>
      <c r="X427" s="86"/>
      <c r="Y427" s="86"/>
      <c r="Z427" s="86"/>
      <c r="AA427" s="86"/>
      <c r="AB427" s="86"/>
      <c r="AC427" s="86"/>
      <c r="AD427" s="86"/>
    </row>
    <row r="428" spans="16:30">
      <c r="P428" s="86"/>
      <c r="Q428" s="86"/>
      <c r="R428" s="86"/>
      <c r="S428" s="86"/>
      <c r="T428" s="86"/>
      <c r="U428" s="86"/>
      <c r="V428" s="86"/>
      <c r="W428" s="86"/>
      <c r="X428" s="86"/>
      <c r="Y428" s="86"/>
      <c r="Z428" s="86"/>
      <c r="AA428" s="86"/>
      <c r="AB428" s="86"/>
      <c r="AC428" s="86"/>
      <c r="AD428" s="86"/>
    </row>
    <row r="429" spans="16:30">
      <c r="P429" s="86"/>
      <c r="Q429" s="86"/>
      <c r="R429" s="86"/>
      <c r="S429" s="86"/>
      <c r="T429" s="86"/>
      <c r="U429" s="86"/>
      <c r="V429" s="86"/>
      <c r="W429" s="86"/>
      <c r="X429" s="86"/>
      <c r="Y429" s="86"/>
      <c r="Z429" s="86"/>
      <c r="AA429" s="86"/>
      <c r="AB429" s="86"/>
      <c r="AC429" s="86"/>
      <c r="AD429" s="86"/>
    </row>
    <row r="430" spans="16:30">
      <c r="P430" s="86"/>
      <c r="Q430" s="86"/>
      <c r="R430" s="86"/>
      <c r="S430" s="86"/>
      <c r="T430" s="86"/>
      <c r="U430" s="86"/>
      <c r="V430" s="86"/>
      <c r="W430" s="86"/>
      <c r="X430" s="86"/>
      <c r="Y430" s="86"/>
      <c r="Z430" s="86"/>
      <c r="AA430" s="86"/>
      <c r="AB430" s="86"/>
      <c r="AC430" s="86"/>
      <c r="AD430" s="86"/>
    </row>
    <row r="431" spans="16:30">
      <c r="P431" s="86"/>
      <c r="Q431" s="86"/>
      <c r="R431" s="86"/>
      <c r="S431" s="86"/>
      <c r="T431" s="86"/>
      <c r="U431" s="86"/>
      <c r="V431" s="86"/>
      <c r="W431" s="86"/>
      <c r="X431" s="86"/>
      <c r="Y431" s="86"/>
      <c r="Z431" s="86"/>
      <c r="AA431" s="86"/>
      <c r="AB431" s="86"/>
      <c r="AC431" s="86"/>
      <c r="AD431" s="86"/>
    </row>
    <row r="432" spans="16:30">
      <c r="P432" s="86"/>
      <c r="Q432" s="86"/>
      <c r="R432" s="86"/>
      <c r="S432" s="86"/>
      <c r="T432" s="86"/>
      <c r="U432" s="86"/>
      <c r="V432" s="86"/>
      <c r="W432" s="86"/>
      <c r="X432" s="86"/>
      <c r="Y432" s="86"/>
      <c r="Z432" s="86"/>
      <c r="AA432" s="86"/>
      <c r="AB432" s="86"/>
      <c r="AC432" s="86"/>
      <c r="AD432" s="86"/>
    </row>
    <row r="433" spans="16:30">
      <c r="P433" s="86"/>
      <c r="Q433" s="86"/>
      <c r="R433" s="86"/>
      <c r="S433" s="86"/>
      <c r="T433" s="86"/>
      <c r="U433" s="86"/>
      <c r="V433" s="86"/>
      <c r="W433" s="86"/>
      <c r="X433" s="86"/>
      <c r="Y433" s="86"/>
      <c r="Z433" s="86"/>
      <c r="AA433" s="86"/>
      <c r="AB433" s="86"/>
      <c r="AC433" s="86"/>
      <c r="AD433" s="86"/>
    </row>
    <row r="434" spans="16:30">
      <c r="P434" s="86"/>
      <c r="Q434" s="86"/>
      <c r="R434" s="86"/>
      <c r="S434" s="86"/>
      <c r="T434" s="86"/>
      <c r="U434" s="86"/>
      <c r="V434" s="86"/>
      <c r="W434" s="86"/>
      <c r="X434" s="86"/>
      <c r="Y434" s="86"/>
      <c r="Z434" s="86"/>
      <c r="AA434" s="86"/>
      <c r="AB434" s="86"/>
      <c r="AC434" s="86"/>
      <c r="AD434" s="86"/>
    </row>
    <row r="435" spans="16:30">
      <c r="P435" s="86"/>
      <c r="Q435" s="86"/>
      <c r="R435" s="86"/>
      <c r="S435" s="86"/>
      <c r="T435" s="86"/>
      <c r="U435" s="86"/>
      <c r="V435" s="86"/>
      <c r="W435" s="86"/>
      <c r="X435" s="86"/>
      <c r="Y435" s="86"/>
      <c r="Z435" s="86"/>
      <c r="AA435" s="86"/>
      <c r="AB435" s="86"/>
      <c r="AC435" s="86"/>
      <c r="AD435" s="86"/>
    </row>
    <row r="436" spans="16:30">
      <c r="P436" s="86"/>
      <c r="Q436" s="86"/>
      <c r="R436" s="86"/>
      <c r="S436" s="86"/>
      <c r="T436" s="86"/>
      <c r="U436" s="86"/>
      <c r="V436" s="86"/>
      <c r="W436" s="86"/>
      <c r="X436" s="86"/>
      <c r="Y436" s="86"/>
      <c r="Z436" s="86"/>
      <c r="AA436" s="86"/>
      <c r="AB436" s="86"/>
      <c r="AC436" s="86"/>
      <c r="AD436" s="86"/>
    </row>
    <row r="437" spans="16:30">
      <c r="P437" s="86"/>
      <c r="Q437" s="86"/>
      <c r="R437" s="86"/>
      <c r="S437" s="86"/>
      <c r="T437" s="86"/>
      <c r="U437" s="86"/>
      <c r="V437" s="86"/>
      <c r="W437" s="86"/>
      <c r="X437" s="86"/>
      <c r="Y437" s="86"/>
      <c r="Z437" s="86"/>
      <c r="AA437" s="86"/>
      <c r="AB437" s="86"/>
      <c r="AC437" s="86"/>
      <c r="AD437" s="86"/>
    </row>
    <row r="438" spans="16:30">
      <c r="P438" s="86"/>
      <c r="Q438" s="86"/>
      <c r="R438" s="86"/>
      <c r="S438" s="86"/>
      <c r="T438" s="86"/>
      <c r="U438" s="86"/>
      <c r="V438" s="86"/>
      <c r="W438" s="86"/>
      <c r="X438" s="86"/>
      <c r="Y438" s="86"/>
      <c r="Z438" s="86"/>
      <c r="AA438" s="86"/>
      <c r="AB438" s="86"/>
      <c r="AC438" s="86"/>
      <c r="AD438" s="86"/>
    </row>
    <row r="439" spans="16:30">
      <c r="P439" s="86"/>
      <c r="Q439" s="86"/>
      <c r="R439" s="86"/>
      <c r="S439" s="86"/>
      <c r="T439" s="86"/>
      <c r="U439" s="86"/>
      <c r="V439" s="86"/>
      <c r="W439" s="86"/>
      <c r="X439" s="86"/>
      <c r="Y439" s="86"/>
      <c r="Z439" s="86"/>
      <c r="AA439" s="86"/>
      <c r="AB439" s="86"/>
      <c r="AC439" s="86"/>
      <c r="AD439" s="86"/>
    </row>
    <row r="440" spans="16:30">
      <c r="P440" s="86"/>
      <c r="Q440" s="86"/>
      <c r="R440" s="86"/>
      <c r="S440" s="86"/>
      <c r="T440" s="86"/>
      <c r="U440" s="86"/>
      <c r="V440" s="86"/>
      <c r="W440" s="86"/>
      <c r="X440" s="86"/>
      <c r="Y440" s="86"/>
      <c r="Z440" s="86"/>
      <c r="AA440" s="86"/>
      <c r="AB440" s="86"/>
      <c r="AC440" s="86"/>
      <c r="AD440" s="86"/>
    </row>
    <row r="441" spans="16:30">
      <c r="P441" s="86"/>
      <c r="Q441" s="86"/>
      <c r="R441" s="86"/>
      <c r="S441" s="86"/>
      <c r="T441" s="86"/>
      <c r="U441" s="86"/>
      <c r="V441" s="86"/>
      <c r="W441" s="86"/>
      <c r="X441" s="86"/>
      <c r="Y441" s="86"/>
      <c r="Z441" s="86"/>
      <c r="AA441" s="86"/>
      <c r="AB441" s="86"/>
      <c r="AC441" s="86"/>
      <c r="AD441" s="86"/>
    </row>
    <row r="442" spans="16:30">
      <c r="P442" s="86"/>
      <c r="Q442" s="86"/>
      <c r="R442" s="86"/>
      <c r="S442" s="86"/>
      <c r="T442" s="86"/>
      <c r="U442" s="86"/>
      <c r="V442" s="86"/>
      <c r="W442" s="86"/>
      <c r="X442" s="86"/>
      <c r="Y442" s="86"/>
      <c r="Z442" s="86"/>
      <c r="AA442" s="86"/>
      <c r="AB442" s="86"/>
      <c r="AC442" s="86"/>
      <c r="AD442" s="86"/>
    </row>
    <row r="443" spans="16:30">
      <c r="P443" s="86"/>
      <c r="Q443" s="86"/>
      <c r="R443" s="86"/>
      <c r="S443" s="86"/>
      <c r="T443" s="86"/>
      <c r="U443" s="86"/>
      <c r="V443" s="86"/>
      <c r="W443" s="86"/>
      <c r="X443" s="86"/>
      <c r="Y443" s="86"/>
      <c r="Z443" s="86"/>
      <c r="AA443" s="86"/>
      <c r="AB443" s="86"/>
      <c r="AC443" s="86"/>
      <c r="AD443" s="86"/>
    </row>
    <row r="444" spans="16:30">
      <c r="P444" s="86"/>
      <c r="Q444" s="86"/>
      <c r="R444" s="86"/>
      <c r="S444" s="86"/>
      <c r="T444" s="86"/>
      <c r="U444" s="86"/>
      <c r="V444" s="86"/>
      <c r="W444" s="86"/>
      <c r="X444" s="86"/>
      <c r="Y444" s="86"/>
      <c r="Z444" s="86"/>
      <c r="AA444" s="86"/>
      <c r="AB444" s="86"/>
      <c r="AC444" s="86"/>
      <c r="AD444" s="86"/>
    </row>
    <row r="445" spans="16:30">
      <c r="P445" s="86"/>
      <c r="Q445" s="86"/>
      <c r="R445" s="86"/>
      <c r="S445" s="86"/>
      <c r="T445" s="86"/>
      <c r="U445" s="86"/>
      <c r="V445" s="86"/>
      <c r="W445" s="86"/>
      <c r="X445" s="86"/>
      <c r="Y445" s="86"/>
      <c r="Z445" s="86"/>
      <c r="AA445" s="86"/>
      <c r="AB445" s="86"/>
      <c r="AC445" s="86"/>
      <c r="AD445" s="86"/>
    </row>
    <row r="446" spans="16:30">
      <c r="P446" s="86"/>
      <c r="Q446" s="86"/>
      <c r="R446" s="86"/>
      <c r="S446" s="86"/>
      <c r="T446" s="86"/>
      <c r="U446" s="86"/>
      <c r="V446" s="86"/>
      <c r="W446" s="86"/>
      <c r="X446" s="86"/>
      <c r="Y446" s="86"/>
      <c r="Z446" s="86"/>
      <c r="AA446" s="86"/>
      <c r="AB446" s="86"/>
      <c r="AC446" s="86"/>
      <c r="AD446" s="86"/>
    </row>
    <row r="447" spans="16:30">
      <c r="P447" s="86"/>
      <c r="Q447" s="86"/>
      <c r="R447" s="86"/>
      <c r="S447" s="86"/>
      <c r="T447" s="86"/>
      <c r="U447" s="86"/>
      <c r="V447" s="86"/>
      <c r="W447" s="86"/>
      <c r="X447" s="86"/>
      <c r="Y447" s="86"/>
      <c r="Z447" s="86"/>
      <c r="AA447" s="86"/>
      <c r="AB447" s="86"/>
      <c r="AC447" s="86"/>
      <c r="AD447" s="86"/>
    </row>
    <row r="448" spans="16:30">
      <c r="P448" s="86"/>
      <c r="Q448" s="86"/>
      <c r="R448" s="86"/>
      <c r="S448" s="86"/>
      <c r="T448" s="86"/>
      <c r="U448" s="86"/>
      <c r="V448" s="86"/>
      <c r="W448" s="86"/>
      <c r="X448" s="86"/>
      <c r="Y448" s="86"/>
      <c r="Z448" s="86"/>
      <c r="AA448" s="86"/>
      <c r="AB448" s="86"/>
      <c r="AC448" s="86"/>
      <c r="AD448" s="86"/>
    </row>
    <row r="449" spans="16:30">
      <c r="P449" s="86"/>
      <c r="Q449" s="86"/>
      <c r="R449" s="86"/>
      <c r="S449" s="86"/>
      <c r="T449" s="86"/>
      <c r="U449" s="86"/>
      <c r="V449" s="86"/>
      <c r="W449" s="86"/>
      <c r="X449" s="86"/>
      <c r="Y449" s="86"/>
      <c r="Z449" s="86"/>
      <c r="AA449" s="86"/>
      <c r="AB449" s="86"/>
      <c r="AC449" s="86"/>
      <c r="AD449" s="86"/>
    </row>
    <row r="450" spans="16:30">
      <c r="P450" s="86"/>
      <c r="Q450" s="86"/>
      <c r="R450" s="86"/>
      <c r="S450" s="86"/>
      <c r="T450" s="86"/>
      <c r="U450" s="86"/>
      <c r="V450" s="86"/>
      <c r="W450" s="86"/>
      <c r="X450" s="86"/>
      <c r="Y450" s="86"/>
      <c r="Z450" s="86"/>
      <c r="AA450" s="86"/>
      <c r="AB450" s="86"/>
      <c r="AC450" s="86"/>
      <c r="AD450" s="86"/>
    </row>
    <row r="451" spans="16:30">
      <c r="P451" s="86"/>
      <c r="Q451" s="86"/>
      <c r="R451" s="86"/>
      <c r="S451" s="86"/>
      <c r="T451" s="86"/>
      <c r="U451" s="86"/>
      <c r="V451" s="86"/>
      <c r="W451" s="86"/>
      <c r="X451" s="86"/>
      <c r="Y451" s="86"/>
      <c r="Z451" s="86"/>
      <c r="AA451" s="86"/>
      <c r="AB451" s="86"/>
      <c r="AC451" s="86"/>
      <c r="AD451" s="86"/>
    </row>
    <row r="452" spans="16:30">
      <c r="P452" s="86"/>
      <c r="Q452" s="86"/>
      <c r="R452" s="86"/>
      <c r="S452" s="86"/>
      <c r="T452" s="86"/>
      <c r="U452" s="86"/>
      <c r="V452" s="86"/>
      <c r="W452" s="86"/>
      <c r="X452" s="86"/>
      <c r="Y452" s="86"/>
      <c r="Z452" s="86"/>
      <c r="AA452" s="86"/>
      <c r="AB452" s="86"/>
      <c r="AC452" s="86"/>
      <c r="AD452" s="86"/>
    </row>
    <row r="453" spans="16:30">
      <c r="P453" s="86"/>
      <c r="Q453" s="86"/>
      <c r="R453" s="86"/>
      <c r="S453" s="86"/>
      <c r="T453" s="86"/>
      <c r="U453" s="86"/>
      <c r="V453" s="86"/>
      <c r="W453" s="86"/>
      <c r="X453" s="86"/>
      <c r="Y453" s="86"/>
      <c r="Z453" s="86"/>
      <c r="AA453" s="86"/>
      <c r="AB453" s="86"/>
      <c r="AC453" s="86"/>
      <c r="AD453" s="86"/>
    </row>
    <row r="454" spans="16:30">
      <c r="P454" s="86"/>
      <c r="Q454" s="86"/>
      <c r="R454" s="86"/>
      <c r="S454" s="86"/>
      <c r="T454" s="86"/>
      <c r="U454" s="86"/>
      <c r="V454" s="86"/>
      <c r="W454" s="86"/>
      <c r="X454" s="86"/>
      <c r="Y454" s="86"/>
      <c r="Z454" s="86"/>
      <c r="AA454" s="86"/>
      <c r="AB454" s="86"/>
      <c r="AC454" s="86"/>
      <c r="AD454" s="86"/>
    </row>
    <row r="455" spans="16:30">
      <c r="P455" s="86"/>
      <c r="Q455" s="86"/>
      <c r="R455" s="86"/>
      <c r="S455" s="86"/>
      <c r="T455" s="86"/>
      <c r="U455" s="86"/>
      <c r="V455" s="86"/>
      <c r="W455" s="86"/>
      <c r="X455" s="86"/>
      <c r="Y455" s="86"/>
      <c r="Z455" s="86"/>
      <c r="AA455" s="86"/>
      <c r="AB455" s="86"/>
      <c r="AC455" s="86"/>
      <c r="AD455" s="86"/>
    </row>
    <row r="456" spans="16:30">
      <c r="P456" s="86"/>
      <c r="Q456" s="86"/>
      <c r="R456" s="86"/>
      <c r="S456" s="86"/>
      <c r="T456" s="86"/>
      <c r="U456" s="86"/>
      <c r="V456" s="86"/>
      <c r="W456" s="86"/>
      <c r="X456" s="86"/>
      <c r="Y456" s="86"/>
      <c r="Z456" s="86"/>
      <c r="AA456" s="86"/>
      <c r="AB456" s="86"/>
      <c r="AC456" s="86"/>
      <c r="AD456" s="86"/>
    </row>
    <row r="457" spans="16:30">
      <c r="P457" s="86"/>
      <c r="Q457" s="86"/>
      <c r="R457" s="86"/>
      <c r="S457" s="86"/>
      <c r="T457" s="86"/>
      <c r="U457" s="86"/>
      <c r="V457" s="86"/>
      <c r="W457" s="86"/>
      <c r="X457" s="86"/>
      <c r="Y457" s="86"/>
      <c r="Z457" s="86"/>
      <c r="AA457" s="86"/>
      <c r="AB457" s="86"/>
      <c r="AC457" s="86"/>
      <c r="AD457" s="86"/>
    </row>
    <row r="458" spans="16:30">
      <c r="P458" s="86"/>
      <c r="Q458" s="86"/>
      <c r="R458" s="86"/>
      <c r="S458" s="86"/>
      <c r="T458" s="86"/>
      <c r="U458" s="86"/>
      <c r="V458" s="86"/>
      <c r="W458" s="86"/>
      <c r="X458" s="86"/>
      <c r="Y458" s="86"/>
      <c r="Z458" s="86"/>
      <c r="AA458" s="86"/>
      <c r="AB458" s="86"/>
      <c r="AC458" s="86"/>
      <c r="AD458" s="86"/>
    </row>
    <row r="459" spans="16:30">
      <c r="P459" s="86"/>
      <c r="Q459" s="86"/>
      <c r="R459" s="86"/>
      <c r="S459" s="86"/>
      <c r="T459" s="86"/>
      <c r="U459" s="86"/>
      <c r="V459" s="86"/>
      <c r="W459" s="86"/>
      <c r="X459" s="86"/>
      <c r="Y459" s="86"/>
      <c r="Z459" s="86"/>
      <c r="AA459" s="86"/>
      <c r="AB459" s="86"/>
      <c r="AC459" s="86"/>
      <c r="AD459" s="86"/>
    </row>
    <row r="460" spans="16:30">
      <c r="P460" s="86"/>
      <c r="Q460" s="86"/>
      <c r="R460" s="86"/>
      <c r="S460" s="86"/>
      <c r="T460" s="86"/>
      <c r="U460" s="86"/>
      <c r="V460" s="86"/>
      <c r="W460" s="86"/>
      <c r="X460" s="86"/>
      <c r="Y460" s="86"/>
      <c r="Z460" s="86"/>
      <c r="AA460" s="86"/>
      <c r="AB460" s="86"/>
      <c r="AC460" s="86"/>
      <c r="AD460" s="86"/>
    </row>
    <row r="461" spans="16:30">
      <c r="P461" s="86"/>
      <c r="Q461" s="86"/>
      <c r="R461" s="86"/>
      <c r="S461" s="86"/>
      <c r="T461" s="86"/>
      <c r="U461" s="86"/>
      <c r="V461" s="86"/>
      <c r="W461" s="86"/>
      <c r="X461" s="86"/>
      <c r="Y461" s="86"/>
      <c r="Z461" s="86"/>
      <c r="AA461" s="86"/>
      <c r="AB461" s="86"/>
      <c r="AC461" s="86"/>
      <c r="AD461" s="86"/>
    </row>
    <row r="462" spans="16:30">
      <c r="P462" s="86"/>
      <c r="Q462" s="86"/>
      <c r="R462" s="86"/>
      <c r="S462" s="86"/>
      <c r="T462" s="86"/>
      <c r="U462" s="86"/>
      <c r="V462" s="86"/>
      <c r="W462" s="86"/>
      <c r="X462" s="86"/>
      <c r="Y462" s="86"/>
      <c r="Z462" s="86"/>
      <c r="AA462" s="86"/>
      <c r="AB462" s="86"/>
      <c r="AC462" s="86"/>
      <c r="AD462" s="86"/>
    </row>
    <row r="463" spans="16:30">
      <c r="P463" s="86"/>
      <c r="Q463" s="86"/>
      <c r="R463" s="86"/>
      <c r="S463" s="86"/>
      <c r="T463" s="86"/>
      <c r="U463" s="86"/>
      <c r="V463" s="86"/>
      <c r="W463" s="86"/>
      <c r="X463" s="86"/>
      <c r="Y463" s="86"/>
      <c r="Z463" s="86"/>
      <c r="AA463" s="86"/>
      <c r="AB463" s="86"/>
      <c r="AC463" s="86"/>
      <c r="AD463" s="86"/>
    </row>
    <row r="464" spans="16:30">
      <c r="P464" s="86"/>
      <c r="Q464" s="86"/>
      <c r="R464" s="86"/>
      <c r="S464" s="86"/>
      <c r="T464" s="86"/>
      <c r="U464" s="86"/>
      <c r="V464" s="86"/>
      <c r="W464" s="86"/>
      <c r="X464" s="86"/>
      <c r="Y464" s="86"/>
      <c r="Z464" s="86"/>
      <c r="AA464" s="86"/>
      <c r="AB464" s="86"/>
      <c r="AC464" s="86"/>
      <c r="AD464" s="86"/>
    </row>
    <row r="465" spans="16:30">
      <c r="P465" s="86"/>
      <c r="Q465" s="86"/>
      <c r="R465" s="86"/>
      <c r="S465" s="86"/>
      <c r="T465" s="86"/>
      <c r="U465" s="86"/>
      <c r="V465" s="86"/>
      <c r="W465" s="86"/>
      <c r="X465" s="86"/>
      <c r="Y465" s="86"/>
      <c r="Z465" s="86"/>
      <c r="AA465" s="86"/>
      <c r="AB465" s="86"/>
      <c r="AC465" s="86"/>
      <c r="AD465" s="86"/>
    </row>
    <row r="466" spans="16:30">
      <c r="P466" s="86"/>
      <c r="Q466" s="86"/>
      <c r="R466" s="86"/>
      <c r="S466" s="86"/>
      <c r="T466" s="86"/>
      <c r="U466" s="86"/>
      <c r="V466" s="86"/>
      <c r="W466" s="86"/>
      <c r="X466" s="86"/>
      <c r="Y466" s="86"/>
      <c r="Z466" s="86"/>
      <c r="AA466" s="86"/>
      <c r="AB466" s="86"/>
      <c r="AC466" s="86"/>
      <c r="AD466" s="86"/>
    </row>
    <row r="467" spans="16:30">
      <c r="P467" s="86"/>
      <c r="Q467" s="86"/>
      <c r="R467" s="86"/>
      <c r="S467" s="86"/>
      <c r="T467" s="86"/>
      <c r="U467" s="86"/>
      <c r="V467" s="86"/>
      <c r="W467" s="86"/>
      <c r="X467" s="86"/>
      <c r="Y467" s="86"/>
      <c r="Z467" s="86"/>
      <c r="AA467" s="86"/>
      <c r="AB467" s="86"/>
      <c r="AC467" s="86"/>
      <c r="AD467" s="86"/>
    </row>
    <row r="468" spans="16:30">
      <c r="P468" s="86"/>
      <c r="Q468" s="86"/>
      <c r="R468" s="86"/>
      <c r="S468" s="86"/>
      <c r="T468" s="86"/>
      <c r="U468" s="86"/>
      <c r="V468" s="86"/>
      <c r="W468" s="86"/>
      <c r="X468" s="86"/>
      <c r="Y468" s="86"/>
      <c r="Z468" s="86"/>
      <c r="AA468" s="86"/>
      <c r="AB468" s="86"/>
      <c r="AC468" s="86"/>
      <c r="AD468" s="86"/>
    </row>
    <row r="469" spans="16:30">
      <c r="P469" s="86"/>
      <c r="Q469" s="86"/>
      <c r="R469" s="86"/>
      <c r="S469" s="86"/>
      <c r="T469" s="86"/>
      <c r="U469" s="86"/>
      <c r="V469" s="86"/>
      <c r="W469" s="86"/>
      <c r="X469" s="86"/>
      <c r="Y469" s="86"/>
      <c r="Z469" s="86"/>
      <c r="AA469" s="86"/>
      <c r="AB469" s="86"/>
      <c r="AC469" s="86"/>
      <c r="AD469" s="86"/>
    </row>
    <row r="470" spans="16:30">
      <c r="P470" s="86"/>
      <c r="Q470" s="86"/>
      <c r="R470" s="86"/>
      <c r="S470" s="86"/>
      <c r="T470" s="86"/>
      <c r="U470" s="86"/>
      <c r="V470" s="86"/>
      <c r="W470" s="86"/>
      <c r="X470" s="86"/>
      <c r="Y470" s="86"/>
      <c r="Z470" s="86"/>
      <c r="AA470" s="86"/>
      <c r="AB470" s="86"/>
      <c r="AC470" s="86"/>
      <c r="AD470" s="86"/>
    </row>
    <row r="471" spans="16:30">
      <c r="P471" s="86"/>
      <c r="Q471" s="86"/>
      <c r="R471" s="86"/>
      <c r="S471" s="86"/>
      <c r="T471" s="86"/>
      <c r="U471" s="86"/>
      <c r="V471" s="86"/>
      <c r="W471" s="86"/>
      <c r="X471" s="86"/>
      <c r="Y471" s="86"/>
      <c r="Z471" s="86"/>
      <c r="AA471" s="86"/>
      <c r="AB471" s="86"/>
      <c r="AC471" s="86"/>
      <c r="AD471" s="86"/>
    </row>
    <row r="472" spans="16:30">
      <c r="P472" s="86"/>
      <c r="Q472" s="86"/>
      <c r="R472" s="86"/>
      <c r="S472" s="86"/>
      <c r="T472" s="86"/>
      <c r="U472" s="86"/>
      <c r="V472" s="86"/>
      <c r="W472" s="86"/>
      <c r="X472" s="86"/>
      <c r="Y472" s="86"/>
      <c r="Z472" s="86"/>
      <c r="AA472" s="86"/>
      <c r="AB472" s="86"/>
      <c r="AC472" s="86"/>
      <c r="AD472" s="86"/>
    </row>
    <row r="473" spans="16:30">
      <c r="P473" s="86"/>
      <c r="Q473" s="86"/>
      <c r="R473" s="86"/>
      <c r="S473" s="86"/>
      <c r="T473" s="86"/>
      <c r="U473" s="86"/>
      <c r="V473" s="86"/>
      <c r="W473" s="86"/>
      <c r="X473" s="86"/>
      <c r="Y473" s="86"/>
      <c r="Z473" s="86"/>
      <c r="AA473" s="86"/>
      <c r="AB473" s="86"/>
      <c r="AC473" s="86"/>
      <c r="AD473" s="86"/>
    </row>
    <row r="474" spans="16:30">
      <c r="P474" s="86"/>
      <c r="Q474" s="86"/>
      <c r="R474" s="86"/>
      <c r="S474" s="86"/>
      <c r="T474" s="86"/>
      <c r="U474" s="86"/>
      <c r="V474" s="86"/>
      <c r="W474" s="86"/>
      <c r="X474" s="86"/>
      <c r="Y474" s="86"/>
      <c r="Z474" s="86"/>
      <c r="AA474" s="86"/>
      <c r="AB474" s="86"/>
      <c r="AC474" s="86"/>
      <c r="AD474" s="86"/>
    </row>
    <row r="475" spans="16:30">
      <c r="P475" s="86"/>
      <c r="Q475" s="86"/>
      <c r="R475" s="86"/>
      <c r="S475" s="86"/>
      <c r="T475" s="86"/>
      <c r="U475" s="86"/>
      <c r="V475" s="86"/>
      <c r="W475" s="86"/>
      <c r="X475" s="86"/>
      <c r="Y475" s="86"/>
      <c r="Z475" s="86"/>
      <c r="AA475" s="86"/>
      <c r="AB475" s="86"/>
      <c r="AC475" s="86"/>
      <c r="AD475" s="86"/>
    </row>
    <row r="476" spans="16:30">
      <c r="P476" s="86"/>
      <c r="Q476" s="86"/>
      <c r="R476" s="86"/>
      <c r="S476" s="86"/>
      <c r="T476" s="86"/>
      <c r="U476" s="86"/>
      <c r="V476" s="86"/>
      <c r="W476" s="86"/>
      <c r="X476" s="86"/>
      <c r="Y476" s="86"/>
      <c r="Z476" s="86"/>
      <c r="AA476" s="86"/>
      <c r="AB476" s="86"/>
      <c r="AC476" s="86"/>
      <c r="AD476" s="86"/>
    </row>
    <row r="477" spans="16:30">
      <c r="P477" s="86"/>
      <c r="Q477" s="86"/>
      <c r="R477" s="86"/>
      <c r="S477" s="86"/>
      <c r="T477" s="86"/>
      <c r="U477" s="86"/>
      <c r="V477" s="86"/>
      <c r="W477" s="86"/>
      <c r="X477" s="86"/>
      <c r="Y477" s="86"/>
      <c r="Z477" s="86"/>
      <c r="AA477" s="86"/>
      <c r="AB477" s="86"/>
      <c r="AC477" s="86"/>
      <c r="AD477" s="86"/>
    </row>
    <row r="478" spans="16:30">
      <c r="P478" s="86"/>
      <c r="Q478" s="86"/>
      <c r="R478" s="86"/>
      <c r="S478" s="86"/>
      <c r="T478" s="86"/>
      <c r="U478" s="86"/>
      <c r="V478" s="86"/>
      <c r="W478" s="86"/>
      <c r="X478" s="86"/>
      <c r="Y478" s="86"/>
      <c r="Z478" s="86"/>
      <c r="AA478" s="86"/>
      <c r="AB478" s="86"/>
      <c r="AC478" s="86"/>
      <c r="AD478" s="86"/>
    </row>
    <row r="479" spans="16:30">
      <c r="P479" s="86"/>
      <c r="Q479" s="86"/>
      <c r="R479" s="86"/>
      <c r="S479" s="86"/>
      <c r="T479" s="86"/>
      <c r="U479" s="86"/>
      <c r="V479" s="86"/>
      <c r="W479" s="86"/>
      <c r="X479" s="86"/>
      <c r="Y479" s="86"/>
      <c r="Z479" s="86"/>
      <c r="AA479" s="86"/>
      <c r="AB479" s="86"/>
      <c r="AC479" s="86"/>
      <c r="AD479" s="86"/>
    </row>
    <row r="480" spans="16:30">
      <c r="P480" s="86"/>
      <c r="Q480" s="86"/>
      <c r="R480" s="86"/>
      <c r="S480" s="86"/>
      <c r="T480" s="86"/>
      <c r="U480" s="86"/>
      <c r="V480" s="86"/>
      <c r="W480" s="86"/>
      <c r="X480" s="86"/>
      <c r="Y480" s="86"/>
      <c r="Z480" s="86"/>
      <c r="AA480" s="86"/>
      <c r="AB480" s="86"/>
      <c r="AC480" s="86"/>
      <c r="AD480" s="86"/>
    </row>
    <row r="481" spans="16:30">
      <c r="P481" s="86"/>
      <c r="Q481" s="86"/>
      <c r="R481" s="86"/>
      <c r="S481" s="86"/>
      <c r="T481" s="86"/>
      <c r="U481" s="86"/>
      <c r="V481" s="86"/>
      <c r="W481" s="86"/>
      <c r="X481" s="86"/>
      <c r="Y481" s="86"/>
      <c r="Z481" s="86"/>
      <c r="AA481" s="86"/>
      <c r="AB481" s="86"/>
      <c r="AC481" s="86"/>
      <c r="AD481" s="86"/>
    </row>
    <row r="482" spans="16:30">
      <c r="P482" s="86"/>
      <c r="Q482" s="86"/>
      <c r="R482" s="86"/>
      <c r="S482" s="86"/>
      <c r="T482" s="86"/>
      <c r="U482" s="86"/>
      <c r="V482" s="86"/>
      <c r="W482" s="86"/>
      <c r="X482" s="86"/>
      <c r="Y482" s="86"/>
      <c r="Z482" s="86"/>
      <c r="AA482" s="86"/>
      <c r="AB482" s="86"/>
      <c r="AC482" s="86"/>
      <c r="AD482" s="86"/>
    </row>
    <row r="483" spans="16:30">
      <c r="P483" s="86"/>
      <c r="Q483" s="86"/>
      <c r="R483" s="86"/>
      <c r="S483" s="86"/>
      <c r="T483" s="86"/>
      <c r="U483" s="86"/>
      <c r="V483" s="86"/>
      <c r="W483" s="86"/>
      <c r="X483" s="86"/>
      <c r="Y483" s="86"/>
      <c r="Z483" s="86"/>
      <c r="AA483" s="86"/>
      <c r="AB483" s="86"/>
      <c r="AC483" s="86"/>
      <c r="AD483" s="86"/>
    </row>
    <row r="484" spans="16:30">
      <c r="P484" s="86"/>
      <c r="Q484" s="86"/>
      <c r="R484" s="86"/>
      <c r="S484" s="86"/>
      <c r="T484" s="86"/>
      <c r="U484" s="86"/>
      <c r="V484" s="86"/>
      <c r="W484" s="86"/>
      <c r="X484" s="86"/>
      <c r="Y484" s="86"/>
      <c r="Z484" s="86"/>
      <c r="AA484" s="86"/>
      <c r="AB484" s="86"/>
      <c r="AC484" s="86"/>
      <c r="AD484" s="86"/>
    </row>
    <row r="485" spans="16:30">
      <c r="P485" s="86"/>
      <c r="Q485" s="86"/>
      <c r="R485" s="86"/>
      <c r="S485" s="86"/>
      <c r="T485" s="86"/>
      <c r="U485" s="86"/>
      <c r="V485" s="86"/>
      <c r="W485" s="86"/>
      <c r="X485" s="86"/>
      <c r="Y485" s="86"/>
      <c r="Z485" s="86"/>
      <c r="AA485" s="86"/>
      <c r="AB485" s="86"/>
      <c r="AC485" s="86"/>
      <c r="AD485" s="86"/>
    </row>
    <row r="486" spans="16:30">
      <c r="P486" s="86"/>
      <c r="Q486" s="86"/>
      <c r="R486" s="86"/>
      <c r="S486" s="86"/>
      <c r="T486" s="86"/>
      <c r="U486" s="86"/>
      <c r="V486" s="86"/>
      <c r="W486" s="86"/>
      <c r="X486" s="86"/>
      <c r="Y486" s="86"/>
      <c r="Z486" s="86"/>
      <c r="AA486" s="86"/>
      <c r="AB486" s="86"/>
      <c r="AC486" s="86"/>
      <c r="AD486" s="86"/>
    </row>
    <row r="487" spans="16:30">
      <c r="P487" s="86"/>
      <c r="Q487" s="86"/>
      <c r="R487" s="86"/>
      <c r="S487" s="86"/>
      <c r="T487" s="86"/>
      <c r="U487" s="86"/>
      <c r="V487" s="86"/>
      <c r="W487" s="86"/>
      <c r="X487" s="86"/>
      <c r="Y487" s="86"/>
      <c r="Z487" s="86"/>
      <c r="AA487" s="86"/>
      <c r="AB487" s="86"/>
      <c r="AC487" s="86"/>
      <c r="AD487" s="86"/>
    </row>
    <row r="488" spans="16:30">
      <c r="P488" s="86"/>
      <c r="Q488" s="86"/>
      <c r="R488" s="86"/>
      <c r="S488" s="86"/>
      <c r="T488" s="86"/>
      <c r="U488" s="86"/>
      <c r="V488" s="86"/>
      <c r="W488" s="86"/>
      <c r="X488" s="86"/>
      <c r="Y488" s="86"/>
      <c r="Z488" s="86"/>
      <c r="AA488" s="86"/>
      <c r="AB488" s="86"/>
      <c r="AC488" s="86"/>
      <c r="AD488" s="86"/>
    </row>
    <row r="489" spans="16:30">
      <c r="P489" s="86"/>
      <c r="Q489" s="86"/>
      <c r="R489" s="86"/>
      <c r="S489" s="86"/>
      <c r="T489" s="86"/>
      <c r="U489" s="86"/>
      <c r="V489" s="86"/>
      <c r="W489" s="86"/>
      <c r="X489" s="86"/>
      <c r="Y489" s="86"/>
      <c r="Z489" s="86"/>
      <c r="AA489" s="86"/>
      <c r="AB489" s="86"/>
      <c r="AC489" s="86"/>
      <c r="AD489" s="86"/>
    </row>
    <row r="490" spans="16:30">
      <c r="P490" s="86"/>
      <c r="Q490" s="86"/>
      <c r="R490" s="86"/>
      <c r="S490" s="86"/>
      <c r="T490" s="86"/>
      <c r="U490" s="86"/>
      <c r="V490" s="86"/>
      <c r="W490" s="86"/>
      <c r="X490" s="86"/>
      <c r="Y490" s="86"/>
      <c r="Z490" s="86"/>
      <c r="AA490" s="86"/>
      <c r="AB490" s="86"/>
      <c r="AC490" s="86"/>
      <c r="AD490" s="86"/>
    </row>
    <row r="491" spans="16:30">
      <c r="P491" s="86"/>
      <c r="Q491" s="86"/>
      <c r="R491" s="86"/>
      <c r="S491" s="86"/>
      <c r="T491" s="86"/>
      <c r="U491" s="86"/>
      <c r="V491" s="86"/>
      <c r="W491" s="86"/>
      <c r="X491" s="86"/>
      <c r="Y491" s="86"/>
      <c r="Z491" s="86"/>
      <c r="AA491" s="86"/>
      <c r="AB491" s="86"/>
      <c r="AC491" s="86"/>
      <c r="AD491" s="86"/>
    </row>
    <row r="492" spans="16:30">
      <c r="P492" s="86"/>
      <c r="Q492" s="86"/>
      <c r="R492" s="86"/>
      <c r="S492" s="86"/>
      <c r="T492" s="86"/>
      <c r="U492" s="86"/>
      <c r="V492" s="86"/>
      <c r="W492" s="86"/>
      <c r="X492" s="86"/>
      <c r="Y492" s="86"/>
      <c r="Z492" s="86"/>
      <c r="AA492" s="86"/>
      <c r="AB492" s="86"/>
      <c r="AC492" s="86"/>
      <c r="AD492" s="86"/>
    </row>
    <row r="493" spans="16:30">
      <c r="P493" s="86"/>
      <c r="Q493" s="86"/>
      <c r="R493" s="86"/>
      <c r="S493" s="86"/>
      <c r="T493" s="86"/>
      <c r="U493" s="86"/>
      <c r="V493" s="86"/>
      <c r="W493" s="86"/>
      <c r="X493" s="86"/>
      <c r="Y493" s="86"/>
      <c r="Z493" s="86"/>
      <c r="AA493" s="86"/>
      <c r="AB493" s="86"/>
      <c r="AC493" s="86"/>
      <c r="AD493" s="86"/>
    </row>
    <row r="494" spans="16:30">
      <c r="P494" s="86"/>
      <c r="Q494" s="86"/>
      <c r="R494" s="86"/>
      <c r="S494" s="86"/>
      <c r="T494" s="86"/>
      <c r="U494" s="86"/>
      <c r="V494" s="86"/>
      <c r="W494" s="86"/>
      <c r="X494" s="86"/>
      <c r="Y494" s="86"/>
      <c r="Z494" s="86"/>
      <c r="AA494" s="86"/>
      <c r="AB494" s="86"/>
      <c r="AC494" s="86"/>
      <c r="AD494" s="86"/>
    </row>
    <row r="495" spans="16:30">
      <c r="P495" s="86"/>
      <c r="Q495" s="86"/>
      <c r="R495" s="86"/>
      <c r="S495" s="86"/>
      <c r="T495" s="86"/>
      <c r="U495" s="86"/>
      <c r="V495" s="86"/>
      <c r="W495" s="86"/>
      <c r="X495" s="86"/>
      <c r="Y495" s="86"/>
      <c r="Z495" s="86"/>
      <c r="AA495" s="86"/>
      <c r="AB495" s="86"/>
      <c r="AC495" s="86"/>
      <c r="AD495" s="86"/>
    </row>
    <row r="496" spans="16:30">
      <c r="P496" s="86"/>
      <c r="Q496" s="86"/>
      <c r="R496" s="86"/>
      <c r="S496" s="86"/>
      <c r="T496" s="86"/>
      <c r="U496" s="86"/>
      <c r="V496" s="86"/>
      <c r="W496" s="86"/>
      <c r="X496" s="86"/>
      <c r="Y496" s="86"/>
      <c r="Z496" s="86"/>
      <c r="AA496" s="86"/>
      <c r="AB496" s="86"/>
      <c r="AC496" s="86"/>
      <c r="AD496" s="86"/>
    </row>
    <row r="497" spans="16:30">
      <c r="P497" s="86"/>
      <c r="Q497" s="86"/>
      <c r="R497" s="86"/>
      <c r="S497" s="86"/>
      <c r="T497" s="86"/>
      <c r="U497" s="86"/>
      <c r="V497" s="86"/>
      <c r="W497" s="86"/>
      <c r="X497" s="86"/>
      <c r="Y497" s="86"/>
      <c r="Z497" s="86"/>
      <c r="AA497" s="86"/>
      <c r="AB497" s="86"/>
      <c r="AC497" s="86"/>
      <c r="AD497" s="86"/>
    </row>
    <row r="498" spans="16:30">
      <c r="P498" s="86"/>
      <c r="Q498" s="86"/>
      <c r="R498" s="86"/>
      <c r="S498" s="86"/>
      <c r="T498" s="86"/>
      <c r="U498" s="86"/>
      <c r="V498" s="86"/>
      <c r="W498" s="86"/>
      <c r="X498" s="86"/>
      <c r="Y498" s="86"/>
      <c r="Z498" s="86"/>
      <c r="AA498" s="86"/>
      <c r="AB498" s="86"/>
      <c r="AC498" s="86"/>
      <c r="AD498" s="86"/>
    </row>
    <row r="499" spans="16:30">
      <c r="P499" s="86"/>
      <c r="Q499" s="86"/>
      <c r="R499" s="86"/>
      <c r="S499" s="86"/>
      <c r="T499" s="86"/>
      <c r="U499" s="86"/>
      <c r="V499" s="86"/>
      <c r="W499" s="86"/>
      <c r="X499" s="86"/>
      <c r="Y499" s="86"/>
      <c r="Z499" s="86"/>
      <c r="AA499" s="86"/>
      <c r="AB499" s="86"/>
      <c r="AC499" s="86"/>
      <c r="AD499" s="86"/>
    </row>
    <row r="500" spans="16:30">
      <c r="P500" s="86"/>
      <c r="Q500" s="86"/>
      <c r="R500" s="86"/>
      <c r="S500" s="86"/>
      <c r="T500" s="86"/>
      <c r="U500" s="86"/>
      <c r="V500" s="86"/>
      <c r="W500" s="86"/>
      <c r="X500" s="86"/>
      <c r="Y500" s="86"/>
      <c r="Z500" s="86"/>
      <c r="AA500" s="86"/>
      <c r="AB500" s="86"/>
      <c r="AC500" s="86"/>
      <c r="AD500" s="86"/>
    </row>
    <row r="501" spans="16:30">
      <c r="P501" s="86"/>
      <c r="Q501" s="86"/>
      <c r="R501" s="86"/>
      <c r="S501" s="86"/>
      <c r="T501" s="86"/>
      <c r="U501" s="86"/>
      <c r="V501" s="86"/>
      <c r="W501" s="86"/>
      <c r="X501" s="86"/>
      <c r="Y501" s="86"/>
      <c r="Z501" s="86"/>
      <c r="AA501" s="86"/>
      <c r="AB501" s="86"/>
      <c r="AC501" s="86"/>
      <c r="AD501" s="86"/>
    </row>
    <row r="502" spans="16:30">
      <c r="P502" s="86"/>
      <c r="Q502" s="86"/>
      <c r="R502" s="86"/>
      <c r="S502" s="86"/>
      <c r="T502" s="86"/>
      <c r="U502" s="86"/>
      <c r="V502" s="86"/>
      <c r="W502" s="86"/>
      <c r="X502" s="86"/>
      <c r="Y502" s="86"/>
      <c r="Z502" s="86"/>
      <c r="AA502" s="86"/>
      <c r="AB502" s="86"/>
      <c r="AC502" s="86"/>
      <c r="AD502" s="86"/>
    </row>
    <row r="503" spans="16:30">
      <c r="P503" s="86"/>
      <c r="Q503" s="86"/>
      <c r="R503" s="86"/>
      <c r="S503" s="86"/>
      <c r="T503" s="86"/>
      <c r="U503" s="86"/>
      <c r="V503" s="86"/>
      <c r="W503" s="86"/>
      <c r="X503" s="86"/>
      <c r="Y503" s="86"/>
      <c r="Z503" s="86"/>
      <c r="AA503" s="86"/>
      <c r="AB503" s="86"/>
      <c r="AC503" s="86"/>
      <c r="AD503" s="86"/>
    </row>
    <row r="504" spans="16:30">
      <c r="P504" s="86"/>
      <c r="Q504" s="86"/>
      <c r="R504" s="86"/>
      <c r="S504" s="86"/>
      <c r="T504" s="86"/>
      <c r="U504" s="86"/>
      <c r="V504" s="86"/>
      <c r="W504" s="86"/>
      <c r="X504" s="86"/>
      <c r="Y504" s="86"/>
      <c r="Z504" s="86"/>
      <c r="AA504" s="86"/>
      <c r="AB504" s="86"/>
      <c r="AC504" s="86"/>
      <c r="AD504" s="86"/>
    </row>
    <row r="505" spans="16:30">
      <c r="P505" s="86"/>
      <c r="Q505" s="86"/>
      <c r="R505" s="86"/>
      <c r="S505" s="86"/>
      <c r="T505" s="86"/>
      <c r="U505" s="86"/>
      <c r="V505" s="86"/>
      <c r="W505" s="86"/>
      <c r="X505" s="86"/>
      <c r="Y505" s="86"/>
      <c r="Z505" s="86"/>
      <c r="AA505" s="86"/>
      <c r="AB505" s="86"/>
      <c r="AC505" s="86"/>
      <c r="AD505" s="86"/>
    </row>
    <row r="506" spans="16:30">
      <c r="P506" s="86"/>
      <c r="Q506" s="86"/>
      <c r="R506" s="86"/>
      <c r="S506" s="86"/>
      <c r="T506" s="86"/>
      <c r="U506" s="86"/>
      <c r="V506" s="86"/>
      <c r="W506" s="86"/>
      <c r="X506" s="86"/>
      <c r="Y506" s="86"/>
      <c r="Z506" s="86"/>
      <c r="AA506" s="86"/>
      <c r="AB506" s="86"/>
      <c r="AC506" s="86"/>
      <c r="AD506" s="86"/>
    </row>
    <row r="507" spans="16:30">
      <c r="P507" s="86"/>
      <c r="Q507" s="86"/>
      <c r="R507" s="86"/>
      <c r="S507" s="86"/>
      <c r="T507" s="86"/>
      <c r="U507" s="86"/>
      <c r="V507" s="86"/>
      <c r="W507" s="86"/>
      <c r="X507" s="86"/>
      <c r="Y507" s="86"/>
      <c r="Z507" s="86"/>
      <c r="AA507" s="86"/>
      <c r="AB507" s="86"/>
      <c r="AC507" s="86"/>
      <c r="AD507" s="86"/>
    </row>
    <row r="508" spans="16:30">
      <c r="P508" s="86"/>
      <c r="Q508" s="86"/>
      <c r="R508" s="86"/>
      <c r="S508" s="86"/>
      <c r="T508" s="86"/>
      <c r="U508" s="86"/>
      <c r="V508" s="86"/>
      <c r="W508" s="86"/>
      <c r="X508" s="86"/>
      <c r="Y508" s="86"/>
      <c r="Z508" s="86"/>
      <c r="AA508" s="86"/>
      <c r="AB508" s="86"/>
      <c r="AC508" s="86"/>
      <c r="AD508" s="86"/>
    </row>
    <row r="509" spans="16:30">
      <c r="P509" s="86"/>
      <c r="Q509" s="86"/>
      <c r="R509" s="86"/>
      <c r="S509" s="86"/>
      <c r="T509" s="86"/>
      <c r="U509" s="86"/>
      <c r="V509" s="86"/>
      <c r="W509" s="86"/>
      <c r="X509" s="86"/>
      <c r="Y509" s="86"/>
      <c r="Z509" s="86"/>
      <c r="AA509" s="86"/>
      <c r="AB509" s="86"/>
      <c r="AC509" s="86"/>
      <c r="AD509" s="86"/>
    </row>
    <row r="510" spans="16:30">
      <c r="P510" s="86"/>
      <c r="Q510" s="86"/>
      <c r="R510" s="86"/>
      <c r="S510" s="86"/>
      <c r="T510" s="86"/>
      <c r="U510" s="86"/>
      <c r="V510" s="86"/>
      <c r="W510" s="86"/>
      <c r="X510" s="86"/>
      <c r="Y510" s="86"/>
      <c r="Z510" s="86"/>
      <c r="AA510" s="86"/>
      <c r="AB510" s="86"/>
      <c r="AC510" s="86"/>
      <c r="AD510" s="86"/>
    </row>
    <row r="511" spans="16:30">
      <c r="P511" s="86"/>
      <c r="Q511" s="86"/>
      <c r="R511" s="86"/>
      <c r="S511" s="86"/>
      <c r="T511" s="86"/>
      <c r="U511" s="86"/>
      <c r="V511" s="86"/>
      <c r="W511" s="86"/>
      <c r="X511" s="86"/>
      <c r="Y511" s="86"/>
      <c r="Z511" s="86"/>
      <c r="AA511" s="86"/>
      <c r="AB511" s="86"/>
      <c r="AC511" s="86"/>
      <c r="AD511" s="86"/>
    </row>
    <row r="512" spans="16:30">
      <c r="P512" s="86"/>
      <c r="Q512" s="86"/>
      <c r="R512" s="86"/>
      <c r="S512" s="86"/>
      <c r="T512" s="86"/>
      <c r="U512" s="86"/>
      <c r="V512" s="86"/>
      <c r="W512" s="86"/>
      <c r="X512" s="86"/>
      <c r="Y512" s="86"/>
      <c r="Z512" s="86"/>
      <c r="AA512" s="86"/>
      <c r="AB512" s="86"/>
      <c r="AC512" s="86"/>
      <c r="AD512" s="86"/>
    </row>
    <row r="513" spans="16:30">
      <c r="P513" s="86"/>
      <c r="Q513" s="86"/>
      <c r="R513" s="86"/>
      <c r="S513" s="86"/>
      <c r="T513" s="86"/>
      <c r="U513" s="86"/>
      <c r="V513" s="86"/>
      <c r="W513" s="86"/>
      <c r="X513" s="86"/>
      <c r="Y513" s="86"/>
      <c r="Z513" s="86"/>
      <c r="AA513" s="86"/>
      <c r="AB513" s="86"/>
      <c r="AC513" s="86"/>
      <c r="AD513" s="86"/>
    </row>
    <row r="514" spans="16:30">
      <c r="P514" s="86"/>
      <c r="Q514" s="86"/>
      <c r="R514" s="86"/>
      <c r="S514" s="86"/>
      <c r="T514" s="86"/>
      <c r="U514" s="86"/>
      <c r="V514" s="86"/>
      <c r="W514" s="86"/>
      <c r="X514" s="86"/>
      <c r="Y514" s="86"/>
      <c r="Z514" s="86"/>
      <c r="AA514" s="86"/>
      <c r="AB514" s="86"/>
      <c r="AC514" s="86"/>
      <c r="AD514" s="86"/>
    </row>
    <row r="515" spans="16:30">
      <c r="P515" s="86"/>
      <c r="Q515" s="86"/>
      <c r="R515" s="86"/>
      <c r="S515" s="86"/>
      <c r="T515" s="86"/>
      <c r="U515" s="86"/>
      <c r="V515" s="86"/>
      <c r="W515" s="86"/>
      <c r="X515" s="86"/>
      <c r="Y515" s="86"/>
      <c r="Z515" s="86"/>
      <c r="AA515" s="86"/>
      <c r="AB515" s="86"/>
      <c r="AC515" s="86"/>
      <c r="AD515" s="86"/>
    </row>
    <row r="516" spans="16:30">
      <c r="P516" s="86"/>
      <c r="Q516" s="86"/>
      <c r="R516" s="86"/>
      <c r="S516" s="86"/>
      <c r="T516" s="86"/>
      <c r="U516" s="86"/>
      <c r="V516" s="86"/>
      <c r="W516" s="86"/>
      <c r="X516" s="86"/>
      <c r="Y516" s="86"/>
      <c r="Z516" s="86"/>
      <c r="AA516" s="86"/>
      <c r="AB516" s="86"/>
      <c r="AC516" s="86"/>
      <c r="AD516" s="86"/>
    </row>
    <row r="517" spans="16:30">
      <c r="P517" s="86"/>
      <c r="Q517" s="86"/>
      <c r="R517" s="86"/>
      <c r="S517" s="86"/>
      <c r="T517" s="86"/>
      <c r="U517" s="86"/>
      <c r="V517" s="86"/>
      <c r="W517" s="86"/>
      <c r="X517" s="86"/>
      <c r="Y517" s="86"/>
      <c r="Z517" s="86"/>
      <c r="AA517" s="86"/>
      <c r="AB517" s="86"/>
      <c r="AC517" s="86"/>
      <c r="AD517" s="86"/>
    </row>
    <row r="518" spans="16:30">
      <c r="P518" s="86"/>
      <c r="Q518" s="86"/>
      <c r="R518" s="86"/>
      <c r="S518" s="86"/>
      <c r="T518" s="86"/>
      <c r="U518" s="86"/>
      <c r="V518" s="86"/>
      <c r="W518" s="86"/>
      <c r="X518" s="86"/>
      <c r="Y518" s="86"/>
      <c r="Z518" s="86"/>
      <c r="AA518" s="86"/>
      <c r="AB518" s="86"/>
      <c r="AC518" s="86"/>
      <c r="AD518" s="86"/>
    </row>
    <row r="519" spans="16:30">
      <c r="P519" s="86"/>
      <c r="Q519" s="86"/>
      <c r="R519" s="86"/>
      <c r="S519" s="86"/>
      <c r="T519" s="86"/>
      <c r="U519" s="86"/>
      <c r="V519" s="86"/>
      <c r="W519" s="86"/>
      <c r="X519" s="86"/>
      <c r="Y519" s="86"/>
      <c r="Z519" s="86"/>
      <c r="AA519" s="86"/>
      <c r="AB519" s="86"/>
      <c r="AC519" s="86"/>
      <c r="AD519" s="86"/>
    </row>
    <row r="520" spans="16:30">
      <c r="P520" s="86"/>
      <c r="Q520" s="86"/>
      <c r="R520" s="86"/>
      <c r="S520" s="86"/>
      <c r="T520" s="86"/>
      <c r="U520" s="86"/>
      <c r="V520" s="86"/>
      <c r="W520" s="86"/>
      <c r="X520" s="86"/>
      <c r="Y520" s="86"/>
      <c r="Z520" s="86"/>
      <c r="AA520" s="86"/>
      <c r="AB520" s="86"/>
      <c r="AC520" s="86"/>
      <c r="AD520" s="86"/>
    </row>
    <row r="521" spans="16:30">
      <c r="P521" s="86"/>
      <c r="Q521" s="86"/>
      <c r="R521" s="86"/>
      <c r="S521" s="86"/>
      <c r="T521" s="86"/>
      <c r="U521" s="86"/>
      <c r="V521" s="86"/>
      <c r="W521" s="86"/>
      <c r="X521" s="86"/>
      <c r="Y521" s="86"/>
      <c r="Z521" s="86"/>
      <c r="AA521" s="86"/>
      <c r="AB521" s="86"/>
      <c r="AC521" s="86"/>
      <c r="AD521" s="86"/>
    </row>
    <row r="522" spans="16:30">
      <c r="P522" s="86"/>
      <c r="Q522" s="86"/>
      <c r="R522" s="86"/>
      <c r="S522" s="86"/>
      <c r="T522" s="86"/>
      <c r="U522" s="86"/>
      <c r="V522" s="86"/>
      <c r="W522" s="86"/>
      <c r="X522" s="86"/>
      <c r="Y522" s="86"/>
      <c r="Z522" s="86"/>
      <c r="AA522" s="86"/>
      <c r="AB522" s="86"/>
      <c r="AC522" s="86"/>
      <c r="AD522" s="86"/>
    </row>
    <row r="523" spans="16:30">
      <c r="P523" s="86"/>
      <c r="Q523" s="86"/>
      <c r="R523" s="86"/>
      <c r="S523" s="86"/>
      <c r="T523" s="86"/>
      <c r="U523" s="86"/>
      <c r="V523" s="86"/>
      <c r="W523" s="86"/>
      <c r="X523" s="86"/>
      <c r="Y523" s="86"/>
      <c r="Z523" s="86"/>
      <c r="AA523" s="86"/>
      <c r="AB523" s="86"/>
      <c r="AC523" s="86"/>
      <c r="AD523" s="86"/>
    </row>
    <row r="524" spans="16:30">
      <c r="P524" s="86"/>
      <c r="Q524" s="86"/>
      <c r="R524" s="86"/>
      <c r="S524" s="86"/>
      <c r="T524" s="86"/>
      <c r="U524" s="86"/>
      <c r="V524" s="86"/>
      <c r="W524" s="86"/>
      <c r="X524" s="86"/>
      <c r="Y524" s="86"/>
      <c r="Z524" s="86"/>
      <c r="AA524" s="86"/>
      <c r="AB524" s="86"/>
      <c r="AC524" s="86"/>
      <c r="AD524" s="86"/>
    </row>
    <row r="525" spans="16:30">
      <c r="P525" s="86"/>
      <c r="Q525" s="86"/>
      <c r="R525" s="86"/>
      <c r="S525" s="86"/>
      <c r="T525" s="86"/>
      <c r="U525" s="86"/>
      <c r="V525" s="86"/>
      <c r="W525" s="86"/>
      <c r="X525" s="86"/>
      <c r="Y525" s="86"/>
      <c r="Z525" s="86"/>
      <c r="AA525" s="86"/>
      <c r="AB525" s="86"/>
      <c r="AC525" s="86"/>
      <c r="AD525" s="86"/>
    </row>
    <row r="526" spans="16:30">
      <c r="P526" s="86"/>
      <c r="Q526" s="86"/>
      <c r="R526" s="86"/>
      <c r="S526" s="86"/>
      <c r="T526" s="86"/>
      <c r="U526" s="86"/>
      <c r="V526" s="86"/>
      <c r="W526" s="86"/>
      <c r="X526" s="86"/>
      <c r="Y526" s="86"/>
      <c r="Z526" s="86"/>
      <c r="AA526" s="86"/>
      <c r="AB526" s="86"/>
      <c r="AC526" s="86"/>
      <c r="AD526" s="86"/>
    </row>
    <row r="527" spans="16:30">
      <c r="P527" s="86"/>
      <c r="Q527" s="86"/>
      <c r="R527" s="86"/>
      <c r="S527" s="86"/>
      <c r="T527" s="86"/>
      <c r="U527" s="86"/>
      <c r="V527" s="86"/>
      <c r="W527" s="86"/>
      <c r="X527" s="86"/>
      <c r="Y527" s="86"/>
      <c r="Z527" s="86"/>
      <c r="AA527" s="86"/>
      <c r="AB527" s="86"/>
      <c r="AC527" s="86"/>
      <c r="AD527" s="86"/>
    </row>
    <row r="528" spans="16:30">
      <c r="P528" s="86"/>
      <c r="Q528" s="86"/>
      <c r="R528" s="86"/>
      <c r="S528" s="86"/>
      <c r="T528" s="86"/>
      <c r="U528" s="86"/>
      <c r="V528" s="86"/>
      <c r="W528" s="86"/>
      <c r="X528" s="86"/>
      <c r="Y528" s="86"/>
      <c r="Z528" s="86"/>
      <c r="AA528" s="86"/>
      <c r="AB528" s="86"/>
      <c r="AC528" s="86"/>
      <c r="AD528" s="86"/>
    </row>
    <row r="529" spans="16:30">
      <c r="P529" s="86"/>
      <c r="Q529" s="86"/>
      <c r="R529" s="86"/>
      <c r="S529" s="86"/>
      <c r="T529" s="86"/>
      <c r="U529" s="86"/>
      <c r="V529" s="86"/>
      <c r="W529" s="86"/>
      <c r="X529" s="86"/>
      <c r="Y529" s="86"/>
      <c r="Z529" s="86"/>
      <c r="AA529" s="86"/>
      <c r="AB529" s="86"/>
      <c r="AC529" s="86"/>
      <c r="AD529" s="86"/>
    </row>
    <row r="530" spans="16:30">
      <c r="P530" s="86"/>
      <c r="Q530" s="86"/>
      <c r="R530" s="86"/>
      <c r="S530" s="86"/>
      <c r="T530" s="86"/>
      <c r="U530" s="86"/>
      <c r="V530" s="86"/>
      <c r="W530" s="86"/>
      <c r="X530" s="86"/>
      <c r="Y530" s="86"/>
      <c r="Z530" s="86"/>
      <c r="AA530" s="86"/>
      <c r="AB530" s="86"/>
      <c r="AC530" s="86"/>
      <c r="AD530" s="86"/>
    </row>
    <row r="531" spans="16:30">
      <c r="P531" s="86"/>
      <c r="Q531" s="86"/>
      <c r="R531" s="86"/>
      <c r="S531" s="86"/>
      <c r="T531" s="86"/>
      <c r="U531" s="86"/>
      <c r="V531" s="86"/>
      <c r="W531" s="86"/>
      <c r="X531" s="86"/>
      <c r="Y531" s="86"/>
      <c r="Z531" s="86"/>
      <c r="AA531" s="86"/>
      <c r="AB531" s="86"/>
      <c r="AC531" s="86"/>
      <c r="AD531" s="86"/>
    </row>
    <row r="532" spans="16:30">
      <c r="P532" s="86"/>
      <c r="Q532" s="86"/>
      <c r="R532" s="86"/>
      <c r="S532" s="86"/>
      <c r="T532" s="86"/>
      <c r="U532" s="86"/>
      <c r="V532" s="86"/>
      <c r="W532" s="86"/>
      <c r="X532" s="86"/>
      <c r="Y532" s="86"/>
      <c r="Z532" s="86"/>
      <c r="AA532" s="86"/>
      <c r="AB532" s="86"/>
      <c r="AC532" s="86"/>
      <c r="AD532" s="86"/>
    </row>
    <row r="533" spans="16:30">
      <c r="P533" s="86"/>
      <c r="Q533" s="86"/>
      <c r="R533" s="86"/>
      <c r="S533" s="86"/>
      <c r="T533" s="86"/>
      <c r="U533" s="86"/>
      <c r="V533" s="86"/>
      <c r="W533" s="86"/>
      <c r="X533" s="86"/>
      <c r="Y533" s="86"/>
      <c r="Z533" s="86"/>
      <c r="AA533" s="86"/>
      <c r="AB533" s="86"/>
      <c r="AC533" s="86"/>
      <c r="AD533" s="86"/>
    </row>
    <row r="534" spans="16:30">
      <c r="P534" s="86"/>
      <c r="Q534" s="86"/>
      <c r="R534" s="86"/>
      <c r="S534" s="86"/>
      <c r="T534" s="86"/>
      <c r="U534" s="86"/>
      <c r="V534" s="86"/>
      <c r="W534" s="86"/>
      <c r="X534" s="86"/>
      <c r="Y534" s="86"/>
      <c r="Z534" s="86"/>
      <c r="AA534" s="86"/>
      <c r="AB534" s="86"/>
      <c r="AC534" s="86"/>
      <c r="AD534" s="86"/>
    </row>
    <row r="535" spans="16:30">
      <c r="P535" s="86"/>
      <c r="Q535" s="86"/>
      <c r="R535" s="86"/>
      <c r="S535" s="86"/>
      <c r="T535" s="86"/>
      <c r="U535" s="86"/>
      <c r="V535" s="86"/>
      <c r="W535" s="86"/>
      <c r="X535" s="86"/>
      <c r="Y535" s="86"/>
      <c r="Z535" s="86"/>
      <c r="AA535" s="86"/>
      <c r="AB535" s="86"/>
      <c r="AC535" s="86"/>
      <c r="AD535" s="86"/>
    </row>
    <row r="536" spans="16:30">
      <c r="P536" s="86"/>
      <c r="Q536" s="86"/>
      <c r="R536" s="86"/>
      <c r="S536" s="86"/>
      <c r="T536" s="86"/>
      <c r="U536" s="86"/>
      <c r="V536" s="86"/>
      <c r="W536" s="86"/>
      <c r="X536" s="86"/>
      <c r="Y536" s="86"/>
      <c r="Z536" s="86"/>
      <c r="AA536" s="86"/>
      <c r="AB536" s="86"/>
      <c r="AC536" s="86"/>
      <c r="AD536" s="86"/>
    </row>
    <row r="537" spans="16:30">
      <c r="P537" s="86"/>
      <c r="Q537" s="86"/>
      <c r="R537" s="86"/>
      <c r="S537" s="86"/>
      <c r="T537" s="86"/>
      <c r="U537" s="86"/>
      <c r="V537" s="86"/>
      <c r="W537" s="86"/>
      <c r="X537" s="86"/>
      <c r="Y537" s="86"/>
      <c r="Z537" s="86"/>
      <c r="AA537" s="86"/>
      <c r="AB537" s="86"/>
      <c r="AC537" s="86"/>
      <c r="AD537" s="86"/>
    </row>
    <row r="538" spans="16:30">
      <c r="P538" s="86"/>
      <c r="Q538" s="86"/>
      <c r="R538" s="86"/>
      <c r="S538" s="86"/>
      <c r="T538" s="86"/>
      <c r="U538" s="86"/>
      <c r="V538" s="86"/>
      <c r="W538" s="86"/>
      <c r="X538" s="86"/>
      <c r="Y538" s="86"/>
      <c r="Z538" s="86"/>
      <c r="AA538" s="86"/>
      <c r="AB538" s="86"/>
      <c r="AC538" s="86"/>
      <c r="AD538" s="86"/>
    </row>
    <row r="539" spans="16:30">
      <c r="P539" s="86"/>
      <c r="Q539" s="86"/>
      <c r="R539" s="86"/>
      <c r="S539" s="86"/>
      <c r="T539" s="86"/>
      <c r="U539" s="86"/>
      <c r="V539" s="86"/>
      <c r="W539" s="86"/>
      <c r="X539" s="86"/>
      <c r="Y539" s="86"/>
      <c r="Z539" s="86"/>
      <c r="AA539" s="86"/>
      <c r="AB539" s="86"/>
      <c r="AC539" s="86"/>
      <c r="AD539" s="86"/>
    </row>
    <row r="540" spans="16:30">
      <c r="P540" s="86"/>
      <c r="Q540" s="86"/>
      <c r="R540" s="86"/>
      <c r="S540" s="86"/>
      <c r="T540" s="86"/>
      <c r="U540" s="86"/>
      <c r="V540" s="86"/>
      <c r="W540" s="86"/>
      <c r="X540" s="86"/>
      <c r="Y540" s="86"/>
      <c r="Z540" s="86"/>
      <c r="AA540" s="86"/>
      <c r="AB540" s="86"/>
      <c r="AC540" s="86"/>
      <c r="AD540" s="86"/>
    </row>
    <row r="541" spans="16:30">
      <c r="P541" s="86"/>
      <c r="Q541" s="86"/>
      <c r="R541" s="86"/>
      <c r="S541" s="86"/>
      <c r="T541" s="86"/>
      <c r="U541" s="86"/>
      <c r="V541" s="86"/>
      <c r="W541" s="86"/>
      <c r="X541" s="86"/>
      <c r="Y541" s="86"/>
      <c r="Z541" s="86"/>
      <c r="AA541" s="86"/>
      <c r="AB541" s="86"/>
      <c r="AC541" s="86"/>
      <c r="AD541" s="86"/>
    </row>
    <row r="542" spans="16:30">
      <c r="P542" s="86"/>
      <c r="Q542" s="86"/>
      <c r="R542" s="86"/>
      <c r="S542" s="86"/>
      <c r="T542" s="86"/>
      <c r="U542" s="86"/>
      <c r="V542" s="86"/>
      <c r="W542" s="86"/>
      <c r="X542" s="86"/>
      <c r="Y542" s="86"/>
      <c r="Z542" s="86"/>
      <c r="AA542" s="86"/>
      <c r="AB542" s="86"/>
      <c r="AC542" s="86"/>
      <c r="AD542" s="86"/>
    </row>
    <row r="543" spans="16:30">
      <c r="P543" s="86"/>
      <c r="Q543" s="86"/>
      <c r="R543" s="86"/>
      <c r="S543" s="86"/>
      <c r="T543" s="86"/>
      <c r="U543" s="86"/>
      <c r="V543" s="86"/>
      <c r="W543" s="86"/>
      <c r="X543" s="86"/>
      <c r="Y543" s="86"/>
      <c r="Z543" s="86"/>
      <c r="AA543" s="86"/>
      <c r="AB543" s="86"/>
      <c r="AC543" s="86"/>
      <c r="AD543" s="86"/>
    </row>
    <row r="544" spans="16:30">
      <c r="P544" s="86"/>
      <c r="Q544" s="86"/>
      <c r="R544" s="86"/>
      <c r="S544" s="86"/>
      <c r="T544" s="86"/>
      <c r="U544" s="86"/>
      <c r="V544" s="86"/>
      <c r="W544" s="86"/>
      <c r="X544" s="86"/>
      <c r="Y544" s="86"/>
      <c r="Z544" s="86"/>
      <c r="AA544" s="86"/>
      <c r="AB544" s="86"/>
      <c r="AC544" s="86"/>
      <c r="AD544" s="86"/>
    </row>
    <row r="545" spans="16:30">
      <c r="P545" s="86"/>
      <c r="Q545" s="86"/>
      <c r="R545" s="86"/>
      <c r="S545" s="86"/>
      <c r="T545" s="86"/>
      <c r="U545" s="86"/>
      <c r="V545" s="86"/>
      <c r="W545" s="86"/>
      <c r="X545" s="86"/>
      <c r="Y545" s="86"/>
      <c r="Z545" s="86"/>
      <c r="AA545" s="86"/>
      <c r="AB545" s="86"/>
      <c r="AC545" s="86"/>
      <c r="AD545" s="86"/>
    </row>
    <row r="546" spans="16:30">
      <c r="P546" s="86"/>
      <c r="Q546" s="86"/>
      <c r="R546" s="86"/>
      <c r="S546" s="86"/>
      <c r="T546" s="86"/>
      <c r="U546" s="86"/>
      <c r="V546" s="86"/>
      <c r="W546" s="86"/>
      <c r="X546" s="86"/>
      <c r="Y546" s="86"/>
      <c r="Z546" s="86"/>
      <c r="AA546" s="86"/>
      <c r="AB546" s="86"/>
      <c r="AC546" s="86"/>
      <c r="AD546" s="86"/>
    </row>
    <row r="547" spans="16:30">
      <c r="P547" s="86"/>
      <c r="Q547" s="86"/>
      <c r="R547" s="86"/>
      <c r="S547" s="86"/>
      <c r="T547" s="86"/>
      <c r="U547" s="86"/>
      <c r="V547" s="86"/>
      <c r="W547" s="86"/>
      <c r="X547" s="86"/>
      <c r="Y547" s="86"/>
      <c r="Z547" s="86"/>
      <c r="AA547" s="86"/>
      <c r="AB547" s="86"/>
      <c r="AC547" s="86"/>
      <c r="AD547" s="86"/>
    </row>
    <row r="548" spans="16:30">
      <c r="P548" s="86"/>
      <c r="Q548" s="86"/>
      <c r="R548" s="86"/>
      <c r="S548" s="86"/>
      <c r="T548" s="86"/>
      <c r="U548" s="86"/>
      <c r="V548" s="86"/>
      <c r="W548" s="86"/>
      <c r="X548" s="86"/>
      <c r="Y548" s="86"/>
      <c r="Z548" s="86"/>
      <c r="AA548" s="86"/>
      <c r="AB548" s="86"/>
      <c r="AC548" s="86"/>
      <c r="AD548" s="86"/>
    </row>
    <row r="549" spans="16:30">
      <c r="P549" s="86"/>
      <c r="Q549" s="86"/>
      <c r="R549" s="86"/>
      <c r="S549" s="86"/>
      <c r="T549" s="86"/>
      <c r="U549" s="86"/>
      <c r="V549" s="86"/>
      <c r="W549" s="86"/>
      <c r="X549" s="86"/>
      <c r="Y549" s="86"/>
      <c r="Z549" s="86"/>
      <c r="AA549" s="86"/>
      <c r="AB549" s="86"/>
      <c r="AC549" s="86"/>
      <c r="AD549" s="86"/>
    </row>
    <row r="550" spans="16:30">
      <c r="P550" s="86"/>
      <c r="Q550" s="86"/>
      <c r="R550" s="86"/>
      <c r="S550" s="86"/>
      <c r="T550" s="86"/>
      <c r="U550" s="86"/>
      <c r="V550" s="86"/>
      <c r="W550" s="86"/>
      <c r="X550" s="86"/>
      <c r="Y550" s="86"/>
      <c r="Z550" s="86"/>
      <c r="AA550" s="86"/>
      <c r="AB550" s="86"/>
      <c r="AC550" s="86"/>
      <c r="AD550" s="86"/>
    </row>
    <row r="551" spans="16:30">
      <c r="P551" s="86"/>
      <c r="Q551" s="86"/>
      <c r="R551" s="86"/>
      <c r="S551" s="86"/>
      <c r="T551" s="86"/>
      <c r="U551" s="86"/>
      <c r="V551" s="86"/>
      <c r="W551" s="86"/>
      <c r="X551" s="86"/>
      <c r="Y551" s="86"/>
      <c r="Z551" s="86"/>
      <c r="AA551" s="86"/>
      <c r="AB551" s="86"/>
      <c r="AC551" s="86"/>
      <c r="AD551" s="86"/>
    </row>
    <row r="552" spans="16:30">
      <c r="P552" s="86"/>
      <c r="Q552" s="86"/>
      <c r="R552" s="86"/>
      <c r="S552" s="86"/>
      <c r="T552" s="86"/>
      <c r="U552" s="86"/>
      <c r="V552" s="86"/>
      <c r="W552" s="86"/>
      <c r="X552" s="86"/>
      <c r="Y552" s="86"/>
      <c r="Z552" s="86"/>
      <c r="AA552" s="86"/>
      <c r="AB552" s="86"/>
      <c r="AC552" s="86"/>
      <c r="AD552" s="86"/>
    </row>
    <row r="553" spans="16:30">
      <c r="P553" s="86"/>
      <c r="Q553" s="86"/>
      <c r="R553" s="86"/>
      <c r="S553" s="86"/>
      <c r="T553" s="86"/>
      <c r="U553" s="86"/>
      <c r="V553" s="86"/>
      <c r="W553" s="86"/>
      <c r="X553" s="86"/>
      <c r="Y553" s="86"/>
      <c r="Z553" s="86"/>
      <c r="AA553" s="86"/>
      <c r="AB553" s="86"/>
      <c r="AC553" s="86"/>
      <c r="AD553" s="86"/>
    </row>
    <row r="554" spans="16:30">
      <c r="P554" s="86"/>
      <c r="Q554" s="86"/>
      <c r="R554" s="86"/>
      <c r="S554" s="86"/>
      <c r="T554" s="86"/>
      <c r="U554" s="86"/>
      <c r="V554" s="86"/>
      <c r="W554" s="86"/>
      <c r="X554" s="86"/>
      <c r="Y554" s="86"/>
      <c r="Z554" s="86"/>
      <c r="AA554" s="86"/>
      <c r="AB554" s="86"/>
      <c r="AC554" s="86"/>
      <c r="AD554" s="86"/>
    </row>
    <row r="555" spans="16:30">
      <c r="P555" s="86"/>
      <c r="Q555" s="86"/>
      <c r="R555" s="86"/>
      <c r="S555" s="86"/>
      <c r="T555" s="86"/>
      <c r="U555" s="86"/>
      <c r="V555" s="86"/>
      <c r="W555" s="86"/>
      <c r="X555" s="86"/>
      <c r="Y555" s="86"/>
      <c r="Z555" s="86"/>
      <c r="AA555" s="86"/>
      <c r="AB555" s="86"/>
      <c r="AC555" s="86"/>
      <c r="AD555" s="86"/>
    </row>
    <row r="556" spans="16:30">
      <c r="P556" s="86"/>
      <c r="Q556" s="86"/>
      <c r="R556" s="86"/>
      <c r="S556" s="86"/>
      <c r="T556" s="86"/>
      <c r="U556" s="86"/>
      <c r="V556" s="86"/>
      <c r="W556" s="86"/>
      <c r="X556" s="86"/>
      <c r="Y556" s="86"/>
      <c r="Z556" s="86"/>
      <c r="AA556" s="86"/>
      <c r="AB556" s="86"/>
      <c r="AC556" s="86"/>
      <c r="AD556" s="86"/>
    </row>
    <row r="557" spans="16:30">
      <c r="P557" s="86"/>
      <c r="Q557" s="86"/>
      <c r="R557" s="86"/>
      <c r="S557" s="86"/>
      <c r="T557" s="86"/>
      <c r="U557" s="86"/>
      <c r="V557" s="86"/>
      <c r="W557" s="86"/>
      <c r="X557" s="86"/>
      <c r="Y557" s="86"/>
      <c r="Z557" s="86"/>
      <c r="AA557" s="86"/>
      <c r="AB557" s="86"/>
      <c r="AC557" s="86"/>
      <c r="AD557" s="86"/>
    </row>
    <row r="558" spans="16:30">
      <c r="P558" s="86"/>
      <c r="Q558" s="86"/>
      <c r="R558" s="86"/>
      <c r="S558" s="86"/>
      <c r="T558" s="86"/>
      <c r="U558" s="86"/>
      <c r="V558" s="86"/>
      <c r="W558" s="86"/>
      <c r="X558" s="86"/>
      <c r="Y558" s="86"/>
      <c r="Z558" s="86"/>
      <c r="AA558" s="86"/>
      <c r="AB558" s="86"/>
      <c r="AC558" s="86"/>
      <c r="AD558" s="86"/>
    </row>
    <row r="559" spans="16:30">
      <c r="P559" s="86"/>
      <c r="Q559" s="86"/>
      <c r="R559" s="86"/>
      <c r="S559" s="86"/>
      <c r="T559" s="86"/>
      <c r="U559" s="86"/>
      <c r="V559" s="86"/>
      <c r="W559" s="86"/>
      <c r="X559" s="86"/>
      <c r="Y559" s="86"/>
      <c r="Z559" s="86"/>
      <c r="AA559" s="86"/>
      <c r="AB559" s="86"/>
      <c r="AC559" s="86"/>
      <c r="AD559" s="86"/>
    </row>
    <row r="560" spans="16:30">
      <c r="P560" s="86"/>
      <c r="Q560" s="86"/>
      <c r="R560" s="86"/>
      <c r="S560" s="86"/>
      <c r="T560" s="86"/>
      <c r="U560" s="86"/>
      <c r="V560" s="86"/>
      <c r="W560" s="86"/>
      <c r="X560" s="86"/>
      <c r="Y560" s="86"/>
      <c r="Z560" s="86"/>
      <c r="AA560" s="86"/>
      <c r="AB560" s="86"/>
      <c r="AC560" s="86"/>
      <c r="AD560" s="86"/>
    </row>
    <row r="561" spans="16:30">
      <c r="P561" s="86"/>
      <c r="Q561" s="86"/>
      <c r="R561" s="86"/>
      <c r="S561" s="86"/>
      <c r="T561" s="86"/>
      <c r="U561" s="86"/>
      <c r="V561" s="86"/>
      <c r="W561" s="86"/>
      <c r="X561" s="86"/>
      <c r="Y561" s="86"/>
      <c r="Z561" s="86"/>
      <c r="AA561" s="86"/>
      <c r="AB561" s="86"/>
      <c r="AC561" s="86"/>
      <c r="AD561" s="86"/>
    </row>
    <row r="562" spans="16:30">
      <c r="P562" s="86"/>
      <c r="Q562" s="86"/>
      <c r="R562" s="86"/>
      <c r="S562" s="86"/>
      <c r="T562" s="86"/>
      <c r="U562" s="86"/>
      <c r="V562" s="86"/>
      <c r="W562" s="86"/>
      <c r="X562" s="86"/>
      <c r="Y562" s="86"/>
      <c r="Z562" s="86"/>
      <c r="AA562" s="86"/>
      <c r="AB562" s="86"/>
      <c r="AC562" s="86"/>
      <c r="AD562" s="86"/>
    </row>
    <row r="563" spans="16:30">
      <c r="P563" s="86"/>
      <c r="Q563" s="86"/>
      <c r="R563" s="86"/>
      <c r="S563" s="86"/>
      <c r="T563" s="86"/>
      <c r="U563" s="86"/>
      <c r="V563" s="86"/>
      <c r="W563" s="86"/>
      <c r="X563" s="86"/>
      <c r="Y563" s="86"/>
      <c r="Z563" s="86"/>
      <c r="AA563" s="86"/>
      <c r="AB563" s="86"/>
      <c r="AC563" s="86"/>
      <c r="AD563" s="86"/>
    </row>
    <row r="564" spans="16:30">
      <c r="P564" s="86"/>
      <c r="Q564" s="86"/>
      <c r="R564" s="86"/>
      <c r="S564" s="86"/>
      <c r="T564" s="86"/>
      <c r="U564" s="86"/>
      <c r="V564" s="86"/>
      <c r="W564" s="86"/>
      <c r="X564" s="86"/>
      <c r="Y564" s="86"/>
      <c r="Z564" s="86"/>
      <c r="AA564" s="86"/>
      <c r="AB564" s="86"/>
      <c r="AC564" s="86"/>
      <c r="AD564" s="86"/>
    </row>
    <row r="565" spans="16:30">
      <c r="P565" s="86"/>
      <c r="Q565" s="86"/>
      <c r="R565" s="86"/>
      <c r="S565" s="86"/>
      <c r="T565" s="86"/>
      <c r="U565" s="86"/>
      <c r="V565" s="86"/>
      <c r="W565" s="86"/>
      <c r="X565" s="86"/>
      <c r="Y565" s="86"/>
      <c r="Z565" s="86"/>
      <c r="AA565" s="86"/>
      <c r="AB565" s="86"/>
      <c r="AC565" s="86"/>
      <c r="AD565" s="86"/>
    </row>
    <row r="566" spans="16:30">
      <c r="P566" s="86"/>
      <c r="Q566" s="86"/>
      <c r="R566" s="86"/>
      <c r="S566" s="86"/>
      <c r="T566" s="86"/>
      <c r="U566" s="86"/>
      <c r="V566" s="86"/>
      <c r="W566" s="86"/>
      <c r="X566" s="86"/>
      <c r="Y566" s="86"/>
      <c r="Z566" s="86"/>
      <c r="AA566" s="86"/>
      <c r="AB566" s="86"/>
      <c r="AC566" s="86"/>
      <c r="AD566" s="86"/>
    </row>
    <row r="567" spans="16:30">
      <c r="P567" s="86"/>
      <c r="Q567" s="86"/>
      <c r="R567" s="86"/>
      <c r="S567" s="86"/>
      <c r="T567" s="86"/>
      <c r="U567" s="86"/>
      <c r="V567" s="86"/>
      <c r="W567" s="86"/>
      <c r="X567" s="86"/>
      <c r="Y567" s="86"/>
      <c r="Z567" s="86"/>
      <c r="AA567" s="86"/>
      <c r="AB567" s="86"/>
      <c r="AC567" s="86"/>
      <c r="AD567" s="86"/>
    </row>
    <row r="568" spans="16:30">
      <c r="P568" s="86"/>
      <c r="Q568" s="86"/>
      <c r="R568" s="86"/>
      <c r="S568" s="86"/>
      <c r="T568" s="86"/>
      <c r="U568" s="86"/>
      <c r="V568" s="86"/>
      <c r="W568" s="86"/>
      <c r="X568" s="86"/>
      <c r="Y568" s="86"/>
      <c r="Z568" s="86"/>
      <c r="AA568" s="86"/>
      <c r="AB568" s="86"/>
      <c r="AC568" s="86"/>
      <c r="AD568" s="86"/>
    </row>
    <row r="569" spans="16:30">
      <c r="P569" s="86"/>
      <c r="Q569" s="86"/>
      <c r="R569" s="86"/>
      <c r="S569" s="86"/>
      <c r="T569" s="86"/>
      <c r="U569" s="86"/>
      <c r="V569" s="86"/>
      <c r="W569" s="86"/>
      <c r="X569" s="86"/>
      <c r="Y569" s="86"/>
      <c r="Z569" s="86"/>
      <c r="AA569" s="86"/>
      <c r="AB569" s="86"/>
      <c r="AC569" s="86"/>
      <c r="AD569" s="86"/>
    </row>
    <row r="570" spans="16:30">
      <c r="P570" s="86"/>
      <c r="Q570" s="86"/>
      <c r="R570" s="86"/>
      <c r="S570" s="86"/>
      <c r="T570" s="86"/>
      <c r="U570" s="86"/>
      <c r="V570" s="86"/>
      <c r="W570" s="86"/>
      <c r="X570" s="86"/>
      <c r="Y570" s="86"/>
      <c r="Z570" s="86"/>
      <c r="AA570" s="86"/>
      <c r="AB570" s="86"/>
      <c r="AC570" s="86"/>
      <c r="AD570" s="86"/>
    </row>
    <row r="571" spans="16:30">
      <c r="P571" s="86"/>
      <c r="Q571" s="86"/>
      <c r="R571" s="86"/>
      <c r="S571" s="86"/>
      <c r="T571" s="86"/>
      <c r="U571" s="86"/>
      <c r="V571" s="86"/>
      <c r="W571" s="86"/>
      <c r="X571" s="86"/>
      <c r="Y571" s="86"/>
      <c r="Z571" s="86"/>
      <c r="AA571" s="86"/>
      <c r="AB571" s="86"/>
      <c r="AC571" s="86"/>
      <c r="AD571" s="86"/>
    </row>
    <row r="572" spans="16:30">
      <c r="P572" s="86"/>
      <c r="Q572" s="86"/>
      <c r="R572" s="86"/>
      <c r="S572" s="86"/>
      <c r="T572" s="86"/>
      <c r="U572" s="86"/>
      <c r="V572" s="86"/>
      <c r="W572" s="86"/>
      <c r="X572" s="86"/>
      <c r="Y572" s="86"/>
      <c r="Z572" s="86"/>
      <c r="AA572" s="86"/>
      <c r="AB572" s="86"/>
      <c r="AC572" s="86"/>
      <c r="AD572" s="86"/>
    </row>
    <row r="573" spans="16:30">
      <c r="P573" s="86"/>
      <c r="Q573" s="86"/>
      <c r="R573" s="86"/>
      <c r="S573" s="86"/>
      <c r="T573" s="86"/>
      <c r="U573" s="86"/>
      <c r="V573" s="86"/>
      <c r="W573" s="86"/>
      <c r="X573" s="86"/>
      <c r="Y573" s="86"/>
      <c r="Z573" s="86"/>
      <c r="AA573" s="86"/>
      <c r="AB573" s="86"/>
      <c r="AC573" s="86"/>
      <c r="AD573" s="86"/>
    </row>
    <row r="574" spans="16:30">
      <c r="P574" s="86"/>
      <c r="Q574" s="86"/>
      <c r="R574" s="86"/>
      <c r="S574" s="86"/>
      <c r="T574" s="86"/>
      <c r="U574" s="86"/>
      <c r="V574" s="86"/>
      <c r="W574" s="86"/>
      <c r="X574" s="86"/>
      <c r="Y574" s="86"/>
      <c r="Z574" s="86"/>
      <c r="AA574" s="86"/>
      <c r="AB574" s="86"/>
      <c r="AC574" s="86"/>
      <c r="AD574" s="86"/>
    </row>
    <row r="575" spans="16:30">
      <c r="P575" s="86"/>
      <c r="Q575" s="86"/>
      <c r="R575" s="86"/>
      <c r="S575" s="86"/>
      <c r="T575" s="86"/>
      <c r="U575" s="86"/>
      <c r="V575" s="86"/>
      <c r="W575" s="86"/>
      <c r="X575" s="86"/>
      <c r="Y575" s="86"/>
      <c r="Z575" s="86"/>
      <c r="AA575" s="86"/>
      <c r="AB575" s="86"/>
      <c r="AC575" s="86"/>
      <c r="AD575" s="86"/>
    </row>
    <row r="576" spans="16:30">
      <c r="P576" s="86"/>
      <c r="Q576" s="86"/>
      <c r="R576" s="86"/>
      <c r="S576" s="86"/>
      <c r="T576" s="86"/>
      <c r="U576" s="86"/>
      <c r="V576" s="86"/>
      <c r="W576" s="86"/>
      <c r="X576" s="86"/>
      <c r="Y576" s="86"/>
      <c r="Z576" s="86"/>
      <c r="AA576" s="86"/>
      <c r="AB576" s="86"/>
      <c r="AC576" s="86"/>
      <c r="AD576" s="86"/>
    </row>
    <row r="577" spans="16:30">
      <c r="P577" s="86"/>
      <c r="Q577" s="86"/>
      <c r="R577" s="86"/>
      <c r="S577" s="86"/>
      <c r="T577" s="86"/>
      <c r="U577" s="86"/>
      <c r="V577" s="86"/>
      <c r="W577" s="86"/>
      <c r="X577" s="86"/>
      <c r="Y577" s="86"/>
      <c r="Z577" s="86"/>
      <c r="AA577" s="86"/>
      <c r="AB577" s="86"/>
      <c r="AC577" s="86"/>
      <c r="AD577" s="86"/>
    </row>
    <row r="578" spans="16:30">
      <c r="P578" s="86"/>
      <c r="Q578" s="86"/>
      <c r="R578" s="86"/>
      <c r="S578" s="86"/>
      <c r="T578" s="86"/>
      <c r="U578" s="86"/>
      <c r="V578" s="86"/>
      <c r="W578" s="86"/>
      <c r="X578" s="86"/>
      <c r="Y578" s="86"/>
      <c r="Z578" s="86"/>
      <c r="AA578" s="86"/>
      <c r="AB578" s="86"/>
      <c r="AC578" s="86"/>
      <c r="AD578" s="86"/>
    </row>
    <row r="579" spans="16:30">
      <c r="P579" s="86"/>
      <c r="Q579" s="86"/>
      <c r="R579" s="86"/>
      <c r="S579" s="86"/>
      <c r="T579" s="86"/>
      <c r="U579" s="86"/>
      <c r="V579" s="86"/>
      <c r="W579" s="86"/>
      <c r="X579" s="86"/>
      <c r="Y579" s="86"/>
      <c r="Z579" s="86"/>
      <c r="AA579" s="86"/>
      <c r="AB579" s="86"/>
      <c r="AC579" s="86"/>
      <c r="AD579" s="86"/>
    </row>
    <row r="580" spans="16:30">
      <c r="P580" s="86"/>
      <c r="Q580" s="86"/>
      <c r="R580" s="86"/>
      <c r="S580" s="86"/>
      <c r="T580" s="86"/>
      <c r="U580" s="86"/>
      <c r="V580" s="86"/>
      <c r="W580" s="86"/>
      <c r="X580" s="86"/>
      <c r="Y580" s="86"/>
      <c r="Z580" s="86"/>
      <c r="AA580" s="86"/>
      <c r="AB580" s="86"/>
      <c r="AC580" s="86"/>
      <c r="AD580" s="86"/>
    </row>
    <row r="581" spans="16:30">
      <c r="P581" s="86"/>
      <c r="Q581" s="86"/>
      <c r="R581" s="86"/>
      <c r="S581" s="86"/>
      <c r="T581" s="86"/>
      <c r="U581" s="86"/>
      <c r="V581" s="86"/>
      <c r="W581" s="86"/>
      <c r="X581" s="86"/>
      <c r="Y581" s="86"/>
      <c r="Z581" s="86"/>
      <c r="AA581" s="86"/>
      <c r="AB581" s="86"/>
      <c r="AC581" s="86"/>
      <c r="AD581" s="86"/>
    </row>
    <row r="582" spans="16:30">
      <c r="P582" s="86"/>
      <c r="Q582" s="86"/>
      <c r="R582" s="86"/>
      <c r="S582" s="86"/>
      <c r="T582" s="86"/>
      <c r="U582" s="86"/>
      <c r="V582" s="86"/>
      <c r="W582" s="86"/>
      <c r="X582" s="86"/>
      <c r="Y582" s="86"/>
      <c r="Z582" s="86"/>
      <c r="AA582" s="86"/>
      <c r="AB582" s="86"/>
      <c r="AC582" s="86"/>
      <c r="AD582" s="86"/>
    </row>
    <row r="583" spans="16:30">
      <c r="P583" s="86"/>
      <c r="Q583" s="86"/>
      <c r="R583" s="86"/>
      <c r="S583" s="86"/>
      <c r="T583" s="86"/>
      <c r="U583" s="86"/>
      <c r="V583" s="86"/>
      <c r="W583" s="86"/>
      <c r="X583" s="86"/>
      <c r="Y583" s="86"/>
      <c r="Z583" s="86"/>
      <c r="AA583" s="86"/>
      <c r="AB583" s="86"/>
      <c r="AC583" s="86"/>
      <c r="AD583" s="86"/>
    </row>
    <row r="584" spans="16:30">
      <c r="P584" s="86"/>
      <c r="Q584" s="86"/>
      <c r="R584" s="86"/>
      <c r="S584" s="86"/>
      <c r="T584" s="86"/>
      <c r="U584" s="86"/>
      <c r="V584" s="86"/>
      <c r="W584" s="86"/>
      <c r="X584" s="86"/>
      <c r="Y584" s="86"/>
      <c r="Z584" s="86"/>
      <c r="AA584" s="86"/>
      <c r="AB584" s="86"/>
      <c r="AC584" s="86"/>
      <c r="AD584" s="86"/>
    </row>
    <row r="585" spans="16:30">
      <c r="P585" s="86"/>
      <c r="Q585" s="86"/>
      <c r="R585" s="86"/>
      <c r="S585" s="86"/>
      <c r="T585" s="86"/>
      <c r="U585" s="86"/>
      <c r="V585" s="86"/>
      <c r="W585" s="86"/>
      <c r="X585" s="86"/>
      <c r="Y585" s="86"/>
      <c r="Z585" s="86"/>
      <c r="AA585" s="86"/>
      <c r="AB585" s="86"/>
      <c r="AC585" s="86"/>
      <c r="AD585" s="86"/>
    </row>
    <row r="586" spans="16:30">
      <c r="P586" s="86"/>
      <c r="Q586" s="86"/>
      <c r="R586" s="86"/>
      <c r="S586" s="86"/>
      <c r="T586" s="86"/>
      <c r="U586" s="86"/>
      <c r="V586" s="86"/>
      <c r="W586" s="86"/>
      <c r="X586" s="86"/>
      <c r="Y586" s="86"/>
      <c r="Z586" s="86"/>
      <c r="AA586" s="86"/>
      <c r="AB586" s="86"/>
      <c r="AC586" s="86"/>
      <c r="AD586" s="86"/>
    </row>
    <row r="587" spans="16:30">
      <c r="P587" s="86"/>
      <c r="Q587" s="86"/>
      <c r="R587" s="86"/>
      <c r="S587" s="86"/>
      <c r="T587" s="86"/>
      <c r="U587" s="86"/>
      <c r="V587" s="86"/>
      <c r="W587" s="86"/>
      <c r="X587" s="86"/>
      <c r="Y587" s="86"/>
      <c r="Z587" s="86"/>
      <c r="AA587" s="86"/>
      <c r="AB587" s="86"/>
      <c r="AC587" s="86"/>
      <c r="AD587" s="86"/>
    </row>
    <row r="588" spans="16:30">
      <c r="P588" s="86"/>
      <c r="Q588" s="86"/>
      <c r="R588" s="86"/>
      <c r="S588" s="86"/>
      <c r="T588" s="86"/>
      <c r="U588" s="86"/>
      <c r="V588" s="86"/>
      <c r="W588" s="86"/>
      <c r="X588" s="86"/>
      <c r="Y588" s="86"/>
      <c r="Z588" s="86"/>
      <c r="AA588" s="86"/>
      <c r="AB588" s="86"/>
      <c r="AC588" s="86"/>
      <c r="AD588" s="86"/>
    </row>
    <row r="589" spans="16:30">
      <c r="P589" s="86"/>
      <c r="Q589" s="86"/>
      <c r="R589" s="86"/>
      <c r="S589" s="86"/>
      <c r="T589" s="86"/>
      <c r="U589" s="86"/>
      <c r="V589" s="86"/>
      <c r="W589" s="86"/>
      <c r="X589" s="86"/>
      <c r="Y589" s="86"/>
      <c r="Z589" s="86"/>
      <c r="AA589" s="86"/>
      <c r="AB589" s="86"/>
      <c r="AC589" s="86"/>
      <c r="AD589" s="86"/>
    </row>
    <row r="590" spans="16:30">
      <c r="P590" s="86"/>
      <c r="Q590" s="86"/>
      <c r="R590" s="86"/>
      <c r="S590" s="86"/>
      <c r="T590" s="86"/>
      <c r="U590" s="86"/>
      <c r="V590" s="86"/>
      <c r="W590" s="86"/>
      <c r="X590" s="86"/>
      <c r="Y590" s="86"/>
      <c r="Z590" s="86"/>
      <c r="AA590" s="86"/>
      <c r="AB590" s="86"/>
      <c r="AC590" s="86"/>
      <c r="AD590" s="86"/>
    </row>
    <row r="591" spans="16:30">
      <c r="P591" s="86"/>
      <c r="Q591" s="86"/>
      <c r="R591" s="86"/>
      <c r="S591" s="86"/>
      <c r="T591" s="86"/>
      <c r="U591" s="86"/>
      <c r="V591" s="86"/>
      <c r="W591" s="86"/>
      <c r="X591" s="86"/>
      <c r="Y591" s="86"/>
      <c r="Z591" s="86"/>
      <c r="AA591" s="86"/>
      <c r="AB591" s="86"/>
      <c r="AC591" s="86"/>
      <c r="AD591" s="86"/>
    </row>
    <row r="592" spans="16:30">
      <c r="P592" s="86"/>
      <c r="Q592" s="86"/>
      <c r="R592" s="86"/>
      <c r="S592" s="86"/>
      <c r="T592" s="86"/>
      <c r="U592" s="86"/>
      <c r="V592" s="86"/>
      <c r="W592" s="86"/>
      <c r="X592" s="86"/>
      <c r="Y592" s="86"/>
      <c r="Z592" s="86"/>
      <c r="AA592" s="86"/>
      <c r="AB592" s="86"/>
      <c r="AC592" s="86"/>
      <c r="AD592" s="86"/>
    </row>
    <row r="593" spans="16:30">
      <c r="P593" s="86"/>
      <c r="Q593" s="86"/>
      <c r="R593" s="86"/>
      <c r="S593" s="86"/>
      <c r="T593" s="86"/>
      <c r="U593" s="86"/>
      <c r="V593" s="86"/>
      <c r="W593" s="86"/>
      <c r="X593" s="86"/>
      <c r="Y593" s="86"/>
      <c r="Z593" s="86"/>
      <c r="AA593" s="86"/>
      <c r="AB593" s="86"/>
      <c r="AC593" s="86"/>
      <c r="AD593" s="86"/>
    </row>
    <row r="594" spans="16:30">
      <c r="P594" s="86"/>
      <c r="Q594" s="86"/>
      <c r="R594" s="86"/>
      <c r="S594" s="86"/>
      <c r="T594" s="86"/>
      <c r="U594" s="86"/>
      <c r="V594" s="86"/>
      <c r="W594" s="86"/>
      <c r="X594" s="86"/>
      <c r="Y594" s="86"/>
      <c r="Z594" s="86"/>
      <c r="AA594" s="86"/>
      <c r="AB594" s="86"/>
      <c r="AC594" s="86"/>
      <c r="AD594" s="86"/>
    </row>
    <row r="595" spans="16:30">
      <c r="P595" s="86"/>
      <c r="Q595" s="86"/>
      <c r="R595" s="86"/>
      <c r="S595" s="86"/>
      <c r="T595" s="86"/>
      <c r="U595" s="86"/>
      <c r="V595" s="86"/>
      <c r="W595" s="86"/>
      <c r="X595" s="86"/>
      <c r="Y595" s="86"/>
      <c r="Z595" s="86"/>
      <c r="AA595" s="86"/>
      <c r="AB595" s="86"/>
      <c r="AC595" s="86"/>
      <c r="AD595" s="86"/>
    </row>
    <row r="596" spans="16:30">
      <c r="P596" s="86"/>
      <c r="Q596" s="86"/>
      <c r="R596" s="86"/>
      <c r="S596" s="86"/>
      <c r="T596" s="86"/>
      <c r="U596" s="86"/>
      <c r="V596" s="86"/>
      <c r="W596" s="86"/>
      <c r="X596" s="86"/>
      <c r="Y596" s="86"/>
      <c r="Z596" s="86"/>
      <c r="AA596" s="86"/>
      <c r="AB596" s="86"/>
      <c r="AC596" s="86"/>
      <c r="AD596" s="86"/>
    </row>
    <row r="597" spans="16:30">
      <c r="P597" s="86"/>
      <c r="Q597" s="86"/>
      <c r="R597" s="86"/>
      <c r="S597" s="86"/>
      <c r="T597" s="86"/>
      <c r="U597" s="86"/>
      <c r="V597" s="86"/>
      <c r="W597" s="86"/>
      <c r="X597" s="86"/>
      <c r="Y597" s="86"/>
      <c r="Z597" s="86"/>
      <c r="AA597" s="86"/>
      <c r="AB597" s="86"/>
      <c r="AC597" s="86"/>
      <c r="AD597" s="86"/>
    </row>
    <row r="598" spans="16:30">
      <c r="P598" s="86"/>
      <c r="Q598" s="86"/>
      <c r="R598" s="86"/>
      <c r="S598" s="86"/>
      <c r="T598" s="86"/>
      <c r="U598" s="86"/>
      <c r="V598" s="86"/>
      <c r="W598" s="86"/>
      <c r="X598" s="86"/>
      <c r="Y598" s="86"/>
      <c r="Z598" s="86"/>
      <c r="AA598" s="86"/>
      <c r="AB598" s="86"/>
      <c r="AC598" s="86"/>
      <c r="AD598" s="86"/>
    </row>
    <row r="599" spans="16:30">
      <c r="P599" s="86"/>
      <c r="Q599" s="86"/>
      <c r="R599" s="86"/>
      <c r="S599" s="86"/>
      <c r="T599" s="86"/>
      <c r="U599" s="86"/>
      <c r="V599" s="86"/>
      <c r="W599" s="86"/>
      <c r="X599" s="86"/>
      <c r="Y599" s="86"/>
      <c r="Z599" s="86"/>
      <c r="AA599" s="86"/>
      <c r="AB599" s="86"/>
      <c r="AC599" s="86"/>
      <c r="AD599" s="86"/>
    </row>
    <row r="600" spans="16:30">
      <c r="P600" s="86"/>
      <c r="Q600" s="86"/>
      <c r="R600" s="86"/>
      <c r="S600" s="86"/>
      <c r="T600" s="86"/>
      <c r="U600" s="86"/>
      <c r="V600" s="86"/>
      <c r="W600" s="86"/>
      <c r="X600" s="86"/>
      <c r="Y600" s="86"/>
      <c r="Z600" s="86"/>
      <c r="AA600" s="86"/>
      <c r="AB600" s="86"/>
      <c r="AC600" s="86"/>
      <c r="AD600" s="86"/>
    </row>
    <row r="601" spans="16:30">
      <c r="P601" s="86"/>
      <c r="Q601" s="86"/>
      <c r="R601" s="86"/>
      <c r="S601" s="86"/>
      <c r="T601" s="86"/>
      <c r="U601" s="86"/>
      <c r="V601" s="86"/>
      <c r="W601" s="86"/>
      <c r="X601" s="86"/>
      <c r="Y601" s="86"/>
      <c r="Z601" s="86"/>
      <c r="AA601" s="86"/>
      <c r="AB601" s="86"/>
      <c r="AC601" s="86"/>
      <c r="AD601" s="86"/>
    </row>
    <row r="602" spans="16:30">
      <c r="P602" s="86"/>
      <c r="Q602" s="86"/>
      <c r="R602" s="86"/>
      <c r="S602" s="86"/>
      <c r="T602" s="86"/>
      <c r="U602" s="86"/>
      <c r="V602" s="86"/>
      <c r="W602" s="86"/>
      <c r="X602" s="86"/>
      <c r="Y602" s="86"/>
      <c r="Z602" s="86"/>
      <c r="AA602" s="86"/>
      <c r="AB602" s="86"/>
      <c r="AC602" s="86"/>
      <c r="AD602" s="86"/>
    </row>
    <row r="603" spans="16:30">
      <c r="P603" s="86"/>
      <c r="Q603" s="86"/>
      <c r="R603" s="86"/>
      <c r="S603" s="86"/>
      <c r="T603" s="86"/>
      <c r="U603" s="86"/>
      <c r="V603" s="86"/>
      <c r="W603" s="86"/>
      <c r="X603" s="86"/>
      <c r="Y603" s="86"/>
      <c r="Z603" s="86"/>
      <c r="AA603" s="86"/>
      <c r="AB603" s="86"/>
      <c r="AC603" s="86"/>
      <c r="AD603" s="86"/>
    </row>
    <row r="604" spans="16:30">
      <c r="P604" s="86"/>
      <c r="Q604" s="86"/>
      <c r="R604" s="86"/>
      <c r="S604" s="86"/>
      <c r="T604" s="86"/>
      <c r="U604" s="86"/>
      <c r="V604" s="86"/>
      <c r="W604" s="86"/>
      <c r="X604" s="86"/>
      <c r="Y604" s="86"/>
      <c r="Z604" s="86"/>
      <c r="AA604" s="86"/>
      <c r="AB604" s="86"/>
      <c r="AC604" s="86"/>
      <c r="AD604" s="86"/>
    </row>
    <row r="605" spans="16:30">
      <c r="P605" s="86"/>
      <c r="Q605" s="86"/>
      <c r="R605" s="86"/>
      <c r="S605" s="86"/>
      <c r="T605" s="86"/>
      <c r="U605" s="86"/>
      <c r="V605" s="86"/>
      <c r="W605" s="86"/>
      <c r="X605" s="86"/>
      <c r="Y605" s="86"/>
      <c r="Z605" s="86"/>
      <c r="AA605" s="86"/>
      <c r="AB605" s="86"/>
      <c r="AC605" s="86"/>
      <c r="AD605" s="86"/>
    </row>
    <row r="606" spans="16:30">
      <c r="P606" s="86"/>
      <c r="Q606" s="86"/>
      <c r="R606" s="86"/>
      <c r="S606" s="86"/>
      <c r="T606" s="86"/>
      <c r="U606" s="86"/>
      <c r="V606" s="86"/>
      <c r="W606" s="86"/>
      <c r="X606" s="86"/>
      <c r="Y606" s="86"/>
      <c r="Z606" s="86"/>
      <c r="AA606" s="86"/>
      <c r="AB606" s="86"/>
      <c r="AC606" s="86"/>
      <c r="AD606" s="86"/>
    </row>
    <row r="607" spans="16:30">
      <c r="P607" s="86"/>
      <c r="Q607" s="86"/>
      <c r="R607" s="86"/>
      <c r="S607" s="86"/>
      <c r="T607" s="86"/>
      <c r="U607" s="86"/>
      <c r="V607" s="86"/>
      <c r="W607" s="86"/>
      <c r="X607" s="86"/>
      <c r="Y607" s="86"/>
      <c r="Z607" s="86"/>
      <c r="AA607" s="86"/>
      <c r="AB607" s="86"/>
      <c r="AC607" s="86"/>
      <c r="AD607" s="86"/>
    </row>
    <row r="608" spans="16:30">
      <c r="P608" s="86"/>
      <c r="Q608" s="86"/>
      <c r="R608" s="86"/>
      <c r="S608" s="86"/>
      <c r="T608" s="86"/>
      <c r="U608" s="86"/>
      <c r="V608" s="86"/>
      <c r="W608" s="86"/>
      <c r="X608" s="86"/>
      <c r="Y608" s="86"/>
      <c r="Z608" s="86"/>
      <c r="AA608" s="86"/>
      <c r="AB608" s="86"/>
      <c r="AC608" s="86"/>
      <c r="AD608" s="86"/>
    </row>
    <row r="609" spans="16:30">
      <c r="P609" s="86"/>
      <c r="Q609" s="86"/>
      <c r="R609" s="86"/>
      <c r="S609" s="86"/>
      <c r="T609" s="86"/>
      <c r="U609" s="86"/>
      <c r="V609" s="86"/>
      <c r="W609" s="86"/>
      <c r="X609" s="86"/>
      <c r="Y609" s="86"/>
      <c r="Z609" s="86"/>
      <c r="AA609" s="86"/>
      <c r="AB609" s="86"/>
      <c r="AC609" s="86"/>
      <c r="AD609" s="86"/>
    </row>
    <row r="610" spans="16:30">
      <c r="P610" s="86"/>
      <c r="Q610" s="86"/>
      <c r="R610" s="86"/>
      <c r="S610" s="86"/>
      <c r="T610" s="86"/>
      <c r="U610" s="86"/>
      <c r="V610" s="86"/>
      <c r="W610" s="86"/>
      <c r="X610" s="86"/>
      <c r="Y610" s="86"/>
      <c r="Z610" s="86"/>
      <c r="AA610" s="86"/>
      <c r="AB610" s="86"/>
      <c r="AC610" s="86"/>
      <c r="AD610" s="86"/>
    </row>
    <row r="611" spans="16:30">
      <c r="P611" s="86"/>
      <c r="Q611" s="86"/>
      <c r="R611" s="86"/>
      <c r="S611" s="86"/>
      <c r="T611" s="86"/>
      <c r="U611" s="86"/>
      <c r="V611" s="86"/>
      <c r="W611" s="86"/>
      <c r="X611" s="86"/>
      <c r="Y611" s="86"/>
      <c r="Z611" s="86"/>
      <c r="AA611" s="86"/>
      <c r="AB611" s="86"/>
      <c r="AC611" s="86"/>
      <c r="AD611" s="86"/>
    </row>
    <row r="612" spans="16:30">
      <c r="P612" s="86"/>
      <c r="Q612" s="86"/>
      <c r="R612" s="86"/>
      <c r="S612" s="86"/>
      <c r="T612" s="86"/>
      <c r="U612" s="86"/>
      <c r="V612" s="86"/>
      <c r="W612" s="86"/>
      <c r="X612" s="86"/>
      <c r="Y612" s="86"/>
      <c r="Z612" s="86"/>
      <c r="AA612" s="86"/>
      <c r="AB612" s="86"/>
      <c r="AC612" s="86"/>
      <c r="AD612" s="86"/>
    </row>
    <row r="613" spans="16:30">
      <c r="P613" s="86"/>
      <c r="Q613" s="86"/>
      <c r="R613" s="86"/>
      <c r="S613" s="86"/>
      <c r="T613" s="86"/>
      <c r="U613" s="86"/>
      <c r="V613" s="86"/>
      <c r="W613" s="86"/>
      <c r="X613" s="86"/>
      <c r="Y613" s="86"/>
      <c r="Z613" s="86"/>
      <c r="AA613" s="86"/>
      <c r="AB613" s="86"/>
      <c r="AC613" s="86"/>
      <c r="AD613" s="86"/>
    </row>
    <row r="614" spans="16:30">
      <c r="P614" s="86"/>
      <c r="Q614" s="86"/>
      <c r="R614" s="86"/>
      <c r="S614" s="86"/>
      <c r="T614" s="86"/>
      <c r="U614" s="86"/>
      <c r="V614" s="86"/>
      <c r="W614" s="86"/>
      <c r="X614" s="86"/>
      <c r="Y614" s="86"/>
      <c r="Z614" s="86"/>
      <c r="AA614" s="86"/>
      <c r="AB614" s="86"/>
      <c r="AC614" s="86"/>
      <c r="AD614" s="86"/>
    </row>
    <row r="615" spans="16:30">
      <c r="P615" s="86"/>
      <c r="Q615" s="86"/>
      <c r="R615" s="86"/>
      <c r="S615" s="86"/>
      <c r="T615" s="86"/>
      <c r="U615" s="86"/>
      <c r="V615" s="86"/>
      <c r="W615" s="86"/>
      <c r="X615" s="86"/>
      <c r="Y615" s="86"/>
      <c r="Z615" s="86"/>
      <c r="AA615" s="86"/>
      <c r="AB615" s="86"/>
      <c r="AC615" s="86"/>
      <c r="AD615" s="86"/>
    </row>
    <row r="616" spans="16:30">
      <c r="P616" s="86"/>
      <c r="Q616" s="86"/>
      <c r="R616" s="86"/>
      <c r="S616" s="86"/>
      <c r="T616" s="86"/>
      <c r="U616" s="86"/>
      <c r="V616" s="86"/>
      <c r="W616" s="86"/>
      <c r="X616" s="86"/>
      <c r="Y616" s="86"/>
      <c r="Z616" s="86"/>
      <c r="AA616" s="86"/>
      <c r="AB616" s="86"/>
      <c r="AC616" s="86"/>
      <c r="AD616" s="86"/>
    </row>
    <row r="617" spans="16:30">
      <c r="P617" s="86"/>
      <c r="Q617" s="86"/>
      <c r="R617" s="86"/>
      <c r="S617" s="86"/>
      <c r="T617" s="86"/>
      <c r="U617" s="86"/>
      <c r="V617" s="86"/>
      <c r="W617" s="86"/>
      <c r="X617" s="86"/>
      <c r="Y617" s="86"/>
      <c r="Z617" s="86"/>
      <c r="AA617" s="86"/>
      <c r="AB617" s="86"/>
      <c r="AC617" s="86"/>
      <c r="AD617" s="86"/>
    </row>
    <row r="618" spans="16:30">
      <c r="P618" s="86"/>
      <c r="Q618" s="86"/>
      <c r="R618" s="86"/>
      <c r="S618" s="86"/>
      <c r="T618" s="86"/>
      <c r="U618" s="86"/>
      <c r="V618" s="86"/>
      <c r="W618" s="86"/>
      <c r="X618" s="86"/>
      <c r="Y618" s="86"/>
      <c r="Z618" s="86"/>
      <c r="AA618" s="86"/>
      <c r="AB618" s="86"/>
      <c r="AC618" s="86"/>
      <c r="AD618" s="86"/>
    </row>
    <row r="619" spans="16:30">
      <c r="P619" s="86"/>
      <c r="Q619" s="86"/>
      <c r="R619" s="86"/>
      <c r="S619" s="86"/>
      <c r="T619" s="86"/>
      <c r="U619" s="86"/>
      <c r="V619" s="86"/>
      <c r="W619" s="86"/>
      <c r="X619" s="86"/>
      <c r="Y619" s="86"/>
      <c r="Z619" s="86"/>
      <c r="AA619" s="86"/>
      <c r="AB619" s="86"/>
      <c r="AC619" s="86"/>
      <c r="AD619" s="86"/>
    </row>
    <row r="620" spans="16:30">
      <c r="P620" s="86"/>
      <c r="Q620" s="86"/>
      <c r="R620" s="86"/>
      <c r="S620" s="86"/>
      <c r="T620" s="86"/>
      <c r="U620" s="86"/>
      <c r="V620" s="86"/>
      <c r="W620" s="86"/>
      <c r="X620" s="86"/>
      <c r="Y620" s="86"/>
      <c r="Z620" s="86"/>
      <c r="AA620" s="86"/>
      <c r="AB620" s="86"/>
      <c r="AC620" s="86"/>
      <c r="AD620" s="86"/>
    </row>
    <row r="621" spans="16:30">
      <c r="P621" s="86"/>
      <c r="Q621" s="86"/>
      <c r="R621" s="86"/>
      <c r="S621" s="86"/>
      <c r="T621" s="86"/>
      <c r="U621" s="86"/>
      <c r="V621" s="86"/>
      <c r="W621" s="86"/>
      <c r="X621" s="86"/>
      <c r="Y621" s="86"/>
      <c r="Z621" s="86"/>
      <c r="AA621" s="86"/>
      <c r="AB621" s="86"/>
      <c r="AC621" s="86"/>
      <c r="AD621" s="86"/>
    </row>
    <row r="622" spans="16:30">
      <c r="P622" s="86"/>
      <c r="Q622" s="86"/>
      <c r="R622" s="86"/>
      <c r="S622" s="86"/>
      <c r="T622" s="86"/>
      <c r="U622" s="86"/>
      <c r="V622" s="86"/>
      <c r="W622" s="86"/>
      <c r="X622" s="86"/>
      <c r="Y622" s="86"/>
      <c r="Z622" s="86"/>
      <c r="AA622" s="86"/>
      <c r="AB622" s="86"/>
      <c r="AC622" s="86"/>
      <c r="AD622" s="86"/>
    </row>
    <row r="623" spans="16:30">
      <c r="P623" s="86"/>
      <c r="Q623" s="86"/>
      <c r="R623" s="86"/>
      <c r="S623" s="86"/>
      <c r="T623" s="86"/>
      <c r="U623" s="86"/>
      <c r="V623" s="86"/>
      <c r="W623" s="86"/>
      <c r="X623" s="86"/>
      <c r="Y623" s="86"/>
      <c r="Z623" s="86"/>
      <c r="AA623" s="86"/>
      <c r="AB623" s="86"/>
      <c r="AC623" s="86"/>
      <c r="AD623" s="86"/>
    </row>
    <row r="624" spans="16:30">
      <c r="P624" s="86"/>
      <c r="Q624" s="86"/>
      <c r="R624" s="86"/>
      <c r="S624" s="86"/>
      <c r="T624" s="86"/>
      <c r="U624" s="86"/>
      <c r="V624" s="86"/>
      <c r="W624" s="86"/>
      <c r="X624" s="86"/>
      <c r="Y624" s="86"/>
      <c r="Z624" s="86"/>
      <c r="AA624" s="86"/>
      <c r="AB624" s="86"/>
      <c r="AC624" s="86"/>
      <c r="AD624" s="86"/>
    </row>
    <row r="625" spans="16:30">
      <c r="P625" s="86"/>
      <c r="Q625" s="86"/>
      <c r="R625" s="86"/>
      <c r="S625" s="86"/>
      <c r="T625" s="86"/>
      <c r="U625" s="86"/>
      <c r="V625" s="86"/>
      <c r="W625" s="86"/>
      <c r="X625" s="86"/>
      <c r="Y625" s="86"/>
      <c r="Z625" s="86"/>
      <c r="AA625" s="86"/>
      <c r="AB625" s="86"/>
      <c r="AC625" s="86"/>
      <c r="AD625" s="86"/>
    </row>
    <row r="626" spans="16:30">
      <c r="P626" s="86"/>
      <c r="Q626" s="86"/>
      <c r="R626" s="86"/>
      <c r="S626" s="86"/>
      <c r="T626" s="86"/>
      <c r="U626" s="86"/>
      <c r="V626" s="86"/>
      <c r="W626" s="86"/>
      <c r="X626" s="86"/>
      <c r="Y626" s="86"/>
      <c r="Z626" s="86"/>
      <c r="AA626" s="86"/>
      <c r="AB626" s="86"/>
      <c r="AC626" s="86"/>
      <c r="AD626" s="86"/>
    </row>
    <row r="627" spans="16:30">
      <c r="P627" s="86"/>
      <c r="Q627" s="86"/>
      <c r="R627" s="86"/>
      <c r="S627" s="86"/>
      <c r="T627" s="86"/>
      <c r="U627" s="86"/>
      <c r="V627" s="86"/>
      <c r="W627" s="86"/>
      <c r="X627" s="86"/>
      <c r="Y627" s="86"/>
      <c r="Z627" s="86"/>
      <c r="AA627" s="86"/>
      <c r="AB627" s="86"/>
      <c r="AC627" s="86"/>
      <c r="AD627" s="86"/>
    </row>
    <row r="628" spans="16:30">
      <c r="P628" s="86"/>
      <c r="Q628" s="86"/>
      <c r="R628" s="86"/>
      <c r="S628" s="86"/>
      <c r="T628" s="86"/>
      <c r="U628" s="86"/>
      <c r="V628" s="86"/>
      <c r="W628" s="86"/>
      <c r="X628" s="86"/>
      <c r="Y628" s="86"/>
      <c r="Z628" s="86"/>
      <c r="AA628" s="86"/>
      <c r="AB628" s="86"/>
      <c r="AC628" s="86"/>
      <c r="AD628" s="86"/>
    </row>
    <row r="629" spans="16:30">
      <c r="P629" s="86"/>
      <c r="Q629" s="86"/>
      <c r="R629" s="86"/>
      <c r="S629" s="86"/>
      <c r="T629" s="86"/>
      <c r="U629" s="86"/>
      <c r="V629" s="86"/>
      <c r="W629" s="86"/>
      <c r="X629" s="86"/>
      <c r="Y629" s="86"/>
      <c r="Z629" s="86"/>
      <c r="AA629" s="86"/>
      <c r="AB629" s="86"/>
      <c r="AC629" s="86"/>
      <c r="AD629" s="86"/>
    </row>
    <row r="630" spans="16:30">
      <c r="P630" s="86"/>
      <c r="Q630" s="86"/>
      <c r="R630" s="86"/>
      <c r="S630" s="86"/>
      <c r="T630" s="86"/>
      <c r="U630" s="86"/>
      <c r="V630" s="86"/>
      <c r="W630" s="86"/>
      <c r="X630" s="86"/>
      <c r="Y630" s="86"/>
      <c r="Z630" s="86"/>
      <c r="AA630" s="86"/>
      <c r="AB630" s="86"/>
      <c r="AC630" s="86"/>
      <c r="AD630" s="86"/>
    </row>
    <row r="631" spans="16:30">
      <c r="P631" s="86"/>
      <c r="Q631" s="86"/>
      <c r="R631" s="86"/>
      <c r="S631" s="86"/>
      <c r="T631" s="86"/>
      <c r="U631" s="86"/>
      <c r="V631" s="86"/>
      <c r="W631" s="86"/>
      <c r="X631" s="86"/>
      <c r="Y631" s="86"/>
      <c r="Z631" s="86"/>
      <c r="AA631" s="86"/>
      <c r="AB631" s="86"/>
      <c r="AC631" s="86"/>
      <c r="AD631" s="86"/>
    </row>
    <row r="632" spans="16:30">
      <c r="P632" s="86"/>
      <c r="Q632" s="86"/>
      <c r="R632" s="86"/>
      <c r="S632" s="86"/>
      <c r="T632" s="86"/>
      <c r="U632" s="86"/>
      <c r="V632" s="86"/>
      <c r="W632" s="86"/>
      <c r="X632" s="86"/>
      <c r="Y632" s="86"/>
      <c r="Z632" s="86"/>
      <c r="AA632" s="86"/>
      <c r="AB632" s="86"/>
      <c r="AC632" s="86"/>
      <c r="AD632" s="86"/>
    </row>
    <row r="633" spans="16:30">
      <c r="P633" s="86"/>
      <c r="Q633" s="86"/>
      <c r="R633" s="86"/>
      <c r="S633" s="86"/>
      <c r="T633" s="86"/>
      <c r="U633" s="86"/>
      <c r="V633" s="86"/>
      <c r="W633" s="86"/>
      <c r="X633" s="86"/>
      <c r="Y633" s="86"/>
      <c r="Z633" s="86"/>
      <c r="AA633" s="86"/>
      <c r="AB633" s="86"/>
      <c r="AC633" s="86"/>
      <c r="AD633" s="86"/>
    </row>
    <row r="634" spans="16:30">
      <c r="P634" s="86"/>
      <c r="Q634" s="86"/>
      <c r="R634" s="86"/>
      <c r="S634" s="86"/>
      <c r="T634" s="86"/>
      <c r="U634" s="86"/>
      <c r="V634" s="86"/>
      <c r="W634" s="86"/>
      <c r="X634" s="86"/>
      <c r="Y634" s="86"/>
      <c r="Z634" s="86"/>
      <c r="AA634" s="86"/>
      <c r="AB634" s="86"/>
      <c r="AC634" s="86"/>
      <c r="AD634" s="86"/>
    </row>
    <row r="635" spans="16:30">
      <c r="P635" s="86"/>
      <c r="Q635" s="86"/>
      <c r="R635" s="86"/>
      <c r="S635" s="86"/>
      <c r="T635" s="86"/>
      <c r="U635" s="86"/>
      <c r="V635" s="86"/>
      <c r="W635" s="86"/>
      <c r="X635" s="86"/>
      <c r="Y635" s="86"/>
      <c r="Z635" s="86"/>
      <c r="AA635" s="86"/>
      <c r="AB635" s="86"/>
      <c r="AC635" s="86"/>
      <c r="AD635" s="86"/>
    </row>
    <row r="636" spans="16:30">
      <c r="P636" s="86"/>
      <c r="Q636" s="86"/>
      <c r="R636" s="86"/>
      <c r="S636" s="86"/>
      <c r="T636" s="86"/>
      <c r="U636" s="86"/>
      <c r="V636" s="86"/>
      <c r="W636" s="86"/>
      <c r="X636" s="86"/>
      <c r="Y636" s="86"/>
      <c r="Z636" s="86"/>
      <c r="AA636" s="86"/>
      <c r="AB636" s="86"/>
      <c r="AC636" s="86"/>
      <c r="AD636" s="86"/>
    </row>
    <row r="637" spans="16:30">
      <c r="P637" s="86"/>
      <c r="Q637" s="86"/>
      <c r="R637" s="86"/>
      <c r="S637" s="86"/>
      <c r="T637" s="86"/>
      <c r="U637" s="86"/>
      <c r="V637" s="86"/>
      <c r="W637" s="86"/>
      <c r="X637" s="86"/>
      <c r="Y637" s="86"/>
      <c r="Z637" s="86"/>
      <c r="AA637" s="86"/>
      <c r="AB637" s="86"/>
      <c r="AC637" s="86"/>
      <c r="AD637" s="86"/>
    </row>
    <row r="638" spans="16:30">
      <c r="P638" s="86"/>
      <c r="Q638" s="86"/>
      <c r="R638" s="86"/>
      <c r="S638" s="86"/>
      <c r="T638" s="86"/>
      <c r="U638" s="86"/>
      <c r="V638" s="86"/>
      <c r="W638" s="86"/>
      <c r="X638" s="86"/>
      <c r="Y638" s="86"/>
      <c r="Z638" s="86"/>
      <c r="AA638" s="86"/>
      <c r="AB638" s="86"/>
      <c r="AC638" s="86"/>
      <c r="AD638" s="86"/>
    </row>
    <row r="639" spans="16:30">
      <c r="P639" s="86"/>
      <c r="Q639" s="86"/>
      <c r="R639" s="86"/>
      <c r="S639" s="86"/>
      <c r="T639" s="86"/>
      <c r="U639" s="86"/>
      <c r="V639" s="86"/>
      <c r="W639" s="86"/>
      <c r="X639" s="86"/>
      <c r="Y639" s="86"/>
      <c r="Z639" s="86"/>
      <c r="AA639" s="86"/>
      <c r="AB639" s="86"/>
      <c r="AC639" s="86"/>
      <c r="AD639" s="86"/>
    </row>
    <row r="640" spans="16:30">
      <c r="P640" s="86"/>
      <c r="Q640" s="86"/>
      <c r="R640" s="86"/>
      <c r="S640" s="86"/>
      <c r="T640" s="86"/>
      <c r="U640" s="86"/>
      <c r="V640" s="86"/>
      <c r="W640" s="86"/>
      <c r="X640" s="86"/>
      <c r="Y640" s="86"/>
      <c r="Z640" s="86"/>
      <c r="AA640" s="86"/>
      <c r="AB640" s="86"/>
      <c r="AC640" s="86"/>
      <c r="AD640" s="86"/>
    </row>
    <row r="641" spans="16:30">
      <c r="P641" s="86"/>
      <c r="Q641" s="86"/>
      <c r="R641" s="86"/>
      <c r="S641" s="86"/>
      <c r="T641" s="86"/>
      <c r="U641" s="86"/>
      <c r="V641" s="86"/>
      <c r="W641" s="86"/>
      <c r="X641" s="86"/>
      <c r="Y641" s="86"/>
      <c r="Z641" s="86"/>
      <c r="AA641" s="86"/>
      <c r="AB641" s="86"/>
      <c r="AC641" s="86"/>
      <c r="AD641" s="86"/>
    </row>
    <row r="642" spans="16:30">
      <c r="P642" s="86"/>
      <c r="Q642" s="86"/>
      <c r="R642" s="86"/>
      <c r="S642" s="86"/>
      <c r="T642" s="86"/>
      <c r="U642" s="86"/>
      <c r="V642" s="86"/>
      <c r="W642" s="86"/>
      <c r="X642" s="86"/>
      <c r="Y642" s="86"/>
      <c r="Z642" s="86"/>
      <c r="AA642" s="86"/>
      <c r="AB642" s="86"/>
      <c r="AC642" s="86"/>
      <c r="AD642" s="86"/>
    </row>
    <row r="643" spans="16:30">
      <c r="P643" s="86"/>
      <c r="Q643" s="86"/>
      <c r="R643" s="86"/>
      <c r="S643" s="86"/>
      <c r="T643" s="86"/>
      <c r="U643" s="86"/>
      <c r="V643" s="86"/>
      <c r="W643" s="86"/>
      <c r="X643" s="86"/>
      <c r="Y643" s="86"/>
      <c r="Z643" s="86"/>
      <c r="AA643" s="86"/>
      <c r="AB643" s="86"/>
      <c r="AC643" s="86"/>
      <c r="AD643" s="86"/>
    </row>
    <row r="644" spans="16:30">
      <c r="P644" s="86"/>
      <c r="Q644" s="86"/>
      <c r="R644" s="86"/>
      <c r="S644" s="86"/>
      <c r="T644" s="86"/>
      <c r="U644" s="86"/>
      <c r="V644" s="86"/>
      <c r="W644" s="86"/>
      <c r="X644" s="86"/>
      <c r="Y644" s="86"/>
      <c r="Z644" s="86"/>
      <c r="AA644" s="86"/>
      <c r="AB644" s="86"/>
      <c r="AC644" s="86"/>
      <c r="AD644" s="86"/>
    </row>
    <row r="645" spans="16:30">
      <c r="P645" s="86"/>
      <c r="Q645" s="86"/>
      <c r="R645" s="86"/>
      <c r="S645" s="86"/>
      <c r="T645" s="86"/>
      <c r="U645" s="86"/>
      <c r="V645" s="86"/>
      <c r="W645" s="86"/>
      <c r="X645" s="86"/>
      <c r="Y645" s="86"/>
      <c r="Z645" s="86"/>
      <c r="AA645" s="86"/>
      <c r="AB645" s="86"/>
      <c r="AC645" s="86"/>
      <c r="AD645" s="86"/>
    </row>
    <row r="646" spans="16:30">
      <c r="P646" s="86"/>
      <c r="Q646" s="86"/>
      <c r="R646" s="86"/>
      <c r="S646" s="86"/>
      <c r="T646" s="86"/>
      <c r="U646" s="86"/>
      <c r="V646" s="86"/>
      <c r="W646" s="86"/>
      <c r="X646" s="86"/>
      <c r="Y646" s="86"/>
      <c r="Z646" s="86"/>
      <c r="AA646" s="86"/>
      <c r="AB646" s="86"/>
      <c r="AC646" s="86"/>
      <c r="AD646" s="86"/>
    </row>
    <row r="647" spans="16:30">
      <c r="P647" s="86"/>
      <c r="Q647" s="86"/>
      <c r="R647" s="86"/>
      <c r="S647" s="86"/>
      <c r="T647" s="86"/>
      <c r="U647" s="86"/>
      <c r="V647" s="86"/>
      <c r="W647" s="86"/>
      <c r="X647" s="86"/>
      <c r="Y647" s="86"/>
      <c r="Z647" s="86"/>
      <c r="AA647" s="86"/>
      <c r="AB647" s="86"/>
      <c r="AC647" s="86"/>
      <c r="AD647" s="86"/>
    </row>
    <row r="648" spans="16:30">
      <c r="P648" s="86"/>
      <c r="Q648" s="86"/>
      <c r="R648" s="86"/>
      <c r="S648" s="86"/>
      <c r="T648" s="86"/>
      <c r="U648" s="86"/>
      <c r="V648" s="86"/>
      <c r="W648" s="86"/>
      <c r="X648" s="86"/>
      <c r="Y648" s="86"/>
      <c r="Z648" s="86"/>
      <c r="AA648" s="86"/>
      <c r="AB648" s="86"/>
      <c r="AC648" s="86"/>
      <c r="AD648" s="86"/>
    </row>
    <row r="649" spans="16:30">
      <c r="P649" s="86"/>
      <c r="Q649" s="86"/>
      <c r="R649" s="86"/>
      <c r="S649" s="86"/>
      <c r="T649" s="86"/>
      <c r="U649" s="86"/>
      <c r="V649" s="86"/>
      <c r="W649" s="86"/>
      <c r="X649" s="86"/>
      <c r="Y649" s="86"/>
      <c r="Z649" s="86"/>
      <c r="AA649" s="86"/>
      <c r="AB649" s="86"/>
      <c r="AC649" s="86"/>
      <c r="AD649" s="86"/>
    </row>
    <row r="650" spans="16:30">
      <c r="P650" s="86"/>
      <c r="Q650" s="86"/>
      <c r="R650" s="86"/>
      <c r="S650" s="86"/>
      <c r="T650" s="86"/>
      <c r="U650" s="86"/>
      <c r="V650" s="86"/>
      <c r="W650" s="86"/>
      <c r="X650" s="86"/>
      <c r="Y650" s="86"/>
      <c r="Z650" s="86"/>
      <c r="AA650" s="86"/>
      <c r="AB650" s="86"/>
      <c r="AC650" s="86"/>
      <c r="AD650" s="86"/>
    </row>
    <row r="651" spans="16:30">
      <c r="P651" s="86"/>
      <c r="Q651" s="86"/>
      <c r="R651" s="86"/>
      <c r="S651" s="86"/>
      <c r="T651" s="86"/>
      <c r="U651" s="86"/>
      <c r="V651" s="86"/>
      <c r="W651" s="86"/>
      <c r="X651" s="86"/>
      <c r="Y651" s="86"/>
      <c r="Z651" s="86"/>
      <c r="AA651" s="86"/>
      <c r="AB651" s="86"/>
      <c r="AC651" s="86"/>
      <c r="AD651" s="86"/>
    </row>
    <row r="652" spans="16:30">
      <c r="P652" s="86"/>
      <c r="Q652" s="86"/>
      <c r="R652" s="86"/>
      <c r="S652" s="86"/>
      <c r="T652" s="86"/>
      <c r="U652" s="86"/>
      <c r="V652" s="86"/>
      <c r="W652" s="86"/>
      <c r="X652" s="86"/>
      <c r="Y652" s="86"/>
      <c r="Z652" s="86"/>
      <c r="AA652" s="86"/>
      <c r="AB652" s="86"/>
      <c r="AC652" s="86"/>
      <c r="AD652" s="86"/>
    </row>
    <row r="653" spans="16:30">
      <c r="P653" s="86"/>
      <c r="Q653" s="86"/>
      <c r="R653" s="86"/>
      <c r="S653" s="86"/>
      <c r="T653" s="86"/>
      <c r="U653" s="86"/>
      <c r="V653" s="86"/>
      <c r="W653" s="86"/>
      <c r="X653" s="86"/>
      <c r="Y653" s="86"/>
      <c r="Z653" s="86"/>
      <c r="AA653" s="86"/>
      <c r="AB653" s="86"/>
      <c r="AC653" s="86"/>
      <c r="AD653" s="86"/>
    </row>
    <row r="654" spans="16:30">
      <c r="P654" s="86"/>
      <c r="Q654" s="86"/>
      <c r="R654" s="86"/>
      <c r="S654" s="86"/>
      <c r="T654" s="86"/>
      <c r="U654" s="86"/>
      <c r="V654" s="86"/>
      <c r="W654" s="86"/>
      <c r="X654" s="86"/>
      <c r="Y654" s="86"/>
      <c r="Z654" s="86"/>
      <c r="AA654" s="86"/>
      <c r="AB654" s="86"/>
      <c r="AC654" s="86"/>
      <c r="AD654" s="86"/>
    </row>
    <row r="655" spans="16:30">
      <c r="P655" s="86"/>
      <c r="Q655" s="86"/>
      <c r="R655" s="86"/>
      <c r="S655" s="86"/>
      <c r="T655" s="86"/>
      <c r="U655" s="86"/>
      <c r="V655" s="86"/>
      <c r="W655" s="86"/>
      <c r="X655" s="86"/>
      <c r="Y655" s="86"/>
      <c r="Z655" s="86"/>
      <c r="AA655" s="86"/>
      <c r="AB655" s="86"/>
      <c r="AC655" s="86"/>
      <c r="AD655" s="86"/>
    </row>
    <row r="656" spans="16:30">
      <c r="P656" s="86"/>
      <c r="Q656" s="86"/>
      <c r="R656" s="86"/>
      <c r="S656" s="86"/>
      <c r="T656" s="86"/>
      <c r="U656" s="86"/>
      <c r="V656" s="86"/>
      <c r="W656" s="86"/>
      <c r="X656" s="86"/>
      <c r="Y656" s="86"/>
      <c r="Z656" s="86"/>
      <c r="AA656" s="86"/>
      <c r="AB656" s="86"/>
      <c r="AC656" s="86"/>
      <c r="AD656" s="86"/>
    </row>
    <row r="657" spans="16:30">
      <c r="P657" s="86"/>
      <c r="Q657" s="86"/>
      <c r="R657" s="86"/>
      <c r="S657" s="86"/>
      <c r="T657" s="86"/>
      <c r="U657" s="86"/>
      <c r="V657" s="86"/>
      <c r="W657" s="86"/>
      <c r="X657" s="86"/>
      <c r="Y657" s="86"/>
      <c r="Z657" s="86"/>
      <c r="AA657" s="86"/>
      <c r="AB657" s="86"/>
      <c r="AC657" s="86"/>
      <c r="AD657" s="86"/>
    </row>
    <row r="658" spans="16:30">
      <c r="P658" s="86"/>
      <c r="Q658" s="86"/>
      <c r="R658" s="86"/>
      <c r="S658" s="86"/>
      <c r="T658" s="86"/>
      <c r="U658" s="86"/>
      <c r="V658" s="86"/>
      <c r="W658" s="86"/>
      <c r="X658" s="86"/>
      <c r="Y658" s="86"/>
      <c r="Z658" s="86"/>
      <c r="AA658" s="86"/>
      <c r="AB658" s="86"/>
      <c r="AC658" s="86"/>
      <c r="AD658" s="86"/>
    </row>
    <row r="659" spans="16:30">
      <c r="P659" s="86"/>
      <c r="Q659" s="86"/>
      <c r="R659" s="86"/>
      <c r="S659" s="86"/>
      <c r="T659" s="86"/>
      <c r="U659" s="86"/>
      <c r="V659" s="86"/>
      <c r="W659" s="86"/>
      <c r="X659" s="86"/>
      <c r="Y659" s="86"/>
      <c r="Z659" s="86"/>
      <c r="AA659" s="86"/>
      <c r="AB659" s="86"/>
      <c r="AC659" s="86"/>
      <c r="AD659" s="86"/>
    </row>
    <row r="660" spans="16:30">
      <c r="P660" s="86"/>
      <c r="Q660" s="86"/>
      <c r="R660" s="86"/>
      <c r="S660" s="86"/>
      <c r="T660" s="86"/>
      <c r="U660" s="86"/>
      <c r="V660" s="86"/>
      <c r="W660" s="86"/>
      <c r="X660" s="86"/>
      <c r="Y660" s="86"/>
      <c r="Z660" s="86"/>
      <c r="AA660" s="86"/>
      <c r="AB660" s="86"/>
      <c r="AC660" s="86"/>
      <c r="AD660" s="86"/>
    </row>
    <row r="661" spans="16:30">
      <c r="P661" s="86"/>
      <c r="Q661" s="86"/>
      <c r="R661" s="86"/>
      <c r="S661" s="86"/>
      <c r="T661" s="86"/>
      <c r="U661" s="86"/>
      <c r="V661" s="86"/>
      <c r="W661" s="86"/>
      <c r="X661" s="86"/>
      <c r="Y661" s="86"/>
      <c r="Z661" s="86"/>
      <c r="AA661" s="86"/>
      <c r="AB661" s="86"/>
      <c r="AC661" s="86"/>
      <c r="AD661" s="86"/>
    </row>
    <row r="662" spans="16:30">
      <c r="P662" s="86"/>
      <c r="Q662" s="86"/>
      <c r="R662" s="86"/>
      <c r="S662" s="86"/>
      <c r="T662" s="86"/>
      <c r="U662" s="86"/>
      <c r="V662" s="86"/>
      <c r="W662" s="86"/>
      <c r="X662" s="86"/>
      <c r="Y662" s="86"/>
      <c r="Z662" s="86"/>
      <c r="AA662" s="86"/>
      <c r="AB662" s="86"/>
      <c r="AC662" s="86"/>
      <c r="AD662" s="86"/>
    </row>
    <row r="663" spans="16:30">
      <c r="P663" s="86"/>
      <c r="Q663" s="86"/>
      <c r="R663" s="86"/>
      <c r="S663" s="86"/>
      <c r="T663" s="86"/>
      <c r="U663" s="86"/>
      <c r="V663" s="86"/>
      <c r="W663" s="86"/>
      <c r="X663" s="86"/>
      <c r="Y663" s="86"/>
      <c r="Z663" s="86"/>
      <c r="AA663" s="86"/>
      <c r="AB663" s="86"/>
      <c r="AC663" s="86"/>
      <c r="AD663" s="86"/>
    </row>
    <row r="664" spans="16:30">
      <c r="P664" s="86"/>
      <c r="Q664" s="86"/>
      <c r="R664" s="86"/>
      <c r="S664" s="86"/>
      <c r="T664" s="86"/>
      <c r="U664" s="86"/>
      <c r="V664" s="86"/>
      <c r="W664" s="86"/>
      <c r="X664" s="86"/>
      <c r="Y664" s="86"/>
      <c r="Z664" s="86"/>
      <c r="AA664" s="86"/>
      <c r="AB664" s="86"/>
      <c r="AC664" s="86"/>
      <c r="AD664" s="86"/>
    </row>
    <row r="665" spans="16:30">
      <c r="P665" s="86"/>
      <c r="Q665" s="86"/>
      <c r="R665" s="86"/>
      <c r="S665" s="86"/>
      <c r="T665" s="86"/>
      <c r="U665" s="86"/>
      <c r="V665" s="86"/>
      <c r="W665" s="86"/>
      <c r="X665" s="86"/>
      <c r="Y665" s="86"/>
      <c r="Z665" s="86"/>
      <c r="AA665" s="86"/>
      <c r="AB665" s="86"/>
      <c r="AC665" s="86"/>
      <c r="AD665" s="86"/>
    </row>
    <row r="666" spans="16:30">
      <c r="P666" s="86"/>
      <c r="Q666" s="86"/>
      <c r="R666" s="86"/>
      <c r="S666" s="86"/>
      <c r="T666" s="86"/>
      <c r="U666" s="86"/>
      <c r="V666" s="86"/>
      <c r="W666" s="86"/>
      <c r="X666" s="86"/>
      <c r="Y666" s="86"/>
      <c r="Z666" s="86"/>
      <c r="AA666" s="86"/>
      <c r="AB666" s="86"/>
      <c r="AC666" s="86"/>
      <c r="AD666" s="86"/>
    </row>
    <row r="667" spans="16:30">
      <c r="P667" s="86"/>
      <c r="Q667" s="86"/>
      <c r="R667" s="86"/>
      <c r="S667" s="86"/>
      <c r="T667" s="86"/>
      <c r="U667" s="86"/>
      <c r="V667" s="86"/>
      <c r="W667" s="86"/>
      <c r="X667" s="86"/>
      <c r="Y667" s="86"/>
      <c r="Z667" s="86"/>
      <c r="AA667" s="86"/>
      <c r="AB667" s="86"/>
      <c r="AC667" s="86"/>
      <c r="AD667" s="86"/>
    </row>
    <row r="668" spans="16:30">
      <c r="P668" s="86"/>
      <c r="Q668" s="86"/>
      <c r="R668" s="86"/>
      <c r="S668" s="86"/>
      <c r="T668" s="86"/>
      <c r="U668" s="86"/>
      <c r="V668" s="86"/>
      <c r="W668" s="86"/>
      <c r="X668" s="86"/>
      <c r="Y668" s="86"/>
      <c r="Z668" s="86"/>
      <c r="AA668" s="86"/>
      <c r="AB668" s="86"/>
      <c r="AC668" s="86"/>
      <c r="AD668" s="86"/>
    </row>
    <row r="669" spans="16:30">
      <c r="P669" s="86"/>
      <c r="Q669" s="86"/>
      <c r="R669" s="86"/>
      <c r="S669" s="86"/>
      <c r="T669" s="86"/>
      <c r="U669" s="86"/>
      <c r="V669" s="86"/>
      <c r="W669" s="86"/>
      <c r="X669" s="86"/>
      <c r="Y669" s="86"/>
      <c r="Z669" s="86"/>
      <c r="AA669" s="86"/>
      <c r="AB669" s="86"/>
      <c r="AC669" s="86"/>
      <c r="AD669" s="86"/>
    </row>
    <row r="670" spans="16:30">
      <c r="P670" s="86"/>
      <c r="Q670" s="86"/>
      <c r="R670" s="86"/>
      <c r="S670" s="86"/>
      <c r="T670" s="86"/>
      <c r="U670" s="86"/>
      <c r="V670" s="86"/>
      <c r="W670" s="86"/>
      <c r="X670" s="86"/>
      <c r="Y670" s="86"/>
      <c r="Z670" s="86"/>
      <c r="AA670" s="86"/>
      <c r="AB670" s="86"/>
      <c r="AC670" s="86"/>
      <c r="AD670" s="86"/>
    </row>
    <row r="671" spans="16:30">
      <c r="P671" s="86"/>
      <c r="Q671" s="86"/>
      <c r="R671" s="86"/>
      <c r="S671" s="86"/>
      <c r="T671" s="86"/>
      <c r="U671" s="86"/>
      <c r="V671" s="86"/>
      <c r="W671" s="86"/>
      <c r="X671" s="86"/>
      <c r="Y671" s="86"/>
      <c r="Z671" s="86"/>
      <c r="AA671" s="86"/>
      <c r="AB671" s="86"/>
      <c r="AC671" s="86"/>
      <c r="AD671" s="86"/>
    </row>
    <row r="672" spans="16:30">
      <c r="P672" s="86"/>
      <c r="Q672" s="86"/>
      <c r="R672" s="86"/>
      <c r="S672" s="86"/>
      <c r="T672" s="86"/>
      <c r="U672" s="86"/>
      <c r="V672" s="86"/>
      <c r="W672" s="86"/>
      <c r="X672" s="86"/>
      <c r="Y672" s="86"/>
      <c r="Z672" s="86"/>
      <c r="AA672" s="86"/>
      <c r="AB672" s="86"/>
      <c r="AC672" s="86"/>
      <c r="AD672" s="86"/>
    </row>
    <row r="673" spans="16:30">
      <c r="P673" s="86"/>
      <c r="Q673" s="86"/>
      <c r="R673" s="86"/>
      <c r="S673" s="86"/>
      <c r="T673" s="86"/>
      <c r="U673" s="86"/>
      <c r="V673" s="86"/>
      <c r="W673" s="86"/>
      <c r="X673" s="86"/>
      <c r="Y673" s="86"/>
      <c r="Z673" s="86"/>
      <c r="AA673" s="86"/>
      <c r="AB673" s="86"/>
      <c r="AC673" s="86"/>
      <c r="AD673" s="86"/>
    </row>
    <row r="674" spans="16:30">
      <c r="P674" s="86"/>
      <c r="Q674" s="86"/>
      <c r="R674" s="86"/>
      <c r="S674" s="86"/>
      <c r="T674" s="86"/>
      <c r="U674" s="86"/>
      <c r="V674" s="86"/>
      <c r="W674" s="86"/>
      <c r="X674" s="86"/>
      <c r="Y674" s="86"/>
      <c r="Z674" s="86"/>
      <c r="AA674" s="86"/>
      <c r="AB674" s="86"/>
      <c r="AC674" s="86"/>
      <c r="AD674" s="86"/>
    </row>
    <row r="675" spans="16:30">
      <c r="P675" s="86"/>
      <c r="Q675" s="86"/>
      <c r="R675" s="86"/>
      <c r="S675" s="86"/>
      <c r="T675" s="86"/>
      <c r="U675" s="86"/>
      <c r="V675" s="86"/>
      <c r="W675" s="86"/>
      <c r="X675" s="86"/>
      <c r="Y675" s="86"/>
      <c r="Z675" s="86"/>
      <c r="AA675" s="86"/>
      <c r="AB675" s="86"/>
      <c r="AC675" s="86"/>
      <c r="AD675" s="86"/>
    </row>
    <row r="676" spans="16:30">
      <c r="P676" s="86"/>
      <c r="Q676" s="86"/>
      <c r="R676" s="86"/>
      <c r="S676" s="86"/>
      <c r="T676" s="86"/>
      <c r="U676" s="86"/>
      <c r="V676" s="86"/>
      <c r="W676" s="86"/>
      <c r="X676" s="86"/>
      <c r="Y676" s="86"/>
      <c r="Z676" s="86"/>
      <c r="AA676" s="86"/>
      <c r="AB676" s="86"/>
      <c r="AC676" s="86"/>
      <c r="AD676" s="86"/>
    </row>
    <row r="677" spans="16:30">
      <c r="P677" s="86"/>
      <c r="Q677" s="86"/>
      <c r="R677" s="86"/>
      <c r="S677" s="86"/>
      <c r="T677" s="86"/>
      <c r="U677" s="86"/>
      <c r="V677" s="86"/>
      <c r="W677" s="86"/>
      <c r="X677" s="86"/>
      <c r="Y677" s="86"/>
      <c r="Z677" s="86"/>
      <c r="AA677" s="86"/>
      <c r="AB677" s="86"/>
      <c r="AC677" s="86"/>
      <c r="AD677" s="86"/>
    </row>
    <row r="678" spans="16:30">
      <c r="P678" s="86"/>
      <c r="Q678" s="86"/>
      <c r="R678" s="86"/>
      <c r="S678" s="86"/>
      <c r="T678" s="86"/>
      <c r="U678" s="86"/>
      <c r="V678" s="86"/>
      <c r="W678" s="86"/>
      <c r="X678" s="86"/>
      <c r="Y678" s="86"/>
      <c r="Z678" s="86"/>
      <c r="AA678" s="86"/>
      <c r="AB678" s="86"/>
      <c r="AC678" s="86"/>
      <c r="AD678" s="86"/>
    </row>
    <row r="679" spans="16:30">
      <c r="P679" s="86"/>
      <c r="Q679" s="86"/>
      <c r="R679" s="86"/>
      <c r="S679" s="86"/>
      <c r="T679" s="86"/>
      <c r="U679" s="86"/>
      <c r="V679" s="86"/>
      <c r="W679" s="86"/>
      <c r="X679" s="86"/>
      <c r="Y679" s="86"/>
      <c r="Z679" s="86"/>
      <c r="AA679" s="86"/>
      <c r="AB679" s="86"/>
      <c r="AC679" s="86"/>
      <c r="AD679" s="86"/>
    </row>
    <row r="680" spans="16:30">
      <c r="P680" s="86"/>
      <c r="Q680" s="86"/>
      <c r="R680" s="86"/>
      <c r="S680" s="86"/>
      <c r="T680" s="86"/>
      <c r="U680" s="86"/>
      <c r="V680" s="86"/>
      <c r="W680" s="86"/>
      <c r="X680" s="86"/>
      <c r="Y680" s="86"/>
      <c r="Z680" s="86"/>
      <c r="AA680" s="86"/>
      <c r="AB680" s="86"/>
      <c r="AC680" s="86"/>
      <c r="AD680" s="86"/>
    </row>
    <row r="681" spans="16:30">
      <c r="P681" s="86"/>
      <c r="Q681" s="86"/>
      <c r="R681" s="86"/>
      <c r="S681" s="86"/>
      <c r="T681" s="86"/>
      <c r="U681" s="86"/>
      <c r="V681" s="86"/>
      <c r="W681" s="86"/>
      <c r="X681" s="86"/>
      <c r="Y681" s="86"/>
      <c r="Z681" s="86"/>
      <c r="AA681" s="86"/>
      <c r="AB681" s="86"/>
      <c r="AC681" s="86"/>
      <c r="AD681" s="86"/>
    </row>
    <row r="682" spans="16:30">
      <c r="P682" s="86"/>
      <c r="Q682" s="86"/>
      <c r="R682" s="86"/>
      <c r="S682" s="86"/>
      <c r="T682" s="86"/>
      <c r="U682" s="86"/>
      <c r="V682" s="86"/>
      <c r="W682" s="86"/>
      <c r="X682" s="86"/>
      <c r="Y682" s="86"/>
      <c r="Z682" s="86"/>
      <c r="AA682" s="86"/>
      <c r="AB682" s="86"/>
      <c r="AC682" s="86"/>
      <c r="AD682" s="86"/>
    </row>
    <row r="683" spans="16:30">
      <c r="P683" s="86"/>
      <c r="Q683" s="86"/>
      <c r="R683" s="86"/>
      <c r="S683" s="86"/>
      <c r="T683" s="86"/>
      <c r="U683" s="86"/>
      <c r="V683" s="86"/>
      <c r="W683" s="86"/>
      <c r="X683" s="86"/>
      <c r="Y683" s="86"/>
      <c r="Z683" s="86"/>
      <c r="AA683" s="86"/>
      <c r="AB683" s="86"/>
      <c r="AC683" s="86"/>
      <c r="AD683" s="86"/>
    </row>
    <row r="684" spans="16:30">
      <c r="P684" s="86"/>
      <c r="Q684" s="86"/>
      <c r="R684" s="86"/>
      <c r="S684" s="86"/>
      <c r="T684" s="86"/>
      <c r="U684" s="86"/>
      <c r="V684" s="86"/>
      <c r="W684" s="86"/>
      <c r="X684" s="86"/>
      <c r="Y684" s="86"/>
      <c r="Z684" s="86"/>
      <c r="AA684" s="86"/>
      <c r="AB684" s="86"/>
      <c r="AC684" s="86"/>
      <c r="AD684" s="86"/>
    </row>
    <row r="685" spans="16:30">
      <c r="P685" s="86"/>
      <c r="Q685" s="86"/>
      <c r="R685" s="86"/>
      <c r="S685" s="86"/>
      <c r="T685" s="86"/>
      <c r="U685" s="86"/>
      <c r="V685" s="86"/>
      <c r="W685" s="86"/>
      <c r="X685" s="86"/>
      <c r="Y685" s="86"/>
      <c r="Z685" s="86"/>
      <c r="AA685" s="86"/>
      <c r="AB685" s="86"/>
      <c r="AC685" s="86"/>
      <c r="AD685" s="86"/>
    </row>
    <row r="686" spans="16:30">
      <c r="P686" s="86"/>
      <c r="Q686" s="86"/>
      <c r="R686" s="86"/>
      <c r="S686" s="86"/>
      <c r="T686" s="86"/>
      <c r="U686" s="86"/>
      <c r="V686" s="86"/>
      <c r="W686" s="86"/>
      <c r="X686" s="86"/>
      <c r="Y686" s="86"/>
      <c r="Z686" s="86"/>
      <c r="AA686" s="86"/>
      <c r="AB686" s="86"/>
      <c r="AC686" s="86"/>
      <c r="AD686" s="86"/>
    </row>
    <row r="687" spans="16:30">
      <c r="P687" s="86"/>
      <c r="Q687" s="86"/>
      <c r="R687" s="86"/>
      <c r="S687" s="86"/>
      <c r="T687" s="86"/>
      <c r="U687" s="86"/>
      <c r="V687" s="86"/>
      <c r="W687" s="86"/>
      <c r="X687" s="86"/>
      <c r="Y687" s="86"/>
      <c r="Z687" s="86"/>
      <c r="AA687" s="86"/>
      <c r="AB687" s="86"/>
      <c r="AC687" s="86"/>
      <c r="AD687" s="86"/>
    </row>
    <row r="688" spans="16:30">
      <c r="P688" s="86"/>
      <c r="Q688" s="86"/>
      <c r="R688" s="86"/>
      <c r="S688" s="86"/>
      <c r="T688" s="86"/>
      <c r="U688" s="86"/>
      <c r="V688" s="86"/>
      <c r="W688" s="86"/>
      <c r="X688" s="86"/>
      <c r="Y688" s="86"/>
      <c r="Z688" s="86"/>
      <c r="AA688" s="86"/>
      <c r="AB688" s="86"/>
      <c r="AC688" s="86"/>
      <c r="AD688" s="86"/>
    </row>
    <row r="689" spans="16:30">
      <c r="P689" s="86"/>
      <c r="Q689" s="86"/>
      <c r="R689" s="86"/>
      <c r="S689" s="86"/>
      <c r="T689" s="86"/>
      <c r="U689" s="86"/>
      <c r="V689" s="86"/>
      <c r="W689" s="86"/>
      <c r="X689" s="86"/>
      <c r="Y689" s="86"/>
      <c r="Z689" s="86"/>
      <c r="AA689" s="86"/>
      <c r="AB689" s="86"/>
      <c r="AC689" s="86"/>
      <c r="AD689" s="86"/>
    </row>
    <row r="690" spans="16:30">
      <c r="P690" s="86"/>
      <c r="Q690" s="86"/>
      <c r="R690" s="86"/>
      <c r="S690" s="86"/>
      <c r="T690" s="86"/>
      <c r="U690" s="86"/>
      <c r="V690" s="86"/>
      <c r="W690" s="86"/>
      <c r="X690" s="86"/>
      <c r="Y690" s="86"/>
      <c r="Z690" s="86"/>
      <c r="AA690" s="86"/>
      <c r="AB690" s="86"/>
      <c r="AC690" s="86"/>
      <c r="AD690" s="86"/>
    </row>
    <row r="691" spans="16:30">
      <c r="P691" s="86"/>
      <c r="Q691" s="86"/>
      <c r="R691" s="86"/>
      <c r="S691" s="86"/>
      <c r="T691" s="86"/>
      <c r="U691" s="86"/>
      <c r="V691" s="86"/>
      <c r="W691" s="86"/>
      <c r="X691" s="86"/>
      <c r="Y691" s="86"/>
      <c r="Z691" s="86"/>
      <c r="AA691" s="86"/>
      <c r="AB691" s="86"/>
      <c r="AC691" s="86"/>
      <c r="AD691" s="86"/>
    </row>
    <row r="692" spans="16:30">
      <c r="P692" s="86"/>
      <c r="Q692" s="86"/>
      <c r="R692" s="86"/>
      <c r="S692" s="86"/>
      <c r="T692" s="86"/>
      <c r="U692" s="86"/>
      <c r="V692" s="86"/>
      <c r="W692" s="86"/>
      <c r="X692" s="86"/>
      <c r="Y692" s="86"/>
      <c r="Z692" s="86"/>
      <c r="AA692" s="86"/>
      <c r="AB692" s="86"/>
      <c r="AC692" s="86"/>
      <c r="AD692" s="86"/>
    </row>
    <row r="693" spans="16:30">
      <c r="P693" s="86"/>
      <c r="Q693" s="86"/>
      <c r="R693" s="86"/>
      <c r="S693" s="86"/>
      <c r="T693" s="86"/>
      <c r="U693" s="86"/>
      <c r="V693" s="86"/>
      <c r="W693" s="86"/>
      <c r="X693" s="86"/>
      <c r="Y693" s="86"/>
      <c r="Z693" s="86"/>
      <c r="AA693" s="86"/>
      <c r="AB693" s="86"/>
      <c r="AC693" s="86"/>
      <c r="AD693" s="86"/>
    </row>
    <row r="694" spans="16:30">
      <c r="P694" s="86"/>
      <c r="Q694" s="86"/>
      <c r="R694" s="86"/>
      <c r="S694" s="86"/>
      <c r="T694" s="86"/>
      <c r="U694" s="86"/>
      <c r="V694" s="86"/>
      <c r="W694" s="86"/>
      <c r="X694" s="86"/>
      <c r="Y694" s="86"/>
      <c r="Z694" s="86"/>
      <c r="AA694" s="86"/>
      <c r="AB694" s="86"/>
      <c r="AC694" s="86"/>
      <c r="AD694" s="86"/>
    </row>
    <row r="695" spans="16:30">
      <c r="P695" s="86"/>
      <c r="Q695" s="86"/>
      <c r="R695" s="86"/>
      <c r="S695" s="86"/>
      <c r="T695" s="86"/>
      <c r="U695" s="86"/>
      <c r="V695" s="86"/>
      <c r="W695" s="86"/>
      <c r="X695" s="86"/>
      <c r="Y695" s="86"/>
      <c r="Z695" s="86"/>
      <c r="AA695" s="86"/>
      <c r="AB695" s="86"/>
      <c r="AC695" s="86"/>
      <c r="AD695" s="86"/>
    </row>
    <row r="696" spans="16:30">
      <c r="P696" s="86"/>
      <c r="Q696" s="86"/>
      <c r="R696" s="86"/>
      <c r="S696" s="86"/>
      <c r="T696" s="86"/>
      <c r="U696" s="86"/>
      <c r="V696" s="86"/>
      <c r="W696" s="86"/>
      <c r="X696" s="86"/>
      <c r="Y696" s="86"/>
      <c r="Z696" s="86"/>
      <c r="AA696" s="86"/>
      <c r="AB696" s="86"/>
      <c r="AC696" s="86"/>
      <c r="AD696" s="86"/>
    </row>
    <row r="697" spans="16:30">
      <c r="P697" s="86"/>
      <c r="Q697" s="86"/>
      <c r="R697" s="86"/>
      <c r="S697" s="86"/>
      <c r="T697" s="86"/>
      <c r="U697" s="86"/>
      <c r="V697" s="86"/>
      <c r="W697" s="86"/>
      <c r="X697" s="86"/>
      <c r="Y697" s="86"/>
      <c r="Z697" s="86"/>
      <c r="AA697" s="86"/>
      <c r="AB697" s="86"/>
      <c r="AC697" s="86"/>
      <c r="AD697" s="86"/>
    </row>
    <row r="698" spans="16:30">
      <c r="P698" s="86"/>
      <c r="Q698" s="86"/>
      <c r="R698" s="86"/>
      <c r="S698" s="86"/>
      <c r="T698" s="86"/>
      <c r="U698" s="86"/>
      <c r="V698" s="86"/>
      <c r="W698" s="86"/>
      <c r="X698" s="86"/>
      <c r="Y698" s="86"/>
      <c r="Z698" s="86"/>
      <c r="AA698" s="86"/>
      <c r="AB698" s="86"/>
      <c r="AC698" s="86"/>
      <c r="AD698" s="86"/>
    </row>
    <row r="699" spans="16:30">
      <c r="P699" s="86"/>
      <c r="Q699" s="86"/>
      <c r="R699" s="86"/>
      <c r="S699" s="86"/>
      <c r="T699" s="86"/>
      <c r="U699" s="86"/>
      <c r="V699" s="86"/>
      <c r="W699" s="86"/>
      <c r="X699" s="86"/>
      <c r="Y699" s="86"/>
      <c r="Z699" s="86"/>
      <c r="AA699" s="86"/>
      <c r="AB699" s="86"/>
      <c r="AC699" s="86"/>
      <c r="AD699" s="86"/>
    </row>
    <row r="700" spans="16:30">
      <c r="P700" s="86"/>
      <c r="Q700" s="86"/>
      <c r="R700" s="86"/>
      <c r="S700" s="86"/>
      <c r="T700" s="86"/>
      <c r="U700" s="86"/>
      <c r="V700" s="86"/>
      <c r="W700" s="86"/>
      <c r="X700" s="86"/>
      <c r="Y700" s="86"/>
      <c r="Z700" s="86"/>
      <c r="AA700" s="86"/>
      <c r="AB700" s="86"/>
      <c r="AC700" s="86"/>
      <c r="AD700" s="86"/>
    </row>
    <row r="701" spans="16:30">
      <c r="P701" s="86"/>
      <c r="Q701" s="86"/>
      <c r="R701" s="86"/>
      <c r="S701" s="86"/>
      <c r="T701" s="86"/>
      <c r="U701" s="86"/>
      <c r="V701" s="86"/>
      <c r="W701" s="86"/>
      <c r="X701" s="86"/>
      <c r="Y701" s="86"/>
      <c r="Z701" s="86"/>
      <c r="AA701" s="86"/>
      <c r="AB701" s="86"/>
      <c r="AC701" s="86"/>
      <c r="AD701" s="86"/>
    </row>
    <row r="702" spans="16:30">
      <c r="P702" s="86"/>
      <c r="Q702" s="86"/>
      <c r="R702" s="86"/>
      <c r="S702" s="86"/>
      <c r="T702" s="86"/>
      <c r="U702" s="86"/>
      <c r="V702" s="86"/>
      <c r="W702" s="86"/>
      <c r="X702" s="86"/>
      <c r="Y702" s="86"/>
      <c r="Z702" s="86"/>
      <c r="AA702" s="86"/>
      <c r="AB702" s="86"/>
      <c r="AC702" s="86"/>
      <c r="AD702" s="86"/>
    </row>
    <row r="703" spans="16:30">
      <c r="P703" s="86"/>
      <c r="Q703" s="86"/>
      <c r="R703" s="86"/>
      <c r="S703" s="86"/>
      <c r="T703" s="86"/>
      <c r="U703" s="86"/>
      <c r="V703" s="86"/>
      <c r="W703" s="86"/>
      <c r="X703" s="86"/>
      <c r="Y703" s="86"/>
      <c r="Z703" s="86"/>
      <c r="AA703" s="86"/>
      <c r="AB703" s="86"/>
      <c r="AC703" s="86"/>
      <c r="AD703" s="86"/>
    </row>
    <row r="704" spans="16:30">
      <c r="P704" s="86"/>
      <c r="Q704" s="86"/>
      <c r="R704" s="86"/>
      <c r="S704" s="86"/>
      <c r="T704" s="86"/>
      <c r="U704" s="86"/>
      <c r="V704" s="86"/>
      <c r="W704" s="86"/>
      <c r="X704" s="86"/>
      <c r="Y704" s="86"/>
      <c r="Z704" s="86"/>
      <c r="AA704" s="86"/>
      <c r="AB704" s="86"/>
      <c r="AC704" s="86"/>
      <c r="AD704" s="86"/>
    </row>
    <row r="705" spans="16:30">
      <c r="P705" s="86"/>
      <c r="Q705" s="86"/>
      <c r="R705" s="86"/>
      <c r="S705" s="86"/>
      <c r="T705" s="86"/>
      <c r="U705" s="86"/>
      <c r="V705" s="86"/>
      <c r="W705" s="86"/>
      <c r="X705" s="86"/>
      <c r="Y705" s="86"/>
      <c r="Z705" s="86"/>
      <c r="AA705" s="86"/>
      <c r="AB705" s="86"/>
      <c r="AC705" s="86"/>
      <c r="AD705" s="86"/>
    </row>
    <row r="706" spans="16:30">
      <c r="P706" s="86"/>
      <c r="Q706" s="86"/>
      <c r="R706" s="86"/>
      <c r="S706" s="86"/>
      <c r="T706" s="86"/>
      <c r="U706" s="86"/>
      <c r="V706" s="86"/>
      <c r="W706" s="86"/>
      <c r="X706" s="86"/>
      <c r="Y706" s="86"/>
      <c r="Z706" s="86"/>
      <c r="AA706" s="86"/>
      <c r="AB706" s="86"/>
      <c r="AC706" s="86"/>
      <c r="AD706" s="86"/>
    </row>
    <row r="707" spans="16:30">
      <c r="P707" s="86"/>
      <c r="Q707" s="86"/>
      <c r="R707" s="86"/>
      <c r="S707" s="86"/>
      <c r="T707" s="86"/>
      <c r="U707" s="86"/>
      <c r="V707" s="86"/>
      <c r="W707" s="86"/>
      <c r="X707" s="86"/>
      <c r="Y707" s="86"/>
      <c r="Z707" s="86"/>
      <c r="AA707" s="86"/>
      <c r="AB707" s="86"/>
      <c r="AC707" s="86"/>
      <c r="AD707" s="86"/>
    </row>
    <row r="708" spans="16:30">
      <c r="P708" s="86"/>
      <c r="Q708" s="86"/>
      <c r="R708" s="86"/>
      <c r="S708" s="86"/>
      <c r="T708" s="86"/>
      <c r="U708" s="86"/>
      <c r="V708" s="86"/>
      <c r="W708" s="86"/>
      <c r="X708" s="86"/>
      <c r="Y708" s="86"/>
      <c r="Z708" s="86"/>
      <c r="AA708" s="86"/>
      <c r="AB708" s="86"/>
      <c r="AC708" s="86"/>
      <c r="AD708" s="86"/>
    </row>
    <row r="709" spans="16:30">
      <c r="P709" s="86"/>
      <c r="Q709" s="86"/>
      <c r="R709" s="86"/>
      <c r="S709" s="86"/>
      <c r="T709" s="86"/>
      <c r="U709" s="86"/>
      <c r="V709" s="86"/>
      <c r="W709" s="86"/>
      <c r="X709" s="86"/>
      <c r="Y709" s="86"/>
      <c r="Z709" s="86"/>
      <c r="AA709" s="86"/>
      <c r="AB709" s="86"/>
      <c r="AC709" s="86"/>
      <c r="AD709" s="86"/>
    </row>
    <row r="710" spans="16:30">
      <c r="P710" s="86"/>
      <c r="Q710" s="86"/>
      <c r="R710" s="86"/>
      <c r="S710" s="86"/>
      <c r="T710" s="86"/>
      <c r="U710" s="86"/>
      <c r="V710" s="86"/>
      <c r="W710" s="86"/>
      <c r="X710" s="86"/>
      <c r="Y710" s="86"/>
      <c r="Z710" s="86"/>
      <c r="AA710" s="86"/>
      <c r="AB710" s="86"/>
      <c r="AC710" s="86"/>
      <c r="AD710" s="86"/>
    </row>
    <row r="711" spans="16:30">
      <c r="P711" s="86"/>
      <c r="Q711" s="86"/>
      <c r="R711" s="86"/>
      <c r="S711" s="86"/>
      <c r="T711" s="86"/>
      <c r="U711" s="86"/>
      <c r="V711" s="86"/>
      <c r="W711" s="86"/>
      <c r="X711" s="86"/>
      <c r="Y711" s="86"/>
      <c r="Z711" s="86"/>
      <c r="AA711" s="86"/>
      <c r="AB711" s="86"/>
      <c r="AC711" s="86"/>
      <c r="AD711" s="86"/>
    </row>
    <row r="712" spans="16:30">
      <c r="P712" s="86"/>
      <c r="Q712" s="86"/>
      <c r="R712" s="86"/>
      <c r="S712" s="86"/>
      <c r="T712" s="86"/>
      <c r="U712" s="86"/>
      <c r="V712" s="86"/>
      <c r="W712" s="86"/>
      <c r="X712" s="86"/>
      <c r="Y712" s="86"/>
      <c r="Z712" s="86"/>
      <c r="AA712" s="86"/>
      <c r="AB712" s="86"/>
      <c r="AC712" s="86"/>
      <c r="AD712" s="86"/>
    </row>
    <row r="713" spans="16:30">
      <c r="P713" s="86"/>
      <c r="Q713" s="86"/>
      <c r="R713" s="86"/>
      <c r="S713" s="86"/>
      <c r="T713" s="86"/>
      <c r="U713" s="86"/>
      <c r="V713" s="86"/>
      <c r="W713" s="86"/>
      <c r="X713" s="86"/>
      <c r="Y713" s="86"/>
      <c r="Z713" s="86"/>
      <c r="AA713" s="86"/>
      <c r="AB713" s="86"/>
      <c r="AC713" s="86"/>
      <c r="AD713" s="86"/>
    </row>
    <row r="714" spans="16:30">
      <c r="P714" s="86"/>
      <c r="Q714" s="86"/>
      <c r="R714" s="86"/>
      <c r="S714" s="86"/>
      <c r="T714" s="86"/>
      <c r="U714" s="86"/>
      <c r="V714" s="86"/>
      <c r="W714" s="86"/>
      <c r="X714" s="86"/>
      <c r="Y714" s="86"/>
      <c r="Z714" s="86"/>
      <c r="AA714" s="86"/>
      <c r="AB714" s="86"/>
      <c r="AC714" s="86"/>
      <c r="AD714" s="86"/>
    </row>
    <row r="715" spans="16:30">
      <c r="P715" s="86"/>
      <c r="Q715" s="86"/>
      <c r="R715" s="86"/>
      <c r="S715" s="86"/>
      <c r="T715" s="86"/>
      <c r="U715" s="86"/>
      <c r="V715" s="86"/>
      <c r="W715" s="86"/>
      <c r="X715" s="86"/>
      <c r="Y715" s="86"/>
      <c r="Z715" s="86"/>
      <c r="AA715" s="86"/>
      <c r="AB715" s="86"/>
      <c r="AC715" s="86"/>
      <c r="AD715" s="86"/>
    </row>
    <row r="716" spans="16:30">
      <c r="P716" s="86"/>
      <c r="Q716" s="86"/>
      <c r="R716" s="86"/>
      <c r="S716" s="86"/>
      <c r="T716" s="86"/>
      <c r="U716" s="86"/>
      <c r="V716" s="86"/>
      <c r="W716" s="86"/>
      <c r="X716" s="86"/>
      <c r="Y716" s="86"/>
      <c r="Z716" s="86"/>
      <c r="AA716" s="86"/>
      <c r="AB716" s="86"/>
      <c r="AC716" s="86"/>
      <c r="AD716" s="86"/>
    </row>
    <row r="717" spans="16:30">
      <c r="P717" s="86"/>
      <c r="Q717" s="86"/>
      <c r="R717" s="86"/>
      <c r="S717" s="86"/>
      <c r="T717" s="86"/>
      <c r="U717" s="86"/>
      <c r="V717" s="86"/>
      <c r="W717" s="86"/>
      <c r="X717" s="86"/>
      <c r="Y717" s="86"/>
      <c r="Z717" s="86"/>
      <c r="AA717" s="86"/>
      <c r="AB717" s="86"/>
      <c r="AC717" s="86"/>
      <c r="AD717" s="86"/>
    </row>
    <row r="718" spans="16:30">
      <c r="P718" s="86"/>
      <c r="Q718" s="86"/>
      <c r="R718" s="86"/>
      <c r="S718" s="86"/>
      <c r="T718" s="86"/>
      <c r="U718" s="86"/>
      <c r="V718" s="86"/>
      <c r="W718" s="86"/>
      <c r="X718" s="86"/>
      <c r="Y718" s="86"/>
      <c r="Z718" s="86"/>
      <c r="AA718" s="86"/>
      <c r="AB718" s="86"/>
      <c r="AC718" s="86"/>
      <c r="AD718" s="86"/>
    </row>
    <row r="719" spans="16:30">
      <c r="P719" s="86"/>
      <c r="Q719" s="86"/>
      <c r="R719" s="86"/>
      <c r="S719" s="86"/>
      <c r="T719" s="86"/>
      <c r="U719" s="86"/>
      <c r="V719" s="86"/>
      <c r="W719" s="86"/>
      <c r="X719" s="86"/>
      <c r="Y719" s="86"/>
      <c r="Z719" s="86"/>
      <c r="AA719" s="86"/>
      <c r="AB719" s="86"/>
      <c r="AC719" s="86"/>
      <c r="AD719" s="86"/>
    </row>
    <row r="720" spans="16:30">
      <c r="P720" s="86"/>
      <c r="Q720" s="86"/>
      <c r="R720" s="86"/>
      <c r="S720" s="86"/>
      <c r="T720" s="86"/>
      <c r="U720" s="86"/>
      <c r="V720" s="86"/>
      <c r="W720" s="86"/>
      <c r="X720" s="86"/>
      <c r="Y720" s="86"/>
      <c r="Z720" s="86"/>
      <c r="AA720" s="86"/>
      <c r="AB720" s="86"/>
      <c r="AC720" s="86"/>
      <c r="AD720" s="86"/>
    </row>
    <row r="721" spans="16:30">
      <c r="P721" s="86"/>
      <c r="Q721" s="86"/>
      <c r="R721" s="86"/>
      <c r="S721" s="86"/>
      <c r="T721" s="86"/>
      <c r="U721" s="86"/>
      <c r="V721" s="86"/>
      <c r="W721" s="86"/>
      <c r="X721" s="86"/>
      <c r="Y721" s="86"/>
      <c r="Z721" s="86"/>
      <c r="AA721" s="86"/>
      <c r="AB721" s="86"/>
      <c r="AC721" s="86"/>
      <c r="AD721" s="86"/>
    </row>
    <row r="722" spans="16:30">
      <c r="P722" s="86"/>
      <c r="Q722" s="86"/>
      <c r="R722" s="86"/>
      <c r="S722" s="86"/>
      <c r="T722" s="86"/>
      <c r="U722" s="86"/>
      <c r="V722" s="86"/>
      <c r="W722" s="86"/>
      <c r="X722" s="86"/>
      <c r="Y722" s="86"/>
      <c r="Z722" s="86"/>
      <c r="AA722" s="86"/>
      <c r="AB722" s="86"/>
      <c r="AC722" s="86"/>
      <c r="AD722" s="86"/>
    </row>
    <row r="723" spans="16:30">
      <c r="P723" s="86"/>
      <c r="Q723" s="86"/>
      <c r="R723" s="86"/>
      <c r="S723" s="86"/>
      <c r="T723" s="86"/>
      <c r="U723" s="86"/>
      <c r="V723" s="86"/>
      <c r="W723" s="86"/>
      <c r="X723" s="86"/>
      <c r="Y723" s="86"/>
      <c r="Z723" s="86"/>
      <c r="AA723" s="86"/>
      <c r="AB723" s="86"/>
      <c r="AC723" s="86"/>
      <c r="AD723" s="86"/>
    </row>
    <row r="724" spans="16:30">
      <c r="P724" s="86"/>
      <c r="Q724" s="86"/>
      <c r="R724" s="86"/>
      <c r="S724" s="86"/>
      <c r="T724" s="86"/>
      <c r="U724" s="86"/>
      <c r="V724" s="86"/>
      <c r="W724" s="86"/>
      <c r="X724" s="86"/>
      <c r="Y724" s="86"/>
      <c r="Z724" s="86"/>
      <c r="AA724" s="86"/>
      <c r="AB724" s="86"/>
      <c r="AC724" s="86"/>
      <c r="AD724" s="86"/>
    </row>
    <row r="725" spans="16:30">
      <c r="P725" s="86"/>
      <c r="Q725" s="86"/>
      <c r="R725" s="86"/>
      <c r="S725" s="86"/>
      <c r="T725" s="86"/>
      <c r="U725" s="86"/>
      <c r="V725" s="86"/>
      <c r="W725" s="86"/>
      <c r="X725" s="86"/>
      <c r="Y725" s="86"/>
      <c r="Z725" s="86"/>
      <c r="AA725" s="86"/>
      <c r="AB725" s="86"/>
      <c r="AC725" s="86"/>
      <c r="AD725" s="86"/>
    </row>
    <row r="726" spans="16:30">
      <c r="P726" s="86"/>
      <c r="Q726" s="86"/>
      <c r="R726" s="86"/>
      <c r="S726" s="86"/>
      <c r="T726" s="86"/>
      <c r="U726" s="86"/>
      <c r="V726" s="86"/>
      <c r="W726" s="86"/>
      <c r="X726" s="86"/>
      <c r="Y726" s="86"/>
      <c r="Z726" s="86"/>
      <c r="AA726" s="86"/>
      <c r="AB726" s="86"/>
      <c r="AC726" s="86"/>
      <c r="AD726" s="86"/>
    </row>
    <row r="727" spans="16:30">
      <c r="P727" s="86"/>
      <c r="Q727" s="86"/>
      <c r="R727" s="86"/>
      <c r="S727" s="86"/>
      <c r="T727" s="86"/>
      <c r="U727" s="86"/>
      <c r="V727" s="86"/>
      <c r="W727" s="86"/>
      <c r="X727" s="86"/>
      <c r="Y727" s="86"/>
      <c r="Z727" s="86"/>
      <c r="AA727" s="86"/>
      <c r="AB727" s="86"/>
      <c r="AC727" s="86"/>
      <c r="AD727" s="86"/>
    </row>
    <row r="728" spans="16:30">
      <c r="P728" s="86"/>
      <c r="Q728" s="86"/>
      <c r="R728" s="86"/>
      <c r="S728" s="86"/>
      <c r="T728" s="86"/>
      <c r="U728" s="86"/>
      <c r="V728" s="86"/>
      <c r="W728" s="86"/>
      <c r="X728" s="86"/>
      <c r="Y728" s="86"/>
      <c r="Z728" s="86"/>
      <c r="AA728" s="86"/>
      <c r="AB728" s="86"/>
      <c r="AC728" s="86"/>
      <c r="AD728" s="86"/>
    </row>
    <row r="729" spans="16:30">
      <c r="P729" s="86"/>
      <c r="Q729" s="86"/>
      <c r="R729" s="86"/>
      <c r="S729" s="86"/>
      <c r="T729" s="86"/>
      <c r="U729" s="86"/>
      <c r="V729" s="86"/>
      <c r="W729" s="86"/>
      <c r="X729" s="86"/>
      <c r="Y729" s="86"/>
      <c r="Z729" s="86"/>
      <c r="AA729" s="86"/>
      <c r="AB729" s="86"/>
      <c r="AC729" s="86"/>
      <c r="AD729" s="86"/>
    </row>
    <row r="730" spans="16:30">
      <c r="P730" s="86"/>
      <c r="Q730" s="86"/>
      <c r="R730" s="86"/>
      <c r="S730" s="86"/>
      <c r="T730" s="86"/>
      <c r="U730" s="86"/>
      <c r="V730" s="86"/>
      <c r="W730" s="86"/>
      <c r="X730" s="86"/>
      <c r="Y730" s="86"/>
      <c r="Z730" s="86"/>
      <c r="AA730" s="86"/>
      <c r="AB730" s="86"/>
      <c r="AC730" s="86"/>
      <c r="AD730" s="86"/>
    </row>
    <row r="731" spans="16:30">
      <c r="P731" s="86"/>
      <c r="Q731" s="86"/>
      <c r="R731" s="86"/>
      <c r="S731" s="86"/>
      <c r="T731" s="86"/>
      <c r="U731" s="86"/>
      <c r="V731" s="86"/>
      <c r="W731" s="86"/>
      <c r="X731" s="86"/>
      <c r="Y731" s="86"/>
      <c r="Z731" s="86"/>
      <c r="AA731" s="86"/>
      <c r="AB731" s="86"/>
      <c r="AC731" s="86"/>
      <c r="AD731" s="86"/>
    </row>
    <row r="732" spans="16:30">
      <c r="P732" s="86"/>
      <c r="Q732" s="86"/>
      <c r="R732" s="86"/>
      <c r="S732" s="86"/>
      <c r="T732" s="86"/>
      <c r="U732" s="86"/>
      <c r="V732" s="86"/>
      <c r="W732" s="86"/>
      <c r="X732" s="86"/>
      <c r="Y732" s="86"/>
      <c r="Z732" s="86"/>
      <c r="AA732" s="86"/>
      <c r="AB732" s="86"/>
      <c r="AC732" s="86"/>
      <c r="AD732" s="86"/>
    </row>
    <row r="733" spans="16:30">
      <c r="P733" s="86"/>
      <c r="Q733" s="86"/>
      <c r="R733" s="86"/>
      <c r="S733" s="86"/>
      <c r="T733" s="86"/>
      <c r="U733" s="86"/>
      <c r="V733" s="86"/>
      <c r="W733" s="86"/>
      <c r="X733" s="86"/>
      <c r="Y733" s="86"/>
      <c r="Z733" s="86"/>
      <c r="AA733" s="86"/>
      <c r="AB733" s="86"/>
      <c r="AC733" s="86"/>
      <c r="AD733" s="86"/>
    </row>
    <row r="734" spans="16:30">
      <c r="P734" s="86"/>
      <c r="Q734" s="86"/>
      <c r="R734" s="86"/>
      <c r="S734" s="86"/>
      <c r="T734" s="86"/>
      <c r="U734" s="86"/>
      <c r="V734" s="86"/>
      <c r="W734" s="86"/>
      <c r="X734" s="86"/>
      <c r="Y734" s="86"/>
      <c r="Z734" s="86"/>
      <c r="AA734" s="86"/>
      <c r="AB734" s="86"/>
      <c r="AC734" s="86"/>
      <c r="AD734" s="86"/>
    </row>
    <row r="735" spans="16:30">
      <c r="P735" s="86"/>
      <c r="Q735" s="86"/>
      <c r="R735" s="86"/>
      <c r="S735" s="86"/>
      <c r="T735" s="86"/>
      <c r="U735" s="86"/>
      <c r="V735" s="86"/>
      <c r="W735" s="86"/>
      <c r="X735" s="86"/>
      <c r="Y735" s="86"/>
      <c r="Z735" s="86"/>
      <c r="AA735" s="86"/>
      <c r="AB735" s="86"/>
      <c r="AC735" s="86"/>
      <c r="AD735" s="86"/>
    </row>
    <row r="736" spans="16:30">
      <c r="P736" s="86"/>
      <c r="Q736" s="86"/>
      <c r="R736" s="86"/>
      <c r="S736" s="86"/>
      <c r="T736" s="86"/>
      <c r="U736" s="86"/>
      <c r="V736" s="86"/>
      <c r="W736" s="86"/>
      <c r="X736" s="86"/>
      <c r="Y736" s="86"/>
      <c r="Z736" s="86"/>
      <c r="AA736" s="86"/>
      <c r="AB736" s="86"/>
      <c r="AC736" s="86"/>
      <c r="AD736" s="86"/>
    </row>
    <row r="737" spans="16:30">
      <c r="P737" s="86"/>
      <c r="Q737" s="86"/>
      <c r="R737" s="86"/>
      <c r="S737" s="86"/>
      <c r="T737" s="86"/>
      <c r="U737" s="86"/>
      <c r="V737" s="86"/>
      <c r="W737" s="86"/>
      <c r="X737" s="86"/>
      <c r="Y737" s="86"/>
      <c r="Z737" s="86"/>
      <c r="AA737" s="86"/>
      <c r="AB737" s="86"/>
      <c r="AC737" s="86"/>
      <c r="AD737" s="86"/>
    </row>
    <row r="738" spans="16:30">
      <c r="P738" s="86"/>
      <c r="Q738" s="86"/>
      <c r="R738" s="86"/>
      <c r="S738" s="86"/>
      <c r="T738" s="86"/>
      <c r="U738" s="86"/>
      <c r="V738" s="86"/>
      <c r="W738" s="86"/>
      <c r="X738" s="86"/>
      <c r="Y738" s="86"/>
      <c r="Z738" s="86"/>
      <c r="AA738" s="86"/>
      <c r="AB738" s="86"/>
      <c r="AC738" s="86"/>
      <c r="AD738" s="86"/>
    </row>
    <row r="739" spans="16:30">
      <c r="P739" s="86"/>
      <c r="Q739" s="86"/>
      <c r="R739" s="86"/>
      <c r="S739" s="86"/>
      <c r="T739" s="86"/>
      <c r="U739" s="86"/>
      <c r="V739" s="86"/>
      <c r="W739" s="86"/>
      <c r="X739" s="86"/>
      <c r="Y739" s="86"/>
      <c r="Z739" s="86"/>
      <c r="AA739" s="86"/>
      <c r="AB739" s="86"/>
      <c r="AC739" s="86"/>
      <c r="AD739" s="86"/>
    </row>
    <row r="740" spans="16:30">
      <c r="P740" s="86"/>
      <c r="Q740" s="86"/>
      <c r="R740" s="86"/>
      <c r="S740" s="86"/>
      <c r="T740" s="86"/>
      <c r="U740" s="86"/>
      <c r="V740" s="86"/>
      <c r="W740" s="86"/>
      <c r="X740" s="86"/>
      <c r="Y740" s="86"/>
      <c r="Z740" s="86"/>
      <c r="AA740" s="86"/>
      <c r="AB740" s="86"/>
      <c r="AC740" s="86"/>
      <c r="AD740" s="86"/>
    </row>
    <row r="741" spans="16:30">
      <c r="P741" s="86"/>
      <c r="Q741" s="86"/>
      <c r="R741" s="86"/>
      <c r="S741" s="86"/>
      <c r="T741" s="86"/>
      <c r="U741" s="86"/>
      <c r="V741" s="86"/>
      <c r="W741" s="86"/>
      <c r="X741" s="86"/>
      <c r="Y741" s="86"/>
      <c r="Z741" s="86"/>
      <c r="AA741" s="86"/>
      <c r="AB741" s="86"/>
      <c r="AC741" s="86"/>
      <c r="AD741" s="86"/>
    </row>
    <row r="742" spans="16:30">
      <c r="P742" s="86"/>
      <c r="Q742" s="86"/>
      <c r="R742" s="86"/>
      <c r="S742" s="86"/>
      <c r="T742" s="86"/>
      <c r="U742" s="86"/>
      <c r="V742" s="86"/>
      <c r="W742" s="86"/>
      <c r="X742" s="86"/>
      <c r="Y742" s="86"/>
      <c r="Z742" s="86"/>
      <c r="AA742" s="86"/>
      <c r="AB742" s="86"/>
      <c r="AC742" s="86"/>
      <c r="AD742" s="86"/>
    </row>
    <row r="743" spans="16:30">
      <c r="P743" s="86"/>
      <c r="Q743" s="86"/>
      <c r="R743" s="86"/>
      <c r="S743" s="86"/>
      <c r="T743" s="86"/>
      <c r="U743" s="86"/>
      <c r="V743" s="86"/>
      <c r="W743" s="86"/>
      <c r="X743" s="86"/>
      <c r="Y743" s="86"/>
      <c r="Z743" s="86"/>
      <c r="AA743" s="86"/>
      <c r="AB743" s="86"/>
      <c r="AC743" s="86"/>
      <c r="AD743" s="86"/>
    </row>
    <row r="744" spans="16:30">
      <c r="P744" s="86"/>
      <c r="Q744" s="86"/>
      <c r="R744" s="86"/>
      <c r="S744" s="86"/>
      <c r="T744" s="86"/>
      <c r="U744" s="86"/>
      <c r="V744" s="86"/>
      <c r="W744" s="86"/>
      <c r="X744" s="86"/>
      <c r="Y744" s="86"/>
      <c r="Z744" s="86"/>
      <c r="AA744" s="86"/>
      <c r="AB744" s="86"/>
      <c r="AC744" s="86"/>
      <c r="AD744" s="86"/>
    </row>
    <row r="745" spans="16:30">
      <c r="P745" s="86"/>
      <c r="Q745" s="86"/>
      <c r="R745" s="86"/>
      <c r="S745" s="86"/>
      <c r="T745" s="86"/>
      <c r="U745" s="86"/>
      <c r="V745" s="86"/>
      <c r="W745" s="86"/>
      <c r="X745" s="86"/>
      <c r="Y745" s="86"/>
      <c r="Z745" s="86"/>
      <c r="AA745" s="86"/>
      <c r="AB745" s="86"/>
      <c r="AC745" s="86"/>
      <c r="AD745" s="86"/>
    </row>
    <row r="746" spans="16:30">
      <c r="P746" s="86"/>
      <c r="Q746" s="86"/>
      <c r="R746" s="86"/>
      <c r="S746" s="86"/>
      <c r="T746" s="86"/>
      <c r="U746" s="86"/>
      <c r="V746" s="86"/>
      <c r="W746" s="86"/>
      <c r="X746" s="86"/>
      <c r="Y746" s="86"/>
      <c r="Z746" s="86"/>
      <c r="AA746" s="86"/>
      <c r="AB746" s="86"/>
      <c r="AC746" s="86"/>
      <c r="AD746" s="86"/>
    </row>
    <row r="747" spans="16:30">
      <c r="P747" s="86"/>
      <c r="Q747" s="86"/>
      <c r="R747" s="86"/>
      <c r="S747" s="86"/>
      <c r="T747" s="86"/>
      <c r="U747" s="86"/>
      <c r="V747" s="86"/>
      <c r="W747" s="86"/>
      <c r="X747" s="86"/>
      <c r="Y747" s="86"/>
      <c r="Z747" s="86"/>
      <c r="AA747" s="86"/>
      <c r="AB747" s="86"/>
      <c r="AC747" s="86"/>
      <c r="AD747" s="86"/>
    </row>
    <row r="748" spans="16:30">
      <c r="P748" s="86"/>
      <c r="Q748" s="86"/>
      <c r="R748" s="86"/>
      <c r="S748" s="86"/>
      <c r="T748" s="86"/>
      <c r="U748" s="86"/>
      <c r="V748" s="86"/>
      <c r="W748" s="86"/>
      <c r="X748" s="86"/>
      <c r="Y748" s="86"/>
      <c r="Z748" s="86"/>
      <c r="AA748" s="86"/>
      <c r="AB748" s="86"/>
      <c r="AC748" s="86"/>
      <c r="AD748" s="86"/>
    </row>
    <row r="749" spans="16:30">
      <c r="P749" s="86"/>
      <c r="Q749" s="86"/>
      <c r="R749" s="86"/>
      <c r="S749" s="86"/>
      <c r="T749" s="86"/>
      <c r="U749" s="86"/>
      <c r="V749" s="86"/>
      <c r="W749" s="86"/>
      <c r="X749" s="86"/>
      <c r="Y749" s="86"/>
      <c r="Z749" s="86"/>
      <c r="AA749" s="86"/>
      <c r="AB749" s="86"/>
      <c r="AC749" s="86"/>
      <c r="AD749" s="86"/>
    </row>
    <row r="750" spans="16:30">
      <c r="P750" s="86"/>
      <c r="Q750" s="86"/>
      <c r="R750" s="86"/>
      <c r="S750" s="86"/>
      <c r="T750" s="86"/>
      <c r="U750" s="86"/>
      <c r="V750" s="86"/>
      <c r="W750" s="86"/>
      <c r="X750" s="86"/>
      <c r="Y750" s="86"/>
      <c r="Z750" s="86"/>
      <c r="AA750" s="86"/>
      <c r="AB750" s="86"/>
      <c r="AC750" s="86"/>
      <c r="AD750" s="86"/>
    </row>
    <row r="751" spans="16:30">
      <c r="P751" s="86"/>
      <c r="Q751" s="86"/>
      <c r="R751" s="86"/>
      <c r="S751" s="86"/>
      <c r="T751" s="86"/>
      <c r="U751" s="86"/>
      <c r="V751" s="86"/>
      <c r="W751" s="86"/>
      <c r="X751" s="86"/>
      <c r="Y751" s="86"/>
      <c r="Z751" s="86"/>
      <c r="AA751" s="86"/>
      <c r="AB751" s="86"/>
      <c r="AC751" s="86"/>
      <c r="AD751" s="86"/>
    </row>
    <row r="752" spans="16:30">
      <c r="P752" s="86"/>
      <c r="Q752" s="86"/>
      <c r="R752" s="86"/>
      <c r="S752" s="86"/>
      <c r="T752" s="86"/>
      <c r="U752" s="86"/>
      <c r="V752" s="86"/>
      <c r="W752" s="86"/>
      <c r="X752" s="86"/>
      <c r="Y752" s="86"/>
      <c r="Z752" s="86"/>
      <c r="AA752" s="86"/>
      <c r="AB752" s="86"/>
      <c r="AC752" s="86"/>
      <c r="AD752" s="86"/>
    </row>
    <row r="753" spans="16:30">
      <c r="P753" s="86"/>
      <c r="Q753" s="86"/>
      <c r="R753" s="86"/>
      <c r="S753" s="86"/>
      <c r="T753" s="86"/>
      <c r="U753" s="86"/>
      <c r="V753" s="86"/>
      <c r="W753" s="86"/>
      <c r="X753" s="86"/>
      <c r="Y753" s="86"/>
      <c r="Z753" s="86"/>
      <c r="AA753" s="86"/>
      <c r="AB753" s="86"/>
      <c r="AC753" s="86"/>
      <c r="AD753" s="86"/>
    </row>
    <row r="754" spans="16:30">
      <c r="P754" s="86"/>
      <c r="Q754" s="86"/>
      <c r="R754" s="86"/>
      <c r="S754" s="86"/>
      <c r="T754" s="86"/>
      <c r="U754" s="86"/>
      <c r="V754" s="86"/>
      <c r="W754" s="86"/>
      <c r="X754" s="86"/>
      <c r="Y754" s="86"/>
      <c r="Z754" s="86"/>
      <c r="AA754" s="86"/>
      <c r="AB754" s="86"/>
      <c r="AC754" s="86"/>
      <c r="AD754" s="86"/>
    </row>
    <row r="755" spans="16:30">
      <c r="P755" s="86"/>
      <c r="Q755" s="86"/>
      <c r="R755" s="86"/>
      <c r="S755" s="86"/>
      <c r="T755" s="86"/>
      <c r="U755" s="86"/>
      <c r="V755" s="86"/>
      <c r="W755" s="86"/>
      <c r="X755" s="86"/>
      <c r="Y755" s="86"/>
      <c r="Z755" s="86"/>
      <c r="AA755" s="86"/>
      <c r="AB755" s="86"/>
      <c r="AC755" s="86"/>
      <c r="AD755" s="86"/>
    </row>
    <row r="756" spans="16:30">
      <c r="P756" s="86"/>
      <c r="Q756" s="86"/>
      <c r="R756" s="86"/>
      <c r="S756" s="86"/>
      <c r="T756" s="86"/>
      <c r="U756" s="86"/>
      <c r="V756" s="86"/>
      <c r="W756" s="86"/>
      <c r="X756" s="86"/>
      <c r="Y756" s="86"/>
      <c r="Z756" s="86"/>
      <c r="AA756" s="86"/>
      <c r="AB756" s="86"/>
      <c r="AC756" s="86"/>
      <c r="AD756" s="86"/>
    </row>
    <row r="757" spans="16:30">
      <c r="P757" s="86"/>
      <c r="Q757" s="86"/>
      <c r="R757" s="86"/>
      <c r="S757" s="86"/>
      <c r="T757" s="86"/>
      <c r="U757" s="86"/>
      <c r="V757" s="86"/>
      <c r="W757" s="86"/>
      <c r="X757" s="86"/>
      <c r="Y757" s="86"/>
      <c r="Z757" s="86"/>
      <c r="AA757" s="86"/>
      <c r="AB757" s="86"/>
      <c r="AC757" s="86"/>
      <c r="AD757" s="86"/>
    </row>
    <row r="758" spans="16:30">
      <c r="P758" s="86"/>
      <c r="Q758" s="86"/>
      <c r="R758" s="86"/>
      <c r="S758" s="86"/>
      <c r="T758" s="86"/>
      <c r="U758" s="86"/>
      <c r="V758" s="86"/>
      <c r="W758" s="86"/>
      <c r="X758" s="86"/>
      <c r="Y758" s="86"/>
      <c r="Z758" s="86"/>
      <c r="AA758" s="86"/>
      <c r="AB758" s="86"/>
      <c r="AC758" s="86"/>
      <c r="AD758" s="86"/>
    </row>
    <row r="759" spans="16:30">
      <c r="P759" s="86"/>
      <c r="Q759" s="86"/>
      <c r="R759" s="86"/>
      <c r="S759" s="86"/>
      <c r="T759" s="86"/>
      <c r="U759" s="86"/>
      <c r="V759" s="86"/>
      <c r="W759" s="86"/>
      <c r="X759" s="86"/>
      <c r="Y759" s="86"/>
      <c r="Z759" s="86"/>
      <c r="AA759" s="86"/>
      <c r="AB759" s="86"/>
      <c r="AC759" s="86"/>
      <c r="AD759" s="86"/>
    </row>
    <row r="760" spans="16:30">
      <c r="P760" s="86"/>
      <c r="Q760" s="86"/>
      <c r="R760" s="86"/>
      <c r="S760" s="86"/>
      <c r="T760" s="86"/>
      <c r="U760" s="86"/>
      <c r="V760" s="86"/>
      <c r="W760" s="86"/>
      <c r="X760" s="86"/>
      <c r="Y760" s="86"/>
      <c r="Z760" s="86"/>
      <c r="AA760" s="86"/>
      <c r="AB760" s="86"/>
      <c r="AC760" s="86"/>
      <c r="AD760" s="86"/>
    </row>
    <row r="761" spans="16:30">
      <c r="P761" s="86"/>
      <c r="Q761" s="86"/>
      <c r="R761" s="86"/>
      <c r="S761" s="86"/>
      <c r="T761" s="86"/>
      <c r="U761" s="86"/>
      <c r="V761" s="86"/>
      <c r="W761" s="86"/>
      <c r="X761" s="86"/>
      <c r="Y761" s="86"/>
      <c r="Z761" s="86"/>
      <c r="AA761" s="86"/>
      <c r="AB761" s="86"/>
      <c r="AC761" s="86"/>
      <c r="AD761" s="86"/>
    </row>
    <row r="762" spans="16:30">
      <c r="P762" s="86"/>
      <c r="Q762" s="86"/>
      <c r="R762" s="86"/>
      <c r="S762" s="86"/>
      <c r="T762" s="86"/>
      <c r="U762" s="86"/>
      <c r="V762" s="86"/>
      <c r="W762" s="86"/>
      <c r="X762" s="86"/>
      <c r="Y762" s="86"/>
      <c r="Z762" s="86"/>
      <c r="AA762" s="86"/>
      <c r="AB762" s="86"/>
      <c r="AC762" s="86"/>
      <c r="AD762" s="86"/>
    </row>
    <row r="763" spans="16:30">
      <c r="P763" s="86"/>
      <c r="Q763" s="86"/>
      <c r="R763" s="86"/>
      <c r="S763" s="86"/>
      <c r="T763" s="86"/>
      <c r="U763" s="86"/>
      <c r="V763" s="86"/>
      <c r="W763" s="86"/>
      <c r="X763" s="86"/>
      <c r="Y763" s="86"/>
      <c r="Z763" s="86"/>
      <c r="AA763" s="86"/>
      <c r="AB763" s="86"/>
      <c r="AC763" s="86"/>
      <c r="AD763" s="86"/>
    </row>
    <row r="764" spans="16:30">
      <c r="P764" s="86"/>
      <c r="Q764" s="86"/>
      <c r="R764" s="86"/>
      <c r="S764" s="86"/>
      <c r="T764" s="86"/>
      <c r="U764" s="86"/>
      <c r="V764" s="86"/>
      <c r="W764" s="86"/>
      <c r="X764" s="86"/>
      <c r="Y764" s="86"/>
      <c r="Z764" s="86"/>
      <c r="AA764" s="86"/>
      <c r="AB764" s="86"/>
      <c r="AC764" s="86"/>
      <c r="AD764" s="86"/>
    </row>
    <row r="765" spans="16:30">
      <c r="P765" s="86"/>
      <c r="Q765" s="86"/>
      <c r="R765" s="86"/>
      <c r="S765" s="86"/>
      <c r="T765" s="86"/>
      <c r="U765" s="86"/>
      <c r="V765" s="86"/>
      <c r="W765" s="86"/>
      <c r="X765" s="86"/>
      <c r="Y765" s="86"/>
      <c r="Z765" s="86"/>
      <c r="AA765" s="86"/>
      <c r="AB765" s="86"/>
      <c r="AC765" s="86"/>
      <c r="AD765" s="86"/>
    </row>
    <row r="766" spans="16:30">
      <c r="P766" s="86"/>
      <c r="Q766" s="86"/>
      <c r="R766" s="86"/>
      <c r="S766" s="86"/>
      <c r="T766" s="86"/>
      <c r="U766" s="86"/>
      <c r="V766" s="86"/>
      <c r="W766" s="86"/>
      <c r="X766" s="86"/>
      <c r="Y766" s="86"/>
      <c r="Z766" s="86"/>
      <c r="AA766" s="86"/>
      <c r="AB766" s="86"/>
      <c r="AC766" s="86"/>
      <c r="AD766" s="86"/>
    </row>
    <row r="767" spans="16:30">
      <c r="P767" s="86"/>
      <c r="Q767" s="86"/>
      <c r="R767" s="86"/>
      <c r="S767" s="86"/>
      <c r="T767" s="86"/>
      <c r="U767" s="86"/>
      <c r="V767" s="86"/>
      <c r="W767" s="86"/>
      <c r="X767" s="86"/>
      <c r="Y767" s="86"/>
      <c r="Z767" s="86"/>
      <c r="AA767" s="86"/>
      <c r="AB767" s="86"/>
      <c r="AC767" s="86"/>
      <c r="AD767" s="86"/>
    </row>
    <row r="768" spans="16:30">
      <c r="P768" s="86"/>
      <c r="Q768" s="86"/>
      <c r="R768" s="86"/>
      <c r="S768" s="86"/>
      <c r="T768" s="86"/>
      <c r="U768" s="86"/>
      <c r="V768" s="86"/>
      <c r="W768" s="86"/>
      <c r="X768" s="86"/>
      <c r="Y768" s="86"/>
      <c r="Z768" s="86"/>
      <c r="AA768" s="86"/>
      <c r="AB768" s="86"/>
      <c r="AC768" s="86"/>
      <c r="AD768" s="86"/>
    </row>
    <row r="769" spans="16:30">
      <c r="P769" s="86"/>
      <c r="Q769" s="86"/>
      <c r="R769" s="86"/>
      <c r="S769" s="86"/>
      <c r="T769" s="86"/>
      <c r="U769" s="86"/>
      <c r="V769" s="86"/>
      <c r="W769" s="86"/>
      <c r="X769" s="86"/>
      <c r="Y769" s="86"/>
      <c r="Z769" s="86"/>
      <c r="AA769" s="86"/>
      <c r="AB769" s="86"/>
      <c r="AC769" s="86"/>
      <c r="AD769" s="86"/>
    </row>
    <row r="770" spans="16:30">
      <c r="P770" s="86"/>
      <c r="Q770" s="86"/>
      <c r="R770" s="86"/>
      <c r="S770" s="86"/>
      <c r="T770" s="86"/>
      <c r="U770" s="86"/>
      <c r="V770" s="86"/>
      <c r="W770" s="86"/>
      <c r="X770" s="86"/>
      <c r="Y770" s="86"/>
      <c r="Z770" s="86"/>
      <c r="AA770" s="86"/>
      <c r="AB770" s="86"/>
      <c r="AC770" s="86"/>
      <c r="AD770" s="86"/>
    </row>
    <row r="771" spans="16:30">
      <c r="P771" s="86"/>
      <c r="Q771" s="86"/>
      <c r="R771" s="86"/>
      <c r="S771" s="86"/>
      <c r="T771" s="86"/>
      <c r="U771" s="86"/>
      <c r="V771" s="86"/>
      <c r="W771" s="86"/>
      <c r="X771" s="86"/>
      <c r="Y771" s="86"/>
      <c r="Z771" s="86"/>
      <c r="AA771" s="86"/>
      <c r="AB771" s="86"/>
      <c r="AC771" s="86"/>
      <c r="AD771" s="86"/>
    </row>
    <row r="772" spans="16:30">
      <c r="P772" s="86"/>
      <c r="Q772" s="86"/>
      <c r="R772" s="86"/>
      <c r="S772" s="86"/>
      <c r="T772" s="86"/>
      <c r="U772" s="86"/>
      <c r="V772" s="86"/>
      <c r="W772" s="86"/>
      <c r="X772" s="86"/>
      <c r="Y772" s="86"/>
      <c r="Z772" s="86"/>
      <c r="AA772" s="86"/>
      <c r="AB772" s="86"/>
      <c r="AC772" s="86"/>
      <c r="AD772" s="86"/>
    </row>
    <row r="773" spans="16:30">
      <c r="P773" s="86"/>
      <c r="Q773" s="86"/>
      <c r="R773" s="86"/>
      <c r="S773" s="86"/>
      <c r="T773" s="86"/>
      <c r="U773" s="86"/>
      <c r="V773" s="86"/>
      <c r="W773" s="86"/>
      <c r="X773" s="86"/>
      <c r="Y773" s="86"/>
      <c r="Z773" s="86"/>
      <c r="AA773" s="86"/>
      <c r="AB773" s="86"/>
      <c r="AC773" s="86"/>
      <c r="AD773" s="86"/>
    </row>
    <row r="774" spans="16:30">
      <c r="P774" s="86"/>
      <c r="Q774" s="86"/>
      <c r="R774" s="86"/>
      <c r="S774" s="86"/>
      <c r="T774" s="86"/>
      <c r="U774" s="86"/>
      <c r="V774" s="86"/>
      <c r="W774" s="86"/>
      <c r="X774" s="86"/>
      <c r="Y774" s="86"/>
      <c r="Z774" s="86"/>
      <c r="AA774" s="86"/>
      <c r="AB774" s="86"/>
      <c r="AC774" s="86"/>
      <c r="AD774" s="86"/>
    </row>
    <row r="775" spans="16:30">
      <c r="P775" s="86"/>
      <c r="Q775" s="86"/>
      <c r="R775" s="86"/>
      <c r="S775" s="86"/>
      <c r="T775" s="86"/>
      <c r="U775" s="86"/>
      <c r="V775" s="86"/>
      <c r="W775" s="86"/>
      <c r="X775" s="86"/>
      <c r="Y775" s="86"/>
      <c r="Z775" s="86"/>
      <c r="AA775" s="86"/>
      <c r="AB775" s="86"/>
      <c r="AC775" s="86"/>
      <c r="AD775" s="86"/>
    </row>
    <row r="776" spans="16:30">
      <c r="P776" s="86"/>
      <c r="Q776" s="86"/>
      <c r="R776" s="86"/>
      <c r="S776" s="86"/>
      <c r="T776" s="86"/>
      <c r="U776" s="86"/>
      <c r="V776" s="86"/>
      <c r="W776" s="86"/>
      <c r="X776" s="86"/>
      <c r="Y776" s="86"/>
      <c r="Z776" s="86"/>
      <c r="AA776" s="86"/>
      <c r="AB776" s="86"/>
      <c r="AC776" s="86"/>
      <c r="AD776" s="86"/>
    </row>
    <row r="777" spans="16:30">
      <c r="P777" s="86"/>
      <c r="Q777" s="86"/>
      <c r="R777" s="86"/>
      <c r="S777" s="86"/>
      <c r="T777" s="86"/>
      <c r="U777" s="86"/>
      <c r="V777" s="86"/>
      <c r="W777" s="86"/>
      <c r="X777" s="86"/>
      <c r="Y777" s="86"/>
      <c r="Z777" s="86"/>
      <c r="AA777" s="86"/>
      <c r="AB777" s="86"/>
      <c r="AC777" s="86"/>
      <c r="AD777" s="86"/>
    </row>
    <row r="778" spans="16:30">
      <c r="P778" s="86"/>
      <c r="Q778" s="86"/>
      <c r="R778" s="86"/>
      <c r="S778" s="86"/>
      <c r="T778" s="86"/>
      <c r="U778" s="86"/>
      <c r="V778" s="86"/>
      <c r="W778" s="86"/>
      <c r="X778" s="86"/>
      <c r="Y778" s="86"/>
      <c r="Z778" s="86"/>
      <c r="AA778" s="86"/>
      <c r="AB778" s="86"/>
      <c r="AC778" s="86"/>
      <c r="AD778" s="86"/>
    </row>
    <row r="779" spans="16:30">
      <c r="P779" s="86"/>
      <c r="Q779" s="86"/>
      <c r="R779" s="86"/>
      <c r="S779" s="86"/>
      <c r="T779" s="86"/>
      <c r="U779" s="86"/>
      <c r="V779" s="86"/>
      <c r="W779" s="86"/>
      <c r="X779" s="86"/>
      <c r="Y779" s="86"/>
      <c r="Z779" s="86"/>
      <c r="AA779" s="86"/>
      <c r="AB779" s="86"/>
      <c r="AC779" s="86"/>
      <c r="AD779" s="86"/>
    </row>
    <row r="780" spans="16:30">
      <c r="P780" s="86"/>
      <c r="Q780" s="86"/>
      <c r="R780" s="86"/>
      <c r="S780" s="86"/>
      <c r="T780" s="86"/>
      <c r="U780" s="86"/>
      <c r="V780" s="86"/>
      <c r="W780" s="86"/>
      <c r="X780" s="86"/>
      <c r="Y780" s="86"/>
      <c r="Z780" s="86"/>
      <c r="AA780" s="86"/>
      <c r="AB780" s="86"/>
      <c r="AC780" s="86"/>
      <c r="AD780" s="86"/>
    </row>
    <row r="781" spans="16:30">
      <c r="P781" s="86"/>
      <c r="Q781" s="86"/>
      <c r="R781" s="86"/>
      <c r="S781" s="86"/>
      <c r="T781" s="86"/>
      <c r="U781" s="86"/>
      <c r="V781" s="86"/>
      <c r="W781" s="86"/>
      <c r="X781" s="86"/>
      <c r="Y781" s="86"/>
      <c r="Z781" s="86"/>
      <c r="AA781" s="86"/>
      <c r="AB781" s="86"/>
      <c r="AC781" s="86"/>
      <c r="AD781" s="86"/>
    </row>
    <row r="782" spans="16:30">
      <c r="P782" s="86"/>
      <c r="Q782" s="86"/>
      <c r="R782" s="86"/>
      <c r="S782" s="86"/>
      <c r="T782" s="86"/>
      <c r="U782" s="86"/>
      <c r="V782" s="86"/>
      <c r="W782" s="86"/>
      <c r="X782" s="86"/>
      <c r="Y782" s="86"/>
      <c r="Z782" s="86"/>
      <c r="AA782" s="86"/>
      <c r="AB782" s="86"/>
      <c r="AC782" s="86"/>
      <c r="AD782" s="86"/>
    </row>
    <row r="783" spans="16:30">
      <c r="P783" s="86"/>
      <c r="Q783" s="86"/>
      <c r="R783" s="86"/>
      <c r="S783" s="86"/>
      <c r="T783" s="86"/>
      <c r="U783" s="86"/>
      <c r="V783" s="86"/>
      <c r="W783" s="86"/>
      <c r="X783" s="86"/>
      <c r="Y783" s="86"/>
      <c r="Z783" s="86"/>
      <c r="AA783" s="86"/>
      <c r="AB783" s="86"/>
      <c r="AC783" s="86"/>
      <c r="AD783" s="86"/>
    </row>
    <row r="784" spans="16:30">
      <c r="P784" s="86"/>
      <c r="Q784" s="86"/>
      <c r="R784" s="86"/>
      <c r="S784" s="86"/>
      <c r="T784" s="86"/>
      <c r="U784" s="86"/>
      <c r="V784" s="86"/>
      <c r="W784" s="86"/>
      <c r="X784" s="86"/>
      <c r="Y784" s="86"/>
      <c r="Z784" s="86"/>
      <c r="AA784" s="86"/>
      <c r="AB784" s="86"/>
      <c r="AC784" s="86"/>
      <c r="AD784" s="86"/>
    </row>
    <row r="785" spans="16:30">
      <c r="P785" s="86"/>
      <c r="Q785" s="86"/>
      <c r="R785" s="86"/>
      <c r="S785" s="86"/>
      <c r="T785" s="86"/>
      <c r="U785" s="86"/>
      <c r="V785" s="86"/>
      <c r="W785" s="86"/>
      <c r="X785" s="86"/>
      <c r="Y785" s="86"/>
      <c r="Z785" s="86"/>
      <c r="AA785" s="86"/>
      <c r="AB785" s="86"/>
      <c r="AC785" s="86"/>
      <c r="AD785" s="86"/>
    </row>
    <row r="786" spans="16:30">
      <c r="P786" s="86"/>
      <c r="Q786" s="86"/>
      <c r="R786" s="86"/>
      <c r="S786" s="86"/>
      <c r="T786" s="86"/>
      <c r="U786" s="86"/>
      <c r="V786" s="86"/>
      <c r="W786" s="86"/>
      <c r="X786" s="86"/>
      <c r="Y786" s="86"/>
      <c r="Z786" s="86"/>
      <c r="AA786" s="86"/>
      <c r="AB786" s="86"/>
      <c r="AC786" s="86"/>
      <c r="AD786" s="86"/>
    </row>
    <row r="787" spans="16:30">
      <c r="P787" s="86"/>
      <c r="Q787" s="86"/>
      <c r="R787" s="86"/>
      <c r="S787" s="86"/>
      <c r="T787" s="86"/>
      <c r="U787" s="86"/>
      <c r="V787" s="86"/>
      <c r="W787" s="86"/>
      <c r="X787" s="86"/>
      <c r="Y787" s="86"/>
      <c r="Z787" s="86"/>
      <c r="AA787" s="86"/>
      <c r="AB787" s="86"/>
      <c r="AC787" s="86"/>
      <c r="AD787" s="86"/>
    </row>
    <row r="788" spans="16:30">
      <c r="P788" s="86"/>
      <c r="Q788" s="86"/>
      <c r="R788" s="86"/>
      <c r="S788" s="86"/>
      <c r="T788" s="86"/>
      <c r="U788" s="86"/>
      <c r="V788" s="86"/>
      <c r="W788" s="86"/>
      <c r="X788" s="86"/>
      <c r="Y788" s="86"/>
      <c r="Z788" s="86"/>
      <c r="AA788" s="86"/>
      <c r="AB788" s="86"/>
      <c r="AC788" s="86"/>
      <c r="AD788" s="86"/>
    </row>
    <row r="789" spans="16:30">
      <c r="P789" s="86"/>
      <c r="Q789" s="86"/>
      <c r="R789" s="86"/>
      <c r="S789" s="86"/>
      <c r="T789" s="86"/>
      <c r="U789" s="86"/>
      <c r="V789" s="86"/>
      <c r="W789" s="86"/>
      <c r="X789" s="86"/>
      <c r="Y789" s="86"/>
      <c r="Z789" s="86"/>
      <c r="AA789" s="86"/>
      <c r="AB789" s="86"/>
      <c r="AC789" s="86"/>
      <c r="AD789" s="86"/>
    </row>
    <row r="790" spans="16:30">
      <c r="P790" s="86"/>
      <c r="Q790" s="86"/>
      <c r="R790" s="86"/>
      <c r="S790" s="86"/>
      <c r="T790" s="86"/>
      <c r="U790" s="86"/>
      <c r="V790" s="86"/>
      <c r="W790" s="86"/>
      <c r="X790" s="86"/>
      <c r="Y790" s="86"/>
      <c r="Z790" s="86"/>
      <c r="AA790" s="86"/>
      <c r="AB790" s="86"/>
      <c r="AC790" s="86"/>
      <c r="AD790" s="86"/>
    </row>
    <row r="791" spans="16:30">
      <c r="P791" s="86"/>
      <c r="Q791" s="86"/>
      <c r="R791" s="86"/>
      <c r="S791" s="86"/>
      <c r="T791" s="86"/>
      <c r="U791" s="86"/>
      <c r="V791" s="86"/>
      <c r="W791" s="86"/>
      <c r="X791" s="86"/>
      <c r="Y791" s="86"/>
      <c r="Z791" s="86"/>
      <c r="AA791" s="86"/>
      <c r="AB791" s="86"/>
      <c r="AC791" s="86"/>
      <c r="AD791" s="86"/>
    </row>
    <row r="792" spans="16:30">
      <c r="P792" s="86"/>
      <c r="Q792" s="86"/>
      <c r="R792" s="86"/>
      <c r="S792" s="86"/>
      <c r="T792" s="86"/>
      <c r="U792" s="86"/>
      <c r="V792" s="86"/>
      <c r="W792" s="86"/>
      <c r="X792" s="86"/>
      <c r="Y792" s="86"/>
      <c r="Z792" s="86"/>
      <c r="AA792" s="86"/>
      <c r="AB792" s="86"/>
      <c r="AC792" s="86"/>
      <c r="AD792" s="86"/>
    </row>
    <row r="793" spans="16:30">
      <c r="P793" s="86"/>
      <c r="Q793" s="86"/>
      <c r="R793" s="86"/>
      <c r="S793" s="86"/>
      <c r="T793" s="86"/>
      <c r="U793" s="86"/>
      <c r="V793" s="86"/>
      <c r="W793" s="86"/>
      <c r="X793" s="86"/>
      <c r="Y793" s="86"/>
      <c r="Z793" s="86"/>
      <c r="AA793" s="86"/>
      <c r="AB793" s="86"/>
      <c r="AC793" s="86"/>
      <c r="AD793" s="86"/>
    </row>
    <row r="794" spans="16:30">
      <c r="P794" s="86"/>
      <c r="Q794" s="86"/>
      <c r="R794" s="86"/>
      <c r="S794" s="86"/>
      <c r="T794" s="86"/>
      <c r="U794" s="86"/>
      <c r="V794" s="86"/>
      <c r="W794" s="86"/>
      <c r="X794" s="86"/>
      <c r="Y794" s="86"/>
      <c r="Z794" s="86"/>
      <c r="AA794" s="86"/>
      <c r="AB794" s="86"/>
      <c r="AC794" s="86"/>
      <c r="AD794" s="86"/>
    </row>
    <row r="795" spans="16:30">
      <c r="P795" s="86"/>
      <c r="Q795" s="86"/>
      <c r="R795" s="86"/>
      <c r="S795" s="86"/>
      <c r="T795" s="86"/>
      <c r="U795" s="86"/>
      <c r="V795" s="86"/>
      <c r="W795" s="86"/>
      <c r="X795" s="86"/>
      <c r="Y795" s="86"/>
      <c r="Z795" s="86"/>
      <c r="AA795" s="86"/>
      <c r="AB795" s="86"/>
      <c r="AC795" s="86"/>
      <c r="AD795" s="86"/>
    </row>
    <row r="796" spans="16:30">
      <c r="P796" s="86"/>
      <c r="Q796" s="86"/>
      <c r="R796" s="86"/>
      <c r="S796" s="86"/>
      <c r="T796" s="86"/>
      <c r="U796" s="86"/>
      <c r="V796" s="86"/>
      <c r="W796" s="86"/>
      <c r="X796" s="86"/>
      <c r="Y796" s="86"/>
      <c r="Z796" s="86"/>
      <c r="AA796" s="86"/>
      <c r="AB796" s="86"/>
      <c r="AC796" s="86"/>
      <c r="AD796" s="86"/>
    </row>
    <row r="797" spans="16:30">
      <c r="P797" s="86"/>
      <c r="Q797" s="86"/>
      <c r="R797" s="86"/>
      <c r="S797" s="86"/>
      <c r="T797" s="86"/>
      <c r="U797" s="86"/>
      <c r="V797" s="86"/>
      <c r="W797" s="86"/>
      <c r="X797" s="86"/>
      <c r="Y797" s="86"/>
      <c r="Z797" s="86"/>
      <c r="AA797" s="86"/>
      <c r="AB797" s="86"/>
      <c r="AC797" s="86"/>
      <c r="AD797" s="86"/>
    </row>
    <row r="798" spans="16:30">
      <c r="P798" s="86"/>
      <c r="Q798" s="86"/>
      <c r="R798" s="86"/>
      <c r="S798" s="86"/>
      <c r="T798" s="86"/>
      <c r="U798" s="86"/>
      <c r="V798" s="86"/>
      <c r="W798" s="86"/>
      <c r="X798" s="86"/>
      <c r="Y798" s="86"/>
      <c r="Z798" s="86"/>
      <c r="AA798" s="86"/>
      <c r="AB798" s="86"/>
      <c r="AC798" s="86"/>
      <c r="AD798" s="86"/>
    </row>
    <row r="799" spans="16:30">
      <c r="P799" s="86"/>
      <c r="Q799" s="86"/>
      <c r="R799" s="86"/>
      <c r="S799" s="86"/>
      <c r="T799" s="86"/>
      <c r="U799" s="86"/>
      <c r="V799" s="86"/>
      <c r="W799" s="86"/>
      <c r="X799" s="86"/>
      <c r="Y799" s="86"/>
      <c r="Z799" s="86"/>
      <c r="AA799" s="86"/>
      <c r="AB799" s="86"/>
      <c r="AC799" s="86"/>
      <c r="AD799" s="86"/>
    </row>
    <row r="800" spans="16:30">
      <c r="P800" s="86"/>
      <c r="Q800" s="86"/>
      <c r="R800" s="86"/>
      <c r="S800" s="86"/>
      <c r="T800" s="86"/>
      <c r="U800" s="86"/>
      <c r="V800" s="86"/>
      <c r="W800" s="86"/>
      <c r="X800" s="86"/>
      <c r="Y800" s="86"/>
      <c r="Z800" s="86"/>
      <c r="AA800" s="86"/>
      <c r="AB800" s="86"/>
      <c r="AC800" s="86"/>
      <c r="AD800" s="86"/>
    </row>
    <row r="801" spans="16:30">
      <c r="P801" s="86"/>
      <c r="Q801" s="86"/>
      <c r="R801" s="86"/>
      <c r="S801" s="86"/>
      <c r="T801" s="86"/>
      <c r="U801" s="86"/>
      <c r="V801" s="86"/>
      <c r="W801" s="86"/>
      <c r="X801" s="86"/>
      <c r="Y801" s="86"/>
      <c r="Z801" s="86"/>
      <c r="AA801" s="86"/>
      <c r="AB801" s="86"/>
      <c r="AC801" s="86"/>
      <c r="AD801" s="86"/>
    </row>
    <row r="802" spans="16:30">
      <c r="P802" s="86"/>
      <c r="Q802" s="86"/>
      <c r="R802" s="86"/>
      <c r="S802" s="86"/>
      <c r="T802" s="86"/>
      <c r="U802" s="86"/>
      <c r="V802" s="86"/>
      <c r="W802" s="86"/>
      <c r="X802" s="86"/>
      <c r="Y802" s="86"/>
      <c r="Z802" s="86"/>
      <c r="AA802" s="86"/>
      <c r="AB802" s="86"/>
      <c r="AC802" s="86"/>
      <c r="AD802" s="86"/>
    </row>
    <row r="803" spans="16:30">
      <c r="P803" s="86"/>
      <c r="Q803" s="86"/>
      <c r="R803" s="86"/>
      <c r="S803" s="86"/>
      <c r="T803" s="86"/>
      <c r="U803" s="86"/>
      <c r="V803" s="86"/>
      <c r="W803" s="86"/>
      <c r="X803" s="86"/>
      <c r="Y803" s="86"/>
      <c r="Z803" s="86"/>
      <c r="AA803" s="86"/>
      <c r="AB803" s="86"/>
      <c r="AC803" s="86"/>
      <c r="AD803" s="86"/>
    </row>
    <row r="804" spans="16:30">
      <c r="P804" s="86"/>
      <c r="Q804" s="86"/>
      <c r="R804" s="86"/>
      <c r="S804" s="86"/>
      <c r="T804" s="86"/>
      <c r="U804" s="86"/>
      <c r="V804" s="86"/>
      <c r="W804" s="86"/>
      <c r="X804" s="86"/>
      <c r="Y804" s="86"/>
      <c r="Z804" s="86"/>
      <c r="AA804" s="86"/>
      <c r="AB804" s="86"/>
      <c r="AC804" s="86"/>
      <c r="AD804" s="86"/>
    </row>
    <row r="805" spans="16:30">
      <c r="P805" s="86"/>
      <c r="Q805" s="86"/>
      <c r="R805" s="86"/>
      <c r="S805" s="86"/>
      <c r="T805" s="86"/>
      <c r="U805" s="86"/>
      <c r="V805" s="86"/>
      <c r="W805" s="86"/>
      <c r="X805" s="86"/>
      <c r="Y805" s="86"/>
      <c r="Z805" s="86"/>
      <c r="AA805" s="86"/>
      <c r="AB805" s="86"/>
      <c r="AC805" s="86"/>
      <c r="AD805" s="86"/>
    </row>
    <row r="806" spans="16:30">
      <c r="P806" s="86"/>
      <c r="Q806" s="86"/>
      <c r="R806" s="86"/>
      <c r="S806" s="86"/>
      <c r="T806" s="86"/>
      <c r="U806" s="86"/>
      <c r="V806" s="86"/>
      <c r="W806" s="86"/>
      <c r="X806" s="86"/>
      <c r="Y806" s="86"/>
      <c r="Z806" s="86"/>
      <c r="AA806" s="86"/>
      <c r="AB806" s="86"/>
      <c r="AC806" s="86"/>
      <c r="AD806" s="86"/>
    </row>
    <row r="807" spans="16:30">
      <c r="P807" s="86"/>
      <c r="Q807" s="86"/>
      <c r="R807" s="86"/>
      <c r="S807" s="86"/>
      <c r="T807" s="86"/>
      <c r="U807" s="86"/>
      <c r="V807" s="86"/>
      <c r="W807" s="86"/>
      <c r="X807" s="86"/>
      <c r="Y807" s="86"/>
      <c r="Z807" s="86"/>
      <c r="AA807" s="86"/>
      <c r="AB807" s="86"/>
      <c r="AC807" s="86"/>
      <c r="AD807" s="86"/>
    </row>
    <row r="808" spans="16:30">
      <c r="P808" s="86"/>
      <c r="Q808" s="86"/>
      <c r="R808" s="86"/>
      <c r="S808" s="86"/>
      <c r="T808" s="86"/>
      <c r="U808" s="86"/>
      <c r="V808" s="86"/>
      <c r="W808" s="86"/>
      <c r="X808" s="86"/>
      <c r="Y808" s="86"/>
      <c r="Z808" s="86"/>
      <c r="AA808" s="86"/>
      <c r="AB808" s="86"/>
      <c r="AC808" s="86"/>
      <c r="AD808" s="86"/>
    </row>
    <row r="809" spans="16:30">
      <c r="P809" s="86"/>
      <c r="Q809" s="86"/>
      <c r="R809" s="86"/>
      <c r="S809" s="86"/>
      <c r="T809" s="86"/>
      <c r="U809" s="86"/>
      <c r="V809" s="86"/>
      <c r="W809" s="86"/>
      <c r="X809" s="86"/>
      <c r="Y809" s="86"/>
      <c r="Z809" s="86"/>
      <c r="AA809" s="86"/>
      <c r="AB809" s="86"/>
      <c r="AC809" s="86"/>
      <c r="AD809" s="86"/>
    </row>
    <row r="810" spans="16:30">
      <c r="P810" s="86"/>
      <c r="Q810" s="86"/>
      <c r="R810" s="86"/>
      <c r="S810" s="86"/>
      <c r="T810" s="86"/>
      <c r="U810" s="86"/>
      <c r="V810" s="86"/>
      <c r="W810" s="86"/>
      <c r="X810" s="86"/>
      <c r="Y810" s="86"/>
      <c r="Z810" s="86"/>
      <c r="AA810" s="86"/>
      <c r="AB810" s="86"/>
      <c r="AC810" s="86"/>
      <c r="AD810" s="86"/>
    </row>
    <row r="811" spans="16:30">
      <c r="P811" s="86"/>
      <c r="Q811" s="86"/>
      <c r="R811" s="86"/>
      <c r="S811" s="86"/>
      <c r="T811" s="86"/>
      <c r="U811" s="86"/>
      <c r="V811" s="86"/>
      <c r="W811" s="86"/>
      <c r="X811" s="86"/>
      <c r="Y811" s="86"/>
      <c r="Z811" s="86"/>
      <c r="AA811" s="86"/>
      <c r="AB811" s="86"/>
      <c r="AC811" s="86"/>
      <c r="AD811" s="86"/>
    </row>
    <row r="812" spans="16:30">
      <c r="P812" s="86"/>
      <c r="Q812" s="86"/>
      <c r="R812" s="86"/>
      <c r="S812" s="86"/>
      <c r="T812" s="86"/>
      <c r="U812" s="86"/>
      <c r="V812" s="86"/>
      <c r="W812" s="86"/>
      <c r="X812" s="86"/>
      <c r="Y812" s="86"/>
      <c r="Z812" s="86"/>
      <c r="AA812" s="86"/>
      <c r="AB812" s="86"/>
      <c r="AC812" s="86"/>
      <c r="AD812" s="86"/>
    </row>
    <row r="813" spans="16:30">
      <c r="P813" s="86"/>
      <c r="Q813" s="86"/>
      <c r="R813" s="86"/>
      <c r="S813" s="86"/>
      <c r="T813" s="86"/>
      <c r="U813" s="86"/>
      <c r="V813" s="86"/>
      <c r="W813" s="86"/>
      <c r="X813" s="86"/>
      <c r="Y813" s="86"/>
      <c r="Z813" s="86"/>
      <c r="AA813" s="86"/>
      <c r="AB813" s="86"/>
      <c r="AC813" s="86"/>
      <c r="AD813" s="86"/>
    </row>
    <row r="814" spans="16:30">
      <c r="P814" s="86"/>
      <c r="Q814" s="86"/>
      <c r="R814" s="86"/>
      <c r="S814" s="86"/>
      <c r="T814" s="86"/>
      <c r="U814" s="86"/>
      <c r="V814" s="86"/>
      <c r="W814" s="86"/>
      <c r="X814" s="86"/>
      <c r="Y814" s="86"/>
      <c r="Z814" s="86"/>
      <c r="AA814" s="86"/>
      <c r="AB814" s="86"/>
      <c r="AC814" s="86"/>
      <c r="AD814" s="86"/>
    </row>
    <row r="815" spans="16:30">
      <c r="P815" s="86"/>
      <c r="Q815" s="86"/>
      <c r="R815" s="86"/>
      <c r="S815" s="86"/>
      <c r="T815" s="86"/>
      <c r="U815" s="86"/>
      <c r="V815" s="86"/>
      <c r="W815" s="86"/>
      <c r="X815" s="86"/>
      <c r="Y815" s="86"/>
      <c r="Z815" s="86"/>
      <c r="AA815" s="86"/>
      <c r="AB815" s="86"/>
      <c r="AC815" s="86"/>
      <c r="AD815" s="86"/>
    </row>
    <row r="816" spans="16:30">
      <c r="P816" s="86"/>
      <c r="Q816" s="86"/>
      <c r="R816" s="86"/>
      <c r="S816" s="86"/>
      <c r="T816" s="86"/>
      <c r="U816" s="86"/>
      <c r="V816" s="86"/>
      <c r="W816" s="86"/>
      <c r="X816" s="86"/>
      <c r="Y816" s="86"/>
      <c r="Z816" s="86"/>
      <c r="AA816" s="86"/>
      <c r="AB816" s="86"/>
      <c r="AC816" s="86"/>
      <c r="AD816" s="86"/>
    </row>
    <row r="817" spans="16:30">
      <c r="P817" s="86"/>
      <c r="Q817" s="86"/>
      <c r="R817" s="86"/>
      <c r="S817" s="86"/>
      <c r="T817" s="86"/>
      <c r="U817" s="86"/>
      <c r="V817" s="86"/>
      <c r="W817" s="86"/>
      <c r="X817" s="86"/>
      <c r="Y817" s="86"/>
      <c r="Z817" s="86"/>
      <c r="AA817" s="86"/>
      <c r="AB817" s="86"/>
      <c r="AC817" s="86"/>
      <c r="AD817" s="86"/>
    </row>
    <row r="818" spans="16:30">
      <c r="P818" s="86"/>
      <c r="Q818" s="86"/>
      <c r="R818" s="86"/>
      <c r="S818" s="86"/>
      <c r="T818" s="86"/>
      <c r="U818" s="86"/>
      <c r="V818" s="86"/>
      <c r="W818" s="86"/>
      <c r="X818" s="86"/>
      <c r="Y818" s="86"/>
      <c r="Z818" s="86"/>
      <c r="AA818" s="86"/>
      <c r="AB818" s="86"/>
      <c r="AC818" s="86"/>
      <c r="AD818" s="86"/>
    </row>
    <row r="819" spans="16:30">
      <c r="P819" s="86"/>
      <c r="Q819" s="86"/>
      <c r="R819" s="86"/>
      <c r="S819" s="86"/>
      <c r="T819" s="86"/>
      <c r="U819" s="86"/>
      <c r="V819" s="86"/>
      <c r="W819" s="86"/>
      <c r="X819" s="86"/>
      <c r="Y819" s="86"/>
      <c r="Z819" s="86"/>
      <c r="AA819" s="86"/>
      <c r="AB819" s="86"/>
      <c r="AC819" s="86"/>
      <c r="AD819" s="86"/>
    </row>
    <row r="820" spans="16:30">
      <c r="P820" s="86"/>
      <c r="Q820" s="86"/>
      <c r="R820" s="86"/>
      <c r="S820" s="86"/>
      <c r="T820" s="86"/>
      <c r="U820" s="86"/>
      <c r="V820" s="86"/>
      <c r="W820" s="86"/>
      <c r="X820" s="86"/>
      <c r="Y820" s="86"/>
      <c r="Z820" s="86"/>
      <c r="AA820" s="86"/>
      <c r="AB820" s="86"/>
      <c r="AC820" s="86"/>
      <c r="AD820" s="86"/>
    </row>
    <row r="821" spans="16:30">
      <c r="P821" s="86"/>
      <c r="Q821" s="86"/>
      <c r="R821" s="86"/>
      <c r="S821" s="86"/>
      <c r="T821" s="86"/>
      <c r="U821" s="86"/>
      <c r="V821" s="86"/>
      <c r="W821" s="86"/>
      <c r="X821" s="86"/>
      <c r="Y821" s="86"/>
      <c r="Z821" s="86"/>
      <c r="AA821" s="86"/>
      <c r="AB821" s="86"/>
      <c r="AC821" s="86"/>
      <c r="AD821" s="86"/>
    </row>
    <row r="822" spans="16:30">
      <c r="P822" s="86"/>
      <c r="Q822" s="86"/>
      <c r="R822" s="86"/>
      <c r="S822" s="86"/>
      <c r="T822" s="86"/>
      <c r="U822" s="86"/>
      <c r="V822" s="86"/>
      <c r="W822" s="86"/>
      <c r="X822" s="86"/>
      <c r="Y822" s="86"/>
      <c r="Z822" s="86"/>
      <c r="AA822" s="86"/>
      <c r="AB822" s="86"/>
      <c r="AC822" s="86"/>
      <c r="AD822" s="86"/>
    </row>
    <row r="823" spans="16:30">
      <c r="P823" s="86"/>
      <c r="Q823" s="86"/>
      <c r="R823" s="86"/>
      <c r="S823" s="86"/>
      <c r="T823" s="86"/>
      <c r="U823" s="86"/>
      <c r="V823" s="86"/>
      <c r="W823" s="86"/>
      <c r="X823" s="86"/>
      <c r="Y823" s="86"/>
      <c r="Z823" s="86"/>
      <c r="AA823" s="86"/>
      <c r="AB823" s="86"/>
      <c r="AC823" s="86"/>
      <c r="AD823" s="86"/>
    </row>
    <row r="824" spans="16:30">
      <c r="P824" s="86"/>
      <c r="Q824" s="86"/>
      <c r="R824" s="86"/>
      <c r="S824" s="86"/>
      <c r="T824" s="86"/>
      <c r="U824" s="86"/>
      <c r="V824" s="86"/>
      <c r="W824" s="86"/>
      <c r="X824" s="86"/>
      <c r="Y824" s="86"/>
      <c r="Z824" s="86"/>
      <c r="AA824" s="86"/>
      <c r="AB824" s="86"/>
      <c r="AC824" s="86"/>
      <c r="AD824" s="86"/>
    </row>
    <row r="825" spans="16:30">
      <c r="P825" s="86"/>
      <c r="Q825" s="86"/>
      <c r="R825" s="86"/>
      <c r="S825" s="86"/>
      <c r="T825" s="86"/>
      <c r="U825" s="86"/>
      <c r="V825" s="86"/>
      <c r="W825" s="86"/>
      <c r="X825" s="86"/>
      <c r="Y825" s="86"/>
      <c r="Z825" s="86"/>
      <c r="AA825" s="86"/>
      <c r="AB825" s="86"/>
      <c r="AC825" s="86"/>
      <c r="AD825" s="86"/>
    </row>
    <row r="826" spans="16:30">
      <c r="P826" s="86"/>
      <c r="Q826" s="86"/>
      <c r="R826" s="86"/>
      <c r="S826" s="86"/>
      <c r="T826" s="86"/>
      <c r="U826" s="86"/>
      <c r="V826" s="86"/>
      <c r="W826" s="86"/>
      <c r="X826" s="86"/>
      <c r="Y826" s="86"/>
      <c r="Z826" s="86"/>
      <c r="AA826" s="86"/>
      <c r="AB826" s="86"/>
      <c r="AC826" s="86"/>
      <c r="AD826" s="86"/>
    </row>
    <row r="827" spans="16:30">
      <c r="P827" s="86"/>
      <c r="Q827" s="86"/>
      <c r="R827" s="86"/>
      <c r="S827" s="86"/>
      <c r="T827" s="86"/>
      <c r="U827" s="86"/>
      <c r="V827" s="86"/>
      <c r="W827" s="86"/>
      <c r="X827" s="86"/>
      <c r="Y827" s="86"/>
      <c r="Z827" s="86"/>
      <c r="AA827" s="86"/>
      <c r="AB827" s="86"/>
      <c r="AC827" s="86"/>
      <c r="AD827" s="86"/>
    </row>
    <row r="828" spans="16:30">
      <c r="P828" s="86"/>
      <c r="Q828" s="86"/>
      <c r="R828" s="86"/>
      <c r="S828" s="86"/>
      <c r="T828" s="86"/>
      <c r="U828" s="86"/>
      <c r="V828" s="86"/>
      <c r="W828" s="86"/>
      <c r="X828" s="86"/>
      <c r="Y828" s="86"/>
      <c r="Z828" s="86"/>
      <c r="AA828" s="86"/>
      <c r="AB828" s="86"/>
      <c r="AC828" s="86"/>
      <c r="AD828" s="86"/>
    </row>
    <row r="829" spans="16:30">
      <c r="P829" s="86"/>
      <c r="Q829" s="86"/>
      <c r="R829" s="86"/>
      <c r="S829" s="86"/>
      <c r="T829" s="86"/>
      <c r="U829" s="86"/>
      <c r="V829" s="86"/>
      <c r="W829" s="86"/>
      <c r="X829" s="86"/>
      <c r="Y829" s="86"/>
      <c r="Z829" s="86"/>
      <c r="AA829" s="86"/>
      <c r="AB829" s="86"/>
      <c r="AC829" s="86"/>
      <c r="AD829" s="86"/>
    </row>
    <row r="830" spans="16:30">
      <c r="P830" s="86"/>
      <c r="Q830" s="86"/>
      <c r="R830" s="86"/>
      <c r="S830" s="86"/>
      <c r="T830" s="86"/>
      <c r="U830" s="86"/>
      <c r="V830" s="86"/>
      <c r="W830" s="86"/>
      <c r="X830" s="86"/>
      <c r="Y830" s="86"/>
      <c r="Z830" s="86"/>
      <c r="AA830" s="86"/>
      <c r="AB830" s="86"/>
      <c r="AC830" s="86"/>
      <c r="AD830" s="86"/>
    </row>
    <row r="831" spans="16:30">
      <c r="P831" s="86"/>
      <c r="Q831" s="86"/>
      <c r="R831" s="86"/>
      <c r="S831" s="86"/>
      <c r="T831" s="86"/>
      <c r="U831" s="86"/>
      <c r="V831" s="86"/>
      <c r="W831" s="86"/>
      <c r="X831" s="86"/>
      <c r="Y831" s="86"/>
      <c r="Z831" s="86"/>
      <c r="AA831" s="86"/>
      <c r="AB831" s="86"/>
      <c r="AC831" s="86"/>
      <c r="AD831" s="86"/>
    </row>
    <row r="832" spans="16:30">
      <c r="P832" s="86"/>
      <c r="Q832" s="86"/>
      <c r="R832" s="86"/>
      <c r="S832" s="86"/>
      <c r="T832" s="86"/>
      <c r="U832" s="86"/>
      <c r="V832" s="86"/>
      <c r="W832" s="86"/>
      <c r="X832" s="86"/>
      <c r="Y832" s="86"/>
      <c r="Z832" s="86"/>
      <c r="AA832" s="86"/>
      <c r="AB832" s="86"/>
      <c r="AC832" s="86"/>
      <c r="AD832" s="86"/>
    </row>
    <row r="833" spans="16:30">
      <c r="P833" s="86"/>
      <c r="Q833" s="86"/>
      <c r="R833" s="86"/>
      <c r="S833" s="86"/>
      <c r="T833" s="86"/>
      <c r="U833" s="86"/>
      <c r="V833" s="86"/>
      <c r="W833" s="86"/>
      <c r="X833" s="86"/>
      <c r="Y833" s="86"/>
      <c r="Z833" s="86"/>
      <c r="AA833" s="86"/>
      <c r="AB833" s="86"/>
      <c r="AC833" s="86"/>
      <c r="AD833" s="86"/>
    </row>
    <row r="834" spans="16:30">
      <c r="P834" s="86"/>
      <c r="Q834" s="86"/>
      <c r="R834" s="86"/>
      <c r="S834" s="86"/>
      <c r="T834" s="86"/>
      <c r="U834" s="86"/>
      <c r="V834" s="86"/>
      <c r="W834" s="86"/>
      <c r="X834" s="86"/>
      <c r="Y834" s="86"/>
      <c r="Z834" s="86"/>
      <c r="AA834" s="86"/>
      <c r="AB834" s="86"/>
      <c r="AC834" s="86"/>
      <c r="AD834" s="86"/>
    </row>
    <row r="835" spans="16:30">
      <c r="P835" s="86"/>
      <c r="Q835" s="86"/>
      <c r="R835" s="86"/>
      <c r="S835" s="86"/>
      <c r="T835" s="86"/>
      <c r="U835" s="86"/>
      <c r="V835" s="86"/>
      <c r="W835" s="86"/>
      <c r="X835" s="86"/>
      <c r="Y835" s="86"/>
      <c r="Z835" s="86"/>
      <c r="AA835" s="86"/>
      <c r="AB835" s="86"/>
      <c r="AC835" s="86"/>
      <c r="AD835" s="86"/>
    </row>
    <row r="836" spans="16:30">
      <c r="P836" s="86"/>
      <c r="Q836" s="86"/>
      <c r="R836" s="86"/>
      <c r="S836" s="86"/>
      <c r="T836" s="86"/>
      <c r="U836" s="86"/>
      <c r="V836" s="86"/>
      <c r="W836" s="86"/>
      <c r="X836" s="86"/>
      <c r="Y836" s="86"/>
      <c r="Z836" s="86"/>
      <c r="AA836" s="86"/>
      <c r="AB836" s="86"/>
      <c r="AC836" s="86"/>
      <c r="AD836" s="86"/>
    </row>
    <row r="837" spans="16:30">
      <c r="P837" s="86"/>
      <c r="Q837" s="86"/>
      <c r="R837" s="86"/>
      <c r="S837" s="86"/>
      <c r="T837" s="86"/>
      <c r="U837" s="86"/>
      <c r="V837" s="86"/>
      <c r="W837" s="86"/>
      <c r="X837" s="86"/>
      <c r="Y837" s="86"/>
      <c r="Z837" s="86"/>
      <c r="AA837" s="86"/>
      <c r="AB837" s="86"/>
      <c r="AC837" s="86"/>
      <c r="AD837" s="86"/>
    </row>
    <row r="838" spans="16:30">
      <c r="P838" s="86"/>
      <c r="Q838" s="86"/>
      <c r="R838" s="86"/>
      <c r="S838" s="86"/>
      <c r="T838" s="86"/>
      <c r="U838" s="86"/>
      <c r="V838" s="86"/>
      <c r="W838" s="86"/>
      <c r="X838" s="86"/>
      <c r="Y838" s="86"/>
      <c r="Z838" s="86"/>
      <c r="AA838" s="86"/>
      <c r="AB838" s="86"/>
      <c r="AC838" s="86"/>
      <c r="AD838" s="86"/>
    </row>
    <row r="839" spans="16:30">
      <c r="P839" s="86"/>
      <c r="Q839" s="86"/>
      <c r="R839" s="86"/>
      <c r="S839" s="86"/>
      <c r="T839" s="86"/>
      <c r="U839" s="86"/>
      <c r="V839" s="86"/>
      <c r="W839" s="86"/>
      <c r="X839" s="86"/>
      <c r="Y839" s="86"/>
      <c r="Z839" s="86"/>
      <c r="AA839" s="86"/>
      <c r="AB839" s="86"/>
      <c r="AC839" s="86"/>
      <c r="AD839" s="86"/>
    </row>
    <row r="840" spans="16:30">
      <c r="P840" s="86"/>
      <c r="Q840" s="86"/>
      <c r="R840" s="86"/>
      <c r="S840" s="86"/>
      <c r="T840" s="86"/>
      <c r="U840" s="86"/>
      <c r="V840" s="86"/>
      <c r="W840" s="86"/>
      <c r="X840" s="86"/>
      <c r="Y840" s="86"/>
      <c r="Z840" s="86"/>
      <c r="AA840" s="86"/>
      <c r="AB840" s="86"/>
      <c r="AC840" s="86"/>
      <c r="AD840" s="86"/>
    </row>
    <row r="841" spans="16:30">
      <c r="P841" s="86"/>
      <c r="Q841" s="86"/>
      <c r="R841" s="86"/>
      <c r="S841" s="86"/>
      <c r="T841" s="86"/>
      <c r="U841" s="86"/>
      <c r="V841" s="86"/>
      <c r="W841" s="86"/>
      <c r="X841" s="86"/>
      <c r="Y841" s="86"/>
      <c r="Z841" s="86"/>
      <c r="AA841" s="86"/>
      <c r="AB841" s="86"/>
      <c r="AC841" s="86"/>
      <c r="AD841" s="86"/>
    </row>
    <row r="842" spans="16:30">
      <c r="P842" s="86"/>
      <c r="Q842" s="86"/>
      <c r="R842" s="86"/>
      <c r="S842" s="86"/>
      <c r="T842" s="86"/>
      <c r="U842" s="86"/>
      <c r="V842" s="86"/>
      <c r="W842" s="86"/>
      <c r="X842" s="86"/>
      <c r="Y842" s="86"/>
      <c r="Z842" s="86"/>
      <c r="AA842" s="86"/>
      <c r="AB842" s="86"/>
      <c r="AC842" s="86"/>
      <c r="AD842" s="86"/>
    </row>
    <row r="843" spans="16:30">
      <c r="P843" s="86"/>
      <c r="Q843" s="86"/>
      <c r="R843" s="86"/>
      <c r="S843" s="86"/>
      <c r="T843" s="86"/>
      <c r="U843" s="86"/>
      <c r="V843" s="86"/>
      <c r="W843" s="86"/>
      <c r="X843" s="86"/>
      <c r="Y843" s="86"/>
      <c r="Z843" s="86"/>
      <c r="AA843" s="86"/>
      <c r="AB843" s="86"/>
      <c r="AC843" s="86"/>
      <c r="AD843" s="86"/>
    </row>
    <row r="844" spans="16:30">
      <c r="P844" s="86"/>
      <c r="Q844" s="86"/>
      <c r="R844" s="86"/>
      <c r="S844" s="86"/>
      <c r="T844" s="86"/>
      <c r="U844" s="86"/>
      <c r="V844" s="86"/>
      <c r="W844" s="86"/>
      <c r="X844" s="86"/>
      <c r="Y844" s="86"/>
      <c r="Z844" s="86"/>
      <c r="AA844" s="86"/>
      <c r="AB844" s="86"/>
      <c r="AC844" s="86"/>
      <c r="AD844" s="86"/>
    </row>
    <row r="845" spans="16:30">
      <c r="P845" s="86"/>
      <c r="Q845" s="86"/>
      <c r="R845" s="86"/>
      <c r="S845" s="86"/>
      <c r="T845" s="86"/>
      <c r="U845" s="86"/>
      <c r="V845" s="86"/>
      <c r="W845" s="86"/>
      <c r="X845" s="86"/>
      <c r="Y845" s="86"/>
      <c r="Z845" s="86"/>
      <c r="AA845" s="86"/>
      <c r="AB845" s="86"/>
      <c r="AC845" s="86"/>
      <c r="AD845" s="86"/>
    </row>
    <row r="846" spans="16:30">
      <c r="P846" s="86"/>
      <c r="Q846" s="86"/>
      <c r="R846" s="86"/>
      <c r="S846" s="86"/>
      <c r="T846" s="86"/>
      <c r="U846" s="86"/>
      <c r="V846" s="86"/>
      <c r="W846" s="86"/>
      <c r="X846" s="86"/>
      <c r="Y846" s="86"/>
      <c r="Z846" s="86"/>
      <c r="AA846" s="86"/>
      <c r="AB846" s="86"/>
      <c r="AC846" s="86"/>
      <c r="AD846" s="86"/>
    </row>
    <row r="847" spans="16:30">
      <c r="P847" s="86"/>
      <c r="Q847" s="86"/>
      <c r="R847" s="86"/>
      <c r="S847" s="86"/>
      <c r="T847" s="86"/>
      <c r="U847" s="86"/>
      <c r="V847" s="86"/>
      <c r="W847" s="86"/>
      <c r="X847" s="86"/>
      <c r="Y847" s="86"/>
      <c r="Z847" s="86"/>
      <c r="AA847" s="86"/>
      <c r="AB847" s="86"/>
      <c r="AC847" s="86"/>
      <c r="AD847" s="86"/>
    </row>
    <row r="848" spans="16:30">
      <c r="P848" s="86"/>
      <c r="Q848" s="86"/>
      <c r="R848" s="86"/>
      <c r="S848" s="86"/>
      <c r="T848" s="86"/>
      <c r="U848" s="86"/>
      <c r="V848" s="86"/>
      <c r="W848" s="86"/>
      <c r="X848" s="86"/>
      <c r="Y848" s="86"/>
      <c r="Z848" s="86"/>
      <c r="AA848" s="86"/>
      <c r="AB848" s="86"/>
      <c r="AC848" s="86"/>
      <c r="AD848" s="86"/>
    </row>
    <row r="849" spans="16:30">
      <c r="P849" s="86"/>
      <c r="Q849" s="86"/>
      <c r="R849" s="86"/>
      <c r="S849" s="86"/>
      <c r="T849" s="86"/>
      <c r="U849" s="86"/>
      <c r="V849" s="86"/>
      <c r="W849" s="86"/>
      <c r="X849" s="86"/>
      <c r="Y849" s="86"/>
      <c r="Z849" s="86"/>
      <c r="AA849" s="86"/>
      <c r="AB849" s="86"/>
      <c r="AC849" s="86"/>
      <c r="AD849" s="86"/>
    </row>
    <row r="850" spans="16:30">
      <c r="P850" s="86"/>
      <c r="Q850" s="86"/>
      <c r="R850" s="86"/>
      <c r="S850" s="86"/>
      <c r="T850" s="86"/>
      <c r="U850" s="86"/>
      <c r="V850" s="86"/>
      <c r="W850" s="86"/>
      <c r="X850" s="86"/>
      <c r="Y850" s="86"/>
      <c r="Z850" s="86"/>
      <c r="AA850" s="86"/>
      <c r="AB850" s="86"/>
      <c r="AC850" s="86"/>
      <c r="AD850" s="86"/>
    </row>
    <row r="851" spans="16:30">
      <c r="P851" s="86"/>
      <c r="Q851" s="86"/>
      <c r="R851" s="86"/>
      <c r="S851" s="86"/>
      <c r="T851" s="86"/>
      <c r="U851" s="86"/>
      <c r="V851" s="86"/>
      <c r="W851" s="86"/>
      <c r="X851" s="86"/>
      <c r="Y851" s="86"/>
      <c r="Z851" s="86"/>
      <c r="AA851" s="86"/>
      <c r="AB851" s="86"/>
      <c r="AC851" s="86"/>
      <c r="AD851" s="86"/>
    </row>
    <row r="852" spans="16:30">
      <c r="P852" s="86"/>
      <c r="Q852" s="86"/>
      <c r="R852" s="86"/>
      <c r="S852" s="86"/>
      <c r="T852" s="86"/>
      <c r="U852" s="86"/>
      <c r="V852" s="86"/>
      <c r="W852" s="86"/>
      <c r="X852" s="86"/>
      <c r="Y852" s="86"/>
      <c r="Z852" s="86"/>
      <c r="AA852" s="86"/>
      <c r="AB852" s="86"/>
      <c r="AC852" s="86"/>
      <c r="AD852" s="86"/>
    </row>
    <row r="853" spans="16:30">
      <c r="P853" s="86"/>
      <c r="Q853" s="86"/>
      <c r="R853" s="86"/>
      <c r="S853" s="86"/>
      <c r="T853" s="86"/>
      <c r="U853" s="86"/>
      <c r="V853" s="86"/>
      <c r="W853" s="86"/>
      <c r="X853" s="86"/>
      <c r="Y853" s="86"/>
      <c r="Z853" s="86"/>
      <c r="AA853" s="86"/>
      <c r="AB853" s="86"/>
      <c r="AC853" s="86"/>
      <c r="AD853" s="86"/>
    </row>
    <row r="854" spans="16:30">
      <c r="P854" s="86"/>
      <c r="Q854" s="86"/>
      <c r="R854" s="86"/>
      <c r="S854" s="86"/>
      <c r="T854" s="86"/>
      <c r="U854" s="86"/>
      <c r="V854" s="86"/>
      <c r="W854" s="86"/>
      <c r="X854" s="86"/>
      <c r="Y854" s="86"/>
      <c r="Z854" s="86"/>
      <c r="AA854" s="86"/>
      <c r="AB854" s="86"/>
      <c r="AC854" s="86"/>
      <c r="AD854" s="86"/>
    </row>
    <row r="855" spans="16:30">
      <c r="P855" s="86"/>
      <c r="Q855" s="86"/>
      <c r="R855" s="86"/>
      <c r="S855" s="86"/>
      <c r="T855" s="86"/>
      <c r="U855" s="86"/>
      <c r="V855" s="86"/>
      <c r="W855" s="86"/>
      <c r="X855" s="86"/>
      <c r="Y855" s="86"/>
      <c r="Z855" s="86"/>
      <c r="AA855" s="86"/>
      <c r="AB855" s="86"/>
      <c r="AC855" s="86"/>
      <c r="AD855" s="86"/>
    </row>
    <row r="856" spans="16:30">
      <c r="P856" s="86"/>
      <c r="Q856" s="86"/>
      <c r="R856" s="86"/>
      <c r="S856" s="86"/>
      <c r="T856" s="86"/>
      <c r="U856" s="86"/>
      <c r="V856" s="86"/>
      <c r="W856" s="86"/>
      <c r="X856" s="86"/>
      <c r="Y856" s="86"/>
      <c r="Z856" s="86"/>
      <c r="AA856" s="86"/>
      <c r="AB856" s="86"/>
      <c r="AC856" s="86"/>
      <c r="AD856" s="86"/>
    </row>
    <row r="857" spans="16:30">
      <c r="P857" s="86"/>
      <c r="Q857" s="86"/>
      <c r="R857" s="86"/>
      <c r="S857" s="86"/>
      <c r="T857" s="86"/>
      <c r="U857" s="86"/>
      <c r="V857" s="86"/>
      <c r="W857" s="86"/>
      <c r="X857" s="86"/>
      <c r="Y857" s="86"/>
      <c r="Z857" s="86"/>
      <c r="AA857" s="86"/>
      <c r="AB857" s="86"/>
      <c r="AC857" s="86"/>
      <c r="AD857" s="86"/>
    </row>
    <row r="858" spans="16:30">
      <c r="P858" s="86"/>
      <c r="Q858" s="86"/>
      <c r="R858" s="86"/>
      <c r="S858" s="86"/>
      <c r="T858" s="86"/>
      <c r="U858" s="86"/>
      <c r="V858" s="86"/>
      <c r="W858" s="86"/>
      <c r="X858" s="86"/>
      <c r="Y858" s="86"/>
      <c r="Z858" s="86"/>
      <c r="AA858" s="86"/>
      <c r="AB858" s="86"/>
      <c r="AC858" s="86"/>
      <c r="AD858" s="86"/>
    </row>
    <row r="859" spans="16:30">
      <c r="P859" s="86"/>
      <c r="Q859" s="86"/>
      <c r="R859" s="86"/>
      <c r="S859" s="86"/>
      <c r="T859" s="86"/>
      <c r="U859" s="86"/>
      <c r="V859" s="86"/>
      <c r="W859" s="86"/>
      <c r="X859" s="86"/>
      <c r="Y859" s="86"/>
      <c r="Z859" s="86"/>
      <c r="AA859" s="86"/>
      <c r="AB859" s="86"/>
      <c r="AC859" s="86"/>
      <c r="AD859" s="86"/>
    </row>
    <row r="860" spans="16:30">
      <c r="P860" s="86"/>
      <c r="Q860" s="86"/>
      <c r="R860" s="86"/>
      <c r="S860" s="86"/>
      <c r="T860" s="86"/>
      <c r="U860" s="86"/>
      <c r="V860" s="86"/>
      <c r="W860" s="86"/>
      <c r="X860" s="86"/>
      <c r="Y860" s="86"/>
      <c r="Z860" s="86"/>
      <c r="AA860" s="86"/>
      <c r="AB860" s="86"/>
      <c r="AC860" s="86"/>
      <c r="AD860" s="86"/>
    </row>
    <row r="861" spans="16:30">
      <c r="P861" s="86"/>
      <c r="Q861" s="86"/>
      <c r="R861" s="86"/>
      <c r="S861" s="86"/>
      <c r="T861" s="86"/>
      <c r="U861" s="86"/>
      <c r="V861" s="86"/>
      <c r="W861" s="86"/>
      <c r="X861" s="86"/>
      <c r="Y861" s="86"/>
      <c r="Z861" s="86"/>
      <c r="AA861" s="86"/>
      <c r="AB861" s="86"/>
      <c r="AC861" s="86"/>
      <c r="AD861" s="86"/>
    </row>
    <row r="862" spans="16:30">
      <c r="P862" s="86"/>
      <c r="Q862" s="86"/>
      <c r="R862" s="86"/>
      <c r="S862" s="86"/>
      <c r="T862" s="86"/>
      <c r="U862" s="86"/>
      <c r="V862" s="86"/>
      <c r="W862" s="86"/>
      <c r="X862" s="86"/>
      <c r="Y862" s="86"/>
      <c r="Z862" s="86"/>
      <c r="AA862" s="86"/>
      <c r="AB862" s="86"/>
      <c r="AC862" s="86"/>
      <c r="AD862" s="86"/>
    </row>
    <row r="863" spans="16:30">
      <c r="P863" s="86"/>
      <c r="Q863" s="86"/>
      <c r="R863" s="86"/>
      <c r="S863" s="86"/>
      <c r="T863" s="86"/>
      <c r="U863" s="86"/>
      <c r="V863" s="86"/>
      <c r="W863" s="86"/>
      <c r="X863" s="86"/>
      <c r="Y863" s="86"/>
      <c r="Z863" s="86"/>
      <c r="AA863" s="86"/>
      <c r="AB863" s="86"/>
      <c r="AC863" s="86"/>
      <c r="AD863" s="86"/>
    </row>
    <row r="864" spans="16:30">
      <c r="P864" s="86"/>
      <c r="Q864" s="86"/>
      <c r="R864" s="86"/>
      <c r="S864" s="86"/>
      <c r="T864" s="86"/>
      <c r="U864" s="86"/>
      <c r="V864" s="86"/>
      <c r="W864" s="86"/>
      <c r="X864" s="86"/>
      <c r="Y864" s="86"/>
      <c r="Z864" s="86"/>
      <c r="AA864" s="86"/>
      <c r="AB864" s="86"/>
      <c r="AC864" s="86"/>
      <c r="AD864" s="86"/>
    </row>
    <row r="865" spans="16:30">
      <c r="P865" s="86"/>
      <c r="Q865" s="86"/>
      <c r="R865" s="86"/>
      <c r="S865" s="86"/>
      <c r="T865" s="86"/>
      <c r="U865" s="86"/>
      <c r="V865" s="86"/>
      <c r="W865" s="86"/>
      <c r="X865" s="86"/>
      <c r="Y865" s="86"/>
      <c r="Z865" s="86"/>
      <c r="AA865" s="86"/>
      <c r="AB865" s="86"/>
      <c r="AC865" s="86"/>
      <c r="AD865" s="86"/>
    </row>
    <row r="866" spans="16:30">
      <c r="P866" s="86"/>
      <c r="Q866" s="86"/>
      <c r="R866" s="86"/>
      <c r="S866" s="86"/>
      <c r="T866" s="86"/>
      <c r="U866" s="86"/>
      <c r="V866" s="86"/>
      <c r="W866" s="86"/>
      <c r="X866" s="86"/>
      <c r="Y866" s="86"/>
      <c r="Z866" s="86"/>
      <c r="AA866" s="86"/>
      <c r="AB866" s="86"/>
      <c r="AC866" s="86"/>
      <c r="AD866" s="86"/>
    </row>
    <row r="867" spans="16:30">
      <c r="P867" s="86"/>
      <c r="Q867" s="86"/>
      <c r="R867" s="86"/>
      <c r="S867" s="86"/>
      <c r="T867" s="86"/>
      <c r="U867" s="86"/>
      <c r="V867" s="86"/>
      <c r="W867" s="86"/>
      <c r="X867" s="86"/>
      <c r="Y867" s="86"/>
      <c r="Z867" s="86"/>
      <c r="AA867" s="86"/>
      <c r="AB867" s="86"/>
      <c r="AC867" s="86"/>
      <c r="AD867" s="86"/>
    </row>
    <row r="868" spans="16:30">
      <c r="P868" s="86"/>
      <c r="Q868" s="86"/>
      <c r="R868" s="86"/>
      <c r="S868" s="86"/>
      <c r="T868" s="86"/>
      <c r="U868" s="86"/>
      <c r="V868" s="86"/>
      <c r="W868" s="86"/>
      <c r="X868" s="86"/>
      <c r="Y868" s="86"/>
      <c r="Z868" s="86"/>
      <c r="AA868" s="86"/>
      <c r="AB868" s="86"/>
      <c r="AC868" s="86"/>
      <c r="AD868" s="86"/>
    </row>
    <row r="869" spans="16:30">
      <c r="P869" s="86"/>
      <c r="Q869" s="86"/>
      <c r="R869" s="86"/>
      <c r="S869" s="86"/>
      <c r="T869" s="86"/>
      <c r="U869" s="86"/>
      <c r="V869" s="86"/>
      <c r="W869" s="86"/>
      <c r="X869" s="86"/>
      <c r="Y869" s="86"/>
      <c r="Z869" s="86"/>
      <c r="AA869" s="86"/>
      <c r="AB869" s="86"/>
      <c r="AC869" s="86"/>
      <c r="AD869" s="86"/>
    </row>
    <row r="870" spans="16:30">
      <c r="P870" s="86"/>
      <c r="Q870" s="86"/>
      <c r="R870" s="86"/>
      <c r="S870" s="86"/>
      <c r="T870" s="86"/>
      <c r="U870" s="86"/>
      <c r="V870" s="86"/>
      <c r="W870" s="86"/>
      <c r="X870" s="86"/>
      <c r="Y870" s="86"/>
      <c r="Z870" s="86"/>
      <c r="AA870" s="86"/>
      <c r="AB870" s="86"/>
      <c r="AC870" s="86"/>
      <c r="AD870" s="86"/>
    </row>
    <row r="871" spans="16:30">
      <c r="P871" s="86"/>
      <c r="Q871" s="86"/>
      <c r="R871" s="86"/>
      <c r="S871" s="86"/>
      <c r="T871" s="86"/>
      <c r="U871" s="86"/>
      <c r="V871" s="86"/>
      <c r="W871" s="86"/>
      <c r="X871" s="86"/>
      <c r="Y871" s="86"/>
      <c r="Z871" s="86"/>
      <c r="AA871" s="86"/>
      <c r="AB871" s="86"/>
      <c r="AC871" s="86"/>
      <c r="AD871" s="86"/>
    </row>
    <row r="872" spans="16:30">
      <c r="P872" s="86"/>
      <c r="Q872" s="86"/>
      <c r="R872" s="86"/>
      <c r="S872" s="86"/>
      <c r="T872" s="86"/>
      <c r="U872" s="86"/>
      <c r="V872" s="86"/>
      <c r="W872" s="86"/>
      <c r="X872" s="86"/>
      <c r="Y872" s="86"/>
      <c r="Z872" s="86"/>
      <c r="AA872" s="86"/>
      <c r="AB872" s="86"/>
      <c r="AC872" s="86"/>
      <c r="AD872" s="86"/>
    </row>
    <row r="873" spans="16:30">
      <c r="P873" s="86"/>
      <c r="Q873" s="86"/>
      <c r="R873" s="86"/>
      <c r="S873" s="86"/>
      <c r="T873" s="86"/>
      <c r="U873" s="86"/>
      <c r="V873" s="86"/>
      <c r="W873" s="86"/>
      <c r="X873" s="86"/>
      <c r="Y873" s="86"/>
      <c r="Z873" s="86"/>
      <c r="AA873" s="86"/>
      <c r="AB873" s="86"/>
      <c r="AC873" s="86"/>
      <c r="AD873" s="86"/>
    </row>
    <row r="874" spans="16:30">
      <c r="P874" s="86"/>
      <c r="Q874" s="86"/>
      <c r="R874" s="86"/>
      <c r="S874" s="86"/>
      <c r="T874" s="86"/>
      <c r="U874" s="86"/>
      <c r="V874" s="86"/>
      <c r="W874" s="86"/>
      <c r="X874" s="86"/>
      <c r="Y874" s="86"/>
      <c r="Z874" s="86"/>
      <c r="AA874" s="86"/>
      <c r="AB874" s="86"/>
      <c r="AC874" s="86"/>
      <c r="AD874" s="86"/>
    </row>
    <row r="875" spans="16:30">
      <c r="P875" s="86"/>
      <c r="Q875" s="86"/>
      <c r="R875" s="86"/>
      <c r="S875" s="86"/>
      <c r="T875" s="86"/>
      <c r="U875" s="86"/>
      <c r="V875" s="86"/>
      <c r="W875" s="86"/>
      <c r="X875" s="86"/>
      <c r="Y875" s="86"/>
      <c r="Z875" s="86"/>
      <c r="AA875" s="86"/>
      <c r="AB875" s="86"/>
      <c r="AC875" s="86"/>
      <c r="AD875" s="86"/>
    </row>
    <row r="876" spans="16:30">
      <c r="P876" s="86"/>
      <c r="Q876" s="86"/>
      <c r="R876" s="86"/>
      <c r="S876" s="86"/>
      <c r="T876" s="86"/>
      <c r="U876" s="86"/>
      <c r="V876" s="86"/>
      <c r="W876" s="86"/>
      <c r="X876" s="86"/>
      <c r="Y876" s="86"/>
      <c r="Z876" s="86"/>
      <c r="AA876" s="86"/>
      <c r="AB876" s="86"/>
      <c r="AC876" s="86"/>
      <c r="AD876" s="86"/>
    </row>
    <row r="877" spans="16:30">
      <c r="P877" s="86"/>
      <c r="Q877" s="86"/>
      <c r="R877" s="86"/>
      <c r="S877" s="86"/>
      <c r="T877" s="86"/>
      <c r="U877" s="86"/>
      <c r="V877" s="86"/>
      <c r="W877" s="86"/>
      <c r="X877" s="86"/>
      <c r="Y877" s="86"/>
      <c r="Z877" s="86"/>
      <c r="AA877" s="86"/>
      <c r="AB877" s="86"/>
      <c r="AC877" s="86"/>
      <c r="AD877" s="86"/>
    </row>
    <row r="878" spans="16:30">
      <c r="P878" s="86"/>
      <c r="Q878" s="86"/>
      <c r="R878" s="86"/>
      <c r="S878" s="86"/>
      <c r="T878" s="86"/>
      <c r="U878" s="86"/>
      <c r="V878" s="86"/>
      <c r="W878" s="86"/>
      <c r="X878" s="86"/>
      <c r="Y878" s="86"/>
      <c r="Z878" s="86"/>
      <c r="AA878" s="86"/>
      <c r="AB878" s="86"/>
      <c r="AC878" s="86"/>
      <c r="AD878" s="86"/>
    </row>
    <row r="879" spans="16:30">
      <c r="P879" s="86"/>
      <c r="Q879" s="86"/>
      <c r="R879" s="86"/>
      <c r="S879" s="86"/>
      <c r="T879" s="86"/>
      <c r="U879" s="86"/>
      <c r="V879" s="86"/>
      <c r="W879" s="86"/>
      <c r="X879" s="86"/>
      <c r="Y879" s="86"/>
      <c r="Z879" s="86"/>
      <c r="AA879" s="86"/>
      <c r="AB879" s="86"/>
      <c r="AC879" s="86"/>
      <c r="AD879" s="86"/>
    </row>
    <row r="880" spans="16:30">
      <c r="P880" s="86"/>
      <c r="Q880" s="86"/>
      <c r="R880" s="86"/>
      <c r="S880" s="86"/>
      <c r="T880" s="86"/>
      <c r="U880" s="86"/>
      <c r="V880" s="86"/>
      <c r="W880" s="86"/>
      <c r="X880" s="86"/>
      <c r="Y880" s="86"/>
      <c r="Z880" s="86"/>
      <c r="AA880" s="86"/>
      <c r="AB880" s="86"/>
      <c r="AC880" s="86"/>
      <c r="AD880" s="86"/>
    </row>
    <row r="881" spans="16:30">
      <c r="P881" s="86"/>
      <c r="Q881" s="86"/>
      <c r="R881" s="86"/>
      <c r="S881" s="86"/>
      <c r="T881" s="86"/>
      <c r="U881" s="86"/>
      <c r="V881" s="86"/>
      <c r="W881" s="86"/>
      <c r="X881" s="86"/>
      <c r="Y881" s="86"/>
      <c r="Z881" s="86"/>
      <c r="AA881" s="86"/>
      <c r="AB881" s="86"/>
      <c r="AC881" s="86"/>
      <c r="AD881" s="86"/>
    </row>
    <row r="882" spans="16:30">
      <c r="P882" s="86"/>
      <c r="Q882" s="86"/>
      <c r="R882" s="86"/>
      <c r="S882" s="86"/>
      <c r="T882" s="86"/>
      <c r="U882" s="86"/>
      <c r="V882" s="86"/>
      <c r="W882" s="86"/>
      <c r="X882" s="86"/>
      <c r="Y882" s="86"/>
      <c r="Z882" s="86"/>
      <c r="AA882" s="86"/>
      <c r="AB882" s="86"/>
      <c r="AC882" s="86"/>
      <c r="AD882" s="86"/>
    </row>
    <row r="883" spans="16:30">
      <c r="P883" s="86"/>
      <c r="Q883" s="86"/>
      <c r="R883" s="86"/>
      <c r="S883" s="86"/>
      <c r="T883" s="86"/>
      <c r="U883" s="86"/>
      <c r="V883" s="86"/>
      <c r="W883" s="86"/>
      <c r="X883" s="86"/>
      <c r="Y883" s="86"/>
      <c r="Z883" s="86"/>
      <c r="AA883" s="86"/>
      <c r="AB883" s="86"/>
      <c r="AC883" s="86"/>
      <c r="AD883" s="86"/>
    </row>
    <row r="884" spans="16:30">
      <c r="P884" s="86"/>
      <c r="Q884" s="86"/>
      <c r="R884" s="86"/>
      <c r="S884" s="86"/>
      <c r="T884" s="86"/>
      <c r="U884" s="86"/>
      <c r="V884" s="86"/>
      <c r="W884" s="86"/>
      <c r="X884" s="86"/>
      <c r="Y884" s="86"/>
      <c r="Z884" s="86"/>
      <c r="AA884" s="86"/>
      <c r="AB884" s="86"/>
      <c r="AC884" s="86"/>
      <c r="AD884" s="86"/>
    </row>
    <row r="885" spans="16:30">
      <c r="P885" s="86"/>
      <c r="Q885" s="86"/>
      <c r="R885" s="86"/>
      <c r="S885" s="86"/>
      <c r="T885" s="86"/>
      <c r="U885" s="86"/>
      <c r="V885" s="86"/>
      <c r="W885" s="86"/>
      <c r="X885" s="86"/>
      <c r="Y885" s="86"/>
      <c r="Z885" s="86"/>
      <c r="AA885" s="86"/>
      <c r="AB885" s="86"/>
      <c r="AC885" s="86"/>
      <c r="AD885" s="86"/>
    </row>
    <row r="886" spans="16:30">
      <c r="P886" s="86"/>
      <c r="Q886" s="86"/>
      <c r="R886" s="86"/>
      <c r="S886" s="86"/>
      <c r="T886" s="86"/>
      <c r="U886" s="86"/>
      <c r="V886" s="86"/>
      <c r="W886" s="86"/>
      <c r="X886" s="86"/>
      <c r="Y886" s="86"/>
      <c r="Z886" s="86"/>
      <c r="AA886" s="86"/>
      <c r="AB886" s="86"/>
      <c r="AC886" s="86"/>
      <c r="AD886" s="86"/>
    </row>
    <row r="887" spans="16:30">
      <c r="P887" s="86"/>
      <c r="Q887" s="86"/>
      <c r="R887" s="86"/>
      <c r="S887" s="86"/>
      <c r="T887" s="86"/>
      <c r="U887" s="86"/>
      <c r="V887" s="86"/>
      <c r="W887" s="86"/>
      <c r="X887" s="86"/>
      <c r="Y887" s="86"/>
      <c r="Z887" s="86"/>
      <c r="AA887" s="86"/>
      <c r="AB887" s="86"/>
      <c r="AC887" s="86"/>
      <c r="AD887" s="86"/>
    </row>
    <row r="888" spans="16:30">
      <c r="P888" s="86"/>
      <c r="Q888" s="86"/>
      <c r="R888" s="86"/>
      <c r="S888" s="86"/>
      <c r="T888" s="86"/>
      <c r="U888" s="86"/>
      <c r="V888" s="86"/>
      <c r="W888" s="86"/>
      <c r="X888" s="86"/>
      <c r="Y888" s="86"/>
      <c r="Z888" s="86"/>
      <c r="AA888" s="86"/>
      <c r="AB888" s="86"/>
      <c r="AC888" s="86"/>
      <c r="AD888" s="86"/>
    </row>
    <row r="889" spans="16:30">
      <c r="P889" s="86"/>
      <c r="Q889" s="86"/>
      <c r="R889" s="86"/>
      <c r="S889" s="86"/>
      <c r="T889" s="86"/>
      <c r="U889" s="86"/>
      <c r="V889" s="86"/>
      <c r="W889" s="86"/>
      <c r="X889" s="86"/>
      <c r="Y889" s="86"/>
      <c r="Z889" s="86"/>
      <c r="AA889" s="86"/>
      <c r="AB889" s="86"/>
      <c r="AC889" s="86"/>
      <c r="AD889" s="86"/>
    </row>
    <row r="890" spans="16:30">
      <c r="P890" s="86"/>
      <c r="Q890" s="86"/>
      <c r="R890" s="86"/>
      <c r="S890" s="86"/>
      <c r="T890" s="86"/>
      <c r="U890" s="86"/>
      <c r="V890" s="86"/>
      <c r="W890" s="86"/>
      <c r="X890" s="86"/>
      <c r="Y890" s="86"/>
      <c r="Z890" s="86"/>
      <c r="AA890" s="86"/>
      <c r="AB890" s="86"/>
      <c r="AC890" s="86"/>
      <c r="AD890" s="86"/>
    </row>
    <row r="891" spans="16:30">
      <c r="P891" s="86"/>
      <c r="Q891" s="86"/>
      <c r="R891" s="86"/>
      <c r="S891" s="86"/>
      <c r="T891" s="86"/>
      <c r="U891" s="86"/>
      <c r="V891" s="86"/>
      <c r="W891" s="86"/>
      <c r="X891" s="86"/>
      <c r="Y891" s="86"/>
      <c r="Z891" s="86"/>
      <c r="AA891" s="86"/>
      <c r="AB891" s="86"/>
      <c r="AC891" s="86"/>
      <c r="AD891" s="86"/>
    </row>
    <row r="892" spans="16:30">
      <c r="P892" s="86"/>
      <c r="Q892" s="86"/>
      <c r="R892" s="86"/>
      <c r="S892" s="86"/>
      <c r="T892" s="86"/>
      <c r="U892" s="86"/>
      <c r="V892" s="86"/>
      <c r="W892" s="86"/>
      <c r="X892" s="86"/>
      <c r="Y892" s="86"/>
      <c r="Z892" s="86"/>
      <c r="AA892" s="86"/>
      <c r="AB892" s="86"/>
      <c r="AC892" s="86"/>
      <c r="AD892" s="86"/>
    </row>
    <row r="893" spans="16:30">
      <c r="P893" s="86"/>
      <c r="Q893" s="86"/>
      <c r="R893" s="86"/>
      <c r="S893" s="86"/>
      <c r="T893" s="86"/>
      <c r="U893" s="86"/>
      <c r="V893" s="86"/>
      <c r="W893" s="86"/>
      <c r="X893" s="86"/>
      <c r="Y893" s="86"/>
      <c r="Z893" s="86"/>
      <c r="AA893" s="86"/>
      <c r="AB893" s="86"/>
      <c r="AC893" s="86"/>
      <c r="AD893" s="86"/>
    </row>
  </sheetData>
  <mergeCells count="11">
    <mergeCell ref="AD7:AD8"/>
    <mergeCell ref="B2:AD2"/>
    <mergeCell ref="B4:AD4"/>
    <mergeCell ref="B5:AD5"/>
    <mergeCell ref="B6:AD6"/>
    <mergeCell ref="B7:B8"/>
    <mergeCell ref="C7:N7"/>
    <mergeCell ref="O7:O8"/>
    <mergeCell ref="P7:U7"/>
    <mergeCell ref="AB7:AB8"/>
    <mergeCell ref="AC7:AC8"/>
  </mergeCells>
  <printOptions horizontalCentered="1"/>
  <pageMargins left="0" right="0" top="0.59055118110236227" bottom="0.78740157480314965" header="0" footer="0.31496062992125984"/>
  <pageSetup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57122-66BC-45D0-93F7-7C1957005854}">
  <sheetPr>
    <pageSetUpPr fitToPage="1"/>
  </sheetPr>
  <dimension ref="A1:AG181"/>
  <sheetViews>
    <sheetView showGridLines="0" zoomScaleNormal="100" workbookViewId="0">
      <pane xSplit="2" ySplit="7" topLeftCell="R14" activePane="bottomRight" state="frozen"/>
      <selection pane="topRight" activeCell="C1" sqref="C1"/>
      <selection pane="bottomLeft" activeCell="A8" sqref="A8"/>
      <selection pane="bottomRight" activeCell="AD31" sqref="AD31"/>
    </sheetView>
  </sheetViews>
  <sheetFormatPr baseColWidth="10" defaultColWidth="11.42578125" defaultRowHeight="12.75"/>
  <cols>
    <col min="1" max="1" width="1.28515625" style="1" customWidth="1"/>
    <col min="2" max="2" width="76.28515625" style="1" customWidth="1"/>
    <col min="3" max="10" width="10.7109375" style="1" customWidth="1"/>
    <col min="11" max="11" width="13.42578125" style="1" bestFit="1" customWidth="1"/>
    <col min="12" max="12" width="10.7109375" style="1" customWidth="1"/>
    <col min="13" max="13" width="13" style="1" bestFit="1" customWidth="1"/>
    <col min="14" max="14" width="13" style="1" customWidth="1"/>
    <col min="15" max="15" width="14.5703125" style="1" customWidth="1"/>
    <col min="16" max="23" width="10.7109375" style="1" customWidth="1"/>
    <col min="24" max="25" width="14.85546875" style="1" customWidth="1"/>
    <col min="26" max="26" width="13.28515625" style="1" bestFit="1" customWidth="1"/>
    <col min="27" max="27" width="13.28515625" style="1" customWidth="1"/>
    <col min="28" max="28" width="17.42578125" style="1" customWidth="1"/>
    <col min="29" max="29" width="14.5703125" style="1" customWidth="1"/>
    <col min="30" max="30" width="15" style="1" customWidth="1"/>
    <col min="31" max="31" width="14.28515625" style="1" customWidth="1"/>
    <col min="32" max="16384" width="11.42578125" style="1"/>
  </cols>
  <sheetData>
    <row r="1" spans="1:32" ht="15.75">
      <c r="A1" s="1" t="s">
        <v>0</v>
      </c>
      <c r="B1" s="6" t="s">
        <v>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2" ht="15.75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8"/>
    </row>
    <row r="3" spans="1:32" ht="18.75" customHeight="1">
      <c r="B3" s="10" t="s">
        <v>81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89"/>
    </row>
    <row r="4" spans="1:32" ht="18.75" customHeight="1">
      <c r="B4" s="11" t="s">
        <v>82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88"/>
    </row>
    <row r="5" spans="1:32" ht="14.25" customHeight="1">
      <c r="B5" s="11" t="s">
        <v>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8"/>
    </row>
    <row r="6" spans="1:32" ht="18" customHeight="1">
      <c r="B6" s="12" t="s">
        <v>5</v>
      </c>
      <c r="C6" s="13">
        <v>2025</v>
      </c>
      <c r="D6" s="14"/>
      <c r="E6" s="14"/>
      <c r="F6" s="14"/>
      <c r="G6" s="14"/>
      <c r="H6" s="14"/>
      <c r="I6" s="17"/>
      <c r="J6" s="17"/>
      <c r="K6" s="17"/>
      <c r="L6" s="17"/>
      <c r="M6" s="17"/>
      <c r="N6" s="17"/>
      <c r="O6" s="16" t="s">
        <v>6</v>
      </c>
      <c r="P6" s="13">
        <v>2025</v>
      </c>
      <c r="Q6" s="14"/>
      <c r="R6" s="14"/>
      <c r="S6" s="14"/>
      <c r="T6" s="14"/>
      <c r="U6" s="14"/>
      <c r="V6" s="17"/>
      <c r="W6" s="17"/>
      <c r="X6" s="17"/>
      <c r="Y6" s="17"/>
      <c r="Z6" s="17"/>
      <c r="AA6" s="17"/>
      <c r="AB6" s="16" t="s">
        <v>83</v>
      </c>
      <c r="AC6" s="90" t="s">
        <v>7</v>
      </c>
      <c r="AD6" s="16" t="s">
        <v>8</v>
      </c>
      <c r="AE6" s="91"/>
    </row>
    <row r="7" spans="1:32" ht="31.5" customHeight="1" thickBot="1">
      <c r="B7" s="18"/>
      <c r="C7" s="19" t="s">
        <v>9</v>
      </c>
      <c r="D7" s="19" t="s">
        <v>10</v>
      </c>
      <c r="E7" s="19" t="s">
        <v>11</v>
      </c>
      <c r="F7" s="19" t="s">
        <v>12</v>
      </c>
      <c r="G7" s="19" t="s">
        <v>13</v>
      </c>
      <c r="H7" s="19" t="s">
        <v>14</v>
      </c>
      <c r="I7" s="19" t="s">
        <v>15</v>
      </c>
      <c r="J7" s="19" t="s">
        <v>16</v>
      </c>
      <c r="K7" s="19" t="s">
        <v>17</v>
      </c>
      <c r="L7" s="19" t="s">
        <v>18</v>
      </c>
      <c r="M7" s="19" t="s">
        <v>19</v>
      </c>
      <c r="N7" s="19" t="s">
        <v>20</v>
      </c>
      <c r="O7" s="20"/>
      <c r="P7" s="19" t="s">
        <v>9</v>
      </c>
      <c r="Q7" s="19" t="s">
        <v>10</v>
      </c>
      <c r="R7" s="19" t="s">
        <v>11</v>
      </c>
      <c r="S7" s="19" t="s">
        <v>12</v>
      </c>
      <c r="T7" s="19" t="s">
        <v>13</v>
      </c>
      <c r="U7" s="19" t="s">
        <v>14</v>
      </c>
      <c r="V7" s="19" t="s">
        <v>15</v>
      </c>
      <c r="W7" s="19" t="s">
        <v>16</v>
      </c>
      <c r="X7" s="19" t="s">
        <v>17</v>
      </c>
      <c r="Y7" s="19" t="s">
        <v>18</v>
      </c>
      <c r="Z7" s="19" t="s">
        <v>19</v>
      </c>
      <c r="AA7" s="19" t="s">
        <v>20</v>
      </c>
      <c r="AB7" s="20"/>
      <c r="AC7" s="92"/>
      <c r="AD7" s="20"/>
      <c r="AE7" s="91"/>
    </row>
    <row r="8" spans="1:32" ht="18" customHeight="1" thickTop="1">
      <c r="B8" s="93" t="s">
        <v>22</v>
      </c>
      <c r="C8" s="94">
        <f t="shared" ref="C8:Z8" si="0">+C9+C19</f>
        <v>19532</v>
      </c>
      <c r="D8" s="94">
        <f t="shared" si="0"/>
        <v>19543.099999999999</v>
      </c>
      <c r="E8" s="94">
        <f t="shared" si="0"/>
        <v>21792.5</v>
      </c>
      <c r="F8" s="94">
        <f t="shared" si="0"/>
        <v>21270.9</v>
      </c>
      <c r="G8" s="94">
        <f>+G9+G19</f>
        <v>21201.4</v>
      </c>
      <c r="H8" s="94">
        <f t="shared" si="0"/>
        <v>20382.400000000001</v>
      </c>
      <c r="I8" s="94">
        <f t="shared" si="0"/>
        <v>22950.2</v>
      </c>
      <c r="J8" s="94">
        <f t="shared" si="0"/>
        <v>22088.000000000004</v>
      </c>
      <c r="K8" s="94">
        <f t="shared" si="0"/>
        <v>23270.799999999999</v>
      </c>
      <c r="L8" s="94">
        <f t="shared" si="0"/>
        <v>23838.800000000003</v>
      </c>
      <c r="M8" s="94">
        <f t="shared" si="0"/>
        <v>21197.599999999999</v>
      </c>
      <c r="N8" s="94">
        <f>+N9+N19</f>
        <v>23406.300000000003</v>
      </c>
      <c r="O8" s="94">
        <f t="shared" si="0"/>
        <v>260474.00000000003</v>
      </c>
      <c r="P8" s="94">
        <f t="shared" si="0"/>
        <v>19531.964268939999</v>
      </c>
      <c r="Q8" s="94">
        <f t="shared" si="0"/>
        <v>19543.060999050002</v>
      </c>
      <c r="R8" s="94">
        <f t="shared" si="0"/>
        <v>21792.502138719996</v>
      </c>
      <c r="S8" s="94">
        <f t="shared" si="0"/>
        <v>21270.963263149999</v>
      </c>
      <c r="T8" s="94">
        <f t="shared" si="0"/>
        <v>21201.529639009997</v>
      </c>
      <c r="U8" s="94">
        <f t="shared" si="0"/>
        <v>20382.43750376</v>
      </c>
      <c r="V8" s="94">
        <f t="shared" si="0"/>
        <v>22950.150396000001</v>
      </c>
      <c r="W8" s="94">
        <f t="shared" si="0"/>
        <v>25404.709862439573</v>
      </c>
      <c r="X8" s="94">
        <f t="shared" si="0"/>
        <v>25359.736127042015</v>
      </c>
      <c r="Y8" s="94">
        <f t="shared" si="0"/>
        <v>27242.045159992493</v>
      </c>
      <c r="Z8" s="94">
        <f t="shared" si="0"/>
        <v>26265.733876108545</v>
      </c>
      <c r="AA8" s="94">
        <f>+AA9+AA19</f>
        <v>25090.811800152511</v>
      </c>
      <c r="AB8" s="95">
        <f>+AB9+AB19</f>
        <v>276035.64503436512</v>
      </c>
      <c r="AC8" s="95">
        <f t="shared" ref="AC8:AC30" si="1">+O8-AB8</f>
        <v>-15561.645034365094</v>
      </c>
      <c r="AD8" s="96">
        <f t="shared" ref="AD8:AD16" si="2">+O8/AB8*100</f>
        <v>94.36245089563424</v>
      </c>
      <c r="AE8" s="97"/>
      <c r="AF8" s="25"/>
    </row>
    <row r="9" spans="1:32" ht="18" customHeight="1">
      <c r="B9" s="98" t="s">
        <v>84</v>
      </c>
      <c r="C9" s="27">
        <f t="shared" ref="C9:I9" si="3">+C11+C12+C18</f>
        <v>15012.4</v>
      </c>
      <c r="D9" s="27">
        <f t="shared" si="3"/>
        <v>15008.5</v>
      </c>
      <c r="E9" s="27">
        <f t="shared" si="3"/>
        <v>16813.599999999999</v>
      </c>
      <c r="F9" s="27">
        <f t="shared" si="3"/>
        <v>16291.4</v>
      </c>
      <c r="G9" s="27">
        <f t="shared" si="3"/>
        <v>16340.7</v>
      </c>
      <c r="H9" s="27">
        <f t="shared" si="3"/>
        <v>15670</v>
      </c>
      <c r="I9" s="27">
        <f t="shared" si="3"/>
        <v>17349.7</v>
      </c>
      <c r="J9" s="27">
        <f>+J11+J12+J18</f>
        <v>16743.100000000002</v>
      </c>
      <c r="K9" s="27">
        <f>+K11+K12+K18</f>
        <v>17455.5</v>
      </c>
      <c r="L9" s="27">
        <f>+L11+L12+L18</f>
        <v>18132.7</v>
      </c>
      <c r="M9" s="27">
        <f>+M11+M12+M18</f>
        <v>16103.1</v>
      </c>
      <c r="N9" s="27">
        <f>+N11+N12+N18</f>
        <v>17905.2</v>
      </c>
      <c r="O9" s="27">
        <f>+O10+O12+O18</f>
        <v>198825.90000000002</v>
      </c>
      <c r="P9" s="27">
        <f t="shared" ref="P9:Z9" si="4">+P11+P12+P18</f>
        <v>15012.387547779999</v>
      </c>
      <c r="Q9" s="27">
        <f t="shared" si="4"/>
        <v>15008.511766390002</v>
      </c>
      <c r="R9" s="27">
        <f t="shared" si="4"/>
        <v>16813.667503179997</v>
      </c>
      <c r="S9" s="27">
        <f t="shared" si="4"/>
        <v>16291.419353009998</v>
      </c>
      <c r="T9" s="27">
        <f t="shared" si="4"/>
        <v>16340.778701309999</v>
      </c>
      <c r="U9" s="27">
        <f t="shared" si="4"/>
        <v>15669.996068380002</v>
      </c>
      <c r="V9" s="27">
        <f t="shared" si="4"/>
        <v>17349.694329490001</v>
      </c>
      <c r="W9" s="27">
        <f t="shared" si="4"/>
        <v>19407.5473020889</v>
      </c>
      <c r="X9" s="27">
        <f t="shared" si="4"/>
        <v>19274.258754655537</v>
      </c>
      <c r="Y9" s="27">
        <f t="shared" si="4"/>
        <v>20852.264588530568</v>
      </c>
      <c r="Z9" s="27">
        <f t="shared" si="4"/>
        <v>20210.319242360943</v>
      </c>
      <c r="AA9" s="27">
        <f>+AA11+AA12+AA18</f>
        <v>19167.556802797426</v>
      </c>
      <c r="AB9" s="99">
        <f>+AB11+AB12+AB18</f>
        <v>211398.40195997336</v>
      </c>
      <c r="AC9" s="99">
        <f t="shared" si="1"/>
        <v>-12572.501959973335</v>
      </c>
      <c r="AD9" s="96">
        <f t="shared" si="2"/>
        <v>94.052697729307411</v>
      </c>
      <c r="AE9" s="97"/>
      <c r="AF9" s="25"/>
    </row>
    <row r="10" spans="1:32" ht="18" customHeight="1">
      <c r="B10" s="100" t="s">
        <v>39</v>
      </c>
      <c r="C10" s="27">
        <f t="shared" ref="C10:Z10" si="5">+C11</f>
        <v>13284.3</v>
      </c>
      <c r="D10" s="27">
        <f t="shared" si="5"/>
        <v>13018.4</v>
      </c>
      <c r="E10" s="27">
        <f t="shared" si="5"/>
        <v>14741.7</v>
      </c>
      <c r="F10" s="27">
        <f t="shared" si="5"/>
        <v>14306.8</v>
      </c>
      <c r="G10" s="27">
        <f t="shared" si="5"/>
        <v>14275.6</v>
      </c>
      <c r="H10" s="27">
        <f t="shared" si="5"/>
        <v>13740.1</v>
      </c>
      <c r="I10" s="27">
        <f t="shared" si="5"/>
        <v>15173.7</v>
      </c>
      <c r="J10" s="27">
        <f t="shared" si="5"/>
        <v>14719.2</v>
      </c>
      <c r="K10" s="27">
        <f t="shared" si="5"/>
        <v>15082.4</v>
      </c>
      <c r="L10" s="27">
        <f t="shared" si="5"/>
        <v>15516.5</v>
      </c>
      <c r="M10" s="27">
        <f t="shared" si="5"/>
        <v>13866</v>
      </c>
      <c r="N10" s="27">
        <f>+N11</f>
        <v>15561.1</v>
      </c>
      <c r="O10" s="32">
        <f>+O11</f>
        <v>173285.80000000002</v>
      </c>
      <c r="P10" s="27">
        <f t="shared" si="5"/>
        <v>13284.286157799999</v>
      </c>
      <c r="Q10" s="27">
        <f t="shared" si="5"/>
        <v>13018.36831591</v>
      </c>
      <c r="R10" s="27">
        <f t="shared" si="5"/>
        <v>14741.721045209999</v>
      </c>
      <c r="S10" s="27">
        <f t="shared" si="5"/>
        <v>14306.799679469999</v>
      </c>
      <c r="T10" s="27">
        <f t="shared" si="5"/>
        <v>14275.623245409999</v>
      </c>
      <c r="U10" s="27">
        <f t="shared" si="5"/>
        <v>13740.110588790001</v>
      </c>
      <c r="V10" s="27">
        <f t="shared" si="5"/>
        <v>15173.703119</v>
      </c>
      <c r="W10" s="27">
        <f t="shared" si="5"/>
        <v>16813.764762957271</v>
      </c>
      <c r="X10" s="27">
        <f t="shared" si="5"/>
        <v>16767.951072325399</v>
      </c>
      <c r="Y10" s="27">
        <f t="shared" si="5"/>
        <v>17974.126449567299</v>
      </c>
      <c r="Z10" s="27">
        <f t="shared" si="5"/>
        <v>17534.796534508558</v>
      </c>
      <c r="AA10" s="27">
        <f>+AA11</f>
        <v>16795.042649030751</v>
      </c>
      <c r="AB10" s="96">
        <f>+AB11</f>
        <v>184426.29361997926</v>
      </c>
      <c r="AC10" s="96">
        <f t="shared" si="1"/>
        <v>-11140.493619979243</v>
      </c>
      <c r="AD10" s="96">
        <f t="shared" si="2"/>
        <v>93.959378892613415</v>
      </c>
      <c r="AE10" s="97"/>
      <c r="AF10" s="25"/>
    </row>
    <row r="11" spans="1:32" ht="18" customHeight="1">
      <c r="B11" s="101" t="s">
        <v>40</v>
      </c>
      <c r="C11" s="102">
        <f>+[1]DGA!P11</f>
        <v>13284.3</v>
      </c>
      <c r="D11" s="102">
        <f>+[1]DGA!Q11</f>
        <v>13018.4</v>
      </c>
      <c r="E11" s="102">
        <f>+[1]DGA!R11</f>
        <v>14741.7</v>
      </c>
      <c r="F11" s="102">
        <f>+[1]DGA!S11</f>
        <v>14306.8</v>
      </c>
      <c r="G11" s="102">
        <f>+[1]DGA!T11</f>
        <v>14275.6</v>
      </c>
      <c r="H11" s="102">
        <f>+[1]DGA!U11</f>
        <v>13740.1</v>
      </c>
      <c r="I11" s="102">
        <f>+[1]DGA!V11</f>
        <v>15173.7</v>
      </c>
      <c r="J11" s="102">
        <f>+[1]DGA!W11</f>
        <v>14719.2</v>
      </c>
      <c r="K11" s="102">
        <f>+[1]DGA!X11</f>
        <v>15082.4</v>
      </c>
      <c r="L11" s="102">
        <f>+[1]DGA!Y11</f>
        <v>15516.5</v>
      </c>
      <c r="M11" s="102">
        <f>+[1]DGA!Z11</f>
        <v>13866</v>
      </c>
      <c r="N11" s="102">
        <f>+[1]DGA!AA11</f>
        <v>15561.1</v>
      </c>
      <c r="O11" s="103">
        <f>SUM(C11:N11)</f>
        <v>173285.80000000002</v>
      </c>
      <c r="P11" s="102">
        <v>13284.286157799999</v>
      </c>
      <c r="Q11" s="102">
        <v>13018.36831591</v>
      </c>
      <c r="R11" s="102">
        <v>14741.721045209999</v>
      </c>
      <c r="S11" s="102">
        <v>14306.799679469999</v>
      </c>
      <c r="T11" s="102">
        <v>14275.623245409999</v>
      </c>
      <c r="U11" s="102">
        <v>13740.110588790001</v>
      </c>
      <c r="V11" s="103">
        <v>15173.703119</v>
      </c>
      <c r="W11" s="103">
        <v>16813.764762957271</v>
      </c>
      <c r="X11" s="103">
        <v>16767.951072325399</v>
      </c>
      <c r="Y11" s="103">
        <v>17974.126449567299</v>
      </c>
      <c r="Z11" s="103">
        <v>17534.796534508558</v>
      </c>
      <c r="AA11" s="103">
        <v>16795.042649030751</v>
      </c>
      <c r="AB11" s="104">
        <f>SUM(P11:AA11)</f>
        <v>184426.29361997926</v>
      </c>
      <c r="AC11" s="104">
        <f t="shared" si="1"/>
        <v>-11140.493619979243</v>
      </c>
      <c r="AD11" s="104">
        <f t="shared" si="2"/>
        <v>93.959378892613415</v>
      </c>
      <c r="AE11" s="97"/>
      <c r="AF11" s="25"/>
    </row>
    <row r="12" spans="1:32" ht="18" customHeight="1">
      <c r="B12" s="42" t="s">
        <v>41</v>
      </c>
      <c r="C12" s="105">
        <f t="shared" ref="C12:Z12" si="6">SUM(C13:C17)</f>
        <v>1667.1999999999998</v>
      </c>
      <c r="D12" s="105">
        <f t="shared" si="6"/>
        <v>1936.8000000000002</v>
      </c>
      <c r="E12" s="105">
        <f t="shared" si="6"/>
        <v>2033.1</v>
      </c>
      <c r="F12" s="105">
        <f t="shared" si="6"/>
        <v>1942.1</v>
      </c>
      <c r="G12" s="105">
        <f>SUM(G13:G17)</f>
        <v>2012.6</v>
      </c>
      <c r="H12" s="105">
        <f t="shared" si="6"/>
        <v>1885.5</v>
      </c>
      <c r="I12" s="105">
        <f t="shared" si="6"/>
        <v>2128.7999999999997</v>
      </c>
      <c r="J12" s="105">
        <f t="shared" si="6"/>
        <v>1974.7</v>
      </c>
      <c r="K12" s="105">
        <f t="shared" si="6"/>
        <v>2311.4</v>
      </c>
      <c r="L12" s="105">
        <f t="shared" si="6"/>
        <v>2566.1999999999998</v>
      </c>
      <c r="M12" s="105">
        <f t="shared" si="6"/>
        <v>2189.1000000000004</v>
      </c>
      <c r="N12" s="105">
        <f>SUM(N13:N17)</f>
        <v>2297.1999999999998</v>
      </c>
      <c r="O12" s="105">
        <f>SUM(O13:O17)</f>
        <v>24944.7</v>
      </c>
      <c r="P12" s="105">
        <f t="shared" si="6"/>
        <v>1667.2010480399999</v>
      </c>
      <c r="Q12" s="105">
        <f t="shared" si="6"/>
        <v>1936.8658647000002</v>
      </c>
      <c r="R12" s="105">
        <f t="shared" si="6"/>
        <v>2033.1179984000003</v>
      </c>
      <c r="S12" s="105">
        <f t="shared" si="6"/>
        <v>1942.12244328</v>
      </c>
      <c r="T12" s="105">
        <f t="shared" si="6"/>
        <v>2012.6523400399999</v>
      </c>
      <c r="U12" s="105">
        <f t="shared" si="6"/>
        <v>1885.45092245</v>
      </c>
      <c r="V12" s="105">
        <f t="shared" si="6"/>
        <v>2128.8298890400001</v>
      </c>
      <c r="W12" s="105">
        <f t="shared" si="6"/>
        <v>2548.7688479708227</v>
      </c>
      <c r="X12" s="105">
        <f t="shared" si="6"/>
        <v>2446.5849974040029</v>
      </c>
      <c r="Y12" s="105">
        <f t="shared" si="6"/>
        <v>2812.0883960660271</v>
      </c>
      <c r="Z12" s="105">
        <f t="shared" si="6"/>
        <v>2621.1771037308527</v>
      </c>
      <c r="AA12" s="105">
        <f>SUM(AA13:AA17)</f>
        <v>2330.7193982308645</v>
      </c>
      <c r="AB12" s="106">
        <f>SUM(AB13:AB17)</f>
        <v>26365.579249352566</v>
      </c>
      <c r="AC12" s="106">
        <f t="shared" si="1"/>
        <v>-1420.8792493525652</v>
      </c>
      <c r="AD12" s="107">
        <f t="shared" si="2"/>
        <v>94.610855176309244</v>
      </c>
      <c r="AE12" s="97"/>
      <c r="AF12" s="25"/>
    </row>
    <row r="13" spans="1:32" ht="18" customHeight="1">
      <c r="B13" s="108" t="s">
        <v>44</v>
      </c>
      <c r="C13" s="102">
        <f>+[1]DGA!P13</f>
        <v>1092.8</v>
      </c>
      <c r="D13" s="102">
        <f>+[1]DGA!Q13</f>
        <v>1335.7</v>
      </c>
      <c r="E13" s="102">
        <f>+[1]DGA!R13</f>
        <v>1431.6</v>
      </c>
      <c r="F13" s="102">
        <f>+[1]DGA!S13</f>
        <v>1247.7</v>
      </c>
      <c r="G13" s="102">
        <f>+[1]DGA!T13</f>
        <v>1291.0999999999999</v>
      </c>
      <c r="H13" s="102">
        <f>+[1]DGA!U13</f>
        <v>1195.2</v>
      </c>
      <c r="I13" s="102">
        <f>+[1]DGA!V13</f>
        <v>1385.1</v>
      </c>
      <c r="J13" s="102">
        <f>+[1]DGA!W13</f>
        <v>1274.7</v>
      </c>
      <c r="K13" s="102">
        <f>+[1]DGA!X13</f>
        <v>1560.4</v>
      </c>
      <c r="L13" s="102">
        <f>+[1]DGA!Y13</f>
        <v>1899.9</v>
      </c>
      <c r="M13" s="102">
        <f>+[1]DGA!Z13</f>
        <v>1558.9</v>
      </c>
      <c r="N13" s="102">
        <f>+[1]DGA!AA13</f>
        <v>1658.5</v>
      </c>
      <c r="O13" s="103">
        <f t="shared" ref="O13:O18" si="7">SUM(C13:N13)</f>
        <v>16931.599999999999</v>
      </c>
      <c r="P13" s="102">
        <v>1092.84580018</v>
      </c>
      <c r="Q13" s="102">
        <v>1335.7219093800002</v>
      </c>
      <c r="R13" s="102">
        <v>1431.5840053700001</v>
      </c>
      <c r="S13" s="102">
        <v>1247.72600932</v>
      </c>
      <c r="T13" s="102">
        <v>1291.1588792299999</v>
      </c>
      <c r="U13" s="102">
        <v>1195.2278060599999</v>
      </c>
      <c r="V13" s="103">
        <v>1385.1133281200002</v>
      </c>
      <c r="W13" s="103">
        <v>1659.8492800825047</v>
      </c>
      <c r="X13" s="103">
        <v>1521.8598143688764</v>
      </c>
      <c r="Y13" s="103">
        <v>1792.9090762550788</v>
      </c>
      <c r="Z13" s="103">
        <v>1767.8043908057432</v>
      </c>
      <c r="AA13" s="103">
        <v>1620.5397603301917</v>
      </c>
      <c r="AB13" s="104">
        <f t="shared" ref="AB13:AB18" si="8">SUM(P13:AA13)</f>
        <v>17342.340059502392</v>
      </c>
      <c r="AC13" s="104">
        <f t="shared" si="1"/>
        <v>-410.74005950239371</v>
      </c>
      <c r="AD13" s="104">
        <f t="shared" si="2"/>
        <v>97.631576487987644</v>
      </c>
      <c r="AE13" s="97"/>
      <c r="AF13" s="25"/>
    </row>
    <row r="14" spans="1:32" ht="18" customHeight="1">
      <c r="B14" s="108" t="s">
        <v>46</v>
      </c>
      <c r="C14" s="102">
        <f>+[1]DGA!P14</f>
        <v>123.3</v>
      </c>
      <c r="D14" s="102">
        <f>+[1]DGA!Q14</f>
        <v>224</v>
      </c>
      <c r="E14" s="102">
        <f>+[1]DGA!R14</f>
        <v>163.19999999999999</v>
      </c>
      <c r="F14" s="102">
        <f>+[1]DGA!S14</f>
        <v>200.8</v>
      </c>
      <c r="G14" s="102">
        <f>+[1]DGA!T14</f>
        <v>207.4</v>
      </c>
      <c r="H14" s="102">
        <f>+[1]DGA!U14</f>
        <v>218.1</v>
      </c>
      <c r="I14" s="102">
        <f>+[1]DGA!V14</f>
        <v>205.1</v>
      </c>
      <c r="J14" s="102">
        <f>+[1]DGA!W14</f>
        <v>210.4</v>
      </c>
      <c r="K14" s="102">
        <f>+[1]DGA!X14</f>
        <v>210.2</v>
      </c>
      <c r="L14" s="102">
        <f>+[1]DGA!Y14</f>
        <v>202.7</v>
      </c>
      <c r="M14" s="102">
        <f>+[1]DGA!Z14</f>
        <v>227</v>
      </c>
      <c r="N14" s="102">
        <f>+[1]DGA!AA14</f>
        <v>179.2</v>
      </c>
      <c r="O14" s="103">
        <f t="shared" si="7"/>
        <v>2371.3999999999996</v>
      </c>
      <c r="P14" s="102">
        <v>123.34400240000001</v>
      </c>
      <c r="Q14" s="102">
        <v>224.03099412</v>
      </c>
      <c r="R14" s="102">
        <v>163.20068860000003</v>
      </c>
      <c r="S14" s="102">
        <v>200.76880828</v>
      </c>
      <c r="T14" s="102">
        <v>207.40819483999999</v>
      </c>
      <c r="U14" s="102">
        <v>218.08701184</v>
      </c>
      <c r="V14" s="103">
        <v>205.08321352000002</v>
      </c>
      <c r="W14" s="103">
        <v>302.54322095381798</v>
      </c>
      <c r="X14" s="103">
        <v>278.4009497177093</v>
      </c>
      <c r="Y14" s="103">
        <v>324.81304293924001</v>
      </c>
      <c r="Z14" s="103">
        <v>219.11732573624909</v>
      </c>
      <c r="AA14" s="103">
        <v>192.64661589112859</v>
      </c>
      <c r="AB14" s="104">
        <f t="shared" si="8"/>
        <v>2659.4440688381451</v>
      </c>
      <c r="AC14" s="104">
        <f t="shared" si="1"/>
        <v>-288.04406883814545</v>
      </c>
      <c r="AD14" s="104">
        <f t="shared" si="2"/>
        <v>89.169011967076798</v>
      </c>
      <c r="AE14" s="97"/>
      <c r="AF14" s="25"/>
    </row>
    <row r="15" spans="1:32" ht="18" customHeight="1">
      <c r="B15" s="108" t="s">
        <v>85</v>
      </c>
      <c r="C15" s="102">
        <f>+[1]DGA!P15</f>
        <v>279.10000000000002</v>
      </c>
      <c r="D15" s="102">
        <f>+[1]DGA!Q15</f>
        <v>237.2</v>
      </c>
      <c r="E15" s="102">
        <f>+[1]DGA!R15</f>
        <v>259.39999999999998</v>
      </c>
      <c r="F15" s="102">
        <f>+[1]DGA!S15</f>
        <v>341</v>
      </c>
      <c r="G15" s="102">
        <f>+[1]DGA!T15</f>
        <v>323.3</v>
      </c>
      <c r="H15" s="102">
        <f>+[1]DGA!U15</f>
        <v>337</v>
      </c>
      <c r="I15" s="102">
        <f>+[1]DGA!V15</f>
        <v>356.6</v>
      </c>
      <c r="J15" s="102">
        <f>+[1]DGA!W15</f>
        <v>327.3</v>
      </c>
      <c r="K15" s="102">
        <f>+[1]DGA!X15</f>
        <v>322.3</v>
      </c>
      <c r="L15" s="102">
        <f>+[1]DGA!Y15</f>
        <v>264.89999999999998</v>
      </c>
      <c r="M15" s="102">
        <f>+[1]DGA!Z15</f>
        <v>247.9</v>
      </c>
      <c r="N15" s="102">
        <f>+[1]DGA!AA15</f>
        <v>281.3</v>
      </c>
      <c r="O15" s="103">
        <f t="shared" si="7"/>
        <v>3577.3000000000006</v>
      </c>
      <c r="P15" s="102">
        <v>279.01249458000001</v>
      </c>
      <c r="Q15" s="102">
        <v>237.20572971999999</v>
      </c>
      <c r="R15" s="102">
        <v>259.38268830999999</v>
      </c>
      <c r="S15" s="102">
        <v>340.9920846</v>
      </c>
      <c r="T15" s="102">
        <v>323.31618893000001</v>
      </c>
      <c r="U15" s="102">
        <v>336.99172785000002</v>
      </c>
      <c r="V15" s="103">
        <v>356.62085407999996</v>
      </c>
      <c r="W15" s="103">
        <v>374.80169618044664</v>
      </c>
      <c r="X15" s="103">
        <v>442.94700489487417</v>
      </c>
      <c r="Y15" s="103">
        <v>506.69033307633725</v>
      </c>
      <c r="Z15" s="103">
        <v>434.549997525283</v>
      </c>
      <c r="AA15" s="103">
        <v>316.49242063330666</v>
      </c>
      <c r="AB15" s="104">
        <f t="shared" si="8"/>
        <v>4209.0032203802475</v>
      </c>
      <c r="AC15" s="104">
        <f t="shared" si="1"/>
        <v>-631.70322038024688</v>
      </c>
      <c r="AD15" s="104">
        <f t="shared" si="2"/>
        <v>84.991619457036734</v>
      </c>
      <c r="AE15" s="97"/>
      <c r="AF15" s="25"/>
    </row>
    <row r="16" spans="1:32" ht="22.5" customHeight="1">
      <c r="B16" s="108" t="s">
        <v>86</v>
      </c>
      <c r="C16" s="102">
        <f>+[1]DGA!P16</f>
        <v>172</v>
      </c>
      <c r="D16" s="102">
        <f>+[1]DGA!Q16</f>
        <v>139.9</v>
      </c>
      <c r="E16" s="102">
        <f>+[1]DGA!R16</f>
        <v>178.9</v>
      </c>
      <c r="F16" s="102">
        <f>+[1]DGA!S16</f>
        <v>152.6</v>
      </c>
      <c r="G16" s="102">
        <f>+[1]DGA!T16</f>
        <v>190.8</v>
      </c>
      <c r="H16" s="102">
        <f>+[1]DGA!U16</f>
        <v>135.19999999999999</v>
      </c>
      <c r="I16" s="102">
        <f>+[1]DGA!V16</f>
        <v>182</v>
      </c>
      <c r="J16" s="102">
        <f>+[1]DGA!W16</f>
        <v>162.30000000000001</v>
      </c>
      <c r="K16" s="102">
        <f>+[1]DGA!X16</f>
        <v>218.5</v>
      </c>
      <c r="L16" s="102">
        <f>+[1]DGA!Y16</f>
        <v>198.7</v>
      </c>
      <c r="M16" s="102">
        <f>+[1]DGA!Z16</f>
        <v>155.30000000000001</v>
      </c>
      <c r="N16" s="102">
        <f>+[1]DGA!AA16</f>
        <v>178.2</v>
      </c>
      <c r="O16" s="103">
        <f t="shared" si="7"/>
        <v>2064.4</v>
      </c>
      <c r="P16" s="102">
        <v>171.99875087999999</v>
      </c>
      <c r="Q16" s="102">
        <v>139.90723147999998</v>
      </c>
      <c r="R16" s="102">
        <v>178.95061612000001</v>
      </c>
      <c r="S16" s="102">
        <v>152.63554108000002</v>
      </c>
      <c r="T16" s="102">
        <v>190.76907703999998</v>
      </c>
      <c r="U16" s="102">
        <v>135.14437669999998</v>
      </c>
      <c r="V16" s="103">
        <v>182.01249332</v>
      </c>
      <c r="W16" s="103">
        <v>211.57465075405335</v>
      </c>
      <c r="X16" s="103">
        <v>203.377228422543</v>
      </c>
      <c r="Y16" s="103">
        <v>187.67594379537098</v>
      </c>
      <c r="Z16" s="103">
        <v>199.70538966357751</v>
      </c>
      <c r="AA16" s="103">
        <v>201.04060137623782</v>
      </c>
      <c r="AB16" s="104">
        <f t="shared" si="8"/>
        <v>2154.7919006317825</v>
      </c>
      <c r="AC16" s="104">
        <f t="shared" si="1"/>
        <v>-90.391900631782391</v>
      </c>
      <c r="AD16" s="104">
        <f t="shared" si="2"/>
        <v>95.805075162697634</v>
      </c>
      <c r="AE16" s="97"/>
      <c r="AF16" s="25"/>
    </row>
    <row r="17" spans="1:33" ht="17.25" customHeight="1">
      <c r="B17" s="108" t="s">
        <v>36</v>
      </c>
      <c r="C17" s="102">
        <f>+[1]DGA!P17</f>
        <v>0</v>
      </c>
      <c r="D17" s="102">
        <f>+[1]DGA!Q17</f>
        <v>0</v>
      </c>
      <c r="E17" s="102">
        <f>+[1]DGA!R17</f>
        <v>0</v>
      </c>
      <c r="F17" s="102">
        <f>+[1]DGA!S17</f>
        <v>0</v>
      </c>
      <c r="G17" s="102">
        <f>+[1]DGA!T17</f>
        <v>0</v>
      </c>
      <c r="H17" s="102">
        <f>+[1]DGA!U17</f>
        <v>0</v>
      </c>
      <c r="I17" s="102">
        <f>+[1]DGA!V17</f>
        <v>0</v>
      </c>
      <c r="J17" s="102">
        <f>+[1]DGA!W17</f>
        <v>0</v>
      </c>
      <c r="K17" s="102">
        <f>+[1]DGA!X17</f>
        <v>0</v>
      </c>
      <c r="L17" s="102">
        <f>+[1]DGA!Y17</f>
        <v>0</v>
      </c>
      <c r="M17" s="102">
        <f>+[1]DGA!Z17</f>
        <v>0</v>
      </c>
      <c r="N17" s="102">
        <f>+[1]DGA!AA17</f>
        <v>0</v>
      </c>
      <c r="O17" s="103">
        <f t="shared" si="7"/>
        <v>0</v>
      </c>
      <c r="P17" s="102">
        <v>0</v>
      </c>
      <c r="Q17" s="102">
        <v>0</v>
      </c>
      <c r="R17" s="102">
        <v>0</v>
      </c>
      <c r="S17" s="102">
        <v>0</v>
      </c>
      <c r="T17" s="102">
        <v>0</v>
      </c>
      <c r="U17" s="102">
        <v>0</v>
      </c>
      <c r="V17" s="103">
        <v>0</v>
      </c>
      <c r="W17" s="103">
        <v>0</v>
      </c>
      <c r="X17" s="103">
        <v>0</v>
      </c>
      <c r="Y17" s="103">
        <v>0</v>
      </c>
      <c r="Z17" s="103">
        <v>0</v>
      </c>
      <c r="AA17" s="103">
        <v>0</v>
      </c>
      <c r="AB17" s="104">
        <f t="shared" si="8"/>
        <v>0</v>
      </c>
      <c r="AC17" s="104">
        <f t="shared" si="1"/>
        <v>0</v>
      </c>
      <c r="AD17" s="109">
        <v>0</v>
      </c>
      <c r="AE17" s="97"/>
      <c r="AF17" s="25"/>
    </row>
    <row r="18" spans="1:33" ht="17.25" customHeight="1">
      <c r="B18" s="110" t="s">
        <v>54</v>
      </c>
      <c r="C18" s="105">
        <f>+[1]DGA!P18</f>
        <v>60.9</v>
      </c>
      <c r="D18" s="105">
        <f>+[1]DGA!Q18</f>
        <v>53.3</v>
      </c>
      <c r="E18" s="105">
        <f>+[1]DGA!R18</f>
        <v>38.799999999999997</v>
      </c>
      <c r="F18" s="105">
        <f>+[1]DGA!S18</f>
        <v>42.5</v>
      </c>
      <c r="G18" s="105">
        <f>+[1]DGA!T18</f>
        <v>52.5</v>
      </c>
      <c r="H18" s="105">
        <f>+[1]DGA!U18</f>
        <v>44.4</v>
      </c>
      <c r="I18" s="105">
        <f>+[1]DGA!V18</f>
        <v>47.2</v>
      </c>
      <c r="J18" s="105">
        <f>+[1]DGA!W18</f>
        <v>49.2</v>
      </c>
      <c r="K18" s="105">
        <f>+[1]DGA!X18</f>
        <v>61.7</v>
      </c>
      <c r="L18" s="105">
        <f>+[1]DGA!Y18</f>
        <v>50</v>
      </c>
      <c r="M18" s="105">
        <f>+[1]DGA!Z18</f>
        <v>48</v>
      </c>
      <c r="N18" s="105">
        <f>+[1]DGA!AA18</f>
        <v>46.9</v>
      </c>
      <c r="O18" s="103">
        <f t="shared" si="7"/>
        <v>595.4</v>
      </c>
      <c r="P18" s="105">
        <v>60.900341939999997</v>
      </c>
      <c r="Q18" s="105">
        <v>53.277585780000003</v>
      </c>
      <c r="R18" s="105">
        <v>38.82845957</v>
      </c>
      <c r="S18" s="105">
        <v>42.497230259999995</v>
      </c>
      <c r="T18" s="105">
        <v>52.503115860000001</v>
      </c>
      <c r="U18" s="105">
        <v>44.434557140000003</v>
      </c>
      <c r="V18" s="111">
        <v>47.161321450000003</v>
      </c>
      <c r="W18" s="111">
        <v>45.013691160805216</v>
      </c>
      <c r="X18" s="111">
        <v>59.722684926133404</v>
      </c>
      <c r="Y18" s="111">
        <v>66.04974289724224</v>
      </c>
      <c r="Z18" s="111">
        <v>54.345604121531252</v>
      </c>
      <c r="AA18" s="111">
        <v>41.794755535811355</v>
      </c>
      <c r="AB18" s="107">
        <f t="shared" si="8"/>
        <v>606.52909064152345</v>
      </c>
      <c r="AC18" s="107">
        <f t="shared" si="1"/>
        <v>-11.129090641523476</v>
      </c>
      <c r="AD18" s="107">
        <f t="shared" ref="AD18:AD24" si="9">+O18/AB18*100</f>
        <v>98.165118406810095</v>
      </c>
      <c r="AE18" s="97"/>
      <c r="AF18" s="25"/>
    </row>
    <row r="19" spans="1:33" ht="18" customHeight="1">
      <c r="B19" s="53" t="s">
        <v>87</v>
      </c>
      <c r="C19" s="105">
        <f t="shared" ref="C19:Z19" si="10">+C20+C22</f>
        <v>4519.6000000000004</v>
      </c>
      <c r="D19" s="105">
        <f t="shared" si="10"/>
        <v>4534.6000000000004</v>
      </c>
      <c r="E19" s="105">
        <f t="shared" si="10"/>
        <v>4978.9000000000005</v>
      </c>
      <c r="F19" s="105">
        <f t="shared" si="10"/>
        <v>4979.5</v>
      </c>
      <c r="G19" s="105">
        <f>+G20+G22</f>
        <v>4860.7000000000007</v>
      </c>
      <c r="H19" s="105">
        <f t="shared" si="10"/>
        <v>4712.3999999999996</v>
      </c>
      <c r="I19" s="105">
        <f t="shared" si="10"/>
        <v>5600.5</v>
      </c>
      <c r="J19" s="105">
        <f t="shared" si="10"/>
        <v>5344.9000000000005</v>
      </c>
      <c r="K19" s="105">
        <f t="shared" si="10"/>
        <v>5815.3</v>
      </c>
      <c r="L19" s="105">
        <f t="shared" si="10"/>
        <v>5706.1</v>
      </c>
      <c r="M19" s="105">
        <f t="shared" si="10"/>
        <v>5094.5</v>
      </c>
      <c r="N19" s="105">
        <f>+N20+N22</f>
        <v>5501.1</v>
      </c>
      <c r="O19" s="105">
        <f t="shared" si="10"/>
        <v>61648.1</v>
      </c>
      <c r="P19" s="105">
        <f t="shared" si="10"/>
        <v>4519.5767211599996</v>
      </c>
      <c r="Q19" s="105">
        <f t="shared" si="10"/>
        <v>4534.5492326600006</v>
      </c>
      <c r="R19" s="105">
        <f t="shared" si="10"/>
        <v>4978.8346355400008</v>
      </c>
      <c r="S19" s="105">
        <f t="shared" si="10"/>
        <v>4979.5439101399998</v>
      </c>
      <c r="T19" s="105">
        <f t="shared" si="10"/>
        <v>4860.7509377000006</v>
      </c>
      <c r="U19" s="105">
        <f t="shared" si="10"/>
        <v>4712.4414353799993</v>
      </c>
      <c r="V19" s="105">
        <f t="shared" si="10"/>
        <v>5600.4560665099998</v>
      </c>
      <c r="W19" s="105">
        <f t="shared" si="10"/>
        <v>5997.1625603506709</v>
      </c>
      <c r="X19" s="105">
        <f t="shared" si="10"/>
        <v>6085.4773723864791</v>
      </c>
      <c r="Y19" s="105">
        <f t="shared" si="10"/>
        <v>6389.7805714619235</v>
      </c>
      <c r="Z19" s="105">
        <f t="shared" si="10"/>
        <v>6055.4146337476022</v>
      </c>
      <c r="AA19" s="105">
        <f>+AA20+AA22</f>
        <v>5923.2549973550849</v>
      </c>
      <c r="AB19" s="106">
        <f>+AB20+AB22</f>
        <v>64637.243074391765</v>
      </c>
      <c r="AC19" s="106">
        <f t="shared" si="1"/>
        <v>-2989.1430743917663</v>
      </c>
      <c r="AD19" s="107">
        <f t="shared" si="9"/>
        <v>95.375509640855924</v>
      </c>
      <c r="AE19" s="97"/>
      <c r="AF19" s="25"/>
    </row>
    <row r="20" spans="1:33" ht="18" customHeight="1">
      <c r="B20" s="100" t="s">
        <v>88</v>
      </c>
      <c r="C20" s="105">
        <f t="shared" ref="C20:M20" si="11">+C21</f>
        <v>4516.1000000000004</v>
      </c>
      <c r="D20" s="105">
        <f t="shared" si="11"/>
        <v>4532.1000000000004</v>
      </c>
      <c r="E20" s="105">
        <f t="shared" si="11"/>
        <v>4975.8</v>
      </c>
      <c r="F20" s="105">
        <f t="shared" si="11"/>
        <v>4976.8</v>
      </c>
      <c r="G20" s="105">
        <f t="shared" si="11"/>
        <v>4858.1000000000004</v>
      </c>
      <c r="H20" s="105">
        <f t="shared" si="11"/>
        <v>4709.8999999999996</v>
      </c>
      <c r="I20" s="105">
        <f t="shared" si="11"/>
        <v>5598</v>
      </c>
      <c r="J20" s="105">
        <f t="shared" si="11"/>
        <v>5342.3</v>
      </c>
      <c r="K20" s="105">
        <f t="shared" si="11"/>
        <v>5812.2</v>
      </c>
      <c r="L20" s="105">
        <f t="shared" si="11"/>
        <v>5703</v>
      </c>
      <c r="M20" s="105">
        <f t="shared" si="11"/>
        <v>5091.5</v>
      </c>
      <c r="N20" s="105">
        <f>+N21</f>
        <v>5498.1</v>
      </c>
      <c r="O20" s="105">
        <f>+O21</f>
        <v>61613.9</v>
      </c>
      <c r="P20" s="105">
        <f t="shared" ref="P20:Z20" si="12">+P21</f>
        <v>4516.0970102299998</v>
      </c>
      <c r="Q20" s="105">
        <f t="shared" si="12"/>
        <v>4532.0640103300002</v>
      </c>
      <c r="R20" s="105">
        <f t="shared" si="12"/>
        <v>4975.7789904600004</v>
      </c>
      <c r="S20" s="105">
        <f t="shared" si="12"/>
        <v>4976.7869044099998</v>
      </c>
      <c r="T20" s="105">
        <f t="shared" si="12"/>
        <v>4858.0872523400003</v>
      </c>
      <c r="U20" s="105">
        <f t="shared" si="12"/>
        <v>4709.8888395699996</v>
      </c>
      <c r="V20" s="105">
        <f t="shared" si="12"/>
        <v>5597.9458331300002</v>
      </c>
      <c r="W20" s="105">
        <f t="shared" si="12"/>
        <v>5993.6228492963292</v>
      </c>
      <c r="X20" s="105">
        <f t="shared" si="12"/>
        <v>6082.3701657996926</v>
      </c>
      <c r="Y20" s="105">
        <f t="shared" si="12"/>
        <v>6385.8392352767496</v>
      </c>
      <c r="Z20" s="105">
        <f t="shared" si="12"/>
        <v>6051.8184256728919</v>
      </c>
      <c r="AA20" s="105">
        <f>+AA21</f>
        <v>5919.7144196911795</v>
      </c>
      <c r="AB20" s="106">
        <f>+AB21</f>
        <v>64600.013936206844</v>
      </c>
      <c r="AC20" s="106">
        <f t="shared" si="1"/>
        <v>-2986.1139362068425</v>
      </c>
      <c r="AD20" s="107">
        <f t="shared" si="9"/>
        <v>95.377533603699121</v>
      </c>
      <c r="AE20" s="97"/>
      <c r="AF20" s="25"/>
    </row>
    <row r="21" spans="1:33" ht="18" customHeight="1">
      <c r="B21" s="50" t="s">
        <v>89</v>
      </c>
      <c r="C21" s="102">
        <f>+[1]DGA!P21</f>
        <v>4516.1000000000004</v>
      </c>
      <c r="D21" s="102">
        <f>+[1]DGA!Q21</f>
        <v>4532.1000000000004</v>
      </c>
      <c r="E21" s="102">
        <f>+[1]DGA!R21</f>
        <v>4975.8</v>
      </c>
      <c r="F21" s="102">
        <f>+[1]DGA!S21</f>
        <v>4976.8</v>
      </c>
      <c r="G21" s="102">
        <f>+[1]DGA!T21</f>
        <v>4858.1000000000004</v>
      </c>
      <c r="H21" s="102">
        <f>+[1]DGA!U21</f>
        <v>4709.8999999999996</v>
      </c>
      <c r="I21" s="102">
        <f>+[1]DGA!V21</f>
        <v>5598</v>
      </c>
      <c r="J21" s="102">
        <f>+[1]DGA!W21</f>
        <v>5342.3</v>
      </c>
      <c r="K21" s="102">
        <f>+[1]DGA!X21</f>
        <v>5812.2</v>
      </c>
      <c r="L21" s="102">
        <f>+[1]DGA!Y21</f>
        <v>5703</v>
      </c>
      <c r="M21" s="102">
        <f>+[1]DGA!Z21</f>
        <v>5091.5</v>
      </c>
      <c r="N21" s="102">
        <f>+[1]DGA!AA21</f>
        <v>5498.1</v>
      </c>
      <c r="O21" s="103">
        <f>SUM(C21:N21)</f>
        <v>61613.9</v>
      </c>
      <c r="P21" s="102">
        <v>4516.0970102299998</v>
      </c>
      <c r="Q21" s="102">
        <v>4532.0640103300002</v>
      </c>
      <c r="R21" s="102">
        <v>4975.7789904600004</v>
      </c>
      <c r="S21" s="102">
        <v>4976.7869044099998</v>
      </c>
      <c r="T21" s="102">
        <v>4858.0872523400003</v>
      </c>
      <c r="U21" s="102">
        <v>4709.8888395699996</v>
      </c>
      <c r="V21" s="103">
        <v>5597.9458331300002</v>
      </c>
      <c r="W21" s="103">
        <v>5993.6228492963292</v>
      </c>
      <c r="X21" s="103">
        <v>6082.3701657996926</v>
      </c>
      <c r="Y21" s="103">
        <v>6385.8392352767496</v>
      </c>
      <c r="Z21" s="103">
        <v>6051.8184256728919</v>
      </c>
      <c r="AA21" s="103">
        <v>5919.7144196911795</v>
      </c>
      <c r="AB21" s="104">
        <f>SUM(P21:AA21)</f>
        <v>64600.013936206844</v>
      </c>
      <c r="AC21" s="104">
        <f t="shared" si="1"/>
        <v>-2986.1139362068425</v>
      </c>
      <c r="AD21" s="104">
        <f t="shared" si="9"/>
        <v>95.377533603699121</v>
      </c>
      <c r="AE21" s="97"/>
      <c r="AF21" s="25"/>
    </row>
    <row r="22" spans="1:33" ht="18" customHeight="1">
      <c r="B22" s="100" t="s">
        <v>90</v>
      </c>
      <c r="C22" s="27">
        <f t="shared" ref="C22:Z22" si="13">+C23+C24</f>
        <v>3.5</v>
      </c>
      <c r="D22" s="27">
        <f t="shared" si="13"/>
        <v>2.5</v>
      </c>
      <c r="E22" s="27">
        <f t="shared" si="13"/>
        <v>3.0999999999999996</v>
      </c>
      <c r="F22" s="27">
        <f t="shared" si="13"/>
        <v>2.7</v>
      </c>
      <c r="G22" s="27">
        <f>+G23+G24</f>
        <v>2.6</v>
      </c>
      <c r="H22" s="27">
        <f t="shared" si="13"/>
        <v>2.5</v>
      </c>
      <c r="I22" s="27">
        <f t="shared" si="13"/>
        <v>2.5</v>
      </c>
      <c r="J22" s="27">
        <f t="shared" si="13"/>
        <v>2.5999999999999996</v>
      </c>
      <c r="K22" s="27">
        <f t="shared" si="13"/>
        <v>3.0999999999999996</v>
      </c>
      <c r="L22" s="27">
        <f t="shared" si="13"/>
        <v>3.0999999999999996</v>
      </c>
      <c r="M22" s="27">
        <f t="shared" si="13"/>
        <v>3</v>
      </c>
      <c r="N22" s="27">
        <f t="shared" si="13"/>
        <v>3</v>
      </c>
      <c r="O22" s="32">
        <f t="shared" si="13"/>
        <v>34.200000000000003</v>
      </c>
      <c r="P22" s="27">
        <f t="shared" si="13"/>
        <v>3.47971093</v>
      </c>
      <c r="Q22" s="27">
        <f t="shared" si="13"/>
        <v>2.48522233</v>
      </c>
      <c r="R22" s="27">
        <f t="shared" si="13"/>
        <v>3.0556450799999997</v>
      </c>
      <c r="S22" s="27">
        <f t="shared" si="13"/>
        <v>2.7570057299999999</v>
      </c>
      <c r="T22" s="27">
        <f t="shared" si="13"/>
        <v>2.6636853599999997</v>
      </c>
      <c r="U22" s="27">
        <f t="shared" si="13"/>
        <v>2.5525958100000001</v>
      </c>
      <c r="V22" s="27">
        <f>+V23+V24</f>
        <v>2.5102333800000003</v>
      </c>
      <c r="W22" s="27">
        <f>+W23+W24</f>
        <v>3.5397110543415016</v>
      </c>
      <c r="X22" s="27">
        <f>+X23+X24</f>
        <v>3.1072065867861713</v>
      </c>
      <c r="Y22" s="27">
        <f>+Y23+Y24</f>
        <v>3.9413361851736779</v>
      </c>
      <c r="Z22" s="27">
        <f t="shared" si="13"/>
        <v>3.5962080747106726</v>
      </c>
      <c r="AA22" s="27">
        <f>+AA23+AA24</f>
        <v>3.5405776639058728</v>
      </c>
      <c r="AB22" s="96">
        <f>+AB23+AB24</f>
        <v>37.2291381849179</v>
      </c>
      <c r="AC22" s="96">
        <f t="shared" si="1"/>
        <v>-3.0291381849178975</v>
      </c>
      <c r="AD22" s="107">
        <f t="shared" si="9"/>
        <v>91.863528589160168</v>
      </c>
      <c r="AE22" s="97"/>
      <c r="AF22" s="25"/>
    </row>
    <row r="23" spans="1:33" ht="18" customHeight="1">
      <c r="B23" s="50" t="s">
        <v>91</v>
      </c>
      <c r="C23" s="36">
        <f>+[1]DGA!P23</f>
        <v>2.7</v>
      </c>
      <c r="D23" s="36">
        <f>+[1]DGA!Q23</f>
        <v>1.5</v>
      </c>
      <c r="E23" s="36">
        <f>+[1]DGA!R23</f>
        <v>1.7</v>
      </c>
      <c r="F23" s="36">
        <f>+[1]DGA!S23</f>
        <v>1.6</v>
      </c>
      <c r="G23" s="36">
        <f>+[1]DGA!T23</f>
        <v>1.5</v>
      </c>
      <c r="H23" s="36">
        <f>+[1]DGA!U23</f>
        <v>1.6</v>
      </c>
      <c r="I23" s="36">
        <f>+[1]DGA!V23</f>
        <v>2.1</v>
      </c>
      <c r="J23" s="36">
        <f>+[1]DGA!W23</f>
        <v>1.9</v>
      </c>
      <c r="K23" s="36">
        <f>+[1]DGA!X23</f>
        <v>1.9</v>
      </c>
      <c r="L23" s="36">
        <f>+[1]DGA!Y23</f>
        <v>1.7</v>
      </c>
      <c r="M23" s="36">
        <f>+[1]DGA!Z23</f>
        <v>1.7</v>
      </c>
      <c r="N23" s="36">
        <f>+[1]DGA!AA23</f>
        <v>2.2000000000000002</v>
      </c>
      <c r="O23" s="103">
        <f>SUM(C23:N23)</f>
        <v>22.099999999999998</v>
      </c>
      <c r="P23" s="36">
        <v>2.69657182</v>
      </c>
      <c r="Q23" s="36">
        <v>1.5000364099999999</v>
      </c>
      <c r="R23" s="36">
        <v>1.70573745</v>
      </c>
      <c r="S23" s="36">
        <v>1.6667826000000001</v>
      </c>
      <c r="T23" s="36">
        <v>1.5383031999999999</v>
      </c>
      <c r="U23" s="36">
        <v>1.6068640300000001</v>
      </c>
      <c r="V23" s="37">
        <v>2.0964873000000002</v>
      </c>
      <c r="W23" s="37">
        <v>2.2911850793427937</v>
      </c>
      <c r="X23" s="37">
        <v>2.1964181366564088</v>
      </c>
      <c r="Y23" s="37">
        <v>2.3329444781249387</v>
      </c>
      <c r="Z23" s="37">
        <v>2.5740728286478585</v>
      </c>
      <c r="AA23" s="37">
        <v>3.1881780967481648</v>
      </c>
      <c r="AB23" s="104">
        <f>SUM(P23:AA23)</f>
        <v>25.393581429520165</v>
      </c>
      <c r="AC23" s="104">
        <f t="shared" si="1"/>
        <v>-3.2935814295201666</v>
      </c>
      <c r="AD23" s="104">
        <f t="shared" si="9"/>
        <v>87.02986643037535</v>
      </c>
      <c r="AE23" s="97"/>
      <c r="AF23" s="25"/>
    </row>
    <row r="24" spans="1:33" ht="18" customHeight="1">
      <c r="B24" s="112" t="s">
        <v>36</v>
      </c>
      <c r="C24" s="36">
        <f>+[1]DGA!P24</f>
        <v>0.8</v>
      </c>
      <c r="D24" s="36">
        <f>+[1]DGA!Q24</f>
        <v>1</v>
      </c>
      <c r="E24" s="36">
        <f>+[1]DGA!R24</f>
        <v>1.4</v>
      </c>
      <c r="F24" s="36">
        <f>+[1]DGA!S24</f>
        <v>1.1000000000000001</v>
      </c>
      <c r="G24" s="36">
        <f>+[1]DGA!T24</f>
        <v>1.1000000000000001</v>
      </c>
      <c r="H24" s="36">
        <f>+[1]DGA!U24</f>
        <v>0.9</v>
      </c>
      <c r="I24" s="36">
        <f>+[1]DGA!V24</f>
        <v>0.4</v>
      </c>
      <c r="J24" s="36">
        <f>+[1]DGA!W24</f>
        <v>0.7</v>
      </c>
      <c r="K24" s="36">
        <f>+[1]DGA!X24</f>
        <v>1.2</v>
      </c>
      <c r="L24" s="36">
        <f>+[1]DGA!Y24</f>
        <v>1.4</v>
      </c>
      <c r="M24" s="36">
        <f>+[1]DGA!Z24</f>
        <v>1.3</v>
      </c>
      <c r="N24" s="36">
        <f>+[1]DGA!AA24</f>
        <v>0.8</v>
      </c>
      <c r="O24" s="103">
        <f>SUM(C24:N24)</f>
        <v>12.100000000000003</v>
      </c>
      <c r="P24" s="36">
        <v>0.78313911000000003</v>
      </c>
      <c r="Q24" s="36">
        <v>0.98518592000000005</v>
      </c>
      <c r="R24" s="36">
        <v>1.3499076299999999</v>
      </c>
      <c r="S24" s="36">
        <v>1.0902231299999998</v>
      </c>
      <c r="T24" s="36">
        <v>1.12538216</v>
      </c>
      <c r="U24" s="36">
        <v>0.94573178000000002</v>
      </c>
      <c r="V24" s="37">
        <v>0.41374608000000002</v>
      </c>
      <c r="W24" s="37">
        <v>1.2485259749987077</v>
      </c>
      <c r="X24" s="37">
        <v>0.91078845012976239</v>
      </c>
      <c r="Y24" s="37">
        <v>1.608391707048739</v>
      </c>
      <c r="Z24" s="37">
        <v>1.0221352460628141</v>
      </c>
      <c r="AA24" s="37">
        <v>0.35239956715770798</v>
      </c>
      <c r="AB24" s="104">
        <f>SUM(P24:AA24)</f>
        <v>11.835556755397732</v>
      </c>
      <c r="AC24" s="104">
        <f t="shared" si="1"/>
        <v>0.26444324460227087</v>
      </c>
      <c r="AD24" s="104">
        <f t="shared" si="9"/>
        <v>102.23431182890208</v>
      </c>
      <c r="AE24" s="97"/>
      <c r="AF24" s="25"/>
    </row>
    <row r="25" spans="1:33" ht="18" customHeight="1">
      <c r="B25" s="93" t="s">
        <v>92</v>
      </c>
      <c r="C25" s="27">
        <f>+[1]DGA!P25</f>
        <v>0</v>
      </c>
      <c r="D25" s="27">
        <f>+[1]DGA!Q25</f>
        <v>0</v>
      </c>
      <c r="E25" s="27">
        <f>+[1]DGA!R25</f>
        <v>0</v>
      </c>
      <c r="F25" s="27">
        <f>+[1]DGA!S25</f>
        <v>0</v>
      </c>
      <c r="G25" s="27">
        <f>+[1]DGA!T25</f>
        <v>0</v>
      </c>
      <c r="H25" s="27">
        <f>+[1]DGA!U25</f>
        <v>0</v>
      </c>
      <c r="I25" s="27">
        <f>+[1]DGA!V25</f>
        <v>0</v>
      </c>
      <c r="J25" s="27">
        <f>+[1]DGA!W25</f>
        <v>0</v>
      </c>
      <c r="K25" s="27">
        <f>+[1]DGA!X25</f>
        <v>0</v>
      </c>
      <c r="L25" s="27">
        <f>+[1]DGA!Y25</f>
        <v>0</v>
      </c>
      <c r="M25" s="27">
        <f>+[1]DGA!Z25</f>
        <v>0</v>
      </c>
      <c r="N25" s="27">
        <f>+[1]DGA!AA25</f>
        <v>0</v>
      </c>
      <c r="O25" s="103">
        <f>SUM(C25:N25)</f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32">
        <v>0</v>
      </c>
      <c r="AB25" s="107">
        <f>SUM(P25:AA25)</f>
        <v>0</v>
      </c>
      <c r="AC25" s="107">
        <f t="shared" si="1"/>
        <v>0</v>
      </c>
      <c r="AD25" s="107">
        <v>0</v>
      </c>
      <c r="AE25" s="97"/>
      <c r="AF25" s="25"/>
    </row>
    <row r="26" spans="1:33" ht="18" customHeight="1">
      <c r="B26" s="113" t="s">
        <v>93</v>
      </c>
      <c r="C26" s="27">
        <f t="shared" ref="C26:X27" si="14">+C27</f>
        <v>202.3</v>
      </c>
      <c r="D26" s="27">
        <f t="shared" si="14"/>
        <v>103.2</v>
      </c>
      <c r="E26" s="27">
        <f t="shared" si="14"/>
        <v>114.5</v>
      </c>
      <c r="F26" s="27">
        <f t="shared" si="14"/>
        <v>58.6</v>
      </c>
      <c r="G26" s="27">
        <f t="shared" si="14"/>
        <v>687.9</v>
      </c>
      <c r="H26" s="27">
        <f t="shared" si="14"/>
        <v>553.79999999999995</v>
      </c>
      <c r="I26" s="27">
        <f t="shared" si="14"/>
        <v>207.7</v>
      </c>
      <c r="J26" s="27">
        <f t="shared" si="14"/>
        <v>198.1</v>
      </c>
      <c r="K26" s="27">
        <f t="shared" si="14"/>
        <v>418</v>
      </c>
      <c r="L26" s="27">
        <f t="shared" si="14"/>
        <v>73.5</v>
      </c>
      <c r="M26" s="27">
        <f t="shared" si="14"/>
        <v>62.1</v>
      </c>
      <c r="N26" s="27">
        <f>+N27</f>
        <v>203.8</v>
      </c>
      <c r="O26" s="27">
        <f>+O27</f>
        <v>2883.5</v>
      </c>
      <c r="P26" s="27">
        <f t="shared" si="14"/>
        <v>202.33480237000001</v>
      </c>
      <c r="Q26" s="27">
        <f t="shared" si="14"/>
        <v>103.25646403</v>
      </c>
      <c r="R26" s="27">
        <f t="shared" si="14"/>
        <v>114.50788305</v>
      </c>
      <c r="S26" s="27">
        <f t="shared" si="14"/>
        <v>58.582033509999995</v>
      </c>
      <c r="T26" s="27">
        <f t="shared" si="14"/>
        <v>687.87265434000005</v>
      </c>
      <c r="U26" s="27">
        <f t="shared" si="14"/>
        <v>553.79040869000005</v>
      </c>
      <c r="V26" s="27">
        <f t="shared" si="14"/>
        <v>207.68605843</v>
      </c>
      <c r="W26" s="27">
        <f t="shared" si="14"/>
        <v>224.60613010885501</v>
      </c>
      <c r="X26" s="27">
        <f t="shared" si="14"/>
        <v>232.98152747682983</v>
      </c>
      <c r="Y26" s="27">
        <v>394.14435550567163</v>
      </c>
      <c r="Z26" s="27">
        <f>+Z27</f>
        <v>159.29180635958281</v>
      </c>
      <c r="AA26" s="27">
        <f>+AA27</f>
        <v>180.88235082346793</v>
      </c>
      <c r="AB26" s="99">
        <f>+AB27</f>
        <v>3119.936474694407</v>
      </c>
      <c r="AC26" s="99">
        <f t="shared" si="1"/>
        <v>-236.43647469440702</v>
      </c>
      <c r="AD26" s="107">
        <f>+O26/AB26*100</f>
        <v>92.421753564146996</v>
      </c>
      <c r="AE26" s="114"/>
      <c r="AF26" s="25"/>
    </row>
    <row r="27" spans="1:33" ht="18" customHeight="1">
      <c r="B27" s="115" t="s">
        <v>60</v>
      </c>
      <c r="C27" s="27">
        <f t="shared" si="14"/>
        <v>202.3</v>
      </c>
      <c r="D27" s="27">
        <f t="shared" si="14"/>
        <v>103.2</v>
      </c>
      <c r="E27" s="27">
        <f t="shared" si="14"/>
        <v>114.5</v>
      </c>
      <c r="F27" s="27">
        <f t="shared" si="14"/>
        <v>58.6</v>
      </c>
      <c r="G27" s="27">
        <f t="shared" si="14"/>
        <v>687.9</v>
      </c>
      <c r="H27" s="27">
        <f t="shared" si="14"/>
        <v>553.79999999999995</v>
      </c>
      <c r="I27" s="27">
        <f t="shared" si="14"/>
        <v>207.7</v>
      </c>
      <c r="J27" s="27">
        <f t="shared" si="14"/>
        <v>198.1</v>
      </c>
      <c r="K27" s="27">
        <f t="shared" si="14"/>
        <v>418</v>
      </c>
      <c r="L27" s="27">
        <f t="shared" si="14"/>
        <v>73.5</v>
      </c>
      <c r="M27" s="27">
        <f t="shared" si="14"/>
        <v>62.1</v>
      </c>
      <c r="N27" s="27">
        <f>+N28</f>
        <v>203.8</v>
      </c>
      <c r="O27" s="32">
        <f>+O28</f>
        <v>2883.5</v>
      </c>
      <c r="P27" s="27">
        <f t="shared" si="14"/>
        <v>202.33480237000001</v>
      </c>
      <c r="Q27" s="27">
        <f t="shared" si="14"/>
        <v>103.25646403</v>
      </c>
      <c r="R27" s="27">
        <f t="shared" si="14"/>
        <v>114.50788305</v>
      </c>
      <c r="S27" s="27">
        <f t="shared" si="14"/>
        <v>58.582033509999995</v>
      </c>
      <c r="T27" s="27">
        <f t="shared" si="14"/>
        <v>687.87265434000005</v>
      </c>
      <c r="U27" s="27">
        <f t="shared" si="14"/>
        <v>553.79040869000005</v>
      </c>
      <c r="V27" s="27">
        <f t="shared" si="14"/>
        <v>207.68605843</v>
      </c>
      <c r="W27" s="27">
        <f t="shared" si="14"/>
        <v>224.60613010885501</v>
      </c>
      <c r="X27" s="27">
        <f t="shared" si="14"/>
        <v>232.98152747682983</v>
      </c>
      <c r="Y27" s="27">
        <f t="shared" ref="Y27:AV27" si="15">+Y28</f>
        <v>394.14435550567163</v>
      </c>
      <c r="Z27" s="27">
        <f t="shared" si="15"/>
        <v>159.29180635958281</v>
      </c>
      <c r="AA27" s="27">
        <f>+AA28</f>
        <v>180.88235082346793</v>
      </c>
      <c r="AB27" s="96">
        <f>+AB28</f>
        <v>3119.936474694407</v>
      </c>
      <c r="AC27" s="96">
        <f t="shared" si="1"/>
        <v>-236.43647469440702</v>
      </c>
      <c r="AD27" s="107">
        <f>+O27/AB27*100</f>
        <v>92.421753564146996</v>
      </c>
      <c r="AE27" s="97"/>
      <c r="AF27" s="25"/>
    </row>
    <row r="28" spans="1:33" ht="18" customHeight="1">
      <c r="B28" s="116" t="s">
        <v>62</v>
      </c>
      <c r="C28" s="36">
        <f>+[1]DGA!P28</f>
        <v>202.3</v>
      </c>
      <c r="D28" s="36">
        <f>+[1]DGA!Q28</f>
        <v>103.2</v>
      </c>
      <c r="E28" s="36">
        <f>+[1]DGA!R28</f>
        <v>114.5</v>
      </c>
      <c r="F28" s="36">
        <f>+[1]DGA!S28</f>
        <v>58.6</v>
      </c>
      <c r="G28" s="36">
        <f>+[1]DGA!T28</f>
        <v>687.9</v>
      </c>
      <c r="H28" s="36">
        <f>+[1]DGA!U28</f>
        <v>553.79999999999995</v>
      </c>
      <c r="I28" s="36">
        <f>+[1]DGA!V28</f>
        <v>207.7</v>
      </c>
      <c r="J28" s="36">
        <f>+[1]DGA!W28</f>
        <v>198.1</v>
      </c>
      <c r="K28" s="36">
        <f>+[1]DGA!X28</f>
        <v>418</v>
      </c>
      <c r="L28" s="36">
        <f>+[1]DGA!Y28</f>
        <v>73.5</v>
      </c>
      <c r="M28" s="36">
        <f>+[1]DGA!Z28</f>
        <v>62.1</v>
      </c>
      <c r="N28" s="36">
        <f>+[1]DGA!AA28</f>
        <v>203.8</v>
      </c>
      <c r="O28" s="103">
        <f>SUM(C28:N28)</f>
        <v>2883.5</v>
      </c>
      <c r="P28" s="36">
        <v>202.33480237000001</v>
      </c>
      <c r="Q28" s="36">
        <v>103.25646403</v>
      </c>
      <c r="R28" s="36">
        <v>114.50788305</v>
      </c>
      <c r="S28" s="36">
        <v>58.582033509999995</v>
      </c>
      <c r="T28" s="36">
        <v>687.87265434000005</v>
      </c>
      <c r="U28" s="36">
        <v>553.79040869000005</v>
      </c>
      <c r="V28" s="37">
        <v>207.68605843</v>
      </c>
      <c r="W28" s="37">
        <v>224.60613010885501</v>
      </c>
      <c r="X28" s="37">
        <v>232.98152747682983</v>
      </c>
      <c r="Y28" s="37">
        <v>394.14435550567163</v>
      </c>
      <c r="Z28" s="37">
        <v>159.29180635958281</v>
      </c>
      <c r="AA28" s="37">
        <v>180.88235082346793</v>
      </c>
      <c r="AB28" s="104">
        <f>SUM(P28:AA28)</f>
        <v>3119.936474694407</v>
      </c>
      <c r="AC28" s="104">
        <f t="shared" si="1"/>
        <v>-236.43647469440702</v>
      </c>
      <c r="AD28" s="104">
        <f>+O28/AB28*100</f>
        <v>92.421753564146996</v>
      </c>
      <c r="AE28" s="74"/>
      <c r="AF28" s="25"/>
    </row>
    <row r="29" spans="1:33" ht="18" customHeight="1">
      <c r="B29" s="53" t="s">
        <v>94</v>
      </c>
      <c r="C29" s="27">
        <f>+[1]DGA!P29</f>
        <v>259</v>
      </c>
      <c r="D29" s="27">
        <f>+[1]DGA!Q29</f>
        <v>0</v>
      </c>
      <c r="E29" s="27">
        <f>+[1]DGA!R29</f>
        <v>0</v>
      </c>
      <c r="F29" s="27">
        <f>+[1]DGA!S29</f>
        <v>109.3</v>
      </c>
      <c r="G29" s="27">
        <f>+[1]DGA!T29</f>
        <v>134.1</v>
      </c>
      <c r="H29" s="27">
        <f>+[1]DGA!U29</f>
        <v>0</v>
      </c>
      <c r="I29" s="27">
        <f>+[1]DGA!V29</f>
        <v>125.3</v>
      </c>
      <c r="J29" s="27">
        <f>+[1]DGA!W29</f>
        <v>0</v>
      </c>
      <c r="K29" s="27">
        <f>+[1]DGA!X29</f>
        <v>0</v>
      </c>
      <c r="L29" s="27">
        <f>+[1]DGA!Y29</f>
        <v>104.3</v>
      </c>
      <c r="M29" s="27">
        <f>+[1]DGA!Z29</f>
        <v>0</v>
      </c>
      <c r="N29" s="27">
        <f>+[1]DGA!AA29</f>
        <v>0</v>
      </c>
      <c r="O29" s="103">
        <f>SUM(C29:N29)</f>
        <v>731.99999999999989</v>
      </c>
      <c r="P29" s="27">
        <v>258.95298026</v>
      </c>
      <c r="Q29" s="27">
        <v>0</v>
      </c>
      <c r="R29" s="27">
        <v>0</v>
      </c>
      <c r="S29" s="27">
        <v>109.29614298999999</v>
      </c>
      <c r="T29" s="27">
        <v>134.05504182999999</v>
      </c>
      <c r="U29" s="27">
        <v>0</v>
      </c>
      <c r="V29" s="32">
        <v>125.3171358</v>
      </c>
      <c r="W29" s="32">
        <v>0</v>
      </c>
      <c r="X29" s="32">
        <v>133.190972599952</v>
      </c>
      <c r="Y29" s="32">
        <v>135.87599204</v>
      </c>
      <c r="Z29" s="32">
        <v>0</v>
      </c>
      <c r="AA29" s="32">
        <v>571.16999999999996</v>
      </c>
      <c r="AB29" s="107">
        <f>SUM(P29:AA29)</f>
        <v>1467.8582655199521</v>
      </c>
      <c r="AC29" s="107">
        <f t="shared" si="1"/>
        <v>-735.85826551995217</v>
      </c>
      <c r="AD29" s="107">
        <f>+O29/AB29*100</f>
        <v>49.868574997648508</v>
      </c>
      <c r="AE29" s="74"/>
      <c r="AF29" s="25"/>
    </row>
    <row r="30" spans="1:33" ht="20.25" customHeight="1" thickBot="1">
      <c r="B30" s="67" t="s">
        <v>95</v>
      </c>
      <c r="C30" s="68">
        <f t="shared" ref="C30:Z30" si="16">+C8+C25+C26+C29</f>
        <v>19993.3</v>
      </c>
      <c r="D30" s="68">
        <f t="shared" si="16"/>
        <v>19646.3</v>
      </c>
      <c r="E30" s="68">
        <f t="shared" si="16"/>
        <v>21907</v>
      </c>
      <c r="F30" s="68">
        <f t="shared" si="16"/>
        <v>21438.799999999999</v>
      </c>
      <c r="G30" s="68">
        <f>+G8+G25+G26+G29</f>
        <v>22023.4</v>
      </c>
      <c r="H30" s="68">
        <f t="shared" si="16"/>
        <v>20936.2</v>
      </c>
      <c r="I30" s="68">
        <f t="shared" si="16"/>
        <v>23283.200000000001</v>
      </c>
      <c r="J30" s="68">
        <f t="shared" si="16"/>
        <v>22286.100000000002</v>
      </c>
      <c r="K30" s="68">
        <f t="shared" si="16"/>
        <v>23688.799999999999</v>
      </c>
      <c r="L30" s="68">
        <f t="shared" si="16"/>
        <v>24016.600000000002</v>
      </c>
      <c r="M30" s="68">
        <f t="shared" si="16"/>
        <v>21259.699999999997</v>
      </c>
      <c r="N30" s="68">
        <f>+N8+N25+N26+N29</f>
        <v>23610.100000000002</v>
      </c>
      <c r="O30" s="68">
        <f t="shared" si="16"/>
        <v>264089.5</v>
      </c>
      <c r="P30" s="68">
        <f t="shared" si="16"/>
        <v>19993.252051569998</v>
      </c>
      <c r="Q30" s="68">
        <f t="shared" si="16"/>
        <v>19646.317463080002</v>
      </c>
      <c r="R30" s="68">
        <f t="shared" si="16"/>
        <v>21907.010021769995</v>
      </c>
      <c r="S30" s="68">
        <f t="shared" si="16"/>
        <v>21438.841439649997</v>
      </c>
      <c r="T30" s="68">
        <f t="shared" si="16"/>
        <v>22023.457335179999</v>
      </c>
      <c r="U30" s="68">
        <f t="shared" si="16"/>
        <v>20936.227912450002</v>
      </c>
      <c r="V30" s="68">
        <f t="shared" si="16"/>
        <v>23283.153590230002</v>
      </c>
      <c r="W30" s="68">
        <f t="shared" si="16"/>
        <v>25629.315992548429</v>
      </c>
      <c r="X30" s="68">
        <f t="shared" si="16"/>
        <v>25725.908627118795</v>
      </c>
      <c r="Y30" s="68">
        <f t="shared" si="16"/>
        <v>27772.065507538166</v>
      </c>
      <c r="Z30" s="68">
        <f t="shared" si="16"/>
        <v>26425.025682468127</v>
      </c>
      <c r="AA30" s="68">
        <f>+AA8+AA25+AA26+AA29</f>
        <v>25842.864150975976</v>
      </c>
      <c r="AB30" s="117">
        <f>+AB8+AB25+AB26+AB29</f>
        <v>280623.43977457948</v>
      </c>
      <c r="AC30" s="117">
        <f t="shared" si="1"/>
        <v>-16533.939774579485</v>
      </c>
      <c r="AD30" s="118">
        <f>+O30/AB30*100</f>
        <v>94.108140151135999</v>
      </c>
      <c r="AE30" s="119"/>
      <c r="AF30" s="120"/>
      <c r="AG30" s="25"/>
    </row>
    <row r="31" spans="1:33" ht="18" customHeight="1" thickTop="1">
      <c r="A31" s="121"/>
      <c r="B31" s="230" t="s">
        <v>163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122"/>
      <c r="AC31" s="70"/>
      <c r="AD31" s="70"/>
      <c r="AE31" s="81"/>
    </row>
    <row r="32" spans="1:33">
      <c r="B32" s="73" t="s">
        <v>76</v>
      </c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81"/>
    </row>
    <row r="33" spans="2:31" ht="18" customHeight="1">
      <c r="B33" s="77" t="s">
        <v>96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123"/>
      <c r="AD33" s="74"/>
      <c r="AE33" s="81"/>
    </row>
    <row r="34" spans="2:31" ht="12" customHeight="1">
      <c r="B34" s="77" t="s">
        <v>97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81"/>
      <c r="AC34" s="81"/>
      <c r="AD34" s="81"/>
      <c r="AE34" s="81"/>
    </row>
    <row r="35" spans="2:31" ht="15.75" customHeight="1">
      <c r="B35" s="80" t="s">
        <v>79</v>
      </c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4"/>
      <c r="AC35" s="74"/>
      <c r="AD35" s="81"/>
      <c r="AE35" s="81"/>
    </row>
    <row r="36" spans="2:31"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81"/>
      <c r="AC36" s="81"/>
      <c r="AD36" s="81"/>
      <c r="AE36" s="81"/>
    </row>
    <row r="37" spans="2:31">
      <c r="B37" s="81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</row>
    <row r="38" spans="2:31"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</row>
    <row r="39" spans="2:31">
      <c r="B39" s="9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</row>
    <row r="40" spans="2:31">
      <c r="B40" s="9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</row>
    <row r="41" spans="2:31"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</row>
    <row r="42" spans="2:31"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</row>
    <row r="43" spans="2:31"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</row>
    <row r="44" spans="2:31"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</row>
    <row r="45" spans="2:31"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</row>
    <row r="46" spans="2:31"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</row>
    <row r="47" spans="2:31"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</row>
    <row r="48" spans="2:31"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</row>
    <row r="49" spans="2:31"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</row>
    <row r="50" spans="2:31"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</row>
    <row r="51" spans="2:31"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</row>
    <row r="52" spans="2:31"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</row>
    <row r="53" spans="2:31"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</row>
    <row r="54" spans="2:31"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</row>
    <row r="55" spans="2:31"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</row>
    <row r="56" spans="2:31"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</row>
    <row r="57" spans="2:31"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</row>
    <row r="58" spans="2:31"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</row>
    <row r="59" spans="2:31"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</row>
    <row r="60" spans="2:31"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</row>
    <row r="61" spans="2:31"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</row>
    <row r="62" spans="2:31"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</row>
    <row r="63" spans="2:31"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</row>
    <row r="64" spans="2:31"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</row>
    <row r="65" spans="2:31"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</row>
    <row r="66" spans="2:31"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</row>
    <row r="67" spans="2:31"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</row>
    <row r="68" spans="2:3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</row>
    <row r="69" spans="2:31"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</row>
    <row r="70" spans="2:31"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</row>
    <row r="71" spans="2:31"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</row>
    <row r="72" spans="2:31"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</row>
    <row r="73" spans="2:31"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</row>
    <row r="74" spans="2:31"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</row>
    <row r="75" spans="2:31"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</row>
    <row r="76" spans="2:31"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</row>
    <row r="77" spans="2:31"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</row>
    <row r="78" spans="2:31"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</row>
    <row r="79" spans="2:31"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</row>
    <row r="80" spans="2:31"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</row>
    <row r="81" spans="2:31"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</row>
    <row r="82" spans="2:31"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</row>
    <row r="83" spans="2:31"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</row>
    <row r="84" spans="2:31"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</row>
    <row r="85" spans="2:31"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</row>
    <row r="86" spans="2:31"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</row>
    <row r="87" spans="2:31"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</row>
    <row r="88" spans="2:31"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</row>
    <row r="89" spans="2:31"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</row>
    <row r="90" spans="2:31"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</row>
    <row r="91" spans="2:31"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</row>
    <row r="92" spans="2:31"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</row>
    <row r="93" spans="2:31"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</row>
    <row r="94" spans="2:31"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</row>
    <row r="95" spans="2:31"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</row>
    <row r="96" spans="2:31"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</row>
    <row r="97" spans="2:31"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</row>
    <row r="98" spans="2:31"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</row>
    <row r="99" spans="2:31"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</row>
    <row r="100" spans="2:31"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</row>
    <row r="101" spans="2:31"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</row>
    <row r="102" spans="2:31"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</row>
    <row r="103" spans="2:31"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</row>
    <row r="104" spans="2:31"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</row>
    <row r="105" spans="2:31"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</row>
    <row r="106" spans="2:31"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</row>
    <row r="107" spans="2:31"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</row>
    <row r="108" spans="2:31"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</row>
    <row r="109" spans="2:31"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</row>
    <row r="110" spans="2:31"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</row>
    <row r="111" spans="2:31"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</row>
    <row r="112" spans="2:31"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</row>
    <row r="113" spans="2:31"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</row>
    <row r="114" spans="2:31"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</row>
    <row r="115" spans="2:31"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</row>
    <row r="116" spans="2:31"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</row>
    <row r="117" spans="2:31"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</row>
    <row r="118" spans="2:31"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</row>
    <row r="119" spans="2:31"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</row>
    <row r="120" spans="2:31"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</row>
    <row r="121" spans="2:31"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</row>
    <row r="122" spans="2:31"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</row>
    <row r="123" spans="2:31"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</row>
    <row r="124" spans="2:31"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</row>
    <row r="125" spans="2:31"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</row>
    <row r="126" spans="2:31"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</row>
    <row r="127" spans="2:31"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</row>
    <row r="128" spans="2:31"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</row>
    <row r="129" spans="2:31"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</row>
    <row r="130" spans="2:31"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</row>
    <row r="131" spans="2:31"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</row>
    <row r="132" spans="2:31"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</row>
    <row r="133" spans="2:31"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</row>
    <row r="134" spans="2:31"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</row>
    <row r="135" spans="2:31"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</row>
    <row r="136" spans="2:31"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</row>
    <row r="137" spans="2:31"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</row>
    <row r="138" spans="2:31"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</row>
    <row r="139" spans="2:31"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</row>
    <row r="140" spans="2:31"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  <c r="AE140" s="81"/>
    </row>
    <row r="141" spans="2:31"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81"/>
    </row>
    <row r="142" spans="2:31"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</row>
    <row r="143" spans="2:31"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81"/>
    </row>
    <row r="144" spans="2:31"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  <c r="AE144" s="81"/>
    </row>
    <row r="145" spans="2:31"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</row>
    <row r="146" spans="2:31"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</row>
    <row r="147" spans="2:31"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81"/>
    </row>
    <row r="148" spans="2:31"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</row>
    <row r="149" spans="2:31"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</row>
    <row r="150" spans="2:31"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  <c r="AE150" s="81"/>
    </row>
    <row r="151" spans="2:31"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  <c r="AE151" s="81"/>
    </row>
    <row r="152" spans="2:31"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</row>
    <row r="153" spans="2:31"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</row>
    <row r="154" spans="2:31"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  <c r="AE154" s="81"/>
    </row>
    <row r="155" spans="2:31"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  <c r="AC155" s="81"/>
      <c r="AD155" s="81"/>
      <c r="AE155" s="81"/>
    </row>
    <row r="156" spans="2:31"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</row>
    <row r="157" spans="2:31"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  <c r="AC157" s="81"/>
      <c r="AD157" s="81"/>
      <c r="AE157" s="81"/>
    </row>
    <row r="158" spans="2:31"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  <c r="AC158" s="81"/>
      <c r="AD158" s="81"/>
      <c r="AE158" s="81"/>
    </row>
    <row r="159" spans="2:31"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  <c r="AC159" s="81"/>
      <c r="AD159" s="81"/>
      <c r="AE159" s="81"/>
    </row>
    <row r="160" spans="2:31"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  <c r="AC160" s="81"/>
      <c r="AD160" s="81"/>
      <c r="AE160" s="81"/>
    </row>
    <row r="161" spans="2:31"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  <c r="AC161" s="81"/>
      <c r="AD161" s="81"/>
      <c r="AE161" s="81"/>
    </row>
    <row r="162" spans="2:31"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  <c r="AC162" s="81"/>
      <c r="AD162" s="81"/>
      <c r="AE162" s="81"/>
    </row>
    <row r="163" spans="2:31"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  <c r="AC163" s="81"/>
      <c r="AD163" s="81"/>
      <c r="AE163" s="81"/>
    </row>
    <row r="164" spans="2:31"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</row>
    <row r="165" spans="2:31"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  <c r="AC165" s="81"/>
      <c r="AD165" s="81"/>
      <c r="AE165" s="81"/>
    </row>
    <row r="166" spans="2:31"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  <c r="AC166" s="81"/>
      <c r="AD166" s="81"/>
      <c r="AE166" s="81"/>
    </row>
    <row r="167" spans="2:31"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  <c r="AC167" s="81"/>
      <c r="AD167" s="81"/>
      <c r="AE167" s="81"/>
    </row>
    <row r="168" spans="2:31"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  <c r="AC168" s="81"/>
      <c r="AD168" s="81"/>
      <c r="AE168" s="81"/>
    </row>
    <row r="169" spans="2:31"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  <c r="AC169" s="81"/>
      <c r="AD169" s="81"/>
      <c r="AE169" s="81"/>
    </row>
    <row r="170" spans="2:31"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  <c r="AC170" s="81"/>
      <c r="AD170" s="81"/>
      <c r="AE170" s="81"/>
    </row>
    <row r="171" spans="2:31"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  <c r="AC171" s="81"/>
      <c r="AD171" s="81"/>
      <c r="AE171" s="81"/>
    </row>
    <row r="172" spans="2:31"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  <c r="AC172" s="81"/>
      <c r="AD172" s="81"/>
      <c r="AE172" s="81"/>
    </row>
    <row r="173" spans="2:31"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  <c r="AC173" s="81"/>
      <c r="AD173" s="81"/>
      <c r="AE173" s="81"/>
    </row>
    <row r="174" spans="2:31"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  <c r="AC174" s="81"/>
      <c r="AD174" s="81"/>
      <c r="AE174" s="81"/>
    </row>
    <row r="175" spans="2:31"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  <c r="AC175" s="81"/>
      <c r="AD175" s="81"/>
      <c r="AE175" s="81"/>
    </row>
    <row r="176" spans="2:31"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  <c r="AC176" s="81"/>
      <c r="AD176" s="81"/>
      <c r="AE176" s="81"/>
    </row>
    <row r="177" spans="2:31"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  <c r="AC177" s="81"/>
      <c r="AD177" s="81"/>
      <c r="AE177" s="81"/>
    </row>
    <row r="178" spans="2:31"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  <c r="AC178" s="81"/>
      <c r="AD178" s="81"/>
      <c r="AE178" s="81"/>
    </row>
    <row r="179" spans="2:31"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  <c r="AE179" s="81"/>
    </row>
    <row r="180" spans="2:31"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  <c r="AC180" s="81"/>
      <c r="AD180" s="81"/>
      <c r="AE180" s="81"/>
    </row>
    <row r="181" spans="2:31"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  <c r="AC181" s="81"/>
      <c r="AD181" s="81"/>
      <c r="AE181" s="81"/>
    </row>
  </sheetData>
  <mergeCells count="11">
    <mergeCell ref="AD6:AD7"/>
    <mergeCell ref="B1:AE1"/>
    <mergeCell ref="B3:AD3"/>
    <mergeCell ref="B4:AD4"/>
    <mergeCell ref="B5:AD5"/>
    <mergeCell ref="B6:B7"/>
    <mergeCell ref="C6:H6"/>
    <mergeCell ref="O6:O7"/>
    <mergeCell ref="P6:U6"/>
    <mergeCell ref="AB6:AB7"/>
    <mergeCell ref="AC6:AC7"/>
  </mergeCells>
  <printOptions horizontalCentered="1"/>
  <pageMargins left="0" right="0" top="0.19685039370078741" bottom="0.19685039370078741" header="0" footer="0.19685039370078741"/>
  <pageSetup scale="2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9A292-6142-4E6A-A842-A58A622275E5}">
  <dimension ref="B1:BE269"/>
  <sheetViews>
    <sheetView showGridLines="0" topLeftCell="B1" zoomScaleNormal="100" workbookViewId="0">
      <pane xSplit="1" ySplit="8" topLeftCell="P50" activePane="bottomRight" state="frozen"/>
      <selection activeCell="B1" sqref="B1"/>
      <selection pane="topRight" activeCell="C1" sqref="C1"/>
      <selection pane="bottomLeft" activeCell="B8" sqref="B8"/>
      <selection pane="bottomRight" activeCell="B58" sqref="B58"/>
    </sheetView>
  </sheetViews>
  <sheetFormatPr baseColWidth="10" defaultColWidth="11.42578125" defaultRowHeight="12.75"/>
  <cols>
    <col min="1" max="1" width="3.42578125" style="1" customWidth="1"/>
    <col min="2" max="2" width="68.5703125" style="1" customWidth="1"/>
    <col min="3" max="10" width="10.140625" style="1" customWidth="1"/>
    <col min="11" max="12" width="14" style="1" customWidth="1"/>
    <col min="13" max="13" width="13.42578125" style="1" bestFit="1" customWidth="1"/>
    <col min="14" max="14" width="13.42578125" style="1" customWidth="1"/>
    <col min="15" max="15" width="14" style="125" customWidth="1"/>
    <col min="16" max="27" width="11.7109375" style="1" customWidth="1"/>
    <col min="28" max="28" width="16.7109375" style="1" customWidth="1"/>
    <col min="29" max="29" width="13.28515625" style="1" customWidth="1"/>
    <col min="30" max="30" width="10.140625" style="1" customWidth="1"/>
    <col min="31" max="31" width="11.140625" style="125" customWidth="1"/>
    <col min="32" max="57" width="11.42578125" style="125"/>
    <col min="58" max="16384" width="11.42578125" style="1"/>
  </cols>
  <sheetData>
    <row r="1" spans="2:57">
      <c r="B1" s="1" t="s">
        <v>0</v>
      </c>
    </row>
    <row r="2" spans="2:57" ht="14.25">
      <c r="B2" s="126" t="s">
        <v>98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</row>
    <row r="3" spans="2:57" ht="14.25" customHeight="1"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8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</row>
    <row r="4" spans="2:57" s="121" customFormat="1" ht="15">
      <c r="B4" s="129" t="s">
        <v>99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</row>
    <row r="5" spans="2:57" s="121" customFormat="1" ht="15">
      <c r="B5" s="11" t="s">
        <v>100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</row>
    <row r="6" spans="2:57" s="121" customFormat="1" ht="18" customHeight="1">
      <c r="B6" s="11" t="s">
        <v>101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</row>
    <row r="7" spans="2:57" s="121" customFormat="1" ht="18" customHeight="1">
      <c r="B7" s="12" t="s">
        <v>5</v>
      </c>
      <c r="C7" s="13">
        <v>2025</v>
      </c>
      <c r="D7" s="14"/>
      <c r="E7" s="14"/>
      <c r="F7" s="14"/>
      <c r="G7" s="14"/>
      <c r="H7" s="14"/>
      <c r="I7" s="17"/>
      <c r="J7" s="17"/>
      <c r="K7" s="17"/>
      <c r="L7" s="17"/>
      <c r="M7" s="17"/>
      <c r="N7" s="17"/>
      <c r="O7" s="16" t="s">
        <v>6</v>
      </c>
      <c r="P7" s="13">
        <v>2025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5"/>
      <c r="AB7" s="16" t="s">
        <v>102</v>
      </c>
      <c r="AC7" s="90" t="s">
        <v>7</v>
      </c>
      <c r="AD7" s="12" t="s">
        <v>103</v>
      </c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</row>
    <row r="8" spans="2:57" ht="44.25" customHeight="1" thickBot="1">
      <c r="B8" s="131"/>
      <c r="C8" s="132" t="s">
        <v>9</v>
      </c>
      <c r="D8" s="132" t="s">
        <v>10</v>
      </c>
      <c r="E8" s="132" t="s">
        <v>11</v>
      </c>
      <c r="F8" s="132" t="s">
        <v>12</v>
      </c>
      <c r="G8" s="19" t="s">
        <v>13</v>
      </c>
      <c r="H8" s="19" t="s">
        <v>14</v>
      </c>
      <c r="I8" s="19" t="s">
        <v>15</v>
      </c>
      <c r="J8" s="19" t="s">
        <v>16</v>
      </c>
      <c r="K8" s="19" t="s">
        <v>17</v>
      </c>
      <c r="L8" s="19" t="s">
        <v>18</v>
      </c>
      <c r="M8" s="19" t="s">
        <v>104</v>
      </c>
      <c r="N8" s="19" t="s">
        <v>20</v>
      </c>
      <c r="O8" s="20"/>
      <c r="P8" s="132" t="s">
        <v>9</v>
      </c>
      <c r="Q8" s="132" t="s">
        <v>10</v>
      </c>
      <c r="R8" s="132" t="s">
        <v>11</v>
      </c>
      <c r="S8" s="132" t="s">
        <v>12</v>
      </c>
      <c r="T8" s="19" t="s">
        <v>13</v>
      </c>
      <c r="U8" s="19" t="s">
        <v>14</v>
      </c>
      <c r="V8" s="19" t="s">
        <v>15</v>
      </c>
      <c r="W8" s="19" t="s">
        <v>16</v>
      </c>
      <c r="X8" s="19" t="s">
        <v>17</v>
      </c>
      <c r="Y8" s="19" t="s">
        <v>18</v>
      </c>
      <c r="Z8" s="19" t="s">
        <v>19</v>
      </c>
      <c r="AA8" s="133" t="s">
        <v>20</v>
      </c>
      <c r="AB8" s="20"/>
      <c r="AC8" s="92"/>
      <c r="AD8" s="18"/>
    </row>
    <row r="9" spans="2:57" ht="18" customHeight="1" thickTop="1">
      <c r="B9" s="134" t="s">
        <v>21</v>
      </c>
      <c r="C9" s="27">
        <f t="shared" ref="C9:AB9" si="0">+C10+C21+C30+C22+C42</f>
        <v>741</v>
      </c>
      <c r="D9" s="27">
        <f t="shared" si="0"/>
        <v>3102</v>
      </c>
      <c r="E9" s="27">
        <f t="shared" si="0"/>
        <v>1597.4</v>
      </c>
      <c r="F9" s="27">
        <f t="shared" si="0"/>
        <v>644.9</v>
      </c>
      <c r="G9" s="27">
        <f t="shared" si="0"/>
        <v>589.5</v>
      </c>
      <c r="H9" s="27">
        <f t="shared" si="0"/>
        <v>1484.8999999999999</v>
      </c>
      <c r="I9" s="27">
        <f t="shared" si="0"/>
        <v>10575.5</v>
      </c>
      <c r="J9" s="27">
        <f t="shared" si="0"/>
        <v>635.09999999999991</v>
      </c>
      <c r="K9" s="27">
        <f t="shared" si="0"/>
        <v>1132.3000000000002</v>
      </c>
      <c r="L9" s="27">
        <f t="shared" si="0"/>
        <v>1337.5</v>
      </c>
      <c r="M9" s="27">
        <f t="shared" si="0"/>
        <v>2169.5</v>
      </c>
      <c r="N9" s="27">
        <f t="shared" si="0"/>
        <v>9978.1999999999989</v>
      </c>
      <c r="O9" s="27">
        <f t="shared" si="0"/>
        <v>33987.800000000003</v>
      </c>
      <c r="P9" s="27">
        <f t="shared" si="0"/>
        <v>890.88730696457924</v>
      </c>
      <c r="Q9" s="27">
        <f t="shared" si="0"/>
        <v>709.93117158462644</v>
      </c>
      <c r="R9" s="27">
        <f t="shared" si="0"/>
        <v>1725.0447068176231</v>
      </c>
      <c r="S9" s="27">
        <f t="shared" si="0"/>
        <v>1433.5010842314246</v>
      </c>
      <c r="T9" s="27">
        <f t="shared" si="0"/>
        <v>718.0628111701717</v>
      </c>
      <c r="U9" s="27">
        <f t="shared" si="0"/>
        <v>1607.7950203142977</v>
      </c>
      <c r="V9" s="27">
        <f t="shared" si="0"/>
        <v>10698.093626443504</v>
      </c>
      <c r="W9" s="27">
        <f t="shared" si="0"/>
        <v>938.08428015818299</v>
      </c>
      <c r="X9" s="27">
        <f t="shared" si="0"/>
        <v>985.30396351591185</v>
      </c>
      <c r="Y9" s="27">
        <f t="shared" si="0"/>
        <v>2046.4361894355613</v>
      </c>
      <c r="Z9" s="27">
        <f t="shared" si="0"/>
        <v>16082.739924285455</v>
      </c>
      <c r="AA9" s="27">
        <f t="shared" si="0"/>
        <v>16676.876635688961</v>
      </c>
      <c r="AB9" s="27">
        <f t="shared" si="0"/>
        <v>54512.756720610305</v>
      </c>
      <c r="AC9" s="27">
        <f t="shared" ref="AC9:AC57" si="1">+O9-AB9</f>
        <v>-20524.956720610302</v>
      </c>
      <c r="AD9" s="27">
        <f t="shared" ref="AD9:AD17" si="2">+O9/AB9*100</f>
        <v>62.348342011384318</v>
      </c>
      <c r="AE9" s="135"/>
      <c r="AF9" s="136"/>
      <c r="AG9" s="136"/>
    </row>
    <row r="10" spans="2:57" ht="18" customHeight="1">
      <c r="B10" s="137" t="s">
        <v>22</v>
      </c>
      <c r="C10" s="27">
        <f t="shared" ref="C10:Z10" si="3">+C11+C19</f>
        <v>28</v>
      </c>
      <c r="D10" s="27">
        <f t="shared" si="3"/>
        <v>24.1</v>
      </c>
      <c r="E10" s="27">
        <f t="shared" si="3"/>
        <v>99.7</v>
      </c>
      <c r="F10" s="27">
        <f t="shared" si="3"/>
        <v>93.399999999999991</v>
      </c>
      <c r="G10" s="27">
        <f t="shared" si="3"/>
        <v>28</v>
      </c>
      <c r="H10" s="27">
        <f t="shared" si="3"/>
        <v>92.6</v>
      </c>
      <c r="I10" s="27">
        <f t="shared" si="3"/>
        <v>65</v>
      </c>
      <c r="J10" s="27">
        <f t="shared" si="3"/>
        <v>83.3</v>
      </c>
      <c r="K10" s="27">
        <f t="shared" si="3"/>
        <v>56.5</v>
      </c>
      <c r="L10" s="27">
        <f t="shared" si="3"/>
        <v>62.8</v>
      </c>
      <c r="M10" s="27">
        <f t="shared" si="3"/>
        <v>62.400000000000006</v>
      </c>
      <c r="N10" s="27">
        <f>+N11+N19</f>
        <v>136.9</v>
      </c>
      <c r="O10" s="138">
        <f t="shared" si="3"/>
        <v>832.7</v>
      </c>
      <c r="P10" s="27">
        <f t="shared" si="3"/>
        <v>152.92875084457924</v>
      </c>
      <c r="Q10" s="27">
        <f t="shared" si="3"/>
        <v>149.80256050462646</v>
      </c>
      <c r="R10" s="27">
        <f t="shared" si="3"/>
        <v>227.44646254762313</v>
      </c>
      <c r="S10" s="27">
        <f t="shared" si="3"/>
        <v>216.54836784142455</v>
      </c>
      <c r="T10" s="27">
        <f t="shared" si="3"/>
        <v>151.46053066017174</v>
      </c>
      <c r="U10" s="27">
        <f t="shared" si="3"/>
        <v>215.56932823429798</v>
      </c>
      <c r="V10" s="27">
        <f t="shared" si="3"/>
        <v>187.57629102350325</v>
      </c>
      <c r="W10" s="27">
        <f t="shared" si="3"/>
        <v>215.4479809672689</v>
      </c>
      <c r="X10" s="27">
        <f t="shared" si="3"/>
        <v>210.27235196440728</v>
      </c>
      <c r="Y10" s="27">
        <f t="shared" si="3"/>
        <v>207.14147699503897</v>
      </c>
      <c r="Z10" s="27">
        <f t="shared" si="3"/>
        <v>194.12913822755513</v>
      </c>
      <c r="AA10" s="27">
        <f>+AA11+AA19</f>
        <v>896.41977691923273</v>
      </c>
      <c r="AB10" s="32">
        <f>+AB11+AB19</f>
        <v>3024.7430167297289</v>
      </c>
      <c r="AC10" s="32">
        <f t="shared" si="1"/>
        <v>-2192.0430167297291</v>
      </c>
      <c r="AD10" s="32">
        <f t="shared" si="2"/>
        <v>27.529611454406894</v>
      </c>
      <c r="AE10" s="135"/>
      <c r="AF10" s="136"/>
      <c r="AG10" s="136"/>
    </row>
    <row r="11" spans="2:57" ht="18" customHeight="1">
      <c r="B11" s="137" t="s">
        <v>84</v>
      </c>
      <c r="C11" s="27">
        <f t="shared" ref="C11:Z11" si="4">+C12+C15</f>
        <v>12.5</v>
      </c>
      <c r="D11" s="27">
        <f t="shared" si="4"/>
        <v>9.6</v>
      </c>
      <c r="E11" s="27">
        <f t="shared" si="4"/>
        <v>82.5</v>
      </c>
      <c r="F11" s="27">
        <f t="shared" si="4"/>
        <v>79.3</v>
      </c>
      <c r="G11" s="27">
        <f t="shared" si="4"/>
        <v>14.4</v>
      </c>
      <c r="H11" s="27">
        <f t="shared" si="4"/>
        <v>74.599999999999994</v>
      </c>
      <c r="I11" s="27">
        <f t="shared" si="4"/>
        <v>46.8</v>
      </c>
      <c r="J11" s="27">
        <f t="shared" si="4"/>
        <v>68.2</v>
      </c>
      <c r="K11" s="27">
        <f t="shared" si="4"/>
        <v>40</v>
      </c>
      <c r="L11" s="27">
        <f t="shared" si="4"/>
        <v>45.1</v>
      </c>
      <c r="M11" s="27">
        <f t="shared" si="4"/>
        <v>46.6</v>
      </c>
      <c r="N11" s="27">
        <f>+N12+N15</f>
        <v>122.8</v>
      </c>
      <c r="O11" s="138">
        <f t="shared" si="4"/>
        <v>642.40000000000009</v>
      </c>
      <c r="P11" s="27">
        <f t="shared" si="4"/>
        <v>137.46159484457925</v>
      </c>
      <c r="Q11" s="27">
        <f t="shared" si="4"/>
        <v>135.27436810462646</v>
      </c>
      <c r="R11" s="27">
        <f t="shared" si="4"/>
        <v>210.26824049762314</v>
      </c>
      <c r="S11" s="27">
        <f t="shared" si="4"/>
        <v>202.40645724142456</v>
      </c>
      <c r="T11" s="27">
        <f t="shared" si="4"/>
        <v>137.86030216017173</v>
      </c>
      <c r="U11" s="27">
        <f t="shared" si="4"/>
        <v>197.54249803429798</v>
      </c>
      <c r="V11" s="27">
        <f t="shared" si="4"/>
        <v>169.41219512350324</v>
      </c>
      <c r="W11" s="27">
        <f t="shared" si="4"/>
        <v>197.58133163758328</v>
      </c>
      <c r="X11" s="27">
        <f t="shared" si="4"/>
        <v>192.74258201837239</v>
      </c>
      <c r="Y11" s="27">
        <f t="shared" si="4"/>
        <v>188.68062086220988</v>
      </c>
      <c r="Z11" s="27">
        <f t="shared" si="4"/>
        <v>177.30229339187562</v>
      </c>
      <c r="AA11" s="27">
        <f>+AA12+AA15</f>
        <v>879.35889466798255</v>
      </c>
      <c r="AB11" s="32">
        <f>+AB12+AB15</f>
        <v>2825.8913785842497</v>
      </c>
      <c r="AC11" s="32">
        <f t="shared" si="1"/>
        <v>-2183.4913785842496</v>
      </c>
      <c r="AD11" s="32">
        <f t="shared" si="2"/>
        <v>22.732650124784261</v>
      </c>
      <c r="AE11" s="135"/>
      <c r="AF11" s="136"/>
      <c r="AG11" s="136"/>
    </row>
    <row r="12" spans="2:57" ht="18" customHeight="1">
      <c r="B12" s="139" t="s">
        <v>41</v>
      </c>
      <c r="C12" s="27">
        <f t="shared" ref="C12:Z12" si="5">+C13+C14</f>
        <v>0</v>
      </c>
      <c r="D12" s="27">
        <f t="shared" si="5"/>
        <v>0</v>
      </c>
      <c r="E12" s="27">
        <f t="shared" si="5"/>
        <v>66.400000000000006</v>
      </c>
      <c r="F12" s="27">
        <f t="shared" si="5"/>
        <v>65.8</v>
      </c>
      <c r="G12" s="27">
        <f t="shared" si="5"/>
        <v>0</v>
      </c>
      <c r="H12" s="27">
        <f t="shared" si="5"/>
        <v>61.5</v>
      </c>
      <c r="I12" s="27">
        <f t="shared" si="5"/>
        <v>29.8</v>
      </c>
      <c r="J12" s="27">
        <f t="shared" si="5"/>
        <v>56.5</v>
      </c>
      <c r="K12" s="27">
        <f t="shared" si="5"/>
        <v>28.6</v>
      </c>
      <c r="L12" s="27">
        <f t="shared" si="5"/>
        <v>29.6</v>
      </c>
      <c r="M12" s="27">
        <f t="shared" si="5"/>
        <v>27.6</v>
      </c>
      <c r="N12" s="27">
        <f>+N13+N14</f>
        <v>90</v>
      </c>
      <c r="O12" s="140">
        <f t="shared" si="5"/>
        <v>455.80000000000007</v>
      </c>
      <c r="P12" s="27">
        <f t="shared" si="5"/>
        <v>124.91382427457924</v>
      </c>
      <c r="Q12" s="27">
        <f t="shared" si="5"/>
        <v>125.69474334462646</v>
      </c>
      <c r="R12" s="27">
        <f t="shared" si="5"/>
        <v>194.40507505762315</v>
      </c>
      <c r="S12" s="27">
        <f t="shared" si="5"/>
        <v>188.87984587142455</v>
      </c>
      <c r="T12" s="27">
        <f t="shared" si="5"/>
        <v>123.50513004017174</v>
      </c>
      <c r="U12" s="27">
        <f t="shared" si="5"/>
        <v>184.43207669429799</v>
      </c>
      <c r="V12" s="27">
        <f t="shared" si="5"/>
        <v>152.39157196350325</v>
      </c>
      <c r="W12" s="27">
        <f t="shared" si="5"/>
        <v>185.12165522501567</v>
      </c>
      <c r="X12" s="27">
        <f t="shared" si="5"/>
        <v>178.13995131595587</v>
      </c>
      <c r="Y12" s="27">
        <f t="shared" si="5"/>
        <v>172.80611953579626</v>
      </c>
      <c r="Z12" s="27">
        <f t="shared" si="5"/>
        <v>160.98523055558258</v>
      </c>
      <c r="AA12" s="27">
        <f>+AA13+AA14</f>
        <v>863.81832340498795</v>
      </c>
      <c r="AB12" s="27">
        <f>+AB13+AB14</f>
        <v>2655.0935472835645</v>
      </c>
      <c r="AC12" s="27">
        <f t="shared" si="1"/>
        <v>-2199.2935472835643</v>
      </c>
      <c r="AD12" s="32">
        <f t="shared" si="2"/>
        <v>17.167003417500322</v>
      </c>
      <c r="AE12" s="135"/>
      <c r="AF12" s="136"/>
      <c r="AG12" s="136"/>
    </row>
    <row r="13" spans="2:57" ht="18" customHeight="1">
      <c r="B13" s="141" t="s">
        <v>105</v>
      </c>
      <c r="C13" s="36">
        <f>+'[1]TESORERIA '!P12</f>
        <v>0</v>
      </c>
      <c r="D13" s="36">
        <f>+'[1]TESORERIA '!Q12</f>
        <v>0</v>
      </c>
      <c r="E13" s="36">
        <f>+'[1]TESORERIA '!R12</f>
        <v>0</v>
      </c>
      <c r="F13" s="36">
        <f>+'[1]TESORERIA '!S12</f>
        <v>0</v>
      </c>
      <c r="G13" s="36">
        <f>+'[1]TESORERIA '!T12</f>
        <v>0</v>
      </c>
      <c r="H13" s="36">
        <f>+'[1]TESORERIA '!U12</f>
        <v>0</v>
      </c>
      <c r="I13" s="36">
        <f>+'[1]TESORERIA '!V12</f>
        <v>0</v>
      </c>
      <c r="J13" s="36">
        <f>+'[1]TESORERIA '!W12</f>
        <v>0</v>
      </c>
      <c r="K13" s="36">
        <f>+'[1]TESORERIA '!X12</f>
        <v>0</v>
      </c>
      <c r="L13" s="36">
        <f>+'[1]TESORERIA '!Y12</f>
        <v>0</v>
      </c>
      <c r="M13" s="36">
        <f>+'[1]TESORERIA '!Z12</f>
        <v>0</v>
      </c>
      <c r="N13" s="36">
        <f>+'[1]TESORERIA '!AA12</f>
        <v>0</v>
      </c>
      <c r="O13" s="142">
        <f>SUM(C13:N13)</f>
        <v>0</v>
      </c>
      <c r="P13" s="36">
        <v>124.91382427457924</v>
      </c>
      <c r="Q13" s="36">
        <v>125.69474334462646</v>
      </c>
      <c r="R13" s="36">
        <v>127.94543133762315</v>
      </c>
      <c r="S13" s="36">
        <v>123.11485614142455</v>
      </c>
      <c r="T13" s="36">
        <v>123.50513004017174</v>
      </c>
      <c r="U13" s="36">
        <v>122.943666884298</v>
      </c>
      <c r="V13" s="37">
        <v>122.58360105350326</v>
      </c>
      <c r="W13" s="37">
        <v>123.08523276884806</v>
      </c>
      <c r="X13" s="37">
        <v>127.0290169239</v>
      </c>
      <c r="Y13" s="37">
        <v>125.15434361638845</v>
      </c>
      <c r="Z13" s="37">
        <v>121.41244716788385</v>
      </c>
      <c r="AA13" s="37">
        <v>124.16008161994124</v>
      </c>
      <c r="AB13" s="37">
        <f>SUM(P13:AA13)</f>
        <v>1491.5423751731876</v>
      </c>
      <c r="AC13" s="37">
        <f t="shared" si="1"/>
        <v>-1491.5423751731876</v>
      </c>
      <c r="AD13" s="37">
        <f t="shared" si="2"/>
        <v>0</v>
      </c>
      <c r="AE13" s="135"/>
      <c r="AF13" s="136"/>
      <c r="AG13" s="136"/>
    </row>
    <row r="14" spans="2:57" ht="18" customHeight="1">
      <c r="B14" s="143" t="s">
        <v>106</v>
      </c>
      <c r="C14" s="36">
        <f>+'[1]TESORERIA '!P14</f>
        <v>0</v>
      </c>
      <c r="D14" s="36">
        <f>+'[1]TESORERIA '!Q14</f>
        <v>0</v>
      </c>
      <c r="E14" s="36">
        <f>+'[1]TESORERIA '!R14</f>
        <v>66.400000000000006</v>
      </c>
      <c r="F14" s="36">
        <f>+'[1]TESORERIA '!S14</f>
        <v>65.8</v>
      </c>
      <c r="G14" s="36">
        <f>+'[1]TESORERIA '!T14</f>
        <v>0</v>
      </c>
      <c r="H14" s="36">
        <f>+'[1]TESORERIA '!U14</f>
        <v>61.5</v>
      </c>
      <c r="I14" s="36">
        <f>+'[1]TESORERIA '!V14</f>
        <v>29.8</v>
      </c>
      <c r="J14" s="36">
        <f>+'[1]TESORERIA '!W14</f>
        <v>56.5</v>
      </c>
      <c r="K14" s="36">
        <f>+'[1]TESORERIA '!X14</f>
        <v>28.6</v>
      </c>
      <c r="L14" s="36">
        <f>+'[1]TESORERIA '!Y14</f>
        <v>29.6</v>
      </c>
      <c r="M14" s="36">
        <f>+'[1]TESORERIA '!Z14</f>
        <v>27.6</v>
      </c>
      <c r="N14" s="36">
        <f>+'[1]TESORERIA '!AA14</f>
        <v>90</v>
      </c>
      <c r="O14" s="142">
        <f>SUM(C14:N14)</f>
        <v>455.80000000000007</v>
      </c>
      <c r="P14" s="36">
        <v>0</v>
      </c>
      <c r="Q14" s="36">
        <v>0</v>
      </c>
      <c r="R14" s="36">
        <v>66.459643720000003</v>
      </c>
      <c r="S14" s="36">
        <v>65.764989729999996</v>
      </c>
      <c r="T14" s="36">
        <v>0</v>
      </c>
      <c r="U14" s="36">
        <v>61.48840981</v>
      </c>
      <c r="V14" s="37">
        <v>29.807970910000002</v>
      </c>
      <c r="W14" s="37">
        <v>62.036422456167621</v>
      </c>
      <c r="X14" s="37">
        <v>51.110934392055867</v>
      </c>
      <c r="Y14" s="37">
        <v>47.651775919407825</v>
      </c>
      <c r="Z14" s="37">
        <v>39.572783387698721</v>
      </c>
      <c r="AA14" s="37">
        <v>739.6582417850467</v>
      </c>
      <c r="AB14" s="37">
        <f>SUM(P14:AA14)</f>
        <v>1163.5511721103767</v>
      </c>
      <c r="AC14" s="37">
        <f t="shared" si="1"/>
        <v>-707.75117211037661</v>
      </c>
      <c r="AD14" s="37">
        <f t="shared" si="2"/>
        <v>39.173180426031315</v>
      </c>
      <c r="AE14" s="135"/>
      <c r="AF14" s="136"/>
      <c r="AG14" s="136"/>
    </row>
    <row r="15" spans="2:57" ht="18" customHeight="1">
      <c r="B15" s="139" t="s">
        <v>107</v>
      </c>
      <c r="C15" s="27">
        <f t="shared" ref="C15:P16" si="6">+C16</f>
        <v>12.5</v>
      </c>
      <c r="D15" s="27">
        <f t="shared" si="6"/>
        <v>9.6</v>
      </c>
      <c r="E15" s="27">
        <f t="shared" si="6"/>
        <v>16.100000000000001</v>
      </c>
      <c r="F15" s="27">
        <f t="shared" si="6"/>
        <v>13.5</v>
      </c>
      <c r="G15" s="27">
        <f t="shared" si="6"/>
        <v>14.4</v>
      </c>
      <c r="H15" s="27">
        <f t="shared" si="6"/>
        <v>13.1</v>
      </c>
      <c r="I15" s="27">
        <f t="shared" si="6"/>
        <v>17</v>
      </c>
      <c r="J15" s="27">
        <f t="shared" si="6"/>
        <v>11.7</v>
      </c>
      <c r="K15" s="27">
        <f t="shared" si="6"/>
        <v>11.4</v>
      </c>
      <c r="L15" s="27">
        <f t="shared" si="6"/>
        <v>15.5</v>
      </c>
      <c r="M15" s="27">
        <f t="shared" si="6"/>
        <v>19</v>
      </c>
      <c r="N15" s="27">
        <f>+N16</f>
        <v>32.799999999999997</v>
      </c>
      <c r="O15" s="140">
        <f>+O16+O18</f>
        <v>186.60000000000002</v>
      </c>
      <c r="P15" s="27">
        <f t="shared" ref="P15:Z16" si="7">+P16</f>
        <v>12.547770570000001</v>
      </c>
      <c r="Q15" s="27">
        <f t="shared" si="7"/>
        <v>9.5796247599999997</v>
      </c>
      <c r="R15" s="27">
        <f t="shared" si="7"/>
        <v>15.86316544</v>
      </c>
      <c r="S15" s="27">
        <f t="shared" si="7"/>
        <v>13.526611369999999</v>
      </c>
      <c r="T15" s="27">
        <f t="shared" si="7"/>
        <v>14.355172119999999</v>
      </c>
      <c r="U15" s="27">
        <f t="shared" si="7"/>
        <v>13.11042134</v>
      </c>
      <c r="V15" s="27">
        <f t="shared" si="7"/>
        <v>17.02062316</v>
      </c>
      <c r="W15" s="27">
        <f t="shared" si="7"/>
        <v>12.459676412567605</v>
      </c>
      <c r="X15" s="27">
        <f t="shared" si="7"/>
        <v>14.602630702416516</v>
      </c>
      <c r="Y15" s="27">
        <f t="shared" si="7"/>
        <v>15.874501326413625</v>
      </c>
      <c r="Z15" s="27">
        <f t="shared" si="7"/>
        <v>16.317062836293058</v>
      </c>
      <c r="AA15" s="27">
        <f>+AA16</f>
        <v>15.540571262994611</v>
      </c>
      <c r="AB15" s="27">
        <f>SUM(P15:AA15)</f>
        <v>170.7978313006854</v>
      </c>
      <c r="AC15" s="27">
        <f t="shared" si="1"/>
        <v>15.80216869931462</v>
      </c>
      <c r="AD15" s="32">
        <f t="shared" si="2"/>
        <v>109.25197268547005</v>
      </c>
      <c r="AE15" s="135"/>
      <c r="AF15" s="136"/>
      <c r="AG15" s="136"/>
    </row>
    <row r="16" spans="2:57" ht="18" customHeight="1">
      <c r="B16" s="144" t="s">
        <v>108</v>
      </c>
      <c r="C16" s="27">
        <f>+C17</f>
        <v>12.5</v>
      </c>
      <c r="D16" s="27">
        <f t="shared" si="6"/>
        <v>9.6</v>
      </c>
      <c r="E16" s="27">
        <f t="shared" si="6"/>
        <v>16.100000000000001</v>
      </c>
      <c r="F16" s="27">
        <f t="shared" si="6"/>
        <v>13.5</v>
      </c>
      <c r="G16" s="27">
        <f t="shared" si="6"/>
        <v>14.4</v>
      </c>
      <c r="H16" s="27">
        <f t="shared" si="6"/>
        <v>13.1</v>
      </c>
      <c r="I16" s="27">
        <f t="shared" si="6"/>
        <v>17</v>
      </c>
      <c r="J16" s="27">
        <f t="shared" si="6"/>
        <v>11.7</v>
      </c>
      <c r="K16" s="27">
        <f t="shared" si="6"/>
        <v>11.4</v>
      </c>
      <c r="L16" s="27">
        <f t="shared" si="6"/>
        <v>15.5</v>
      </c>
      <c r="M16" s="27">
        <f t="shared" si="6"/>
        <v>19</v>
      </c>
      <c r="N16" s="27">
        <f>+N17</f>
        <v>32.799999999999997</v>
      </c>
      <c r="O16" s="27">
        <f>+O17</f>
        <v>186.60000000000002</v>
      </c>
      <c r="P16" s="27">
        <f t="shared" si="6"/>
        <v>12.547770570000001</v>
      </c>
      <c r="Q16" s="27">
        <f t="shared" si="7"/>
        <v>9.5796247599999997</v>
      </c>
      <c r="R16" s="27">
        <f t="shared" si="7"/>
        <v>15.86316544</v>
      </c>
      <c r="S16" s="27">
        <f t="shared" si="7"/>
        <v>13.526611369999999</v>
      </c>
      <c r="T16" s="27">
        <f t="shared" si="7"/>
        <v>14.355172119999999</v>
      </c>
      <c r="U16" s="27">
        <f t="shared" si="7"/>
        <v>13.11042134</v>
      </c>
      <c r="V16" s="27">
        <f t="shared" si="7"/>
        <v>17.02062316</v>
      </c>
      <c r="W16" s="27">
        <f t="shared" si="7"/>
        <v>12.459676412567605</v>
      </c>
      <c r="X16" s="27">
        <f t="shared" si="7"/>
        <v>14.602630702416516</v>
      </c>
      <c r="Y16" s="27">
        <f t="shared" si="7"/>
        <v>15.874501326413625</v>
      </c>
      <c r="Z16" s="27">
        <f t="shared" si="7"/>
        <v>16.317062836293058</v>
      </c>
      <c r="AA16" s="27">
        <f>+AA17</f>
        <v>15.540571262994611</v>
      </c>
      <c r="AB16" s="27">
        <f>+AB17</f>
        <v>170.7978313006854</v>
      </c>
      <c r="AC16" s="27">
        <f t="shared" si="1"/>
        <v>15.80216869931462</v>
      </c>
      <c r="AD16" s="32">
        <f t="shared" si="2"/>
        <v>109.25197268547005</v>
      </c>
      <c r="AE16" s="135"/>
      <c r="AF16" s="136"/>
      <c r="AG16" s="136"/>
    </row>
    <row r="17" spans="2:33" ht="18" customHeight="1">
      <c r="B17" s="145" t="s">
        <v>109</v>
      </c>
      <c r="C17" s="36">
        <f>+'[1]TESORERIA '!P17</f>
        <v>12.5</v>
      </c>
      <c r="D17" s="36">
        <f>+'[1]TESORERIA '!Q17</f>
        <v>9.6</v>
      </c>
      <c r="E17" s="36">
        <f>+'[1]TESORERIA '!R17</f>
        <v>16.100000000000001</v>
      </c>
      <c r="F17" s="36">
        <f>+'[1]TESORERIA '!S17</f>
        <v>13.5</v>
      </c>
      <c r="G17" s="36">
        <f>+'[1]TESORERIA '!T17</f>
        <v>14.4</v>
      </c>
      <c r="H17" s="36">
        <f>+'[1]TESORERIA '!U17</f>
        <v>13.1</v>
      </c>
      <c r="I17" s="36">
        <f>+'[1]TESORERIA '!V17</f>
        <v>17</v>
      </c>
      <c r="J17" s="36">
        <f>+'[1]TESORERIA '!W17</f>
        <v>11.7</v>
      </c>
      <c r="K17" s="36">
        <f>+'[1]TESORERIA '!X17</f>
        <v>11.4</v>
      </c>
      <c r="L17" s="36">
        <f>+'[1]TESORERIA '!Y17</f>
        <v>15.5</v>
      </c>
      <c r="M17" s="36">
        <f>+'[1]TESORERIA '!Z17</f>
        <v>19</v>
      </c>
      <c r="N17" s="36">
        <f>+'[1]TESORERIA '!AA17</f>
        <v>32.799999999999997</v>
      </c>
      <c r="O17" s="142">
        <f>SUM(C17:N17)</f>
        <v>186.60000000000002</v>
      </c>
      <c r="P17" s="36">
        <v>12.547770570000001</v>
      </c>
      <c r="Q17" s="36">
        <v>9.5796247599999997</v>
      </c>
      <c r="R17" s="36">
        <v>15.86316544</v>
      </c>
      <c r="S17" s="36">
        <v>13.526611369999999</v>
      </c>
      <c r="T17" s="36">
        <v>14.355172119999999</v>
      </c>
      <c r="U17" s="36">
        <v>13.11042134</v>
      </c>
      <c r="V17" s="37">
        <v>17.02062316</v>
      </c>
      <c r="W17" s="37">
        <v>12.459676412567605</v>
      </c>
      <c r="X17" s="37">
        <v>14.602630702416516</v>
      </c>
      <c r="Y17" s="37">
        <v>15.874501326413625</v>
      </c>
      <c r="Z17" s="37">
        <v>16.317062836293058</v>
      </c>
      <c r="AA17" s="37">
        <v>15.540571262994611</v>
      </c>
      <c r="AB17" s="37">
        <f>SUM(P17:AA17)</f>
        <v>170.7978313006854</v>
      </c>
      <c r="AC17" s="37">
        <f t="shared" si="1"/>
        <v>15.80216869931462</v>
      </c>
      <c r="AD17" s="37">
        <f t="shared" si="2"/>
        <v>109.25197268547005</v>
      </c>
      <c r="AE17" s="135"/>
      <c r="AF17" s="136"/>
      <c r="AG17" s="136"/>
    </row>
    <row r="18" spans="2:33" ht="18" customHeight="1">
      <c r="B18" s="48" t="s">
        <v>36</v>
      </c>
      <c r="C18" s="36">
        <f>+'[1]TESORERIA '!P18</f>
        <v>0</v>
      </c>
      <c r="D18" s="36">
        <f>+'[1]TESORERIA '!P18</f>
        <v>0</v>
      </c>
      <c r="E18" s="36">
        <f>+'[1]TESORERIA '!R18</f>
        <v>0</v>
      </c>
      <c r="F18" s="36">
        <f>+'[1]TESORERIA '!S18</f>
        <v>0</v>
      </c>
      <c r="G18" s="36">
        <f>+'[1]TESORERIA '!T18</f>
        <v>0</v>
      </c>
      <c r="H18" s="36">
        <f>+'[1]TESORERIA '!U18</f>
        <v>0</v>
      </c>
      <c r="I18" s="36">
        <f>+'[1]TESORERIA '!V18</f>
        <v>0</v>
      </c>
      <c r="J18" s="36">
        <f>+'[1]TESORERIA '!W18</f>
        <v>0</v>
      </c>
      <c r="K18" s="36">
        <f>+'[1]TESORERIA '!X18</f>
        <v>0</v>
      </c>
      <c r="L18" s="36">
        <f>+'[1]TESORERIA '!Y18</f>
        <v>0</v>
      </c>
      <c r="M18" s="36">
        <f>+'[1]TESORERIA '!Z18</f>
        <v>0</v>
      </c>
      <c r="N18" s="36">
        <f>+'[1]TESORERIA '!AA18</f>
        <v>0</v>
      </c>
      <c r="O18" s="142">
        <f>SUM(C18:N18)</f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f>SUM(P18:AA18)</f>
        <v>0</v>
      </c>
      <c r="AC18" s="37">
        <f t="shared" si="1"/>
        <v>0</v>
      </c>
      <c r="AD18" s="146">
        <v>0</v>
      </c>
      <c r="AE18" s="135"/>
      <c r="AF18" s="136"/>
      <c r="AG18" s="136"/>
    </row>
    <row r="19" spans="2:33" ht="18" customHeight="1">
      <c r="B19" s="139" t="s">
        <v>87</v>
      </c>
      <c r="C19" s="27">
        <f t="shared" ref="C19:M19" si="8">+C20</f>
        <v>15.5</v>
      </c>
      <c r="D19" s="27">
        <f t="shared" si="8"/>
        <v>14.5</v>
      </c>
      <c r="E19" s="27">
        <f t="shared" si="8"/>
        <v>17.2</v>
      </c>
      <c r="F19" s="27">
        <f t="shared" si="8"/>
        <v>14.1</v>
      </c>
      <c r="G19" s="27">
        <f t="shared" si="8"/>
        <v>13.6</v>
      </c>
      <c r="H19" s="27">
        <f t="shared" si="8"/>
        <v>18</v>
      </c>
      <c r="I19" s="27">
        <f t="shared" si="8"/>
        <v>18.2</v>
      </c>
      <c r="J19" s="27">
        <f t="shared" si="8"/>
        <v>15.1</v>
      </c>
      <c r="K19" s="27">
        <f t="shared" si="8"/>
        <v>16.5</v>
      </c>
      <c r="L19" s="27">
        <f t="shared" si="8"/>
        <v>17.7</v>
      </c>
      <c r="M19" s="27">
        <f t="shared" si="8"/>
        <v>15.8</v>
      </c>
      <c r="N19" s="27">
        <f>+N20</f>
        <v>14.1</v>
      </c>
      <c r="O19" s="138">
        <f>+O20</f>
        <v>190.29999999999998</v>
      </c>
      <c r="P19" s="27">
        <f t="shared" ref="P19:Z19" si="9">+P20</f>
        <v>15.467155999999999</v>
      </c>
      <c r="Q19" s="27">
        <f t="shared" si="9"/>
        <v>14.5281924</v>
      </c>
      <c r="R19" s="27">
        <f t="shared" si="9"/>
        <v>17.178222050000002</v>
      </c>
      <c r="S19" s="27">
        <f t="shared" si="9"/>
        <v>14.141910599999999</v>
      </c>
      <c r="T19" s="27">
        <f t="shared" si="9"/>
        <v>13.6002285</v>
      </c>
      <c r="U19" s="27">
        <f t="shared" si="9"/>
        <v>18.026830199999999</v>
      </c>
      <c r="V19" s="27">
        <f t="shared" si="9"/>
        <v>18.1640959</v>
      </c>
      <c r="W19" s="27">
        <f t="shared" si="9"/>
        <v>17.866649329685615</v>
      </c>
      <c r="X19" s="27">
        <f t="shared" si="9"/>
        <v>17.529769946034882</v>
      </c>
      <c r="Y19" s="27">
        <f t="shared" si="9"/>
        <v>18.460856132829083</v>
      </c>
      <c r="Z19" s="27">
        <f t="shared" si="9"/>
        <v>16.826844835679516</v>
      </c>
      <c r="AA19" s="27">
        <f>+AA20</f>
        <v>17.060882251250188</v>
      </c>
      <c r="AB19" s="32">
        <f>+AB20</f>
        <v>198.85163814547928</v>
      </c>
      <c r="AC19" s="32">
        <f t="shared" si="1"/>
        <v>-8.551638145479302</v>
      </c>
      <c r="AD19" s="32">
        <f t="shared" ref="AD19:AD34" si="10">+O19/AB19*100</f>
        <v>95.699488208780579</v>
      </c>
      <c r="AE19" s="135"/>
      <c r="AF19" s="136"/>
      <c r="AG19" s="136"/>
    </row>
    <row r="20" spans="2:33" ht="18" customHeight="1">
      <c r="B20" s="48" t="s">
        <v>110</v>
      </c>
      <c r="C20" s="36">
        <f>+'[1]TESORERIA '!P20</f>
        <v>15.5</v>
      </c>
      <c r="D20" s="36">
        <f>+'[1]TESORERIA '!Q20</f>
        <v>14.5</v>
      </c>
      <c r="E20" s="36">
        <f>+'[1]TESORERIA '!R20</f>
        <v>17.2</v>
      </c>
      <c r="F20" s="36">
        <f>+'[1]TESORERIA '!S20</f>
        <v>14.1</v>
      </c>
      <c r="G20" s="36">
        <f>+'[1]TESORERIA '!T20</f>
        <v>13.6</v>
      </c>
      <c r="H20" s="36">
        <f>+'[1]TESORERIA '!U20</f>
        <v>18</v>
      </c>
      <c r="I20" s="36">
        <f>+'[1]TESORERIA '!V20</f>
        <v>18.2</v>
      </c>
      <c r="J20" s="36">
        <f>+'[1]TESORERIA '!W20</f>
        <v>15.1</v>
      </c>
      <c r="K20" s="36">
        <f>+'[1]TESORERIA '!X20</f>
        <v>16.5</v>
      </c>
      <c r="L20" s="36">
        <f>+'[1]TESORERIA '!Y20</f>
        <v>17.7</v>
      </c>
      <c r="M20" s="36">
        <f>+'[1]TESORERIA '!Z20</f>
        <v>15.8</v>
      </c>
      <c r="N20" s="36">
        <f>+'[1]TESORERIA '!AA20</f>
        <v>14.1</v>
      </c>
      <c r="O20" s="142">
        <f>SUM(C20:N20)</f>
        <v>190.29999999999998</v>
      </c>
      <c r="P20" s="36">
        <v>15.467155999999999</v>
      </c>
      <c r="Q20" s="36">
        <v>14.5281924</v>
      </c>
      <c r="R20" s="36">
        <v>17.178222050000002</v>
      </c>
      <c r="S20" s="36">
        <v>14.141910599999999</v>
      </c>
      <c r="T20" s="36">
        <v>13.6002285</v>
      </c>
      <c r="U20" s="36">
        <v>18.026830199999999</v>
      </c>
      <c r="V20" s="37">
        <v>18.1640959</v>
      </c>
      <c r="W20" s="37">
        <v>17.866649329685615</v>
      </c>
      <c r="X20" s="37">
        <v>17.529769946034882</v>
      </c>
      <c r="Y20" s="37">
        <v>18.460856132829083</v>
      </c>
      <c r="Z20" s="37">
        <v>16.826844835679516</v>
      </c>
      <c r="AA20" s="37">
        <v>17.060882251250188</v>
      </c>
      <c r="AB20" s="37">
        <f t="shared" ref="AB20:AB29" si="11">SUM(P20:AA20)</f>
        <v>198.85163814547928</v>
      </c>
      <c r="AC20" s="37">
        <f t="shared" si="1"/>
        <v>-8.551638145479302</v>
      </c>
      <c r="AD20" s="37">
        <f t="shared" si="10"/>
        <v>95.699488208780579</v>
      </c>
      <c r="AE20" s="135"/>
      <c r="AF20" s="136"/>
      <c r="AG20" s="136"/>
    </row>
    <row r="21" spans="2:33" ht="18" customHeight="1">
      <c r="B21" s="147" t="s">
        <v>111</v>
      </c>
      <c r="C21" s="27">
        <f>+'[1]TESORERIA '!P21</f>
        <v>313.60000000000002</v>
      </c>
      <c r="D21" s="27">
        <f>+'[1]TESORERIA '!Q21</f>
        <v>352.4</v>
      </c>
      <c r="E21" s="27">
        <f>+'[1]TESORERIA '!R21</f>
        <v>988.2</v>
      </c>
      <c r="F21" s="27">
        <f>+'[1]TESORERIA '!S21</f>
        <v>329.6</v>
      </c>
      <c r="G21" s="27">
        <f>+'[1]TESORERIA '!T21</f>
        <v>328.5</v>
      </c>
      <c r="H21" s="27">
        <f>+'[1]TESORERIA '!U21</f>
        <v>1196.0999999999999</v>
      </c>
      <c r="I21" s="27">
        <f>+'[1]TESORERIA '!V21</f>
        <v>381.9</v>
      </c>
      <c r="J21" s="27">
        <f>+'[1]TESORERIA '!W21</f>
        <v>331</v>
      </c>
      <c r="K21" s="27">
        <f>+'[1]TESORERIA '!X21</f>
        <v>663.2</v>
      </c>
      <c r="L21" s="27">
        <f>+'[1]TESORERIA '!Y21</f>
        <v>817.4</v>
      </c>
      <c r="M21" s="27">
        <f>+'[1]TESORERIA '!Z21</f>
        <v>612.29999999999995</v>
      </c>
      <c r="N21" s="27">
        <f>+'[1]TESORERIA '!AA21</f>
        <v>367.2</v>
      </c>
      <c r="O21" s="138">
        <f>SUM(C21:N21)</f>
        <v>6681.4</v>
      </c>
      <c r="P21" s="27">
        <v>313.61356018999999</v>
      </c>
      <c r="Q21" s="27">
        <v>352.36492356000002</v>
      </c>
      <c r="R21" s="27">
        <v>988.14199103999999</v>
      </c>
      <c r="S21" s="27">
        <v>329.57287581000003</v>
      </c>
      <c r="T21" s="27">
        <v>328.45816119</v>
      </c>
      <c r="U21" s="27">
        <v>1196.1089574599998</v>
      </c>
      <c r="V21" s="27">
        <v>381.95950416999995</v>
      </c>
      <c r="W21" s="27">
        <v>489.08686730661572</v>
      </c>
      <c r="X21" s="27">
        <v>541.05693868609558</v>
      </c>
      <c r="Y21" s="27">
        <v>550.2723731116796</v>
      </c>
      <c r="Z21" s="27">
        <v>546.54091028649611</v>
      </c>
      <c r="AA21" s="32">
        <v>529.94687401669285</v>
      </c>
      <c r="AB21" s="32">
        <f t="shared" si="11"/>
        <v>6547.1239368275792</v>
      </c>
      <c r="AC21" s="32">
        <f t="shared" si="1"/>
        <v>134.27606317242044</v>
      </c>
      <c r="AD21" s="32">
        <f t="shared" si="10"/>
        <v>102.05091677609946</v>
      </c>
      <c r="AE21" s="135"/>
      <c r="AF21" s="136"/>
      <c r="AG21" s="136"/>
    </row>
    <row r="22" spans="2:33" ht="18" customHeight="1">
      <c r="B22" s="148" t="s">
        <v>112</v>
      </c>
      <c r="C22" s="27">
        <f>+C23</f>
        <v>0.9</v>
      </c>
      <c r="D22" s="27">
        <f t="shared" ref="D22:Z22" si="12">+D23</f>
        <v>0</v>
      </c>
      <c r="E22" s="27">
        <f t="shared" si="12"/>
        <v>0</v>
      </c>
      <c r="F22" s="27">
        <f t="shared" si="12"/>
        <v>1</v>
      </c>
      <c r="G22" s="27">
        <f t="shared" si="12"/>
        <v>0</v>
      </c>
      <c r="H22" s="27">
        <f t="shared" si="12"/>
        <v>1.7</v>
      </c>
      <c r="I22" s="27">
        <f t="shared" si="12"/>
        <v>6</v>
      </c>
      <c r="J22" s="27">
        <f t="shared" si="12"/>
        <v>0</v>
      </c>
      <c r="K22" s="27">
        <f t="shared" si="12"/>
        <v>0</v>
      </c>
      <c r="L22" s="27">
        <f t="shared" si="12"/>
        <v>0</v>
      </c>
      <c r="M22" s="27">
        <f t="shared" si="12"/>
        <v>1185</v>
      </c>
      <c r="N22" s="27">
        <f>+N23</f>
        <v>7415.7</v>
      </c>
      <c r="O22" s="140">
        <f>+O23</f>
        <v>8610.2999999999993</v>
      </c>
      <c r="P22" s="27">
        <f t="shared" si="12"/>
        <v>0.90287700000000004</v>
      </c>
      <c r="Q22" s="27">
        <f t="shared" si="12"/>
        <v>0</v>
      </c>
      <c r="R22" s="27">
        <f t="shared" si="12"/>
        <v>0</v>
      </c>
      <c r="S22" s="27">
        <f t="shared" si="12"/>
        <v>1</v>
      </c>
      <c r="T22" s="27">
        <f t="shared" si="12"/>
        <v>0</v>
      </c>
      <c r="U22" s="27">
        <f t="shared" si="12"/>
        <v>1.66641051</v>
      </c>
      <c r="V22" s="27">
        <f t="shared" si="12"/>
        <v>6.0279999999999996</v>
      </c>
      <c r="W22" s="27">
        <f t="shared" si="12"/>
        <v>0</v>
      </c>
      <c r="X22" s="27">
        <f t="shared" si="12"/>
        <v>0</v>
      </c>
      <c r="Y22" s="27">
        <f t="shared" si="12"/>
        <v>1066.2352510000001</v>
      </c>
      <c r="Z22" s="27">
        <f t="shared" si="12"/>
        <v>10600</v>
      </c>
      <c r="AA22" s="27">
        <f>+AA23</f>
        <v>9661.8983284300011</v>
      </c>
      <c r="AB22" s="27">
        <f t="shared" si="11"/>
        <v>21337.730866940001</v>
      </c>
      <c r="AC22" s="27">
        <f t="shared" si="1"/>
        <v>-12727.430866940002</v>
      </c>
      <c r="AD22" s="32">
        <v>0</v>
      </c>
      <c r="AE22" s="135"/>
      <c r="AF22" s="136"/>
      <c r="AG22" s="136"/>
    </row>
    <row r="23" spans="2:33" ht="18" customHeight="1">
      <c r="B23" s="149" t="s">
        <v>113</v>
      </c>
      <c r="C23" s="27">
        <f t="shared" ref="C23:O23" si="13">SUM(C24:C29)</f>
        <v>0.9</v>
      </c>
      <c r="D23" s="27">
        <f t="shared" si="13"/>
        <v>0</v>
      </c>
      <c r="E23" s="27">
        <f t="shared" si="13"/>
        <v>0</v>
      </c>
      <c r="F23" s="27">
        <f t="shared" si="13"/>
        <v>1</v>
      </c>
      <c r="G23" s="27">
        <f t="shared" si="13"/>
        <v>0</v>
      </c>
      <c r="H23" s="27">
        <f t="shared" si="13"/>
        <v>1.7</v>
      </c>
      <c r="I23" s="27">
        <f t="shared" si="13"/>
        <v>6</v>
      </c>
      <c r="J23" s="27">
        <f t="shared" si="13"/>
        <v>0</v>
      </c>
      <c r="K23" s="27">
        <f t="shared" si="13"/>
        <v>0</v>
      </c>
      <c r="L23" s="27">
        <f t="shared" si="13"/>
        <v>0</v>
      </c>
      <c r="M23" s="27">
        <f t="shared" si="13"/>
        <v>1185</v>
      </c>
      <c r="N23" s="27">
        <f t="shared" si="13"/>
        <v>7415.7</v>
      </c>
      <c r="O23" s="27">
        <f t="shared" si="13"/>
        <v>8610.2999999999993</v>
      </c>
      <c r="P23" s="27">
        <f>SUM(P24:P29)</f>
        <v>0.90287700000000004</v>
      </c>
      <c r="Q23" s="27">
        <f t="shared" ref="Q23:AB23" si="14">SUM(Q24:Q29)</f>
        <v>0</v>
      </c>
      <c r="R23" s="27">
        <f t="shared" si="14"/>
        <v>0</v>
      </c>
      <c r="S23" s="27">
        <f t="shared" si="14"/>
        <v>1</v>
      </c>
      <c r="T23" s="27">
        <f t="shared" si="14"/>
        <v>0</v>
      </c>
      <c r="U23" s="27">
        <f t="shared" si="14"/>
        <v>1.66641051</v>
      </c>
      <c r="V23" s="27">
        <f t="shared" si="14"/>
        <v>6.0279999999999996</v>
      </c>
      <c r="W23" s="27">
        <f t="shared" si="14"/>
        <v>0</v>
      </c>
      <c r="X23" s="27">
        <f t="shared" si="14"/>
        <v>0</v>
      </c>
      <c r="Y23" s="27">
        <f t="shared" si="14"/>
        <v>1066.2352510000001</v>
      </c>
      <c r="Z23" s="27">
        <f t="shared" si="14"/>
        <v>10600</v>
      </c>
      <c r="AA23" s="27">
        <f t="shared" si="14"/>
        <v>9661.8983284300011</v>
      </c>
      <c r="AB23" s="27">
        <f t="shared" si="14"/>
        <v>21337.730866940001</v>
      </c>
      <c r="AC23" s="27">
        <f t="shared" si="1"/>
        <v>-12727.430866940002</v>
      </c>
      <c r="AD23" s="32">
        <v>0</v>
      </c>
      <c r="AE23" s="135"/>
      <c r="AF23" s="136"/>
      <c r="AG23" s="136"/>
    </row>
    <row r="24" spans="2:33" ht="18" customHeight="1">
      <c r="B24" s="150" t="s">
        <v>114</v>
      </c>
      <c r="C24" s="36">
        <f>+[1]PP!P58</f>
        <v>0.9</v>
      </c>
      <c r="D24" s="36">
        <f>+[1]PP!Q58</f>
        <v>0</v>
      </c>
      <c r="E24" s="36">
        <f>+[1]PP!R58</f>
        <v>0</v>
      </c>
      <c r="F24" s="36">
        <f>+[1]PP!S58</f>
        <v>1</v>
      </c>
      <c r="G24" s="36">
        <f>+[1]PP!T58</f>
        <v>0</v>
      </c>
      <c r="H24" s="36">
        <f>+[1]PP!U58</f>
        <v>1.7</v>
      </c>
      <c r="I24" s="36">
        <f>+[1]PP!V58</f>
        <v>0</v>
      </c>
      <c r="J24" s="36">
        <f>+[1]PP!W58</f>
        <v>0</v>
      </c>
      <c r="K24" s="36">
        <f>+[1]PP!X58</f>
        <v>0</v>
      </c>
      <c r="L24" s="36">
        <f>+[1]PP!Y58</f>
        <v>0</v>
      </c>
      <c r="M24" s="36">
        <f>+[1]PP!Z58</f>
        <v>0</v>
      </c>
      <c r="N24" s="36">
        <f>+[1]PP!AA58</f>
        <v>0</v>
      </c>
      <c r="O24" s="142">
        <f t="shared" ref="O24:O29" si="15">SUM(C24:N24)</f>
        <v>3.5999999999999996</v>
      </c>
      <c r="P24" s="151">
        <v>0.90287700000000004</v>
      </c>
      <c r="Q24" s="151">
        <v>0</v>
      </c>
      <c r="R24" s="151">
        <v>0</v>
      </c>
      <c r="S24" s="151">
        <v>1</v>
      </c>
      <c r="T24" s="151">
        <v>0</v>
      </c>
      <c r="U24" s="151">
        <v>1.66641051</v>
      </c>
      <c r="V24" s="151">
        <v>0</v>
      </c>
      <c r="W24" s="151">
        <v>0</v>
      </c>
      <c r="X24" s="151">
        <v>0</v>
      </c>
      <c r="Y24" s="151">
        <v>0</v>
      </c>
      <c r="Z24" s="151">
        <v>0</v>
      </c>
      <c r="AA24" s="151">
        <v>0</v>
      </c>
      <c r="AB24" s="151">
        <f t="shared" si="11"/>
        <v>3.5692875100000001</v>
      </c>
      <c r="AC24" s="142">
        <f t="shared" si="1"/>
        <v>3.0712489999999537E-2</v>
      </c>
      <c r="AD24" s="142">
        <f t="shared" ref="AD24:AD29" si="16">+O24/AB24*100</f>
        <v>100.86046556669793</v>
      </c>
      <c r="AE24" s="135"/>
      <c r="AF24" s="136"/>
      <c r="AG24" s="136"/>
    </row>
    <row r="25" spans="2:33" ht="18" customHeight="1">
      <c r="B25" s="150" t="s">
        <v>115</v>
      </c>
      <c r="C25" s="36">
        <f>+[1]PP!P59</f>
        <v>0</v>
      </c>
      <c r="D25" s="36">
        <f>+[1]PP!Q59</f>
        <v>0</v>
      </c>
      <c r="E25" s="36">
        <f>+[1]PP!R59</f>
        <v>0</v>
      </c>
      <c r="F25" s="36">
        <f>+[1]PP!S59</f>
        <v>0</v>
      </c>
      <c r="G25" s="36">
        <f>+[1]PP!T59</f>
        <v>0</v>
      </c>
      <c r="H25" s="36">
        <f>+[1]PP!U59</f>
        <v>0</v>
      </c>
      <c r="I25" s="36">
        <f>+[1]PP!V59</f>
        <v>0</v>
      </c>
      <c r="J25" s="36">
        <f>+[1]PP!W59</f>
        <v>0</v>
      </c>
      <c r="K25" s="36">
        <f>+[1]PP!X59</f>
        <v>0</v>
      </c>
      <c r="L25" s="36">
        <f>+[1]PP!Y59</f>
        <v>0</v>
      </c>
      <c r="M25" s="36">
        <f>+[1]PP!Z59</f>
        <v>0</v>
      </c>
      <c r="N25" s="36">
        <f>+[1]PP!AA59</f>
        <v>88.4</v>
      </c>
      <c r="O25" s="142">
        <f t="shared" si="15"/>
        <v>88.4</v>
      </c>
      <c r="P25" s="151">
        <v>0</v>
      </c>
      <c r="Q25" s="151">
        <v>0</v>
      </c>
      <c r="R25" s="151">
        <v>0</v>
      </c>
      <c r="S25" s="151">
        <v>0</v>
      </c>
      <c r="T25" s="151">
        <v>0</v>
      </c>
      <c r="U25" s="151">
        <v>0</v>
      </c>
      <c r="V25" s="151">
        <v>0</v>
      </c>
      <c r="W25" s="151">
        <v>0</v>
      </c>
      <c r="X25" s="151">
        <v>0</v>
      </c>
      <c r="Y25" s="151">
        <v>0</v>
      </c>
      <c r="Z25" s="151">
        <v>0</v>
      </c>
      <c r="AA25" s="151">
        <v>500</v>
      </c>
      <c r="AB25" s="151">
        <f>SUM(P25:AA25)</f>
        <v>500</v>
      </c>
      <c r="AC25" s="142">
        <f t="shared" si="1"/>
        <v>-411.6</v>
      </c>
      <c r="AD25" s="142">
        <f t="shared" si="16"/>
        <v>17.68</v>
      </c>
      <c r="AE25" s="135"/>
      <c r="AF25" s="136"/>
      <c r="AG25" s="136"/>
    </row>
    <row r="26" spans="2:33" ht="18" customHeight="1">
      <c r="B26" s="150" t="s">
        <v>116</v>
      </c>
      <c r="C26" s="36">
        <f>+[1]PP!P60</f>
        <v>0</v>
      </c>
      <c r="D26" s="36">
        <f>+[1]PP!Q60</f>
        <v>0</v>
      </c>
      <c r="E26" s="36">
        <f>+[1]PP!R60</f>
        <v>0</v>
      </c>
      <c r="F26" s="36">
        <f>+[1]PP!S60</f>
        <v>0</v>
      </c>
      <c r="G26" s="36">
        <f>+[1]PP!T60</f>
        <v>0</v>
      </c>
      <c r="H26" s="36">
        <f>+[1]PP!U60</f>
        <v>0</v>
      </c>
      <c r="I26" s="36">
        <f>+[1]PP!V60</f>
        <v>6</v>
      </c>
      <c r="J26" s="36">
        <f>+[1]PP!W60</f>
        <v>0</v>
      </c>
      <c r="K26" s="36">
        <f>+[1]PP!X60</f>
        <v>0</v>
      </c>
      <c r="L26" s="36">
        <f>+[1]PP!Y60</f>
        <v>0</v>
      </c>
      <c r="M26" s="36">
        <f>+[1]PP!Z60</f>
        <v>750</v>
      </c>
      <c r="N26" s="36">
        <f>+[1]PP!AA60</f>
        <v>6927.3</v>
      </c>
      <c r="O26" s="142">
        <f t="shared" si="15"/>
        <v>7683.3</v>
      </c>
      <c r="P26" s="151">
        <v>0</v>
      </c>
      <c r="Q26" s="151">
        <v>0</v>
      </c>
      <c r="R26" s="151">
        <v>0</v>
      </c>
      <c r="S26" s="151">
        <v>0</v>
      </c>
      <c r="T26" s="151">
        <v>0</v>
      </c>
      <c r="U26" s="151">
        <v>0</v>
      </c>
      <c r="V26" s="151">
        <v>6.0279999999999996</v>
      </c>
      <c r="W26" s="151">
        <v>0</v>
      </c>
      <c r="X26" s="151">
        <v>0</v>
      </c>
      <c r="Y26" s="151">
        <v>0</v>
      </c>
      <c r="Z26" s="151">
        <v>2730</v>
      </c>
      <c r="AA26" s="151">
        <v>4161.8983284300002</v>
      </c>
      <c r="AB26" s="151">
        <f>SUM(P26:AA26)</f>
        <v>6897.9263284299996</v>
      </c>
      <c r="AC26" s="142">
        <f t="shared" si="1"/>
        <v>785.37367157000062</v>
      </c>
      <c r="AD26" s="142">
        <f t="shared" si="16"/>
        <v>111.38564887730186</v>
      </c>
      <c r="AE26" s="135"/>
      <c r="AF26" s="136"/>
      <c r="AG26" s="136"/>
    </row>
    <row r="27" spans="2:33" ht="18" customHeight="1">
      <c r="B27" s="150" t="s">
        <v>117</v>
      </c>
      <c r="C27" s="36">
        <f>+[1]PP!P61</f>
        <v>0</v>
      </c>
      <c r="D27" s="36">
        <f>+[1]PP!Q61</f>
        <v>0</v>
      </c>
      <c r="E27" s="36">
        <f>+[1]PP!R61</f>
        <v>0</v>
      </c>
      <c r="F27" s="36">
        <f>+[1]PP!S61</f>
        <v>0</v>
      </c>
      <c r="G27" s="36">
        <f>+[1]PP!T61</f>
        <v>0</v>
      </c>
      <c r="H27" s="36">
        <f>+[1]PP!U61</f>
        <v>0</v>
      </c>
      <c r="I27" s="36">
        <f>+[1]PP!V61</f>
        <v>0</v>
      </c>
      <c r="J27" s="36">
        <f>+[1]PP!W61</f>
        <v>0</v>
      </c>
      <c r="K27" s="36">
        <f>+[1]PP!X61</f>
        <v>0</v>
      </c>
      <c r="L27" s="36">
        <f>+[1]PP!Y61</f>
        <v>0</v>
      </c>
      <c r="M27" s="36">
        <f>+[1]PP!Z61</f>
        <v>395</v>
      </c>
      <c r="N27" s="36">
        <f>+[1]PP!AA61</f>
        <v>0</v>
      </c>
      <c r="O27" s="142">
        <f t="shared" si="15"/>
        <v>395</v>
      </c>
      <c r="P27" s="151">
        <v>0</v>
      </c>
      <c r="Q27" s="151">
        <v>0</v>
      </c>
      <c r="R27" s="151">
        <v>0</v>
      </c>
      <c r="S27" s="151">
        <v>0</v>
      </c>
      <c r="T27" s="151">
        <v>0</v>
      </c>
      <c r="U27" s="151">
        <v>0</v>
      </c>
      <c r="V27" s="151">
        <v>0</v>
      </c>
      <c r="W27" s="151">
        <v>0</v>
      </c>
      <c r="X27" s="151">
        <v>0</v>
      </c>
      <c r="Y27" s="151">
        <v>1066.2352510000001</v>
      </c>
      <c r="Z27" s="151">
        <v>0</v>
      </c>
      <c r="AA27" s="151">
        <v>0</v>
      </c>
      <c r="AB27" s="151">
        <f>SUM(P27:AA27)</f>
        <v>1066.2352510000001</v>
      </c>
      <c r="AC27" s="142">
        <f t="shared" si="1"/>
        <v>-671.23525100000006</v>
      </c>
      <c r="AD27" s="142">
        <f t="shared" si="16"/>
        <v>37.046233430149456</v>
      </c>
      <c r="AE27" s="135"/>
      <c r="AF27" s="136"/>
      <c r="AG27" s="136"/>
    </row>
    <row r="28" spans="2:33" ht="18" customHeight="1">
      <c r="B28" s="150" t="s">
        <v>118</v>
      </c>
      <c r="C28" s="36">
        <f>+[1]PP!P62</f>
        <v>0</v>
      </c>
      <c r="D28" s="36">
        <f>+[1]PP!Q62</f>
        <v>0</v>
      </c>
      <c r="E28" s="36">
        <f>+[1]PP!R62</f>
        <v>0</v>
      </c>
      <c r="F28" s="36">
        <f>+[1]PP!S62</f>
        <v>0</v>
      </c>
      <c r="G28" s="36">
        <f>+[1]PP!T62</f>
        <v>0</v>
      </c>
      <c r="H28" s="36">
        <f>+[1]PP!U62</f>
        <v>0</v>
      </c>
      <c r="I28" s="36">
        <f>+[1]PP!V62</f>
        <v>0</v>
      </c>
      <c r="J28" s="36">
        <f>+[1]PP!W62</f>
        <v>0</v>
      </c>
      <c r="K28" s="36">
        <f>+[1]PP!X62</f>
        <v>0</v>
      </c>
      <c r="L28" s="36">
        <f>+[1]PP!Y62</f>
        <v>0</v>
      </c>
      <c r="M28" s="36">
        <f>+[1]PP!Z62</f>
        <v>0</v>
      </c>
      <c r="N28" s="36">
        <f>+[1]PP!AA62</f>
        <v>400</v>
      </c>
      <c r="O28" s="142">
        <f t="shared" si="15"/>
        <v>400</v>
      </c>
      <c r="P28" s="151">
        <v>0</v>
      </c>
      <c r="Q28" s="151">
        <v>0</v>
      </c>
      <c r="R28" s="151">
        <v>0</v>
      </c>
      <c r="S28" s="151">
        <v>0</v>
      </c>
      <c r="T28" s="151">
        <v>0</v>
      </c>
      <c r="U28" s="151">
        <v>0</v>
      </c>
      <c r="V28" s="151">
        <v>0</v>
      </c>
      <c r="W28" s="151">
        <v>0</v>
      </c>
      <c r="X28" s="151">
        <v>0</v>
      </c>
      <c r="Y28" s="151">
        <v>0</v>
      </c>
      <c r="Z28" s="151">
        <v>5000</v>
      </c>
      <c r="AA28" s="151">
        <v>5000</v>
      </c>
      <c r="AB28" s="151">
        <f>SUM(P28:AA28)</f>
        <v>10000</v>
      </c>
      <c r="AC28" s="142">
        <f t="shared" si="1"/>
        <v>-9600</v>
      </c>
      <c r="AD28" s="142">
        <f t="shared" si="16"/>
        <v>4</v>
      </c>
      <c r="AE28" s="135"/>
      <c r="AF28" s="136"/>
      <c r="AG28" s="136"/>
    </row>
    <row r="29" spans="2:33" ht="18" customHeight="1">
      <c r="B29" s="150" t="s">
        <v>119</v>
      </c>
      <c r="C29" s="36">
        <f>+[1]PP!P63</f>
        <v>0</v>
      </c>
      <c r="D29" s="36">
        <f>+[1]PP!Q63</f>
        <v>0</v>
      </c>
      <c r="E29" s="36">
        <f>+[1]PP!R63</f>
        <v>0</v>
      </c>
      <c r="F29" s="36">
        <f>+[1]PP!S63</f>
        <v>0</v>
      </c>
      <c r="G29" s="36">
        <f>+[1]PP!T63</f>
        <v>0</v>
      </c>
      <c r="H29" s="36">
        <f>+[1]PP!U63</f>
        <v>0</v>
      </c>
      <c r="I29" s="36">
        <f>+[1]PP!V63</f>
        <v>0</v>
      </c>
      <c r="J29" s="36">
        <f>+[1]PP!W63</f>
        <v>0</v>
      </c>
      <c r="K29" s="36">
        <f>+[1]PP!X63</f>
        <v>0</v>
      </c>
      <c r="L29" s="36">
        <f>+[1]PP!Y63</f>
        <v>0</v>
      </c>
      <c r="M29" s="36">
        <f>+[1]PP!Z63</f>
        <v>40</v>
      </c>
      <c r="N29" s="36">
        <f>+[1]PP!AA63</f>
        <v>0</v>
      </c>
      <c r="O29" s="142">
        <f t="shared" si="15"/>
        <v>40</v>
      </c>
      <c r="P29" s="151">
        <v>0</v>
      </c>
      <c r="Q29" s="151">
        <v>0</v>
      </c>
      <c r="R29" s="151">
        <v>0</v>
      </c>
      <c r="S29" s="151">
        <v>0</v>
      </c>
      <c r="T29" s="151">
        <v>0</v>
      </c>
      <c r="U29" s="151">
        <v>0</v>
      </c>
      <c r="V29" s="151">
        <v>0</v>
      </c>
      <c r="W29" s="151">
        <v>0</v>
      </c>
      <c r="X29" s="151">
        <v>0</v>
      </c>
      <c r="Y29" s="151">
        <v>0</v>
      </c>
      <c r="Z29" s="151">
        <v>2870</v>
      </c>
      <c r="AA29" s="151">
        <v>0</v>
      </c>
      <c r="AB29" s="151">
        <f t="shared" si="11"/>
        <v>2870</v>
      </c>
      <c r="AC29" s="142">
        <f t="shared" si="1"/>
        <v>-2830</v>
      </c>
      <c r="AD29" s="142">
        <f t="shared" si="16"/>
        <v>1.3937282229965158</v>
      </c>
      <c r="AE29" s="135"/>
      <c r="AF29" s="136"/>
      <c r="AG29" s="136"/>
    </row>
    <row r="30" spans="2:33" ht="18" customHeight="1">
      <c r="B30" s="148" t="s">
        <v>120</v>
      </c>
      <c r="C30" s="27">
        <f t="shared" ref="C30:Z30" si="17">+C31+C39</f>
        <v>240</v>
      </c>
      <c r="D30" s="27">
        <f t="shared" si="17"/>
        <v>183.1</v>
      </c>
      <c r="E30" s="27">
        <f t="shared" si="17"/>
        <v>206.1</v>
      </c>
      <c r="F30" s="27">
        <f t="shared" si="17"/>
        <v>190.9</v>
      </c>
      <c r="G30" s="27">
        <f t="shared" si="17"/>
        <v>195.2</v>
      </c>
      <c r="H30" s="27">
        <f t="shared" si="17"/>
        <v>177.3</v>
      </c>
      <c r="I30" s="27">
        <f t="shared" si="17"/>
        <v>198.60000000000002</v>
      </c>
      <c r="J30" s="27">
        <f t="shared" si="17"/>
        <v>186</v>
      </c>
      <c r="K30" s="27">
        <f t="shared" si="17"/>
        <v>173.7</v>
      </c>
      <c r="L30" s="27">
        <f t="shared" si="17"/>
        <v>438.4</v>
      </c>
      <c r="M30" s="27">
        <f t="shared" si="17"/>
        <v>153</v>
      </c>
      <c r="N30" s="27">
        <f>+N31+N39</f>
        <v>170.1</v>
      </c>
      <c r="O30" s="27">
        <f t="shared" si="17"/>
        <v>2512.4000000000005</v>
      </c>
      <c r="P30" s="27">
        <f t="shared" si="17"/>
        <v>240.05819308999997</v>
      </c>
      <c r="Q30" s="27">
        <f t="shared" si="17"/>
        <v>182.64056152999999</v>
      </c>
      <c r="R30" s="27">
        <f t="shared" si="17"/>
        <v>206.10270675999999</v>
      </c>
      <c r="S30" s="27">
        <f t="shared" si="17"/>
        <v>200.85420839</v>
      </c>
      <c r="T30" s="27">
        <f t="shared" si="17"/>
        <v>200.28011609000001</v>
      </c>
      <c r="U30" s="27">
        <f t="shared" si="17"/>
        <v>177.2562107</v>
      </c>
      <c r="V30" s="27">
        <f t="shared" si="17"/>
        <v>198.61763342</v>
      </c>
      <c r="W30" s="27">
        <f t="shared" si="17"/>
        <v>217.57607157058757</v>
      </c>
      <c r="X30" s="27">
        <f t="shared" si="17"/>
        <v>217.36783450366175</v>
      </c>
      <c r="Y30" s="27">
        <f t="shared" si="17"/>
        <v>214.44160438209553</v>
      </c>
      <c r="Z30" s="27">
        <f t="shared" si="17"/>
        <v>224.04307749465647</v>
      </c>
      <c r="AA30" s="27">
        <f>+AA31+AA39</f>
        <v>207.26349865096805</v>
      </c>
      <c r="AB30" s="27">
        <f>+AB31+AB39</f>
        <v>2486.5017165819695</v>
      </c>
      <c r="AC30" s="27">
        <f t="shared" si="1"/>
        <v>25.898283418031042</v>
      </c>
      <c r="AD30" s="32">
        <f t="shared" si="10"/>
        <v>101.04155501865615</v>
      </c>
      <c r="AE30" s="135"/>
      <c r="AF30" s="136"/>
      <c r="AG30" s="136"/>
    </row>
    <row r="31" spans="2:33" ht="18" customHeight="1">
      <c r="B31" s="144" t="s">
        <v>60</v>
      </c>
      <c r="C31" s="27">
        <f t="shared" ref="C31:Z31" si="18">+C32+C36</f>
        <v>107.9</v>
      </c>
      <c r="D31" s="27">
        <f t="shared" si="18"/>
        <v>89</v>
      </c>
      <c r="E31" s="27">
        <f t="shared" si="18"/>
        <v>91.699999999999989</v>
      </c>
      <c r="F31" s="27">
        <f t="shared" si="18"/>
        <v>87</v>
      </c>
      <c r="G31" s="27">
        <f t="shared" si="18"/>
        <v>102.8</v>
      </c>
      <c r="H31" s="27">
        <f t="shared" si="18"/>
        <v>77.8</v>
      </c>
      <c r="I31" s="27">
        <f t="shared" si="18"/>
        <v>80.900000000000006</v>
      </c>
      <c r="J31" s="27">
        <f t="shared" si="18"/>
        <v>91.8</v>
      </c>
      <c r="K31" s="27">
        <f t="shared" si="18"/>
        <v>88.199999999999989</v>
      </c>
      <c r="L31" s="27">
        <f t="shared" si="18"/>
        <v>365.29999999999995</v>
      </c>
      <c r="M31" s="27">
        <f t="shared" si="18"/>
        <v>85.1</v>
      </c>
      <c r="N31" s="27">
        <f>+N32+N36</f>
        <v>101.69999999999999</v>
      </c>
      <c r="O31" s="138">
        <f t="shared" si="18"/>
        <v>1369.2</v>
      </c>
      <c r="P31" s="27">
        <f t="shared" si="18"/>
        <v>107.91781243999999</v>
      </c>
      <c r="Q31" s="27">
        <f t="shared" si="18"/>
        <v>88.572012649999991</v>
      </c>
      <c r="R31" s="27">
        <f t="shared" si="18"/>
        <v>91.701758459999994</v>
      </c>
      <c r="S31" s="27">
        <f t="shared" si="18"/>
        <v>96.985848449999992</v>
      </c>
      <c r="T31" s="27">
        <f t="shared" si="18"/>
        <v>107.85809810000001</v>
      </c>
      <c r="U31" s="27">
        <f t="shared" si="18"/>
        <v>77.813996589999988</v>
      </c>
      <c r="V31" s="27">
        <f t="shared" si="18"/>
        <v>80.917850389999998</v>
      </c>
      <c r="W31" s="27">
        <f t="shared" si="18"/>
        <v>106.10498944264204</v>
      </c>
      <c r="X31" s="27">
        <f t="shared" si="18"/>
        <v>104.78133599894663</v>
      </c>
      <c r="Y31" s="27">
        <f t="shared" si="18"/>
        <v>101.92410765454517</v>
      </c>
      <c r="Z31" s="27">
        <f t="shared" si="18"/>
        <v>107.44656076142255</v>
      </c>
      <c r="AA31" s="27">
        <f>+AA32+AA36</f>
        <v>93.737923415301609</v>
      </c>
      <c r="AB31" s="32">
        <f>+AB32+AB36</f>
        <v>1165.7622943528581</v>
      </c>
      <c r="AC31" s="32">
        <f t="shared" si="1"/>
        <v>203.43770564714191</v>
      </c>
      <c r="AD31" s="32">
        <f t="shared" si="10"/>
        <v>117.45104526305468</v>
      </c>
      <c r="AE31" s="135"/>
      <c r="AF31" s="136"/>
      <c r="AG31" s="136"/>
    </row>
    <row r="32" spans="2:33" ht="18" customHeight="1">
      <c r="B32" s="152" t="s">
        <v>61</v>
      </c>
      <c r="C32" s="27">
        <f t="shared" ref="C32:Z32" si="19">+C33+C35</f>
        <v>98.2</v>
      </c>
      <c r="D32" s="27">
        <f t="shared" si="19"/>
        <v>81.400000000000006</v>
      </c>
      <c r="E32" s="27">
        <f t="shared" si="19"/>
        <v>83.6</v>
      </c>
      <c r="F32" s="27">
        <f t="shared" si="19"/>
        <v>75.599999999999994</v>
      </c>
      <c r="G32" s="27">
        <f t="shared" si="19"/>
        <v>82</v>
      </c>
      <c r="H32" s="27">
        <f t="shared" si="19"/>
        <v>70.3</v>
      </c>
      <c r="I32" s="27">
        <f t="shared" si="19"/>
        <v>73.900000000000006</v>
      </c>
      <c r="J32" s="27">
        <f t="shared" si="19"/>
        <v>73.099999999999994</v>
      </c>
      <c r="K32" s="27">
        <f t="shared" si="19"/>
        <v>76.099999999999994</v>
      </c>
      <c r="L32" s="27">
        <f t="shared" si="19"/>
        <v>92.9</v>
      </c>
      <c r="M32" s="27">
        <f t="shared" si="19"/>
        <v>76.8</v>
      </c>
      <c r="N32" s="27">
        <f>+N33+N35</f>
        <v>94.6</v>
      </c>
      <c r="O32" s="27">
        <f t="shared" si="19"/>
        <v>978.50000000000011</v>
      </c>
      <c r="P32" s="27">
        <f t="shared" si="19"/>
        <v>98.209820019999995</v>
      </c>
      <c r="Q32" s="27">
        <f t="shared" si="19"/>
        <v>81.399080999999995</v>
      </c>
      <c r="R32" s="27">
        <f t="shared" si="19"/>
        <v>83.591790799999998</v>
      </c>
      <c r="S32" s="27">
        <f t="shared" si="19"/>
        <v>75.581074349999994</v>
      </c>
      <c r="T32" s="27">
        <f t="shared" si="19"/>
        <v>81.997736200000006</v>
      </c>
      <c r="U32" s="27">
        <f t="shared" si="19"/>
        <v>70.342073599999992</v>
      </c>
      <c r="V32" s="27">
        <f t="shared" si="19"/>
        <v>73.919431160000002</v>
      </c>
      <c r="W32" s="27">
        <f t="shared" si="19"/>
        <v>97.524117281846827</v>
      </c>
      <c r="X32" s="27">
        <f t="shared" si="19"/>
        <v>96.233866070022401</v>
      </c>
      <c r="Y32" s="27">
        <f t="shared" si="19"/>
        <v>93.50426590635</v>
      </c>
      <c r="Z32" s="27">
        <f t="shared" si="19"/>
        <v>98.366945484378689</v>
      </c>
      <c r="AA32" s="27">
        <f>+AA33+AA35</f>
        <v>87.797133483712088</v>
      </c>
      <c r="AB32" s="27">
        <f>+AB33+AB35</f>
        <v>1038.4673353563101</v>
      </c>
      <c r="AC32" s="27">
        <f t="shared" si="1"/>
        <v>-59.967335356309945</v>
      </c>
      <c r="AD32" s="32">
        <f t="shared" si="10"/>
        <v>94.225399941372785</v>
      </c>
      <c r="AE32" s="135"/>
      <c r="AF32" s="136"/>
      <c r="AG32" s="136"/>
    </row>
    <row r="33" spans="2:33" ht="18" customHeight="1">
      <c r="B33" s="153" t="s">
        <v>121</v>
      </c>
      <c r="C33" s="36">
        <f>+C34</f>
        <v>98.2</v>
      </c>
      <c r="D33" s="36">
        <f t="shared" ref="D33:M33" si="20">+D34</f>
        <v>81.400000000000006</v>
      </c>
      <c r="E33" s="36">
        <f t="shared" si="20"/>
        <v>83.6</v>
      </c>
      <c r="F33" s="36">
        <f t="shared" si="20"/>
        <v>75.599999999999994</v>
      </c>
      <c r="G33" s="36">
        <f t="shared" si="20"/>
        <v>82</v>
      </c>
      <c r="H33" s="36">
        <f t="shared" si="20"/>
        <v>70.3</v>
      </c>
      <c r="I33" s="36">
        <f t="shared" si="20"/>
        <v>73.900000000000006</v>
      </c>
      <c r="J33" s="36">
        <f t="shared" si="20"/>
        <v>73.099999999999994</v>
      </c>
      <c r="K33" s="36">
        <f t="shared" si="20"/>
        <v>76.099999999999994</v>
      </c>
      <c r="L33" s="36">
        <f t="shared" si="20"/>
        <v>92.9</v>
      </c>
      <c r="M33" s="36">
        <f t="shared" si="20"/>
        <v>76.8</v>
      </c>
      <c r="N33" s="36">
        <f>+N34</f>
        <v>94.6</v>
      </c>
      <c r="O33" s="36">
        <f>+O34</f>
        <v>978.50000000000011</v>
      </c>
      <c r="P33" s="36">
        <v>98.209820019999995</v>
      </c>
      <c r="Q33" s="36">
        <v>81.399080999999995</v>
      </c>
      <c r="R33" s="36">
        <v>83.591790799999998</v>
      </c>
      <c r="S33" s="36">
        <v>75.581074349999994</v>
      </c>
      <c r="T33" s="36">
        <v>81.997736200000006</v>
      </c>
      <c r="U33" s="36">
        <v>70.342073599999992</v>
      </c>
      <c r="V33" s="36">
        <v>73.919431160000002</v>
      </c>
      <c r="W33" s="36">
        <v>97.524117281846827</v>
      </c>
      <c r="X33" s="36">
        <v>96.233866070022401</v>
      </c>
      <c r="Y33" s="36">
        <v>93.50426590635</v>
      </c>
      <c r="Z33" s="36">
        <v>98.366945484378689</v>
      </c>
      <c r="AA33" s="36">
        <v>87.797133483712088</v>
      </c>
      <c r="AB33" s="36">
        <f>+AB34</f>
        <v>1038.4673353563101</v>
      </c>
      <c r="AC33" s="37">
        <f t="shared" si="1"/>
        <v>-59.967335356309945</v>
      </c>
      <c r="AD33" s="37">
        <f t="shared" si="10"/>
        <v>94.225399941372785</v>
      </c>
      <c r="AE33" s="135"/>
      <c r="AF33" s="136"/>
      <c r="AG33" s="136"/>
    </row>
    <row r="34" spans="2:33" ht="18" customHeight="1">
      <c r="B34" s="154" t="s">
        <v>122</v>
      </c>
      <c r="C34" s="36">
        <f>+'[1]TESORERIA '!P34</f>
        <v>98.2</v>
      </c>
      <c r="D34" s="36">
        <f>+'[1]TESORERIA '!Q34</f>
        <v>81.400000000000006</v>
      </c>
      <c r="E34" s="36">
        <f>+'[1]TESORERIA '!R34</f>
        <v>83.6</v>
      </c>
      <c r="F34" s="36">
        <f>+'[1]TESORERIA '!S34</f>
        <v>75.599999999999994</v>
      </c>
      <c r="G34" s="36">
        <f>+'[1]TESORERIA '!T34</f>
        <v>82</v>
      </c>
      <c r="H34" s="36">
        <f>+'[1]TESORERIA '!U34</f>
        <v>70.3</v>
      </c>
      <c r="I34" s="36">
        <f>+'[1]TESORERIA '!V34</f>
        <v>73.900000000000006</v>
      </c>
      <c r="J34" s="36">
        <f>+'[1]TESORERIA '!W34</f>
        <v>73.099999999999994</v>
      </c>
      <c r="K34" s="36">
        <f>+'[1]TESORERIA '!X34</f>
        <v>76.099999999999994</v>
      </c>
      <c r="L34" s="36">
        <f>+'[1]TESORERIA '!Y34</f>
        <v>92.9</v>
      </c>
      <c r="M34" s="36">
        <f>+'[1]TESORERIA '!Z34</f>
        <v>76.8</v>
      </c>
      <c r="N34" s="36">
        <f>+'[1]TESORERIA '!AA34</f>
        <v>94.6</v>
      </c>
      <c r="O34" s="142">
        <f>SUM(C34:N34)</f>
        <v>978.50000000000011</v>
      </c>
      <c r="P34" s="36">
        <v>98.209820019999995</v>
      </c>
      <c r="Q34" s="36">
        <v>81.399080999999995</v>
      </c>
      <c r="R34" s="36">
        <v>83.591790799999998</v>
      </c>
      <c r="S34" s="36">
        <v>75.581074349999994</v>
      </c>
      <c r="T34" s="36">
        <v>81.997736200000006</v>
      </c>
      <c r="U34" s="36">
        <v>70.342073599999992</v>
      </c>
      <c r="V34" s="37">
        <v>73.919431160000002</v>
      </c>
      <c r="W34" s="36">
        <v>97.524117281846827</v>
      </c>
      <c r="X34" s="36">
        <v>96.233866070022401</v>
      </c>
      <c r="Y34" s="36">
        <v>93.50426590635</v>
      </c>
      <c r="Z34" s="36">
        <v>98.366945484378689</v>
      </c>
      <c r="AA34" s="37">
        <v>87.797133483712088</v>
      </c>
      <c r="AB34" s="37">
        <f>SUM(P34:AA34)</f>
        <v>1038.4673353563101</v>
      </c>
      <c r="AC34" s="37">
        <f t="shared" si="1"/>
        <v>-59.967335356309945</v>
      </c>
      <c r="AD34" s="37">
        <f t="shared" si="10"/>
        <v>94.225399941372785</v>
      </c>
      <c r="AE34" s="135"/>
      <c r="AF34" s="136"/>
      <c r="AG34" s="136"/>
    </row>
    <row r="35" spans="2:33" ht="18" customHeight="1">
      <c r="B35" s="153" t="s">
        <v>123</v>
      </c>
      <c r="C35" s="36">
        <f>+'[1]TESORERIA '!P35</f>
        <v>0</v>
      </c>
      <c r="D35" s="36">
        <f>+'[1]TESORERIA '!P35</f>
        <v>0</v>
      </c>
      <c r="E35" s="36">
        <f>+'[1]TESORERIA '!R35</f>
        <v>0</v>
      </c>
      <c r="F35" s="36">
        <f>+'[1]TESORERIA '!S35</f>
        <v>0</v>
      </c>
      <c r="G35" s="36">
        <f>+'[1]TESORERIA '!T35</f>
        <v>0</v>
      </c>
      <c r="H35" s="36">
        <f>+'[1]TESORERIA '!U35</f>
        <v>0</v>
      </c>
      <c r="I35" s="36">
        <f>+'[1]TESORERIA '!V35</f>
        <v>0</v>
      </c>
      <c r="J35" s="36">
        <f>+'[1]TESORERIA '!W35</f>
        <v>0</v>
      </c>
      <c r="K35" s="36">
        <f>+'[1]TESORERIA '!X35</f>
        <v>0</v>
      </c>
      <c r="L35" s="36">
        <f>+'[1]TESORERIA '!Y35</f>
        <v>0</v>
      </c>
      <c r="M35" s="36">
        <f>+'[1]TESORERIA '!Z35</f>
        <v>0</v>
      </c>
      <c r="N35" s="36">
        <f>+'[1]TESORERIA '!AA35</f>
        <v>0</v>
      </c>
      <c r="O35" s="142">
        <f>SUM(C35:N35)</f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f>SUM(P35:AA35)</f>
        <v>0</v>
      </c>
      <c r="AC35" s="155">
        <f t="shared" si="1"/>
        <v>0</v>
      </c>
      <c r="AD35" s="146">
        <v>0</v>
      </c>
      <c r="AE35" s="135"/>
      <c r="AF35" s="136"/>
      <c r="AG35" s="136"/>
    </row>
    <row r="36" spans="2:33" ht="18" customHeight="1">
      <c r="B36" s="156" t="s">
        <v>62</v>
      </c>
      <c r="C36" s="27">
        <f t="shared" ref="C36:Z36" si="21">SUM(C37:C38)</f>
        <v>9.6999999999999993</v>
      </c>
      <c r="D36" s="27">
        <f t="shared" si="21"/>
        <v>7.6</v>
      </c>
      <c r="E36" s="27">
        <f t="shared" si="21"/>
        <v>8.1</v>
      </c>
      <c r="F36" s="27">
        <f t="shared" si="21"/>
        <v>11.4</v>
      </c>
      <c r="G36" s="27">
        <f t="shared" si="21"/>
        <v>20.8</v>
      </c>
      <c r="H36" s="27">
        <f t="shared" si="21"/>
        <v>7.5</v>
      </c>
      <c r="I36" s="27">
        <f t="shared" si="21"/>
        <v>7</v>
      </c>
      <c r="J36" s="27">
        <f t="shared" si="21"/>
        <v>18.7</v>
      </c>
      <c r="K36" s="27">
        <f t="shared" si="21"/>
        <v>12.1</v>
      </c>
      <c r="L36" s="27">
        <f t="shared" si="21"/>
        <v>272.39999999999998</v>
      </c>
      <c r="M36" s="27">
        <f t="shared" si="21"/>
        <v>8.3000000000000007</v>
      </c>
      <c r="N36" s="27">
        <f>SUM(N37:N38)</f>
        <v>7.1</v>
      </c>
      <c r="O36" s="138">
        <f>SUM(O37:O38)</f>
        <v>390.69999999999993</v>
      </c>
      <c r="P36" s="27">
        <f t="shared" si="21"/>
        <v>9.7079924199999983</v>
      </c>
      <c r="Q36" s="27">
        <f t="shared" si="21"/>
        <v>7.1729316500000007</v>
      </c>
      <c r="R36" s="27">
        <f t="shared" si="21"/>
        <v>8.1099676599999988</v>
      </c>
      <c r="S36" s="27">
        <f t="shared" si="21"/>
        <v>21.404774100000001</v>
      </c>
      <c r="T36" s="27">
        <f t="shared" si="21"/>
        <v>25.860361900000001</v>
      </c>
      <c r="U36" s="27">
        <f t="shared" si="21"/>
        <v>7.4719229900000022</v>
      </c>
      <c r="V36" s="27">
        <f>SUM(V37:V38)</f>
        <v>6.9984192299999997</v>
      </c>
      <c r="W36" s="27">
        <f>SUM(W37:W38)</f>
        <v>8.580872160795213</v>
      </c>
      <c r="X36" s="27">
        <f>SUM(X37:X38)</f>
        <v>8.5474699289242295</v>
      </c>
      <c r="Y36" s="27">
        <f>SUM(Y37:Y38)</f>
        <v>8.4198417481951697</v>
      </c>
      <c r="Z36" s="27">
        <f t="shared" si="21"/>
        <v>9.0796152770438638</v>
      </c>
      <c r="AA36" s="27">
        <f>SUM(AA37:AA38)</f>
        <v>5.9407899315895172</v>
      </c>
      <c r="AB36" s="32">
        <f>SUM(AB37:AB38)</f>
        <v>127.29495899654798</v>
      </c>
      <c r="AC36" s="32">
        <f t="shared" si="1"/>
        <v>263.40504100345197</v>
      </c>
      <c r="AD36" s="32">
        <f>+O36/AB36*100</f>
        <v>306.92495844285162</v>
      </c>
      <c r="AE36" s="135"/>
      <c r="AF36" s="136"/>
      <c r="AG36" s="136"/>
    </row>
    <row r="37" spans="2:33" ht="18" customHeight="1">
      <c r="B37" s="153" t="s">
        <v>124</v>
      </c>
      <c r="C37" s="36">
        <f>+'[1]TESORERIA '!P37</f>
        <v>9.6999999999999993</v>
      </c>
      <c r="D37" s="36">
        <f>+'[1]TESORERIA '!Q37</f>
        <v>7.6</v>
      </c>
      <c r="E37" s="36">
        <f>+'[1]TESORERIA '!R37</f>
        <v>8.1</v>
      </c>
      <c r="F37" s="36">
        <f>+'[1]TESORERIA '!S37</f>
        <v>11.4</v>
      </c>
      <c r="G37" s="36">
        <f>+'[1]TESORERIA '!T37</f>
        <v>20.8</v>
      </c>
      <c r="H37" s="36">
        <f>+'[1]TESORERIA '!U37</f>
        <v>7.5</v>
      </c>
      <c r="I37" s="36">
        <f>+'[1]TESORERIA '!V37</f>
        <v>7</v>
      </c>
      <c r="J37" s="36">
        <f>+'[1]TESORERIA '!W37</f>
        <v>18.7</v>
      </c>
      <c r="K37" s="36">
        <f>+'[1]TESORERIA '!X37</f>
        <v>12.1</v>
      </c>
      <c r="L37" s="36">
        <f>+'[1]TESORERIA '!Y37</f>
        <v>10</v>
      </c>
      <c r="M37" s="36">
        <f>+'[1]TESORERIA '!Z37</f>
        <v>8.3000000000000007</v>
      </c>
      <c r="N37" s="36">
        <f>+'[1]TESORERIA '!AA37</f>
        <v>7.1</v>
      </c>
      <c r="O37" s="142">
        <f>SUM(C37:N37)</f>
        <v>128.29999999999998</v>
      </c>
      <c r="P37" s="36">
        <v>9.7079924199999983</v>
      </c>
      <c r="Q37" s="36">
        <v>7.1729316500000007</v>
      </c>
      <c r="R37" s="36">
        <v>8.1099676599999988</v>
      </c>
      <c r="S37" s="36">
        <v>21.404774100000001</v>
      </c>
      <c r="T37" s="36">
        <v>25.860361900000001</v>
      </c>
      <c r="U37" s="36">
        <v>7.4719229900000022</v>
      </c>
      <c r="V37" s="37">
        <v>6.9984192299999997</v>
      </c>
      <c r="W37" s="37">
        <v>8.580872160795213</v>
      </c>
      <c r="X37" s="37">
        <v>8.5474699289242295</v>
      </c>
      <c r="Y37" s="37">
        <v>8.4198417481951697</v>
      </c>
      <c r="Z37" s="37">
        <v>9.0796152770438638</v>
      </c>
      <c r="AA37" s="37">
        <v>5.9407899315895172</v>
      </c>
      <c r="AB37" s="37">
        <f>SUM(P37:AA37)</f>
        <v>127.29495899654798</v>
      </c>
      <c r="AC37" s="37">
        <f t="shared" si="1"/>
        <v>1.005041003452007</v>
      </c>
      <c r="AD37" s="37">
        <f>+O37/AB37*100</f>
        <v>100.78953715950311</v>
      </c>
      <c r="AE37" s="135"/>
      <c r="AF37" s="136"/>
      <c r="AG37" s="136"/>
    </row>
    <row r="38" spans="2:33" ht="18" customHeight="1">
      <c r="B38" s="153" t="s">
        <v>36</v>
      </c>
      <c r="C38" s="36">
        <f>+'[1]TESORERIA '!P38</f>
        <v>0</v>
      </c>
      <c r="D38" s="36">
        <f>+'[1]TESORERIA '!P38</f>
        <v>0</v>
      </c>
      <c r="E38" s="36">
        <f>+'[1]TESORERIA '!R38</f>
        <v>0</v>
      </c>
      <c r="F38" s="36">
        <f>+'[1]TESORERIA '!S38</f>
        <v>0</v>
      </c>
      <c r="G38" s="36">
        <f>+'[1]TESORERIA '!T38</f>
        <v>0</v>
      </c>
      <c r="H38" s="36">
        <f>+'[1]TESORERIA '!U38</f>
        <v>0</v>
      </c>
      <c r="I38" s="36">
        <f>+'[1]TESORERIA '!V38</f>
        <v>0</v>
      </c>
      <c r="J38" s="36">
        <f>+'[1]TESORERIA '!W38</f>
        <v>0</v>
      </c>
      <c r="K38" s="36">
        <f>+'[1]TESORERIA '!X38</f>
        <v>0</v>
      </c>
      <c r="L38" s="36">
        <f>+'[1]TESORERIA '!Y38</f>
        <v>262.39999999999998</v>
      </c>
      <c r="M38" s="36">
        <f>+'[1]TESORERIA '!Z38</f>
        <v>0</v>
      </c>
      <c r="N38" s="36">
        <f>+'[1]TESORERIA '!AA38</f>
        <v>0</v>
      </c>
      <c r="O38" s="142">
        <f>SUM(C38:N38)</f>
        <v>262.39999999999998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f>SUM(P38:AA38)</f>
        <v>0</v>
      </c>
      <c r="AC38" s="37">
        <f t="shared" si="1"/>
        <v>262.39999999999998</v>
      </c>
      <c r="AD38" s="155">
        <v>0</v>
      </c>
      <c r="AE38" s="135"/>
      <c r="AF38" s="136"/>
      <c r="AG38" s="136"/>
    </row>
    <row r="39" spans="2:33" ht="18" customHeight="1">
      <c r="B39" s="156" t="s">
        <v>64</v>
      </c>
      <c r="C39" s="27">
        <f t="shared" ref="C39:Z39" si="22">+C40+C41</f>
        <v>132.1</v>
      </c>
      <c r="D39" s="27">
        <f t="shared" si="22"/>
        <v>94.1</v>
      </c>
      <c r="E39" s="27">
        <f t="shared" si="22"/>
        <v>114.4</v>
      </c>
      <c r="F39" s="27">
        <f t="shared" si="22"/>
        <v>103.9</v>
      </c>
      <c r="G39" s="27">
        <f t="shared" si="22"/>
        <v>92.4</v>
      </c>
      <c r="H39" s="27">
        <f t="shared" si="22"/>
        <v>99.5</v>
      </c>
      <c r="I39" s="27">
        <f t="shared" si="22"/>
        <v>117.7</v>
      </c>
      <c r="J39" s="27">
        <f t="shared" si="22"/>
        <v>94.2</v>
      </c>
      <c r="K39" s="27">
        <f t="shared" si="22"/>
        <v>85.5</v>
      </c>
      <c r="L39" s="27">
        <f t="shared" si="22"/>
        <v>73.099999999999994</v>
      </c>
      <c r="M39" s="27">
        <f t="shared" si="22"/>
        <v>67.900000000000006</v>
      </c>
      <c r="N39" s="27">
        <f>+N40+N41</f>
        <v>68.400000000000006</v>
      </c>
      <c r="O39" s="138">
        <f t="shared" si="22"/>
        <v>1143.2000000000003</v>
      </c>
      <c r="P39" s="27">
        <f t="shared" si="22"/>
        <v>132.14038065</v>
      </c>
      <c r="Q39" s="27">
        <f t="shared" si="22"/>
        <v>94.068548879999994</v>
      </c>
      <c r="R39" s="27">
        <f t="shared" si="22"/>
        <v>114.4009483</v>
      </c>
      <c r="S39" s="27">
        <f t="shared" si="22"/>
        <v>103.86835993999999</v>
      </c>
      <c r="T39" s="27">
        <f t="shared" si="22"/>
        <v>92.422017990000001</v>
      </c>
      <c r="U39" s="27">
        <f t="shared" si="22"/>
        <v>99.442214109999995</v>
      </c>
      <c r="V39" s="27">
        <f t="shared" si="22"/>
        <v>117.69978303000001</v>
      </c>
      <c r="W39" s="27">
        <f t="shared" si="22"/>
        <v>111.47108212794554</v>
      </c>
      <c r="X39" s="27">
        <f t="shared" si="22"/>
        <v>112.58649850471514</v>
      </c>
      <c r="Y39" s="27">
        <f t="shared" si="22"/>
        <v>112.51749672755038</v>
      </c>
      <c r="Z39" s="27">
        <f t="shared" si="22"/>
        <v>116.59651673323393</v>
      </c>
      <c r="AA39" s="27">
        <f>+AA40+AA41</f>
        <v>113.52557523566644</v>
      </c>
      <c r="AB39" s="32">
        <f>+AB40+AB41</f>
        <v>1320.7394222291114</v>
      </c>
      <c r="AC39" s="32">
        <f t="shared" si="1"/>
        <v>-177.5394222291111</v>
      </c>
      <c r="AD39" s="32">
        <f t="shared" ref="AD39:AD57" si="23">+O39/AB39*100</f>
        <v>86.55757379230306</v>
      </c>
      <c r="AE39" s="135"/>
      <c r="AF39" s="136"/>
      <c r="AG39" s="136"/>
    </row>
    <row r="40" spans="2:33" ht="16.5" customHeight="1">
      <c r="B40" s="153" t="s">
        <v>125</v>
      </c>
      <c r="C40" s="36">
        <f>+'[1]TESORERIA '!P40</f>
        <v>132.1</v>
      </c>
      <c r="D40" s="36">
        <f>+'[1]TESORERIA '!Q40</f>
        <v>94.1</v>
      </c>
      <c r="E40" s="36">
        <f>+'[1]TESORERIA '!R40</f>
        <v>114.4</v>
      </c>
      <c r="F40" s="36">
        <f>+'[1]TESORERIA '!S40</f>
        <v>103.9</v>
      </c>
      <c r="G40" s="36">
        <f>+'[1]TESORERIA '!T40</f>
        <v>92.4</v>
      </c>
      <c r="H40" s="36">
        <f>+'[1]TESORERIA '!U40</f>
        <v>99.5</v>
      </c>
      <c r="I40" s="36">
        <f>+'[1]TESORERIA '!V40</f>
        <v>117.7</v>
      </c>
      <c r="J40" s="36">
        <f>+'[1]TESORERIA '!W40</f>
        <v>94.2</v>
      </c>
      <c r="K40" s="36">
        <f>+'[1]TESORERIA '!X40</f>
        <v>85.5</v>
      </c>
      <c r="L40" s="36">
        <f>+'[1]TESORERIA '!Y40</f>
        <v>73.099999999999994</v>
      </c>
      <c r="M40" s="36">
        <f>+'[1]TESORERIA '!Z40</f>
        <v>67.900000000000006</v>
      </c>
      <c r="N40" s="36">
        <f>+'[1]TESORERIA '!AA40</f>
        <v>68.400000000000006</v>
      </c>
      <c r="O40" s="142">
        <f>SUM(C40:N40)</f>
        <v>1143.2000000000003</v>
      </c>
      <c r="P40" s="36">
        <v>132.14038065</v>
      </c>
      <c r="Q40" s="36">
        <v>94.068548879999994</v>
      </c>
      <c r="R40" s="36">
        <v>114.4009483</v>
      </c>
      <c r="S40" s="36">
        <v>103.86835993999999</v>
      </c>
      <c r="T40" s="36">
        <v>92.422017990000001</v>
      </c>
      <c r="U40" s="36">
        <v>99.442214109999995</v>
      </c>
      <c r="V40" s="37">
        <v>117.69978303000001</v>
      </c>
      <c r="W40" s="37">
        <v>111.47108212794554</v>
      </c>
      <c r="X40" s="37">
        <v>112.58649850471514</v>
      </c>
      <c r="Y40" s="37">
        <v>112.51749672755038</v>
      </c>
      <c r="Z40" s="37">
        <v>116.59651673323393</v>
      </c>
      <c r="AA40" s="37">
        <v>113.52557523566644</v>
      </c>
      <c r="AB40" s="37">
        <f>SUM(P40:AA40)</f>
        <v>1320.7394222291114</v>
      </c>
      <c r="AC40" s="37">
        <f t="shared" si="1"/>
        <v>-177.5394222291111</v>
      </c>
      <c r="AD40" s="37">
        <f t="shared" si="23"/>
        <v>86.55757379230306</v>
      </c>
      <c r="AE40" s="135"/>
      <c r="AF40" s="136"/>
      <c r="AG40" s="136"/>
    </row>
    <row r="41" spans="2:33" ht="18" customHeight="1">
      <c r="B41" s="153" t="s">
        <v>36</v>
      </c>
      <c r="C41" s="36">
        <f>+'[1]TESORERIA '!P41</f>
        <v>0</v>
      </c>
      <c r="D41" s="36">
        <f>+'[1]TESORERIA '!P41</f>
        <v>0</v>
      </c>
      <c r="E41" s="36">
        <f>+'[1]TESORERIA '!R41</f>
        <v>0</v>
      </c>
      <c r="F41" s="36">
        <f>+'[1]TESORERIA '!S41</f>
        <v>0</v>
      </c>
      <c r="G41" s="36">
        <f>+'[1]TESORERIA '!T41</f>
        <v>0</v>
      </c>
      <c r="H41" s="36">
        <f>+'[1]TESORERIA '!U41</f>
        <v>0</v>
      </c>
      <c r="I41" s="36">
        <f>+'[1]TESORERIA '!V41</f>
        <v>0</v>
      </c>
      <c r="J41" s="36">
        <f>+'[1]TESORERIA '!W41</f>
        <v>0</v>
      </c>
      <c r="K41" s="36">
        <f>+'[1]TESORERIA '!X41</f>
        <v>0</v>
      </c>
      <c r="L41" s="36">
        <f>+'[1]TESORERIA '!Y41</f>
        <v>0</v>
      </c>
      <c r="M41" s="36">
        <f>+'[1]TESORERIA '!Z41</f>
        <v>0</v>
      </c>
      <c r="N41" s="36">
        <f>+'[1]TESORERIA '!AA41</f>
        <v>0</v>
      </c>
      <c r="O41" s="142">
        <f>SUM(C41:N41)</f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f>SUM(P41:AA41)</f>
        <v>0</v>
      </c>
      <c r="AC41" s="155">
        <f t="shared" si="1"/>
        <v>0</v>
      </c>
      <c r="AD41" s="155">
        <v>0</v>
      </c>
      <c r="AE41" s="135"/>
      <c r="AF41" s="136"/>
      <c r="AG41" s="136"/>
    </row>
    <row r="42" spans="2:33" ht="18" customHeight="1">
      <c r="B42" s="147" t="s">
        <v>126</v>
      </c>
      <c r="C42" s="27">
        <f t="shared" ref="C42:Z42" si="24">+C43+C50+C51</f>
        <v>158.5</v>
      </c>
      <c r="D42" s="27">
        <f t="shared" si="24"/>
        <v>2542.4</v>
      </c>
      <c r="E42" s="27">
        <f t="shared" si="24"/>
        <v>303.40000000000003</v>
      </c>
      <c r="F42" s="27">
        <f t="shared" si="24"/>
        <v>30</v>
      </c>
      <c r="G42" s="27">
        <f t="shared" si="24"/>
        <v>37.799999999999997</v>
      </c>
      <c r="H42" s="27">
        <f t="shared" si="24"/>
        <v>17.2</v>
      </c>
      <c r="I42" s="27">
        <f t="shared" si="24"/>
        <v>9924</v>
      </c>
      <c r="J42" s="27">
        <f t="shared" si="24"/>
        <v>34.799999999999997</v>
      </c>
      <c r="K42" s="27">
        <f t="shared" si="24"/>
        <v>238.9</v>
      </c>
      <c r="L42" s="27">
        <f t="shared" si="24"/>
        <v>18.899999999999999</v>
      </c>
      <c r="M42" s="27">
        <f t="shared" si="24"/>
        <v>156.80000000000001</v>
      </c>
      <c r="N42" s="27">
        <f>+N43+N50+N51</f>
        <v>1888.3</v>
      </c>
      <c r="O42" s="138">
        <f t="shared" si="24"/>
        <v>15351</v>
      </c>
      <c r="P42" s="27">
        <f t="shared" si="24"/>
        <v>183.38392584000002</v>
      </c>
      <c r="Q42" s="27">
        <f t="shared" si="24"/>
        <v>25.123125989999998</v>
      </c>
      <c r="R42" s="27">
        <f t="shared" si="24"/>
        <v>303.35354647000003</v>
      </c>
      <c r="S42" s="27">
        <f t="shared" si="24"/>
        <v>685.52563219000001</v>
      </c>
      <c r="T42" s="27">
        <f t="shared" si="24"/>
        <v>37.864003229999994</v>
      </c>
      <c r="U42" s="27">
        <f t="shared" si="24"/>
        <v>17.19411341</v>
      </c>
      <c r="V42" s="27">
        <f t="shared" si="24"/>
        <v>9923.9121978300009</v>
      </c>
      <c r="W42" s="27">
        <f t="shared" si="24"/>
        <v>15.973360313710781</v>
      </c>
      <c r="X42" s="27">
        <f t="shared" si="24"/>
        <v>16.606838361747293</v>
      </c>
      <c r="Y42" s="27">
        <f t="shared" si="24"/>
        <v>8.3454839467472954</v>
      </c>
      <c r="Z42" s="27">
        <f t="shared" si="24"/>
        <v>4518.0267982767473</v>
      </c>
      <c r="AA42" s="27">
        <f>+AA43+AA50+AA51</f>
        <v>5381.3481576720678</v>
      </c>
      <c r="AB42" s="32">
        <f>+AB43+AB50+AB51</f>
        <v>21116.657183531024</v>
      </c>
      <c r="AC42" s="32">
        <f t="shared" si="1"/>
        <v>-5765.6571835310242</v>
      </c>
      <c r="AD42" s="32">
        <f t="shared" si="23"/>
        <v>72.696165243295781</v>
      </c>
      <c r="AE42" s="135"/>
      <c r="AF42" s="136"/>
      <c r="AG42" s="136"/>
    </row>
    <row r="43" spans="2:33" ht="18" customHeight="1">
      <c r="B43" s="157" t="s">
        <v>127</v>
      </c>
      <c r="C43" s="27">
        <f t="shared" ref="C43:Z43" si="25">+C44+C48</f>
        <v>158.4</v>
      </c>
      <c r="D43" s="27">
        <f t="shared" si="25"/>
        <v>2542.4</v>
      </c>
      <c r="E43" s="27">
        <f t="shared" si="25"/>
        <v>30.1</v>
      </c>
      <c r="F43" s="27">
        <f t="shared" si="25"/>
        <v>30</v>
      </c>
      <c r="G43" s="27">
        <f t="shared" si="25"/>
        <v>37.799999999999997</v>
      </c>
      <c r="H43" s="27">
        <f t="shared" si="25"/>
        <v>17.2</v>
      </c>
      <c r="I43" s="27">
        <f t="shared" si="25"/>
        <v>9924</v>
      </c>
      <c r="J43" s="27">
        <f t="shared" si="25"/>
        <v>34.799999999999997</v>
      </c>
      <c r="K43" s="27">
        <f t="shared" si="25"/>
        <v>238.9</v>
      </c>
      <c r="L43" s="27">
        <f t="shared" si="25"/>
        <v>18.899999999999999</v>
      </c>
      <c r="M43" s="27">
        <f t="shared" si="25"/>
        <v>156.80000000000001</v>
      </c>
      <c r="N43" s="27">
        <f>+N44+N48</f>
        <v>1888.3</v>
      </c>
      <c r="O43" s="27">
        <f t="shared" si="25"/>
        <v>15077.6</v>
      </c>
      <c r="P43" s="27">
        <f t="shared" si="25"/>
        <v>183.33307884000001</v>
      </c>
      <c r="Q43" s="27">
        <f t="shared" si="25"/>
        <v>25.085475989999999</v>
      </c>
      <c r="R43" s="27">
        <f t="shared" si="25"/>
        <v>30.05773537</v>
      </c>
      <c r="S43" s="27">
        <f t="shared" si="25"/>
        <v>30.009282539999997</v>
      </c>
      <c r="T43" s="27">
        <f t="shared" si="25"/>
        <v>37.861253229999996</v>
      </c>
      <c r="U43" s="27">
        <f t="shared" si="25"/>
        <v>17.190513410000001</v>
      </c>
      <c r="V43" s="27">
        <f t="shared" si="25"/>
        <v>9923.9095228300012</v>
      </c>
      <c r="W43" s="27">
        <f t="shared" si="25"/>
        <v>15.95623971</v>
      </c>
      <c r="X43" s="27">
        <f t="shared" si="25"/>
        <v>16.57337656</v>
      </c>
      <c r="Y43" s="27">
        <f t="shared" si="25"/>
        <v>8.3120221450000003</v>
      </c>
      <c r="Z43" s="27">
        <f t="shared" si="25"/>
        <v>4517.9933364750004</v>
      </c>
      <c r="AA43" s="27">
        <f>+AA44+AA48</f>
        <v>3253.7381576720682</v>
      </c>
      <c r="AB43" s="27">
        <f>+AB44+AB48</f>
        <v>18060.019994772072</v>
      </c>
      <c r="AC43" s="27">
        <f t="shared" si="1"/>
        <v>-2982.4199947720717</v>
      </c>
      <c r="AD43" s="32">
        <f t="shared" si="23"/>
        <v>83.486064823652413</v>
      </c>
      <c r="AE43" s="135"/>
      <c r="AF43" s="136"/>
      <c r="AG43" s="136"/>
    </row>
    <row r="44" spans="2:33" ht="18" customHeight="1">
      <c r="B44" s="158" t="s">
        <v>128</v>
      </c>
      <c r="C44" s="27">
        <f t="shared" ref="C44:S44" si="26">SUM(C45:C47)</f>
        <v>0</v>
      </c>
      <c r="D44" s="27">
        <f t="shared" si="26"/>
        <v>2517.3000000000002</v>
      </c>
      <c r="E44" s="27">
        <f t="shared" si="26"/>
        <v>0</v>
      </c>
      <c r="F44" s="27">
        <f t="shared" si="26"/>
        <v>0</v>
      </c>
      <c r="G44" s="27">
        <f t="shared" si="26"/>
        <v>0</v>
      </c>
      <c r="H44" s="27">
        <f t="shared" si="26"/>
        <v>0</v>
      </c>
      <c r="I44" s="27">
        <f t="shared" si="26"/>
        <v>9923.9</v>
      </c>
      <c r="J44" s="27">
        <f t="shared" si="26"/>
        <v>0</v>
      </c>
      <c r="K44" s="27">
        <f t="shared" si="26"/>
        <v>0</v>
      </c>
      <c r="L44" s="27">
        <f t="shared" si="26"/>
        <v>0</v>
      </c>
      <c r="M44" s="27">
        <f t="shared" si="26"/>
        <v>0</v>
      </c>
      <c r="N44" s="27">
        <f>SUM(N45:N47)</f>
        <v>1771.3</v>
      </c>
      <c r="O44" s="140">
        <f>SUM(O45:O47)</f>
        <v>14212.5</v>
      </c>
      <c r="P44" s="27">
        <f t="shared" si="26"/>
        <v>0</v>
      </c>
      <c r="Q44" s="27">
        <f t="shared" si="26"/>
        <v>0</v>
      </c>
      <c r="R44" s="27">
        <f t="shared" si="26"/>
        <v>0</v>
      </c>
      <c r="S44" s="27">
        <f t="shared" si="26"/>
        <v>0</v>
      </c>
      <c r="T44" s="27">
        <f t="shared" ref="T44:AB44" si="27">SUM(T45:T47)</f>
        <v>0</v>
      </c>
      <c r="U44" s="27">
        <f t="shared" si="27"/>
        <v>0</v>
      </c>
      <c r="V44" s="27">
        <f t="shared" si="27"/>
        <v>9923.8588551000012</v>
      </c>
      <c r="W44" s="27">
        <f t="shared" si="27"/>
        <v>0</v>
      </c>
      <c r="X44" s="27">
        <f t="shared" si="27"/>
        <v>0</v>
      </c>
      <c r="Y44" s="27">
        <f t="shared" si="27"/>
        <v>0</v>
      </c>
      <c r="Z44" s="27">
        <f t="shared" si="27"/>
        <v>4500</v>
      </c>
      <c r="AA44" s="27">
        <f t="shared" si="27"/>
        <v>3237.4613849206394</v>
      </c>
      <c r="AB44" s="32">
        <f t="shared" si="27"/>
        <v>17661.320240020643</v>
      </c>
      <c r="AC44" s="159">
        <f t="shared" si="1"/>
        <v>-3448.8202400206428</v>
      </c>
      <c r="AD44" s="37">
        <f t="shared" si="23"/>
        <v>80.472466422948401</v>
      </c>
      <c r="AE44" s="135"/>
      <c r="AF44" s="136"/>
      <c r="AG44" s="136"/>
    </row>
    <row r="45" spans="2:33" ht="18" customHeight="1">
      <c r="B45" s="160" t="s">
        <v>129</v>
      </c>
      <c r="C45" s="36">
        <f>+'[1]TESORERIA '!P45</f>
        <v>0</v>
      </c>
      <c r="D45" s="36">
        <f>+'[1]TESORERIA '!P45</f>
        <v>0</v>
      </c>
      <c r="E45" s="36">
        <f>+'[1]TESORERIA '!R45</f>
        <v>0</v>
      </c>
      <c r="F45" s="36">
        <f>+'[1]TESORERIA '!S45</f>
        <v>0</v>
      </c>
      <c r="G45" s="36">
        <f>+'[1]TESORERIA '!T45</f>
        <v>0</v>
      </c>
      <c r="H45" s="36">
        <f>+'[1]TESORERIA '!U45</f>
        <v>0</v>
      </c>
      <c r="I45" s="36">
        <f>+'[1]TESORERIA '!V45</f>
        <v>9923.9</v>
      </c>
      <c r="J45" s="36">
        <f>+'[1]TESORERIA '!W45</f>
        <v>0</v>
      </c>
      <c r="K45" s="36">
        <f>+'[1]TESORERIA '!X45</f>
        <v>0</v>
      </c>
      <c r="L45" s="36">
        <f>+'[1]TESORERIA '!Y45</f>
        <v>0</v>
      </c>
      <c r="M45" s="36">
        <f>+'[1]TESORERIA '!Z45</f>
        <v>0</v>
      </c>
      <c r="N45" s="36">
        <f>+'[1]TESORERIA '!AA45</f>
        <v>0</v>
      </c>
      <c r="O45" s="142">
        <f>SUM(C45:N45)</f>
        <v>9923.9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37">
        <v>9923.8588551000012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f>SUM(P45:AA45)</f>
        <v>9923.8588551000012</v>
      </c>
      <c r="AC45" s="161">
        <f t="shared" si="1"/>
        <v>4.1144899998471374E-2</v>
      </c>
      <c r="AD45" s="37">
        <f t="shared" si="23"/>
        <v>100.00041460585645</v>
      </c>
      <c r="AE45" s="135"/>
      <c r="AF45" s="136"/>
      <c r="AG45" s="136"/>
    </row>
    <row r="46" spans="2:33" ht="18" customHeight="1">
      <c r="B46" s="160" t="s">
        <v>130</v>
      </c>
      <c r="C46" s="36">
        <f>+'[1]TESORERIA '!P46</f>
        <v>0</v>
      </c>
      <c r="D46" s="36">
        <f>+'[1]TESORERIA '!Q46</f>
        <v>2517.3000000000002</v>
      </c>
      <c r="E46" s="36">
        <f>+'[1]TESORERIA '!R46</f>
        <v>0</v>
      </c>
      <c r="F46" s="36">
        <f>+'[1]TESORERIA '!S46</f>
        <v>0</v>
      </c>
      <c r="G46" s="36">
        <f>+'[1]TESORERIA '!T46</f>
        <v>0</v>
      </c>
      <c r="H46" s="36">
        <f>+'[1]TESORERIA '!U46</f>
        <v>0</v>
      </c>
      <c r="I46" s="36">
        <f>+'[1]TESORERIA '!V46</f>
        <v>0</v>
      </c>
      <c r="J46" s="36">
        <f>+'[1]TESORERIA '!W46</f>
        <v>0</v>
      </c>
      <c r="K46" s="36">
        <f>+'[1]TESORERIA '!X46</f>
        <v>0</v>
      </c>
      <c r="L46" s="36">
        <f>+'[1]TESORERIA '!Y46</f>
        <v>0</v>
      </c>
      <c r="M46" s="36">
        <f>+'[1]TESORERIA '!Z46</f>
        <v>0</v>
      </c>
      <c r="N46" s="36">
        <f>+'[1]TESORERIA '!AA46</f>
        <v>1271.3</v>
      </c>
      <c r="O46" s="142">
        <f>SUM(C46:N46)</f>
        <v>3788.6000000000004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>
        <v>3237.4613849206394</v>
      </c>
      <c r="AB46" s="37">
        <f>SUM(P46:AA46)</f>
        <v>3237.4613849206394</v>
      </c>
      <c r="AC46" s="161">
        <f t="shared" si="1"/>
        <v>551.13861507936099</v>
      </c>
      <c r="AD46" s="37">
        <f t="shared" si="23"/>
        <v>117.02378961634692</v>
      </c>
      <c r="AE46" s="162"/>
      <c r="AF46" s="136"/>
      <c r="AG46" s="136"/>
    </row>
    <row r="47" spans="2:33" ht="18" customHeight="1">
      <c r="B47" s="160" t="s">
        <v>131</v>
      </c>
      <c r="C47" s="36">
        <f>+'[1]TESORERIA '!P47</f>
        <v>0</v>
      </c>
      <c r="D47" s="36">
        <f>+'[1]TESORERIA '!Q47</f>
        <v>0</v>
      </c>
      <c r="E47" s="36">
        <f>+'[1]TESORERIA '!R47</f>
        <v>0</v>
      </c>
      <c r="F47" s="36">
        <f>+'[1]TESORERIA '!S47</f>
        <v>0</v>
      </c>
      <c r="G47" s="36">
        <f>+'[1]TESORERIA '!T47</f>
        <v>0</v>
      </c>
      <c r="H47" s="36">
        <f>+'[1]TESORERIA '!U47</f>
        <v>0</v>
      </c>
      <c r="I47" s="36">
        <f>+'[1]TESORERIA '!V47</f>
        <v>0</v>
      </c>
      <c r="J47" s="36">
        <f>+'[1]TESORERIA '!W47</f>
        <v>0</v>
      </c>
      <c r="K47" s="36">
        <f>+'[1]TESORERIA '!X47</f>
        <v>0</v>
      </c>
      <c r="L47" s="36">
        <f>+'[1]TESORERIA '!Y47</f>
        <v>0</v>
      </c>
      <c r="M47" s="36">
        <f>+'[1]TESORERIA '!Z47</f>
        <v>0</v>
      </c>
      <c r="N47" s="36">
        <f>+'[1]TESORERIA '!AA47</f>
        <v>500</v>
      </c>
      <c r="O47" s="142">
        <f>SUM(C47:N47)</f>
        <v>500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</v>
      </c>
      <c r="V47" s="36">
        <v>0</v>
      </c>
      <c r="W47" s="36">
        <v>0</v>
      </c>
      <c r="X47" s="36">
        <v>0</v>
      </c>
      <c r="Y47" s="36">
        <v>0</v>
      </c>
      <c r="Z47" s="36">
        <v>4500</v>
      </c>
      <c r="AA47" s="37">
        <v>0</v>
      </c>
      <c r="AB47" s="37">
        <f>SUM(P47:AA47)</f>
        <v>4500</v>
      </c>
      <c r="AC47" s="161">
        <f t="shared" si="1"/>
        <v>-4000</v>
      </c>
      <c r="AD47" s="37">
        <f t="shared" si="23"/>
        <v>11.111111111111111</v>
      </c>
      <c r="AE47" s="135"/>
      <c r="AF47" s="136"/>
      <c r="AG47" s="136"/>
    </row>
    <row r="48" spans="2:33" ht="18" customHeight="1">
      <c r="B48" s="163" t="s">
        <v>132</v>
      </c>
      <c r="C48" s="27">
        <f t="shared" ref="C48:M48" si="28">SUM(C49:C49)</f>
        <v>158.4</v>
      </c>
      <c r="D48" s="27">
        <f t="shared" si="28"/>
        <v>25.1</v>
      </c>
      <c r="E48" s="27">
        <f t="shared" si="28"/>
        <v>30.1</v>
      </c>
      <c r="F48" s="27">
        <f t="shared" si="28"/>
        <v>30</v>
      </c>
      <c r="G48" s="27">
        <f t="shared" si="28"/>
        <v>37.799999999999997</v>
      </c>
      <c r="H48" s="27">
        <f t="shared" si="28"/>
        <v>17.2</v>
      </c>
      <c r="I48" s="27">
        <f t="shared" si="28"/>
        <v>0.1</v>
      </c>
      <c r="J48" s="27">
        <f t="shared" si="28"/>
        <v>34.799999999999997</v>
      </c>
      <c r="K48" s="27">
        <f t="shared" si="28"/>
        <v>238.9</v>
      </c>
      <c r="L48" s="27">
        <f t="shared" si="28"/>
        <v>18.899999999999999</v>
      </c>
      <c r="M48" s="27">
        <f t="shared" si="28"/>
        <v>156.80000000000001</v>
      </c>
      <c r="N48" s="27">
        <f>SUM(N49:N49)</f>
        <v>117</v>
      </c>
      <c r="O48" s="140">
        <f>SUM(O49:O49)</f>
        <v>865.09999999999991</v>
      </c>
      <c r="P48" s="27">
        <f>+P49</f>
        <v>183.33307884000001</v>
      </c>
      <c r="Q48" s="27">
        <f t="shared" ref="Q48:Z48" si="29">+Q49</f>
        <v>25.085475989999999</v>
      </c>
      <c r="R48" s="27">
        <f t="shared" si="29"/>
        <v>30.05773537</v>
      </c>
      <c r="S48" s="27">
        <f t="shared" si="29"/>
        <v>30.009282539999997</v>
      </c>
      <c r="T48" s="27">
        <f t="shared" si="29"/>
        <v>37.861253229999996</v>
      </c>
      <c r="U48" s="27">
        <f t="shared" si="29"/>
        <v>17.190513410000001</v>
      </c>
      <c r="V48" s="27">
        <f t="shared" si="29"/>
        <v>5.0667730000000001E-2</v>
      </c>
      <c r="W48" s="27">
        <f t="shared" si="29"/>
        <v>15.95623971</v>
      </c>
      <c r="X48" s="27">
        <f t="shared" si="29"/>
        <v>16.57337656</v>
      </c>
      <c r="Y48" s="27">
        <f t="shared" si="29"/>
        <v>8.3120221450000003</v>
      </c>
      <c r="Z48" s="27">
        <f t="shared" si="29"/>
        <v>17.993336475000003</v>
      </c>
      <c r="AA48" s="27">
        <f>+AA49</f>
        <v>16.27677275142857</v>
      </c>
      <c r="AB48" s="27">
        <f>SUM(AB49:AB49)</f>
        <v>398.69975475142849</v>
      </c>
      <c r="AC48" s="27">
        <f t="shared" si="1"/>
        <v>466.40024524857142</v>
      </c>
      <c r="AD48" s="32">
        <f t="shared" si="23"/>
        <v>216.98031907226812</v>
      </c>
      <c r="AE48" s="135"/>
      <c r="AF48" s="136"/>
      <c r="AG48" s="136"/>
    </row>
    <row r="49" spans="2:33" ht="18" customHeight="1">
      <c r="B49" s="160" t="s">
        <v>133</v>
      </c>
      <c r="C49" s="36">
        <f>+'[1]TESORERIA '!P49</f>
        <v>158.4</v>
      </c>
      <c r="D49" s="36">
        <f>+'[1]TESORERIA '!Q49</f>
        <v>25.1</v>
      </c>
      <c r="E49" s="36">
        <f>+'[1]TESORERIA '!R49</f>
        <v>30.1</v>
      </c>
      <c r="F49" s="36">
        <f>+'[1]TESORERIA '!S49</f>
        <v>30</v>
      </c>
      <c r="G49" s="36">
        <f>+'[1]TESORERIA '!T49</f>
        <v>37.799999999999997</v>
      </c>
      <c r="H49" s="36">
        <f>+'[1]TESORERIA '!U49</f>
        <v>17.2</v>
      </c>
      <c r="I49" s="36">
        <f>+'[1]TESORERIA '!V49</f>
        <v>0.1</v>
      </c>
      <c r="J49" s="36">
        <f>+'[1]TESORERIA '!W49</f>
        <v>34.799999999999997</v>
      </c>
      <c r="K49" s="36">
        <f>+'[1]TESORERIA '!X49</f>
        <v>238.9</v>
      </c>
      <c r="L49" s="36">
        <f>+'[1]TESORERIA '!Y49</f>
        <v>18.899999999999999</v>
      </c>
      <c r="M49" s="36">
        <f>+'[1]TESORERIA '!Z49</f>
        <v>156.80000000000001</v>
      </c>
      <c r="N49" s="36">
        <f>+'[1]TESORERIA '!AA49</f>
        <v>117</v>
      </c>
      <c r="O49" s="142">
        <f>SUM(C49:N49)</f>
        <v>865.09999999999991</v>
      </c>
      <c r="P49" s="164">
        <v>183.33307884000001</v>
      </c>
      <c r="Q49" s="164">
        <v>25.085475989999999</v>
      </c>
      <c r="R49" s="164">
        <v>30.05773537</v>
      </c>
      <c r="S49" s="164">
        <v>30.009282539999997</v>
      </c>
      <c r="T49" s="164">
        <v>37.861253229999996</v>
      </c>
      <c r="U49" s="164">
        <v>17.190513410000001</v>
      </c>
      <c r="V49" s="164">
        <v>5.0667730000000001E-2</v>
      </c>
      <c r="W49" s="164">
        <v>15.95623971</v>
      </c>
      <c r="X49" s="164">
        <v>16.57337656</v>
      </c>
      <c r="Y49" s="164">
        <v>8.3120221450000003</v>
      </c>
      <c r="Z49" s="164">
        <v>17.993336475000003</v>
      </c>
      <c r="AA49" s="165">
        <v>16.27677275142857</v>
      </c>
      <c r="AB49" s="37">
        <f>SUM(P49:AA49)</f>
        <v>398.69975475142849</v>
      </c>
      <c r="AC49" s="37">
        <f t="shared" si="1"/>
        <v>466.40024524857142</v>
      </c>
      <c r="AD49" s="37">
        <f t="shared" si="23"/>
        <v>216.98031907226812</v>
      </c>
      <c r="AE49" s="135"/>
      <c r="AF49" s="136"/>
      <c r="AG49" s="136"/>
    </row>
    <row r="50" spans="2:33" ht="18" customHeight="1">
      <c r="B50" s="163" t="s">
        <v>72</v>
      </c>
      <c r="C50" s="166">
        <f>+'[1]TESORERIA '!P50</f>
        <v>0.1</v>
      </c>
      <c r="D50" s="166">
        <f>+'[1]TESORERIA '!Q50</f>
        <v>0</v>
      </c>
      <c r="E50" s="166">
        <f>+'[1]TESORERIA '!R50</f>
        <v>0</v>
      </c>
      <c r="F50" s="166">
        <f>+'[1]TESORERIA '!S50</f>
        <v>0</v>
      </c>
      <c r="G50" s="166">
        <f>+'[1]TESORERIA '!T50</f>
        <v>0</v>
      </c>
      <c r="H50" s="166">
        <f>+'[1]TESORERIA '!U50</f>
        <v>0</v>
      </c>
      <c r="I50" s="166">
        <f>+'[1]TESORERIA '!V50</f>
        <v>0</v>
      </c>
      <c r="J50" s="166">
        <f>+'[1]TESORERIA '!W50</f>
        <v>0</v>
      </c>
      <c r="K50" s="166">
        <f>+'[1]TESORERIA '!X50</f>
        <v>0</v>
      </c>
      <c r="L50" s="166">
        <f>+'[1]TESORERIA '!Y50</f>
        <v>0</v>
      </c>
      <c r="M50" s="166">
        <f>+'[1]TESORERIA '!Z50</f>
        <v>0</v>
      </c>
      <c r="N50" s="166">
        <f>+'[1]TESORERIA '!AA50</f>
        <v>0</v>
      </c>
      <c r="O50" s="138">
        <f>SUM(C50:N50)</f>
        <v>0.1</v>
      </c>
      <c r="P50" s="167">
        <v>5.0847000000000003E-2</v>
      </c>
      <c r="Q50" s="167">
        <v>3.7650000000000003E-2</v>
      </c>
      <c r="R50" s="167">
        <v>7.2500000000000004E-3</v>
      </c>
      <c r="S50" s="167">
        <v>2.2029900000000002E-2</v>
      </c>
      <c r="T50" s="167">
        <v>2.7499999999999998E-3</v>
      </c>
      <c r="U50" s="167">
        <v>3.5999999999999999E-3</v>
      </c>
      <c r="V50" s="167">
        <v>2.6749999999999999E-3</v>
      </c>
      <c r="W50" s="167">
        <v>1.7120603710781643E-2</v>
      </c>
      <c r="X50" s="167">
        <v>3.3461801747294413E-2</v>
      </c>
      <c r="Y50" s="167">
        <v>3.3461801747294413E-2</v>
      </c>
      <c r="Z50" s="167">
        <v>3.3461801747294413E-2</v>
      </c>
      <c r="AA50" s="168">
        <v>0</v>
      </c>
      <c r="AB50" s="32">
        <f>SUM(P50:AA50)</f>
        <v>0.24430790895266488</v>
      </c>
      <c r="AC50" s="32">
        <f t="shared" si="1"/>
        <v>-0.14430790895266488</v>
      </c>
      <c r="AD50" s="32">
        <f t="shared" si="23"/>
        <v>40.931953627164482</v>
      </c>
      <c r="AE50" s="135"/>
      <c r="AF50" s="136"/>
      <c r="AG50" s="136"/>
    </row>
    <row r="51" spans="2:33" ht="18" customHeight="1">
      <c r="B51" s="163" t="s">
        <v>73</v>
      </c>
      <c r="C51" s="166">
        <f>+'[1]TESORERIA '!P51</f>
        <v>0</v>
      </c>
      <c r="D51" s="166">
        <f>+'[1]TESORERIA '!P51</f>
        <v>0</v>
      </c>
      <c r="E51" s="166">
        <f>+'[1]TESORERIA '!R51</f>
        <v>273.3</v>
      </c>
      <c r="F51" s="166">
        <f>+'[1]TESORERIA '!S51</f>
        <v>0</v>
      </c>
      <c r="G51" s="166">
        <f>+'[1]TESORERIA '!T51</f>
        <v>0</v>
      </c>
      <c r="H51" s="166">
        <f>+'[1]TESORERIA '!U51</f>
        <v>0</v>
      </c>
      <c r="I51" s="166">
        <f>+'[1]TESORERIA '!V51</f>
        <v>0</v>
      </c>
      <c r="J51" s="166">
        <f>+'[1]TESORERIA '!W51</f>
        <v>0</v>
      </c>
      <c r="K51" s="166">
        <f>+'[1]TESORERIA '!X51</f>
        <v>0</v>
      </c>
      <c r="L51" s="166">
        <f>+'[1]TESORERIA '!Y51</f>
        <v>0</v>
      </c>
      <c r="M51" s="166">
        <f>+'[1]TESORERIA '!Z51</f>
        <v>0</v>
      </c>
      <c r="N51" s="166">
        <f>+'[1]TESORERIA '!AA51</f>
        <v>0</v>
      </c>
      <c r="O51" s="138">
        <f>SUM(C51:N51)</f>
        <v>273.3</v>
      </c>
      <c r="P51" s="140">
        <v>0</v>
      </c>
      <c r="Q51" s="140">
        <v>0</v>
      </c>
      <c r="R51" s="140">
        <v>273.28856110000004</v>
      </c>
      <c r="S51" s="140">
        <v>655.49431975000005</v>
      </c>
      <c r="T51" s="140">
        <v>0</v>
      </c>
      <c r="U51" s="140">
        <v>0</v>
      </c>
      <c r="V51" s="140">
        <v>0</v>
      </c>
      <c r="W51" s="140">
        <v>0</v>
      </c>
      <c r="X51" s="140">
        <v>0</v>
      </c>
      <c r="Y51" s="140">
        <v>0</v>
      </c>
      <c r="Z51" s="140">
        <v>0</v>
      </c>
      <c r="AA51" s="138">
        <v>2127.61</v>
      </c>
      <c r="AB51" s="138">
        <f>SUM(P51:AA51)</f>
        <v>3056.3928808500004</v>
      </c>
      <c r="AC51" s="138">
        <f t="shared" si="1"/>
        <v>-2783.0928808500003</v>
      </c>
      <c r="AD51" s="138">
        <v>0</v>
      </c>
      <c r="AE51" s="135"/>
      <c r="AF51" s="136"/>
      <c r="AG51" s="136"/>
    </row>
    <row r="52" spans="2:33" ht="18" customHeight="1">
      <c r="B52" s="147" t="s">
        <v>134</v>
      </c>
      <c r="C52" s="27">
        <f t="shared" ref="C52:M52" si="30">+C53+C56</f>
        <v>0</v>
      </c>
      <c r="D52" s="27">
        <f t="shared" si="30"/>
        <v>31.4</v>
      </c>
      <c r="E52" s="27">
        <f t="shared" si="30"/>
        <v>3.8</v>
      </c>
      <c r="F52" s="27">
        <f t="shared" si="30"/>
        <v>0</v>
      </c>
      <c r="G52" s="27">
        <f t="shared" si="30"/>
        <v>0</v>
      </c>
      <c r="H52" s="27">
        <f t="shared" si="30"/>
        <v>26.4</v>
      </c>
      <c r="I52" s="27">
        <f t="shared" si="30"/>
        <v>0</v>
      </c>
      <c r="J52" s="27">
        <f t="shared" si="30"/>
        <v>0</v>
      </c>
      <c r="K52" s="27">
        <f t="shared" si="30"/>
        <v>33.4</v>
      </c>
      <c r="L52" s="27">
        <f t="shared" si="30"/>
        <v>0</v>
      </c>
      <c r="M52" s="27">
        <f t="shared" si="30"/>
        <v>0</v>
      </c>
      <c r="N52" s="27">
        <f>+N53+N56</f>
        <v>0</v>
      </c>
      <c r="O52" s="138">
        <f>SUM(C52:N52)</f>
        <v>95</v>
      </c>
      <c r="P52" s="32">
        <f t="shared" ref="P52:Z52" si="31">+P53+P56</f>
        <v>0</v>
      </c>
      <c r="Q52" s="32">
        <f t="shared" si="31"/>
        <v>31.365300000000001</v>
      </c>
      <c r="R52" s="32">
        <f t="shared" si="31"/>
        <v>3.8259877999999996</v>
      </c>
      <c r="S52" s="32">
        <f t="shared" si="31"/>
        <v>0</v>
      </c>
      <c r="T52" s="32">
        <f t="shared" si="31"/>
        <v>0</v>
      </c>
      <c r="U52" s="32">
        <f t="shared" si="31"/>
        <v>26.462739489999997</v>
      </c>
      <c r="V52" s="32">
        <f t="shared" si="31"/>
        <v>0</v>
      </c>
      <c r="W52" s="32">
        <f>+W53+W56</f>
        <v>0</v>
      </c>
      <c r="X52" s="32">
        <f>+X53+X56</f>
        <v>0</v>
      </c>
      <c r="Y52" s="32">
        <f>+Y53+Y56</f>
        <v>0</v>
      </c>
      <c r="Z52" s="32">
        <f t="shared" si="31"/>
        <v>0</v>
      </c>
      <c r="AA52" s="32">
        <f>+AA53+AA56</f>
        <v>0</v>
      </c>
      <c r="AB52" s="32">
        <f>+AB53+AB56</f>
        <v>61.654027289999995</v>
      </c>
      <c r="AC52" s="32">
        <f t="shared" si="1"/>
        <v>33.345972710000005</v>
      </c>
      <c r="AD52" s="32">
        <v>0</v>
      </c>
      <c r="AE52" s="135"/>
      <c r="AF52" s="136"/>
      <c r="AG52" s="136"/>
    </row>
    <row r="53" spans="2:33" ht="18" customHeight="1">
      <c r="B53" s="169" t="s">
        <v>135</v>
      </c>
      <c r="C53" s="170">
        <f t="shared" ref="C53:Z53" si="32">+C54+C55</f>
        <v>0</v>
      </c>
      <c r="D53" s="170">
        <f t="shared" si="32"/>
        <v>31.4</v>
      </c>
      <c r="E53" s="170">
        <f t="shared" si="32"/>
        <v>3.8</v>
      </c>
      <c r="F53" s="170">
        <f t="shared" si="32"/>
        <v>0</v>
      </c>
      <c r="G53" s="170">
        <f t="shared" si="32"/>
        <v>0</v>
      </c>
      <c r="H53" s="170">
        <f t="shared" si="32"/>
        <v>26.4</v>
      </c>
      <c r="I53" s="170">
        <f t="shared" si="32"/>
        <v>0</v>
      </c>
      <c r="J53" s="170">
        <f t="shared" si="32"/>
        <v>0</v>
      </c>
      <c r="K53" s="170">
        <f t="shared" si="32"/>
        <v>33.4</v>
      </c>
      <c r="L53" s="170">
        <f t="shared" si="32"/>
        <v>0</v>
      </c>
      <c r="M53" s="170">
        <f t="shared" si="32"/>
        <v>0</v>
      </c>
      <c r="N53" s="170">
        <f>+N54+N55</f>
        <v>0</v>
      </c>
      <c r="O53" s="171">
        <f t="shared" si="32"/>
        <v>95</v>
      </c>
      <c r="P53" s="170">
        <f t="shared" si="32"/>
        <v>0</v>
      </c>
      <c r="Q53" s="170">
        <f t="shared" si="32"/>
        <v>31.365300000000001</v>
      </c>
      <c r="R53" s="170">
        <f t="shared" si="32"/>
        <v>3.8259877999999996</v>
      </c>
      <c r="S53" s="170">
        <f t="shared" si="32"/>
        <v>0</v>
      </c>
      <c r="T53" s="170">
        <f t="shared" si="32"/>
        <v>0</v>
      </c>
      <c r="U53" s="170">
        <f t="shared" si="32"/>
        <v>26.462739489999997</v>
      </c>
      <c r="V53" s="170">
        <f t="shared" si="32"/>
        <v>0</v>
      </c>
      <c r="W53" s="170">
        <f>+W54+W55</f>
        <v>0</v>
      </c>
      <c r="X53" s="170">
        <f>+X54+X55</f>
        <v>0</v>
      </c>
      <c r="Y53" s="170">
        <f>+Y54+Y55</f>
        <v>0</v>
      </c>
      <c r="Z53" s="170">
        <f t="shared" si="32"/>
        <v>0</v>
      </c>
      <c r="AA53" s="170">
        <f>+AA54+AA55</f>
        <v>0</v>
      </c>
      <c r="AB53" s="170">
        <f>SUM(P53:AA53)</f>
        <v>61.654027289999995</v>
      </c>
      <c r="AC53" s="170">
        <f t="shared" si="1"/>
        <v>33.345972710000005</v>
      </c>
      <c r="AD53" s="170">
        <v>0</v>
      </c>
      <c r="AE53" s="135"/>
      <c r="AF53" s="136"/>
      <c r="AG53" s="136"/>
    </row>
    <row r="54" spans="2:33" ht="18" customHeight="1">
      <c r="B54" s="172" t="s">
        <v>136</v>
      </c>
      <c r="C54" s="36">
        <f>+'[1]TESORERIA '!P56</f>
        <v>0</v>
      </c>
      <c r="D54" s="36">
        <f>+'[1]TESORERIA '!Q56</f>
        <v>31.4</v>
      </c>
      <c r="E54" s="36">
        <f>+'[1]TESORERIA '!R56</f>
        <v>3.8</v>
      </c>
      <c r="F54" s="36">
        <f>+'[1]TESORERIA '!S56</f>
        <v>0</v>
      </c>
      <c r="G54" s="36">
        <f>+'[1]TESORERIA '!T56</f>
        <v>0</v>
      </c>
      <c r="H54" s="36">
        <f>+'[1]TESORERIA '!U56</f>
        <v>26.4</v>
      </c>
      <c r="I54" s="36">
        <f>+'[1]TESORERIA '!V56</f>
        <v>0</v>
      </c>
      <c r="J54" s="36">
        <f>+'[1]TESORERIA '!W56</f>
        <v>0</v>
      </c>
      <c r="K54" s="36">
        <f>+'[1]TESORERIA '!X56</f>
        <v>33.4</v>
      </c>
      <c r="L54" s="36">
        <f>+'[1]TESORERIA '!Y56</f>
        <v>0</v>
      </c>
      <c r="M54" s="36">
        <f>+'[1]TESORERIA '!Z56</f>
        <v>0</v>
      </c>
      <c r="N54" s="36">
        <f>+'[1]TESORERIA '!AA56</f>
        <v>0</v>
      </c>
      <c r="O54" s="142">
        <f>SUM(C54:N54)</f>
        <v>95</v>
      </c>
      <c r="P54" s="36">
        <v>0</v>
      </c>
      <c r="Q54" s="36">
        <v>31.365300000000001</v>
      </c>
      <c r="R54" s="36">
        <v>3.8259877999999996</v>
      </c>
      <c r="S54" s="36">
        <v>0</v>
      </c>
      <c r="T54" s="36">
        <v>0</v>
      </c>
      <c r="U54" s="36">
        <v>26.462739489999997</v>
      </c>
      <c r="V54" s="36">
        <v>0</v>
      </c>
      <c r="W54" s="36">
        <v>0</v>
      </c>
      <c r="X54" s="36">
        <v>0</v>
      </c>
      <c r="Y54" s="36">
        <v>0</v>
      </c>
      <c r="Z54" s="36">
        <v>0</v>
      </c>
      <c r="AA54" s="36">
        <v>0</v>
      </c>
      <c r="AB54" s="37">
        <f>SUM(P54:AA54)</f>
        <v>61.654027289999995</v>
      </c>
      <c r="AC54" s="37">
        <f t="shared" si="1"/>
        <v>33.345972710000005</v>
      </c>
      <c r="AD54" s="37">
        <v>0</v>
      </c>
      <c r="AE54" s="135"/>
      <c r="AF54" s="136"/>
      <c r="AG54" s="136"/>
    </row>
    <row r="55" spans="2:33" ht="18" customHeight="1">
      <c r="B55" s="172" t="s">
        <v>137</v>
      </c>
      <c r="C55" s="36">
        <f>+'[1]TESORERIA '!P57</f>
        <v>0</v>
      </c>
      <c r="D55" s="36">
        <f>+'[1]TESORERIA '!P57</f>
        <v>0</v>
      </c>
      <c r="E55" s="36">
        <f>+'[1]TESORERIA '!R57</f>
        <v>0</v>
      </c>
      <c r="F55" s="36">
        <f>+'[1]TESORERIA '!S57</f>
        <v>0</v>
      </c>
      <c r="G55" s="36">
        <f>+'[1]TESORERIA '!T57</f>
        <v>0</v>
      </c>
      <c r="H55" s="36">
        <f>+'[1]TESORERIA '!U57</f>
        <v>0</v>
      </c>
      <c r="I55" s="36">
        <f>+'[1]TESORERIA '!V57</f>
        <v>0</v>
      </c>
      <c r="J55" s="36">
        <f>+'[1]TESORERIA '!W57</f>
        <v>0</v>
      </c>
      <c r="K55" s="36">
        <f>+'[1]TESORERIA '!X57</f>
        <v>0</v>
      </c>
      <c r="L55" s="36">
        <f>+'[1]TESORERIA '!Y57</f>
        <v>0</v>
      </c>
      <c r="M55" s="36">
        <f>+'[1]TESORERIA '!Z57</f>
        <v>0</v>
      </c>
      <c r="N55" s="36">
        <f>+'[1]TESORERIA '!AA57</f>
        <v>0</v>
      </c>
      <c r="O55" s="142">
        <f>SUM(C55:N55)</f>
        <v>0</v>
      </c>
      <c r="P55" s="36">
        <v>0</v>
      </c>
      <c r="Q55" s="36">
        <v>0</v>
      </c>
      <c r="R55" s="36">
        <v>0</v>
      </c>
      <c r="S55" s="36">
        <v>0</v>
      </c>
      <c r="T55" s="36">
        <v>0</v>
      </c>
      <c r="U55" s="36">
        <v>0</v>
      </c>
      <c r="V55" s="36">
        <v>0</v>
      </c>
      <c r="W55" s="36">
        <v>0</v>
      </c>
      <c r="X55" s="36">
        <v>0</v>
      </c>
      <c r="Y55" s="36">
        <v>0</v>
      </c>
      <c r="Z55" s="36">
        <v>0</v>
      </c>
      <c r="AA55" s="36">
        <v>0</v>
      </c>
      <c r="AB55" s="37">
        <f>SUM(P55:AA55)</f>
        <v>0</v>
      </c>
      <c r="AC55" s="37">
        <f t="shared" si="1"/>
        <v>0</v>
      </c>
      <c r="AD55" s="37">
        <v>0</v>
      </c>
      <c r="AE55" s="135"/>
      <c r="AF55" s="136"/>
      <c r="AG55" s="136"/>
    </row>
    <row r="56" spans="2:33" ht="18" customHeight="1">
      <c r="B56" s="173" t="s">
        <v>138</v>
      </c>
      <c r="C56" s="36">
        <f>+'[1]TESORERIA '!P58</f>
        <v>0</v>
      </c>
      <c r="D56" s="36">
        <f>+'[1]TESORERIA '!P58</f>
        <v>0</v>
      </c>
      <c r="E56" s="36">
        <f>+'[1]TESORERIA '!R58</f>
        <v>0</v>
      </c>
      <c r="F56" s="36">
        <f>+'[1]TESORERIA '!S58</f>
        <v>0</v>
      </c>
      <c r="G56" s="36">
        <f>+'[1]TESORERIA '!T58</f>
        <v>0</v>
      </c>
      <c r="H56" s="36">
        <f>+'[1]TESORERIA '!U58</f>
        <v>0</v>
      </c>
      <c r="I56" s="36">
        <f>+'[1]TESORERIA '!V58</f>
        <v>0</v>
      </c>
      <c r="J56" s="36">
        <f>+'[1]TESORERIA '!W58</f>
        <v>0</v>
      </c>
      <c r="K56" s="36">
        <f>+'[1]TESORERIA '!X58</f>
        <v>0</v>
      </c>
      <c r="L56" s="36">
        <f>+'[1]TESORERIA '!Y58</f>
        <v>0</v>
      </c>
      <c r="M56" s="36">
        <f>+'[1]TESORERIA '!Z58</f>
        <v>0</v>
      </c>
      <c r="N56" s="36">
        <f>+'[1]TESORERIA '!AA58</f>
        <v>0</v>
      </c>
      <c r="O56" s="142">
        <f>SUM(C56:N56)</f>
        <v>0</v>
      </c>
      <c r="P56" s="36">
        <v>0</v>
      </c>
      <c r="Q56" s="36">
        <v>0</v>
      </c>
      <c r="R56" s="36">
        <v>0</v>
      </c>
      <c r="S56" s="36">
        <v>0</v>
      </c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6">
        <v>0</v>
      </c>
      <c r="AB56" s="37">
        <f>SUM(P56:AA56)</f>
        <v>0</v>
      </c>
      <c r="AC56" s="37">
        <f t="shared" si="1"/>
        <v>0</v>
      </c>
      <c r="AD56" s="37">
        <v>0</v>
      </c>
      <c r="AE56" s="135"/>
      <c r="AF56" s="136"/>
      <c r="AG56" s="136"/>
    </row>
    <row r="57" spans="2:33" ht="27.75" customHeight="1" thickBot="1">
      <c r="B57" s="174" t="s">
        <v>139</v>
      </c>
      <c r="C57" s="68">
        <f t="shared" ref="C57:AB57" si="33">+C52+C9</f>
        <v>741</v>
      </c>
      <c r="D57" s="68">
        <f t="shared" si="33"/>
        <v>3133.4</v>
      </c>
      <c r="E57" s="68">
        <f t="shared" si="33"/>
        <v>1601.2</v>
      </c>
      <c r="F57" s="68">
        <f t="shared" si="33"/>
        <v>644.9</v>
      </c>
      <c r="G57" s="68">
        <f t="shared" si="33"/>
        <v>589.5</v>
      </c>
      <c r="H57" s="68">
        <f t="shared" si="33"/>
        <v>1511.3</v>
      </c>
      <c r="I57" s="68">
        <f t="shared" si="33"/>
        <v>10575.5</v>
      </c>
      <c r="J57" s="68">
        <f t="shared" si="33"/>
        <v>635.09999999999991</v>
      </c>
      <c r="K57" s="68">
        <f t="shared" si="33"/>
        <v>1165.7000000000003</v>
      </c>
      <c r="L57" s="68">
        <f t="shared" si="33"/>
        <v>1337.5</v>
      </c>
      <c r="M57" s="68">
        <f t="shared" si="33"/>
        <v>2169.5</v>
      </c>
      <c r="N57" s="175">
        <f t="shared" si="33"/>
        <v>9978.1999999999989</v>
      </c>
      <c r="O57" s="68">
        <f t="shared" si="33"/>
        <v>34082.800000000003</v>
      </c>
      <c r="P57" s="176">
        <f t="shared" si="33"/>
        <v>890.88730696457924</v>
      </c>
      <c r="Q57" s="68">
        <f t="shared" si="33"/>
        <v>741.29647158462649</v>
      </c>
      <c r="R57" s="68">
        <f t="shared" si="33"/>
        <v>1728.870694617623</v>
      </c>
      <c r="S57" s="68">
        <f t="shared" si="33"/>
        <v>1433.5010842314246</v>
      </c>
      <c r="T57" s="68">
        <f t="shared" si="33"/>
        <v>718.0628111701717</v>
      </c>
      <c r="U57" s="68">
        <f t="shared" si="33"/>
        <v>1634.2577598042978</v>
      </c>
      <c r="V57" s="68">
        <f t="shared" si="33"/>
        <v>10698.093626443504</v>
      </c>
      <c r="W57" s="68">
        <f t="shared" si="33"/>
        <v>938.08428015818299</v>
      </c>
      <c r="X57" s="68">
        <f t="shared" si="33"/>
        <v>985.30396351591185</v>
      </c>
      <c r="Y57" s="68">
        <f t="shared" si="33"/>
        <v>2046.4361894355613</v>
      </c>
      <c r="Z57" s="68">
        <f t="shared" si="33"/>
        <v>16082.739924285455</v>
      </c>
      <c r="AA57" s="68">
        <f t="shared" si="33"/>
        <v>16676.876635688961</v>
      </c>
      <c r="AB57" s="68">
        <f t="shared" si="33"/>
        <v>54574.410747900307</v>
      </c>
      <c r="AC57" s="68">
        <f t="shared" si="1"/>
        <v>-20491.610747900304</v>
      </c>
      <c r="AD57" s="68">
        <f t="shared" si="23"/>
        <v>62.451979843522729</v>
      </c>
      <c r="AE57" s="135"/>
      <c r="AF57" s="136"/>
      <c r="AG57" s="177"/>
    </row>
    <row r="58" spans="2:33" ht="18" customHeight="1" thickTop="1">
      <c r="B58" s="230" t="s">
        <v>163</v>
      </c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79"/>
      <c r="Q58" s="79"/>
      <c r="R58" s="79"/>
      <c r="S58" s="79"/>
      <c r="T58" s="79"/>
      <c r="U58" s="79"/>
      <c r="V58" s="79"/>
      <c r="W58" s="79"/>
      <c r="X58" s="178"/>
      <c r="Y58" s="178"/>
      <c r="Z58" s="178"/>
      <c r="AA58" s="178"/>
      <c r="AB58" s="178"/>
      <c r="AC58" s="178"/>
      <c r="AD58" s="178"/>
      <c r="AE58" s="135"/>
      <c r="AF58" s="136"/>
    </row>
    <row r="59" spans="2:33" ht="15" customHeight="1">
      <c r="B59" s="73" t="s">
        <v>76</v>
      </c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179"/>
      <c r="AD59" s="180"/>
      <c r="AE59" s="135"/>
      <c r="AF59" s="136"/>
      <c r="AG59" s="181"/>
    </row>
    <row r="60" spans="2:33" ht="12" customHeight="1">
      <c r="B60" s="77" t="s">
        <v>140</v>
      </c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79"/>
      <c r="Q60" s="79"/>
      <c r="R60" s="79"/>
      <c r="S60" s="79"/>
      <c r="T60" s="79"/>
      <c r="U60" s="79"/>
      <c r="V60" s="79"/>
      <c r="W60" s="79"/>
      <c r="X60" s="97"/>
      <c r="Y60" s="97"/>
      <c r="Z60" s="97"/>
      <c r="AA60" s="97"/>
      <c r="AB60" s="97"/>
      <c r="AC60" s="180"/>
      <c r="AD60" s="180"/>
      <c r="AE60" s="135"/>
      <c r="AF60" s="136"/>
    </row>
    <row r="61" spans="2:33">
      <c r="B61" s="77" t="s">
        <v>141</v>
      </c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0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135"/>
      <c r="AF61" s="136"/>
    </row>
    <row r="62" spans="2:33">
      <c r="B62" s="80" t="s">
        <v>142</v>
      </c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0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79"/>
      <c r="AD62" s="79"/>
      <c r="AE62" s="135"/>
      <c r="AF62" s="136"/>
    </row>
    <row r="63" spans="2:33" ht="14.25">
      <c r="B63" s="81" t="s">
        <v>76</v>
      </c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6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35"/>
      <c r="AF63" s="136"/>
    </row>
    <row r="64" spans="2:33">
      <c r="B64" s="81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8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9"/>
      <c r="AC64" s="189"/>
      <c r="AD64" s="81"/>
      <c r="AE64" s="135"/>
      <c r="AF64" s="136"/>
    </row>
    <row r="65" spans="2:32">
      <c r="B65" s="9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190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81"/>
      <c r="AC65" s="81"/>
      <c r="AD65" s="81"/>
      <c r="AE65" s="135"/>
      <c r="AF65" s="136"/>
    </row>
    <row r="66" spans="2:32">
      <c r="B66" s="9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190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135"/>
      <c r="AF66" s="136"/>
    </row>
    <row r="67" spans="2:32">
      <c r="B67" s="9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190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81"/>
      <c r="AC67" s="81"/>
      <c r="AD67" s="81"/>
      <c r="AF67" s="136"/>
    </row>
    <row r="68" spans="2:32">
      <c r="B68" s="9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190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81"/>
      <c r="AC68" s="81"/>
      <c r="AD68" s="81"/>
      <c r="AF68" s="136"/>
    </row>
    <row r="69" spans="2:32">
      <c r="B69" s="9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188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F69" s="136"/>
    </row>
    <row r="70" spans="2:32"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190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F70" s="136"/>
    </row>
    <row r="71" spans="2:32"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190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  <c r="AA71" s="191"/>
      <c r="AB71" s="81"/>
      <c r="AC71" s="81"/>
      <c r="AD71" s="81"/>
      <c r="AF71" s="136"/>
    </row>
    <row r="72" spans="2:32"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190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81"/>
      <c r="AC72" s="81"/>
      <c r="AD72" s="81"/>
    </row>
    <row r="73" spans="2:32"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190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</row>
    <row r="74" spans="2:32"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190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</row>
    <row r="75" spans="2:32">
      <c r="B75" s="9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190"/>
      <c r="P75" s="192"/>
      <c r="Q75" s="192"/>
      <c r="R75" s="192"/>
      <c r="S75" s="192"/>
      <c r="T75" s="192"/>
      <c r="U75" s="192"/>
      <c r="V75" s="192"/>
      <c r="W75" s="192"/>
      <c r="X75" s="192"/>
      <c r="Y75" s="192"/>
      <c r="Z75" s="192"/>
      <c r="AA75" s="192"/>
      <c r="AB75" s="81"/>
      <c r="AC75" s="81"/>
      <c r="AD75" s="81"/>
    </row>
    <row r="76" spans="2:32">
      <c r="B76" s="9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190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81"/>
      <c r="AC76" s="81"/>
      <c r="AD76" s="81"/>
    </row>
    <row r="77" spans="2:32"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190"/>
      <c r="P77" s="189"/>
      <c r="Q77" s="189"/>
      <c r="R77" s="189"/>
      <c r="S77" s="189"/>
      <c r="T77" s="189"/>
      <c r="U77" s="189"/>
      <c r="V77" s="189"/>
      <c r="W77" s="189"/>
      <c r="X77" s="189"/>
      <c r="Y77" s="189"/>
      <c r="Z77" s="189"/>
      <c r="AA77" s="189"/>
      <c r="AB77" s="81"/>
      <c r="AC77" s="81"/>
      <c r="AD77" s="81"/>
    </row>
    <row r="78" spans="2:32">
      <c r="B78" s="9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190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</row>
    <row r="79" spans="2:32">
      <c r="B79" s="9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190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81"/>
      <c r="AC79" s="81"/>
      <c r="AD79" s="81"/>
    </row>
    <row r="80" spans="2:32">
      <c r="B80" s="9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190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81"/>
      <c r="AC80" s="81"/>
      <c r="AD80" s="81"/>
    </row>
    <row r="81" spans="2:30"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190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81"/>
      <c r="AC81" s="81"/>
      <c r="AD81" s="81"/>
    </row>
    <row r="82" spans="2:30">
      <c r="B82" s="9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190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81"/>
      <c r="AC82" s="81"/>
      <c r="AD82" s="81"/>
    </row>
    <row r="83" spans="2:30">
      <c r="B83" s="9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190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81"/>
      <c r="AC83" s="81"/>
      <c r="AD83" s="81"/>
    </row>
    <row r="84" spans="2:30">
      <c r="B84" s="9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190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81"/>
      <c r="AC84" s="81"/>
      <c r="AD84" s="81"/>
    </row>
    <row r="85" spans="2:30"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190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81"/>
      <c r="AC85" s="81"/>
      <c r="AD85" s="81"/>
    </row>
    <row r="86" spans="2:30">
      <c r="B86" s="9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190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81"/>
      <c r="AC86" s="81"/>
      <c r="AD86" s="81"/>
    </row>
    <row r="87" spans="2:30">
      <c r="B87" s="9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190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81"/>
      <c r="AC87" s="81"/>
      <c r="AD87" s="81"/>
    </row>
    <row r="88" spans="2:30">
      <c r="B88" s="9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190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81"/>
      <c r="AC88" s="81"/>
      <c r="AD88" s="81"/>
    </row>
    <row r="89" spans="2:30">
      <c r="B89" s="9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190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  <c r="AA89" s="191"/>
      <c r="AB89" s="81"/>
      <c r="AC89" s="81"/>
      <c r="AD89" s="81"/>
    </row>
    <row r="90" spans="2:30"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190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81"/>
      <c r="AC90" s="81"/>
      <c r="AD90" s="81"/>
    </row>
    <row r="91" spans="2:30"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190"/>
      <c r="P91" s="191"/>
      <c r="Q91" s="191"/>
      <c r="R91" s="191"/>
      <c r="S91" s="191"/>
      <c r="T91" s="191"/>
      <c r="U91" s="191"/>
      <c r="V91" s="191"/>
      <c r="W91" s="191"/>
      <c r="X91" s="191"/>
      <c r="Y91" s="191"/>
      <c r="Z91" s="191"/>
      <c r="AA91" s="191"/>
      <c r="AB91" s="81"/>
      <c r="AC91" s="81"/>
      <c r="AD91" s="81"/>
    </row>
    <row r="92" spans="2:30"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190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81"/>
      <c r="AC92" s="81"/>
      <c r="AD92" s="81"/>
    </row>
    <row r="93" spans="2:30"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190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</row>
    <row r="94" spans="2:30"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190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81"/>
      <c r="AC94" s="81"/>
      <c r="AD94" s="81"/>
    </row>
    <row r="95" spans="2:30"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190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81"/>
      <c r="AC95" s="81"/>
      <c r="AD95" s="81"/>
    </row>
    <row r="96" spans="2:30"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190"/>
      <c r="P96" s="191"/>
      <c r="Q96" s="191"/>
      <c r="R96" s="191"/>
      <c r="S96" s="191"/>
      <c r="T96" s="191"/>
      <c r="U96" s="191"/>
      <c r="V96" s="191"/>
      <c r="W96" s="191"/>
      <c r="X96" s="191"/>
      <c r="Y96" s="191"/>
      <c r="Z96" s="191"/>
      <c r="AA96" s="191"/>
      <c r="AB96" s="81"/>
      <c r="AC96" s="81"/>
      <c r="AD96" s="81"/>
    </row>
    <row r="97" spans="2:30"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190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81"/>
      <c r="AC97" s="81"/>
      <c r="AD97" s="81"/>
    </row>
    <row r="98" spans="2:30"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190"/>
      <c r="P98" s="191"/>
      <c r="Q98" s="191"/>
      <c r="R98" s="191"/>
      <c r="S98" s="191"/>
      <c r="T98" s="191"/>
      <c r="U98" s="191"/>
      <c r="V98" s="191"/>
      <c r="W98" s="191"/>
      <c r="X98" s="191"/>
      <c r="Y98" s="191"/>
      <c r="Z98" s="191"/>
      <c r="AA98" s="191"/>
      <c r="AB98" s="81"/>
      <c r="AC98" s="81"/>
      <c r="AD98" s="81"/>
    </row>
    <row r="99" spans="2:30"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190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81"/>
      <c r="AC99" s="81"/>
      <c r="AD99" s="81"/>
    </row>
    <row r="100" spans="2:30"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190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</row>
    <row r="101" spans="2:30"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190"/>
      <c r="P101" s="191"/>
      <c r="Q101" s="191"/>
      <c r="R101" s="191"/>
      <c r="S101" s="191"/>
      <c r="T101" s="191"/>
      <c r="U101" s="191"/>
      <c r="V101" s="191"/>
      <c r="W101" s="191"/>
      <c r="X101" s="191"/>
      <c r="Y101" s="191"/>
      <c r="Z101" s="191"/>
      <c r="AA101" s="191"/>
      <c r="AB101" s="81"/>
      <c r="AC101" s="81"/>
      <c r="AD101" s="81"/>
    </row>
    <row r="102" spans="2:30"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190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81"/>
      <c r="AC102" s="81"/>
      <c r="AD102" s="81"/>
    </row>
    <row r="103" spans="2:30"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190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</row>
    <row r="104" spans="2:30"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190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</row>
    <row r="105" spans="2:30"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190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</row>
    <row r="106" spans="2:30"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190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</row>
    <row r="107" spans="2:30"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190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</row>
    <row r="108" spans="2:30"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190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</row>
    <row r="109" spans="2:30"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190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</row>
    <row r="110" spans="2:30"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190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</row>
    <row r="111" spans="2:30"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190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</row>
    <row r="112" spans="2:30"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190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</row>
    <row r="113" spans="2:30"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190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</row>
    <row r="114" spans="2:30"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190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</row>
    <row r="115" spans="2:30"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190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</row>
    <row r="116" spans="2:30"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190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</row>
    <row r="117" spans="2:30"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190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</row>
    <row r="118" spans="2:30"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190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</row>
    <row r="119" spans="2:30"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190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</row>
    <row r="120" spans="2:30"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190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</row>
    <row r="121" spans="2:30"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190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</row>
    <row r="122" spans="2:30"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190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</row>
    <row r="123" spans="2:30"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190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</row>
    <row r="124" spans="2:30"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190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</row>
    <row r="125" spans="2:30"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190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</row>
    <row r="126" spans="2:30"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190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</row>
    <row r="127" spans="2:30"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190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</row>
    <row r="128" spans="2:30"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190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</row>
    <row r="129" spans="2:30"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190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</row>
    <row r="130" spans="2:30"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190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</row>
    <row r="131" spans="2:30"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190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</row>
    <row r="132" spans="2:30"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190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</row>
    <row r="133" spans="2:30"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190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</row>
    <row r="134" spans="2:30"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190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</row>
    <row r="135" spans="2:30"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190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</row>
    <row r="136" spans="2:30"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190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</row>
    <row r="137" spans="2:30"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190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</row>
    <row r="138" spans="2:30"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190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</row>
    <row r="139" spans="2:30"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190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</row>
    <row r="140" spans="2:30"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190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</row>
    <row r="141" spans="2:30"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190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</row>
    <row r="142" spans="2:30"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190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</row>
    <row r="143" spans="2:30"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190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</row>
    <row r="144" spans="2:30"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190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</row>
    <row r="145" spans="2:30"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190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</row>
    <row r="146" spans="2:30"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190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</row>
    <row r="147" spans="2:30"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190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</row>
    <row r="148" spans="2:30"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190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</row>
    <row r="149" spans="2:30"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190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</row>
    <row r="150" spans="2:30"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190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</row>
    <row r="151" spans="2:30"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190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</row>
    <row r="152" spans="2:30"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190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</row>
    <row r="153" spans="2:30"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190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</row>
    <row r="154" spans="2:30"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190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</row>
    <row r="155" spans="2:30"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190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  <c r="AC155" s="81"/>
      <c r="AD155" s="81"/>
    </row>
    <row r="156" spans="2:30"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190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</row>
    <row r="157" spans="2:30"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190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  <c r="AC157" s="81"/>
      <c r="AD157" s="81"/>
    </row>
    <row r="158" spans="2:30"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190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  <c r="AC158" s="81"/>
      <c r="AD158" s="81"/>
    </row>
    <row r="159" spans="2:30"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190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  <c r="AC159" s="81"/>
      <c r="AD159" s="81"/>
    </row>
    <row r="160" spans="2:30"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190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  <c r="AC160" s="81"/>
      <c r="AD160" s="81"/>
    </row>
    <row r="161" spans="2:30"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190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  <c r="AC161" s="81"/>
      <c r="AD161" s="81"/>
    </row>
    <row r="162" spans="2:30"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190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  <c r="AC162" s="81"/>
      <c r="AD162" s="81"/>
    </row>
    <row r="163" spans="2:30"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190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  <c r="AC163" s="81"/>
      <c r="AD163" s="81"/>
    </row>
    <row r="164" spans="2:30"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190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</row>
    <row r="165" spans="2:30"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190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  <c r="AC165" s="81"/>
      <c r="AD165" s="81"/>
    </row>
    <row r="166" spans="2:30"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190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  <c r="AC166" s="81"/>
      <c r="AD166" s="81"/>
    </row>
    <row r="167" spans="2:30"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190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  <c r="AC167" s="81"/>
      <c r="AD167" s="81"/>
    </row>
    <row r="168" spans="2:30"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190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  <c r="AC168" s="81"/>
      <c r="AD168" s="81"/>
    </row>
    <row r="169" spans="2:30"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190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  <c r="AC169" s="81"/>
      <c r="AD169" s="81"/>
    </row>
    <row r="170" spans="2:30"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190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  <c r="AC170" s="81"/>
      <c r="AD170" s="81"/>
    </row>
    <row r="171" spans="2:30"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190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  <c r="AC171" s="81"/>
      <c r="AD171" s="81"/>
    </row>
    <row r="172" spans="2:30"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190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  <c r="AC172" s="81"/>
      <c r="AD172" s="81"/>
    </row>
    <row r="173" spans="2:30"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190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  <c r="AC173" s="81"/>
      <c r="AD173" s="81"/>
    </row>
    <row r="174" spans="2:30"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190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  <c r="AC174" s="81"/>
      <c r="AD174" s="81"/>
    </row>
    <row r="175" spans="2:30"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190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  <c r="AC175" s="81"/>
      <c r="AD175" s="81"/>
    </row>
    <row r="176" spans="2:30"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190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  <c r="AC176" s="81"/>
      <c r="AD176" s="81"/>
    </row>
    <row r="177" spans="2:30"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190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  <c r="AC177" s="81"/>
      <c r="AD177" s="81"/>
    </row>
    <row r="178" spans="2:30"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190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  <c r="AC178" s="81"/>
      <c r="AD178" s="81"/>
    </row>
    <row r="179" spans="2:30"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190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</row>
    <row r="180" spans="2:30"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190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  <c r="AC180" s="81"/>
      <c r="AD180" s="81"/>
    </row>
    <row r="181" spans="2:30"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190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  <c r="AC181" s="81"/>
      <c r="AD181" s="81"/>
    </row>
    <row r="182" spans="2:30"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190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  <c r="AC182" s="81"/>
      <c r="AD182" s="81"/>
    </row>
    <row r="183" spans="2:30"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190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</row>
    <row r="184" spans="2:30"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190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  <c r="AC184" s="81"/>
      <c r="AD184" s="81"/>
    </row>
    <row r="185" spans="2:30"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190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  <c r="AC185" s="81"/>
      <c r="AD185" s="81"/>
    </row>
    <row r="186" spans="2:30"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190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  <c r="AC186" s="81"/>
      <c r="AD186" s="81"/>
    </row>
    <row r="187" spans="2:30"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190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  <c r="AC187" s="81"/>
      <c r="AD187" s="81"/>
    </row>
    <row r="188" spans="2:30"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190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  <c r="AC188" s="81"/>
      <c r="AD188" s="81"/>
    </row>
    <row r="189" spans="2:30"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190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  <c r="AC189" s="81"/>
      <c r="AD189" s="81"/>
    </row>
    <row r="190" spans="2:30"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190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  <c r="AC190" s="81"/>
      <c r="AD190" s="81"/>
    </row>
    <row r="191" spans="2:30"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190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  <c r="AC191" s="81"/>
      <c r="AD191" s="81"/>
    </row>
    <row r="192" spans="2:30"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190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  <c r="AC192" s="81"/>
      <c r="AD192" s="81"/>
    </row>
    <row r="193" spans="2:30"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190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  <c r="AC193" s="81"/>
      <c r="AD193" s="81"/>
    </row>
    <row r="194" spans="2:30"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190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  <c r="AC194" s="81"/>
      <c r="AD194" s="81"/>
    </row>
    <row r="195" spans="2:30"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190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  <c r="AC195" s="81"/>
      <c r="AD195" s="81"/>
    </row>
    <row r="196" spans="2:30"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190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  <c r="AC196" s="81"/>
      <c r="AD196" s="81"/>
    </row>
    <row r="197" spans="2:30"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190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</row>
    <row r="198" spans="2:30"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190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  <c r="AC198" s="81"/>
      <c r="AD198" s="81"/>
    </row>
    <row r="199" spans="2:30"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190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  <c r="AC199" s="81"/>
      <c r="AD199" s="81"/>
    </row>
    <row r="200" spans="2:30"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190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1"/>
    </row>
    <row r="201" spans="2:30"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190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  <c r="AC201" s="81"/>
      <c r="AD201" s="81"/>
    </row>
    <row r="202" spans="2:30"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190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  <c r="AC202" s="81"/>
      <c r="AD202" s="81"/>
    </row>
    <row r="203" spans="2:30"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190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  <c r="AC203" s="81"/>
      <c r="AD203" s="81"/>
    </row>
    <row r="204" spans="2:30"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190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  <c r="AC204" s="81"/>
      <c r="AD204" s="81"/>
    </row>
    <row r="205" spans="2:30"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190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  <c r="AC205" s="81"/>
      <c r="AD205" s="81"/>
    </row>
    <row r="206" spans="2:30"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190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  <c r="AC206" s="81"/>
      <c r="AD206" s="81"/>
    </row>
    <row r="207" spans="2:30"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190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  <c r="AC207" s="81"/>
      <c r="AD207" s="81"/>
    </row>
    <row r="208" spans="2:30"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190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  <c r="AC208" s="81"/>
      <c r="AD208" s="81"/>
    </row>
    <row r="209" spans="2:30"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190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  <c r="AC209" s="81"/>
      <c r="AD209" s="81"/>
    </row>
    <row r="210" spans="2:30"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190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  <c r="AC210" s="81"/>
      <c r="AD210" s="81"/>
    </row>
    <row r="211" spans="2:30"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190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  <c r="AC211" s="81"/>
      <c r="AD211" s="81"/>
    </row>
    <row r="212" spans="2:30"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190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  <c r="AC212" s="81"/>
      <c r="AD212" s="81"/>
    </row>
    <row r="213" spans="2:30"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190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  <c r="AC213" s="81"/>
      <c r="AD213" s="81"/>
    </row>
    <row r="214" spans="2:30"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190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  <c r="AC214" s="81"/>
      <c r="AD214" s="81"/>
    </row>
    <row r="215" spans="2:30"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190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  <c r="AC215" s="81"/>
      <c r="AD215" s="81"/>
    </row>
    <row r="216" spans="2:30"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190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  <c r="AC216" s="81"/>
      <c r="AD216" s="81"/>
    </row>
    <row r="217" spans="2:30"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190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  <c r="AC217" s="81"/>
      <c r="AD217" s="81"/>
    </row>
    <row r="218" spans="2:30"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190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  <c r="AC218" s="81"/>
      <c r="AD218" s="81"/>
    </row>
    <row r="219" spans="2:30"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190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  <c r="AC219" s="81"/>
      <c r="AD219" s="81"/>
    </row>
    <row r="220" spans="2:30"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190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  <c r="AC220" s="81"/>
      <c r="AD220" s="81"/>
    </row>
    <row r="221" spans="2:30"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190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  <c r="AC221" s="81"/>
      <c r="AD221" s="81"/>
    </row>
    <row r="222" spans="2:30"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190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  <c r="AC222" s="81"/>
      <c r="AD222" s="81"/>
    </row>
    <row r="223" spans="2:30"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190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  <c r="AC223" s="81"/>
      <c r="AD223" s="81"/>
    </row>
    <row r="224" spans="2:30"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190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  <c r="AC224" s="81"/>
      <c r="AD224" s="81"/>
    </row>
    <row r="225" spans="2:30"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190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  <c r="AC225" s="81"/>
      <c r="AD225" s="81"/>
    </row>
    <row r="226" spans="2:30"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190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  <c r="AC226" s="81"/>
      <c r="AD226" s="81"/>
    </row>
    <row r="227" spans="2:30"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190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  <c r="AC227" s="81"/>
      <c r="AD227" s="81"/>
    </row>
    <row r="228" spans="2:30"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190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  <c r="AC228" s="81"/>
      <c r="AD228" s="81"/>
    </row>
    <row r="229" spans="2:30"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190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  <c r="AC229" s="81"/>
      <c r="AD229" s="81"/>
    </row>
    <row r="230" spans="2:30"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190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  <c r="AC230" s="81"/>
      <c r="AD230" s="81"/>
    </row>
    <row r="231" spans="2:30"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190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  <c r="AC231" s="81"/>
      <c r="AD231" s="81"/>
    </row>
    <row r="232" spans="2:30"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190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  <c r="AC232" s="81"/>
      <c r="AD232" s="81"/>
    </row>
    <row r="233" spans="2:30"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190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  <c r="AC233" s="81"/>
      <c r="AD233" s="81"/>
    </row>
    <row r="234" spans="2:30"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190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  <c r="AC234" s="81"/>
      <c r="AD234" s="81"/>
    </row>
    <row r="235" spans="2:30"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190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  <c r="AC235" s="81"/>
      <c r="AD235" s="81"/>
    </row>
    <row r="236" spans="2:30"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190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  <c r="AC236" s="81"/>
      <c r="AD236" s="81"/>
    </row>
    <row r="237" spans="2:30"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190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  <c r="AC237" s="81"/>
      <c r="AD237" s="81"/>
    </row>
    <row r="238" spans="2:30"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190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  <c r="AC238" s="81"/>
      <c r="AD238" s="81"/>
    </row>
    <row r="239" spans="2:30"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190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  <c r="AC239" s="81"/>
      <c r="AD239" s="81"/>
    </row>
    <row r="240" spans="2:30"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190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  <c r="AC240" s="81"/>
      <c r="AD240" s="81"/>
    </row>
    <row r="241" spans="2:30"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190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  <c r="AC241" s="81"/>
      <c r="AD241" s="81"/>
    </row>
    <row r="242" spans="2:30"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190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  <c r="AC242" s="81"/>
      <c r="AD242" s="81"/>
    </row>
    <row r="243" spans="2:30"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190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  <c r="AC243" s="81"/>
      <c r="AD243" s="81"/>
    </row>
    <row r="244" spans="2:30"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190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  <c r="AC244" s="81"/>
      <c r="AD244" s="81"/>
    </row>
    <row r="245" spans="2:30"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190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  <c r="AC245" s="81"/>
      <c r="AD245" s="81"/>
    </row>
    <row r="246" spans="2:30"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190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  <c r="AC246" s="81"/>
      <c r="AD246" s="81"/>
    </row>
    <row r="247" spans="2:30"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190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  <c r="AC247" s="81"/>
      <c r="AD247" s="81"/>
    </row>
    <row r="248" spans="2:30"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190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  <c r="AC248" s="81"/>
      <c r="AD248" s="81"/>
    </row>
    <row r="249" spans="2:30"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190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  <c r="AC249" s="81"/>
      <c r="AD249" s="81"/>
    </row>
    <row r="250" spans="2:30"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190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  <c r="AC250" s="81"/>
      <c r="AD250" s="81"/>
    </row>
    <row r="251" spans="2:30"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190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  <c r="AC251" s="81"/>
      <c r="AD251" s="81"/>
    </row>
    <row r="252" spans="2:30"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190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  <c r="AC252" s="81"/>
      <c r="AD252" s="81"/>
    </row>
    <row r="253" spans="2:30"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190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  <c r="AC253" s="81"/>
      <c r="AD253" s="81"/>
    </row>
    <row r="254" spans="2:30"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190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  <c r="AC254" s="81"/>
      <c r="AD254" s="81"/>
    </row>
    <row r="255" spans="2:30"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190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  <c r="AC255" s="81"/>
      <c r="AD255" s="81"/>
    </row>
    <row r="256" spans="2:30"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190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  <c r="AC256" s="81"/>
      <c r="AD256" s="81"/>
    </row>
    <row r="257" spans="2:30"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190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  <c r="AC257" s="81"/>
      <c r="AD257" s="81"/>
    </row>
    <row r="258" spans="2:30"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190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  <c r="AC258" s="81"/>
      <c r="AD258" s="81"/>
    </row>
    <row r="259" spans="2:30"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190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  <c r="AC259" s="81"/>
      <c r="AD259" s="81"/>
    </row>
    <row r="260" spans="2:30"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190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  <c r="AC260" s="81"/>
      <c r="AD260" s="81"/>
    </row>
    <row r="261" spans="2:30"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190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  <c r="AC261" s="81"/>
      <c r="AD261" s="81"/>
    </row>
    <row r="262" spans="2:30"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190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  <c r="AC262" s="81"/>
      <c r="AD262" s="81"/>
    </row>
    <row r="263" spans="2:30"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190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  <c r="AC263" s="81"/>
      <c r="AD263" s="81"/>
    </row>
    <row r="264" spans="2:30"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190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  <c r="AC264" s="81"/>
      <c r="AD264" s="81"/>
    </row>
    <row r="265" spans="2:30"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190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  <c r="AC265" s="81"/>
      <c r="AD265" s="81"/>
    </row>
    <row r="266" spans="2:30"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190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  <c r="AC266" s="81"/>
      <c r="AD266" s="81"/>
    </row>
    <row r="267" spans="2:30"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190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  <c r="AC267" s="81"/>
      <c r="AD267" s="81"/>
    </row>
    <row r="268" spans="2:30"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190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  <c r="AC268" s="81"/>
      <c r="AD268" s="81"/>
    </row>
    <row r="269" spans="2:30"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190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  <c r="AC269" s="81"/>
      <c r="AD269" s="81"/>
    </row>
  </sheetData>
  <mergeCells count="11">
    <mergeCell ref="AD7:AD8"/>
    <mergeCell ref="B2:AD2"/>
    <mergeCell ref="B4:AD4"/>
    <mergeCell ref="B5:AD5"/>
    <mergeCell ref="B6:AD6"/>
    <mergeCell ref="B7:B8"/>
    <mergeCell ref="C7:H7"/>
    <mergeCell ref="O7:O8"/>
    <mergeCell ref="P7:AA7"/>
    <mergeCell ref="AB7:AB8"/>
    <mergeCell ref="AC7:AC8"/>
  </mergeCells>
  <printOptions horizontalCentered="1"/>
  <pageMargins left="0" right="0" top="0" bottom="0" header="0" footer="0"/>
  <pageSetup scale="65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CB562-5046-41CA-A058-B8B08BB36064}">
  <dimension ref="A1:AF267"/>
  <sheetViews>
    <sheetView showGridLines="0" topLeftCell="B1" zoomScaleNormal="100" workbookViewId="0">
      <pane xSplit="1" ySplit="7" topLeftCell="S54" activePane="bottomRight" state="frozen"/>
      <selection activeCell="B1" sqref="B1"/>
      <selection pane="topRight" activeCell="C1" sqref="C1"/>
      <selection pane="bottomLeft" activeCell="B8" sqref="B8"/>
      <selection pane="bottomRight" activeCell="B70" sqref="B70"/>
    </sheetView>
  </sheetViews>
  <sheetFormatPr baseColWidth="10" defaultColWidth="11.42578125" defaultRowHeight="12.75"/>
  <cols>
    <col min="1" max="1" width="3.42578125" style="1" customWidth="1"/>
    <col min="2" max="2" width="92.5703125" style="1" customWidth="1"/>
    <col min="3" max="3" width="11.85546875" style="1" customWidth="1"/>
    <col min="4" max="4" width="11" style="1" customWidth="1"/>
    <col min="5" max="5" width="10.28515625" style="1" customWidth="1"/>
    <col min="6" max="7" width="11.28515625" style="1" customWidth="1"/>
    <col min="8" max="10" width="10" style="1" customWidth="1"/>
    <col min="11" max="11" width="13.42578125" style="1" bestFit="1" customWidth="1"/>
    <col min="12" max="12" width="13.42578125" style="1" customWidth="1"/>
    <col min="13" max="13" width="13.42578125" style="1" bestFit="1" customWidth="1"/>
    <col min="14" max="14" width="13.42578125" style="1" customWidth="1"/>
    <col min="15" max="15" width="11.7109375" style="1" customWidth="1"/>
    <col min="16" max="18" width="10.5703125" style="125" customWidth="1"/>
    <col min="19" max="20" width="12.140625" style="125" customWidth="1"/>
    <col min="21" max="23" width="10.5703125" style="125" customWidth="1"/>
    <col min="24" max="25" width="14.42578125" style="125" customWidth="1"/>
    <col min="26" max="27" width="14.7109375" style="125" customWidth="1"/>
    <col min="28" max="28" width="19" style="1" customWidth="1"/>
    <col min="29" max="29" width="12" style="1" bestFit="1" customWidth="1"/>
    <col min="30" max="30" width="7.42578125" style="1" bestFit="1" customWidth="1"/>
    <col min="31" max="16384" width="11.42578125" style="1"/>
  </cols>
  <sheetData>
    <row r="1" spans="2:32" ht="15.75">
      <c r="B1" s="6" t="s">
        <v>98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2:32" ht="14.25" customHeight="1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93"/>
      <c r="Q2" s="193"/>
      <c r="R2" s="193" t="s">
        <v>143</v>
      </c>
      <c r="S2" s="193"/>
      <c r="T2" s="193"/>
      <c r="U2" s="193"/>
      <c r="V2" s="193"/>
      <c r="W2" s="193"/>
      <c r="X2" s="193"/>
      <c r="Y2" s="193"/>
      <c r="Z2" s="193"/>
      <c r="AA2" s="193"/>
      <c r="AB2" s="7"/>
      <c r="AC2" s="7"/>
      <c r="AD2" s="7"/>
    </row>
    <row r="3" spans="2:32" s="121" customFormat="1" ht="15">
      <c r="B3" s="10" t="s">
        <v>144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2:32" s="121" customFormat="1" ht="17.25" customHeight="1">
      <c r="B4" s="11" t="s">
        <v>145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2:32" s="121" customFormat="1" ht="14.25" customHeight="1">
      <c r="B5" s="11" t="s">
        <v>146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2:32" s="121" customFormat="1" ht="22.5" customHeight="1">
      <c r="B6" s="12" t="s">
        <v>5</v>
      </c>
      <c r="C6" s="13">
        <v>2024</v>
      </c>
      <c r="D6" s="14"/>
      <c r="E6" s="14"/>
      <c r="F6" s="14"/>
      <c r="G6" s="14"/>
      <c r="H6" s="14"/>
      <c r="I6" s="17"/>
      <c r="J6" s="17"/>
      <c r="K6" s="17"/>
      <c r="L6" s="17"/>
      <c r="M6" s="17"/>
      <c r="N6" s="17"/>
      <c r="O6" s="12">
        <v>2024</v>
      </c>
      <c r="P6" s="13">
        <v>2025</v>
      </c>
      <c r="Q6" s="14"/>
      <c r="R6" s="14"/>
      <c r="S6" s="14"/>
      <c r="T6" s="14"/>
      <c r="U6" s="14"/>
      <c r="V6" s="17"/>
      <c r="W6" s="17"/>
      <c r="X6" s="17"/>
      <c r="Y6" s="17"/>
      <c r="Z6" s="17"/>
      <c r="AA6" s="17"/>
      <c r="AB6" s="12">
        <v>2025</v>
      </c>
      <c r="AC6" s="13" t="s">
        <v>147</v>
      </c>
      <c r="AD6" s="15"/>
    </row>
    <row r="7" spans="2:32" ht="24" customHeight="1" thickBot="1">
      <c r="B7" s="131"/>
      <c r="C7" s="194" t="s">
        <v>9</v>
      </c>
      <c r="D7" s="194" t="s">
        <v>10</v>
      </c>
      <c r="E7" s="194" t="s">
        <v>11</v>
      </c>
      <c r="F7" s="194" t="s">
        <v>12</v>
      </c>
      <c r="G7" s="194" t="s">
        <v>13</v>
      </c>
      <c r="H7" s="194" t="s">
        <v>14</v>
      </c>
      <c r="I7" s="194" t="s">
        <v>15</v>
      </c>
      <c r="J7" s="194" t="s">
        <v>16</v>
      </c>
      <c r="K7" s="194" t="s">
        <v>17</v>
      </c>
      <c r="L7" s="194" t="s">
        <v>18</v>
      </c>
      <c r="M7" s="194" t="s">
        <v>19</v>
      </c>
      <c r="N7" s="194" t="s">
        <v>20</v>
      </c>
      <c r="O7" s="131"/>
      <c r="P7" s="194" t="s">
        <v>9</v>
      </c>
      <c r="Q7" s="194" t="s">
        <v>10</v>
      </c>
      <c r="R7" s="194" t="s">
        <v>11</v>
      </c>
      <c r="S7" s="194" t="s">
        <v>12</v>
      </c>
      <c r="T7" s="194" t="s">
        <v>13</v>
      </c>
      <c r="U7" s="194" t="s">
        <v>14</v>
      </c>
      <c r="V7" s="194" t="s">
        <v>15</v>
      </c>
      <c r="W7" s="194" t="s">
        <v>16</v>
      </c>
      <c r="X7" s="194" t="s">
        <v>17</v>
      </c>
      <c r="Y7" s="194" t="s">
        <v>18</v>
      </c>
      <c r="Z7" s="194" t="s">
        <v>19</v>
      </c>
      <c r="AA7" s="194" t="s">
        <v>20</v>
      </c>
      <c r="AB7" s="131"/>
      <c r="AC7" s="194" t="s">
        <v>148</v>
      </c>
      <c r="AD7" s="195" t="s">
        <v>103</v>
      </c>
    </row>
    <row r="8" spans="2:32" ht="18" customHeight="1" thickTop="1">
      <c r="B8" s="196" t="s">
        <v>21</v>
      </c>
      <c r="C8" s="22">
        <f>+C9+C15+C27</f>
        <v>3412.1</v>
      </c>
      <c r="D8" s="22">
        <f t="shared" ref="D8:M8" si="0">+D9+D15+D27</f>
        <v>2945</v>
      </c>
      <c r="E8" s="22">
        <f t="shared" si="0"/>
        <v>2090.6999999999998</v>
      </c>
      <c r="F8" s="22">
        <f t="shared" si="0"/>
        <v>2773.3999999999996</v>
      </c>
      <c r="G8" s="22">
        <f t="shared" si="0"/>
        <v>2620.9</v>
      </c>
      <c r="H8" s="22">
        <f t="shared" si="0"/>
        <v>1901.4999999999998</v>
      </c>
      <c r="I8" s="22">
        <f t="shared" si="0"/>
        <v>2534.1999999999998</v>
      </c>
      <c r="J8" s="22">
        <f t="shared" si="0"/>
        <v>3442.1000000000004</v>
      </c>
      <c r="K8" s="22">
        <f t="shared" si="0"/>
        <v>2465.7999999999997</v>
      </c>
      <c r="L8" s="22">
        <f>+L9+L15+L27</f>
        <v>2566.5000000000005</v>
      </c>
      <c r="M8" s="22">
        <f t="shared" si="0"/>
        <v>2800.6</v>
      </c>
      <c r="N8" s="22">
        <f>+N9+N15+N27</f>
        <v>2923.5000000000005</v>
      </c>
      <c r="O8" s="22">
        <f>+O9+O15+O27</f>
        <v>32476.299999999996</v>
      </c>
      <c r="P8" s="22">
        <f>+P9+P15+P27</f>
        <v>2405.4</v>
      </c>
      <c r="Q8" s="22">
        <f t="shared" ref="Q8:Z8" si="1">+Q9+Q15+Q27</f>
        <v>2341.2000000000003</v>
      </c>
      <c r="R8" s="22">
        <f t="shared" si="1"/>
        <v>2385.4000000000005</v>
      </c>
      <c r="S8" s="22">
        <f t="shared" si="1"/>
        <v>2435.2000000000003</v>
      </c>
      <c r="T8" s="22">
        <f t="shared" si="1"/>
        <v>2935.2000000000003</v>
      </c>
      <c r="U8" s="22">
        <f t="shared" si="1"/>
        <v>2722.6</v>
      </c>
      <c r="V8" s="22">
        <f t="shared" si="1"/>
        <v>3035.2</v>
      </c>
      <c r="W8" s="22">
        <f t="shared" si="1"/>
        <v>3622.9</v>
      </c>
      <c r="X8" s="22">
        <f t="shared" si="1"/>
        <v>2795.6</v>
      </c>
      <c r="Y8" s="22">
        <f>+Y9+Y15+Y27</f>
        <v>2776.0000000000005</v>
      </c>
      <c r="Z8" s="22">
        <f t="shared" si="1"/>
        <v>2613.3000000000002</v>
      </c>
      <c r="AA8" s="22">
        <f>+AA9+AA15+AA27</f>
        <v>3166</v>
      </c>
      <c r="AB8" s="22">
        <f>+AB9+AB15+AB27</f>
        <v>33234.000000000007</v>
      </c>
      <c r="AC8" s="197">
        <f t="shared" ref="AC8:AC33" si="2">+AB8-O8</f>
        <v>757.70000000001164</v>
      </c>
      <c r="AD8" s="197">
        <f t="shared" ref="AD8:AD13" si="3">+AC8/O8*100</f>
        <v>2.3330859734637621</v>
      </c>
      <c r="AE8" s="25"/>
      <c r="AF8" s="25"/>
    </row>
    <row r="9" spans="2:32" ht="18" customHeight="1">
      <c r="B9" s="137" t="s">
        <v>22</v>
      </c>
      <c r="C9" s="140">
        <f>+C10</f>
        <v>25.2</v>
      </c>
      <c r="D9" s="140">
        <f t="shared" ref="D9:Z10" si="4">+D10</f>
        <v>21.1</v>
      </c>
      <c r="E9" s="140">
        <f t="shared" si="4"/>
        <v>19.899999999999999</v>
      </c>
      <c r="F9" s="140">
        <f t="shared" si="4"/>
        <v>33.5</v>
      </c>
      <c r="G9" s="140">
        <f t="shared" si="4"/>
        <v>19</v>
      </c>
      <c r="H9" s="140">
        <f t="shared" si="4"/>
        <v>10.1</v>
      </c>
      <c r="I9" s="140">
        <f t="shared" si="4"/>
        <v>12.4</v>
      </c>
      <c r="J9" s="140">
        <f t="shared" si="4"/>
        <v>10.9</v>
      </c>
      <c r="K9" s="140">
        <f t="shared" si="4"/>
        <v>9.1999999999999993</v>
      </c>
      <c r="L9" s="140">
        <f t="shared" si="4"/>
        <v>10.8</v>
      </c>
      <c r="M9" s="140">
        <f t="shared" si="4"/>
        <v>9.6999999999999993</v>
      </c>
      <c r="N9" s="140">
        <f>+N10</f>
        <v>9.8000000000000007</v>
      </c>
      <c r="O9" s="140">
        <f>+O10</f>
        <v>191.6</v>
      </c>
      <c r="P9" s="140">
        <f t="shared" si="4"/>
        <v>10.6</v>
      </c>
      <c r="Q9" s="140">
        <f t="shared" si="4"/>
        <v>12.3</v>
      </c>
      <c r="R9" s="140">
        <f t="shared" si="4"/>
        <v>8.3000000000000007</v>
      </c>
      <c r="S9" s="140">
        <f t="shared" si="4"/>
        <v>7.3</v>
      </c>
      <c r="T9" s="140">
        <f t="shared" si="4"/>
        <v>8.3000000000000007</v>
      </c>
      <c r="U9" s="140">
        <f t="shared" si="4"/>
        <v>4.3</v>
      </c>
      <c r="V9" s="140">
        <f t="shared" si="4"/>
        <v>6.9</v>
      </c>
      <c r="W9" s="140">
        <f t="shared" si="4"/>
        <v>8.9</v>
      </c>
      <c r="X9" s="140">
        <f t="shared" si="4"/>
        <v>6.6</v>
      </c>
      <c r="Y9" s="140">
        <f t="shared" si="4"/>
        <v>12.9</v>
      </c>
      <c r="Z9" s="140">
        <f t="shared" si="4"/>
        <v>9.4</v>
      </c>
      <c r="AA9" s="140">
        <f>+AA10</f>
        <v>10.1</v>
      </c>
      <c r="AB9" s="140">
        <f>+AB10</f>
        <v>105.89999999999999</v>
      </c>
      <c r="AC9" s="27">
        <f t="shared" si="2"/>
        <v>-85.7</v>
      </c>
      <c r="AD9" s="27">
        <f t="shared" si="3"/>
        <v>-44.728601252609607</v>
      </c>
      <c r="AE9" s="25"/>
      <c r="AF9" s="25"/>
    </row>
    <row r="10" spans="2:32" ht="18" customHeight="1">
      <c r="B10" s="137" t="s">
        <v>84</v>
      </c>
      <c r="C10" s="140">
        <f>+C11</f>
        <v>25.2</v>
      </c>
      <c r="D10" s="140">
        <f t="shared" si="4"/>
        <v>21.1</v>
      </c>
      <c r="E10" s="140">
        <f t="shared" si="4"/>
        <v>19.899999999999999</v>
      </c>
      <c r="F10" s="140">
        <f t="shared" si="4"/>
        <v>33.5</v>
      </c>
      <c r="G10" s="140">
        <f t="shared" si="4"/>
        <v>19</v>
      </c>
      <c r="H10" s="140">
        <f t="shared" si="4"/>
        <v>10.1</v>
      </c>
      <c r="I10" s="140">
        <f t="shared" si="4"/>
        <v>12.4</v>
      </c>
      <c r="J10" s="140">
        <f t="shared" si="4"/>
        <v>10.9</v>
      </c>
      <c r="K10" s="140">
        <f t="shared" si="4"/>
        <v>9.1999999999999993</v>
      </c>
      <c r="L10" s="140">
        <f t="shared" si="4"/>
        <v>10.8</v>
      </c>
      <c r="M10" s="140">
        <f t="shared" si="4"/>
        <v>9.6999999999999993</v>
      </c>
      <c r="N10" s="140">
        <f>+N11</f>
        <v>9.8000000000000007</v>
      </c>
      <c r="O10" s="140">
        <f>+O11</f>
        <v>191.6</v>
      </c>
      <c r="P10" s="140">
        <f t="shared" si="4"/>
        <v>10.6</v>
      </c>
      <c r="Q10" s="140">
        <f t="shared" si="4"/>
        <v>12.3</v>
      </c>
      <c r="R10" s="140">
        <f t="shared" si="4"/>
        <v>8.3000000000000007</v>
      </c>
      <c r="S10" s="140">
        <f t="shared" si="4"/>
        <v>7.3</v>
      </c>
      <c r="T10" s="140">
        <f t="shared" si="4"/>
        <v>8.3000000000000007</v>
      </c>
      <c r="U10" s="140">
        <f t="shared" si="4"/>
        <v>4.3</v>
      </c>
      <c r="V10" s="140">
        <f t="shared" si="4"/>
        <v>6.9</v>
      </c>
      <c r="W10" s="140">
        <f t="shared" si="4"/>
        <v>8.9</v>
      </c>
      <c r="X10" s="140">
        <f t="shared" si="4"/>
        <v>6.6</v>
      </c>
      <c r="Y10" s="140">
        <f t="shared" si="4"/>
        <v>12.9</v>
      </c>
      <c r="Z10" s="140">
        <f t="shared" si="4"/>
        <v>9.4</v>
      </c>
      <c r="AA10" s="140">
        <f>+AA11</f>
        <v>10.1</v>
      </c>
      <c r="AB10" s="140">
        <f>+AB11</f>
        <v>105.89999999999999</v>
      </c>
      <c r="AC10" s="27">
        <f t="shared" si="2"/>
        <v>-85.7</v>
      </c>
      <c r="AD10" s="27">
        <f t="shared" si="3"/>
        <v>-44.728601252609607</v>
      </c>
      <c r="AE10" s="25"/>
      <c r="AF10" s="25"/>
    </row>
    <row r="11" spans="2:32" ht="18" customHeight="1">
      <c r="B11" s="139" t="s">
        <v>107</v>
      </c>
      <c r="C11" s="140">
        <f t="shared" ref="C11:AB11" si="5">+C12+C14</f>
        <v>25.2</v>
      </c>
      <c r="D11" s="140">
        <f t="shared" si="5"/>
        <v>21.1</v>
      </c>
      <c r="E11" s="140">
        <f t="shared" si="5"/>
        <v>19.899999999999999</v>
      </c>
      <c r="F11" s="140">
        <f t="shared" si="5"/>
        <v>33.5</v>
      </c>
      <c r="G11" s="140">
        <f t="shared" si="5"/>
        <v>19</v>
      </c>
      <c r="H11" s="140">
        <f t="shared" si="5"/>
        <v>10.1</v>
      </c>
      <c r="I11" s="140">
        <f t="shared" si="5"/>
        <v>12.4</v>
      </c>
      <c r="J11" s="140">
        <f t="shared" si="5"/>
        <v>10.9</v>
      </c>
      <c r="K11" s="140">
        <f t="shared" si="5"/>
        <v>9.1999999999999993</v>
      </c>
      <c r="L11" s="140">
        <f t="shared" si="5"/>
        <v>10.8</v>
      </c>
      <c r="M11" s="140">
        <f t="shared" si="5"/>
        <v>9.6999999999999993</v>
      </c>
      <c r="N11" s="140">
        <f>+N12+N14</f>
        <v>9.8000000000000007</v>
      </c>
      <c r="O11" s="140">
        <f t="shared" si="5"/>
        <v>191.6</v>
      </c>
      <c r="P11" s="140">
        <f t="shared" si="5"/>
        <v>10.6</v>
      </c>
      <c r="Q11" s="140">
        <f t="shared" si="5"/>
        <v>12.3</v>
      </c>
      <c r="R11" s="140">
        <f t="shared" si="5"/>
        <v>8.3000000000000007</v>
      </c>
      <c r="S11" s="140">
        <f t="shared" si="5"/>
        <v>7.3</v>
      </c>
      <c r="T11" s="140">
        <f t="shared" si="5"/>
        <v>8.3000000000000007</v>
      </c>
      <c r="U11" s="140">
        <f t="shared" si="5"/>
        <v>4.3</v>
      </c>
      <c r="V11" s="140">
        <f t="shared" si="5"/>
        <v>6.9</v>
      </c>
      <c r="W11" s="140">
        <f t="shared" si="5"/>
        <v>8.9</v>
      </c>
      <c r="X11" s="140">
        <f t="shared" si="5"/>
        <v>6.6</v>
      </c>
      <c r="Y11" s="140">
        <f t="shared" si="5"/>
        <v>12.9</v>
      </c>
      <c r="Z11" s="140">
        <f t="shared" si="5"/>
        <v>9.4</v>
      </c>
      <c r="AA11" s="140">
        <f>+AA12+AA14</f>
        <v>10.1</v>
      </c>
      <c r="AB11" s="140">
        <f t="shared" si="5"/>
        <v>105.89999999999999</v>
      </c>
      <c r="AC11" s="27">
        <f t="shared" si="2"/>
        <v>-85.7</v>
      </c>
      <c r="AD11" s="27">
        <f t="shared" si="3"/>
        <v>-44.728601252609607</v>
      </c>
      <c r="AE11" s="25"/>
      <c r="AF11" s="25"/>
    </row>
    <row r="12" spans="2:32" ht="18" customHeight="1">
      <c r="B12" s="139" t="s">
        <v>108</v>
      </c>
      <c r="C12" s="140">
        <f t="shared" ref="C12:M12" si="6">+C13</f>
        <v>25.2</v>
      </c>
      <c r="D12" s="140">
        <f t="shared" si="6"/>
        <v>21.1</v>
      </c>
      <c r="E12" s="140">
        <f t="shared" si="6"/>
        <v>19.899999999999999</v>
      </c>
      <c r="F12" s="140">
        <f t="shared" si="6"/>
        <v>33.5</v>
      </c>
      <c r="G12" s="140">
        <f t="shared" si="6"/>
        <v>19</v>
      </c>
      <c r="H12" s="140">
        <f t="shared" si="6"/>
        <v>10.1</v>
      </c>
      <c r="I12" s="140">
        <f t="shared" si="6"/>
        <v>12.4</v>
      </c>
      <c r="J12" s="140">
        <f t="shared" si="6"/>
        <v>10.9</v>
      </c>
      <c r="K12" s="140">
        <f t="shared" si="6"/>
        <v>9.1999999999999993</v>
      </c>
      <c r="L12" s="140">
        <f t="shared" si="6"/>
        <v>10.8</v>
      </c>
      <c r="M12" s="140">
        <f t="shared" si="6"/>
        <v>9.6999999999999993</v>
      </c>
      <c r="N12" s="140">
        <f>+N13</f>
        <v>9.8000000000000007</v>
      </c>
      <c r="O12" s="140">
        <f>+O13</f>
        <v>191.6</v>
      </c>
      <c r="P12" s="140">
        <f t="shared" ref="P12:Z12" si="7">+P13</f>
        <v>10.6</v>
      </c>
      <c r="Q12" s="140">
        <f t="shared" si="7"/>
        <v>12.3</v>
      </c>
      <c r="R12" s="140">
        <f t="shared" si="7"/>
        <v>8.3000000000000007</v>
      </c>
      <c r="S12" s="140">
        <f t="shared" si="7"/>
        <v>7.3</v>
      </c>
      <c r="T12" s="140">
        <f t="shared" si="7"/>
        <v>8.3000000000000007</v>
      </c>
      <c r="U12" s="140">
        <f t="shared" si="7"/>
        <v>4.3</v>
      </c>
      <c r="V12" s="140">
        <f t="shared" si="7"/>
        <v>6.9</v>
      </c>
      <c r="W12" s="140">
        <f t="shared" si="7"/>
        <v>8.9</v>
      </c>
      <c r="X12" s="140">
        <f t="shared" si="7"/>
        <v>6.6</v>
      </c>
      <c r="Y12" s="140">
        <f t="shared" si="7"/>
        <v>12.9</v>
      </c>
      <c r="Z12" s="140">
        <f t="shared" si="7"/>
        <v>9.4</v>
      </c>
      <c r="AA12" s="140">
        <f>+AA13</f>
        <v>10.1</v>
      </c>
      <c r="AB12" s="140">
        <f>+AB13</f>
        <v>105.89999999999999</v>
      </c>
      <c r="AC12" s="27">
        <f t="shared" si="2"/>
        <v>-85.7</v>
      </c>
      <c r="AD12" s="27">
        <f t="shared" si="3"/>
        <v>-44.728601252609607</v>
      </c>
      <c r="AE12" s="25"/>
      <c r="AF12" s="25"/>
    </row>
    <row r="13" spans="2:32" ht="18" customHeight="1">
      <c r="B13" s="48" t="s">
        <v>149</v>
      </c>
      <c r="C13" s="37">
        <f>+[1]PP!C41</f>
        <v>25.2</v>
      </c>
      <c r="D13" s="37">
        <f>+[1]PP!D41</f>
        <v>21.1</v>
      </c>
      <c r="E13" s="37">
        <f>+[1]PP!E41</f>
        <v>19.899999999999999</v>
      </c>
      <c r="F13" s="37">
        <f>+[1]PP!F41</f>
        <v>33.5</v>
      </c>
      <c r="G13" s="37">
        <f>+[1]PP!G41</f>
        <v>19</v>
      </c>
      <c r="H13" s="37">
        <f>+[1]PP!H41</f>
        <v>10.1</v>
      </c>
      <c r="I13" s="37">
        <f>+[1]PP!I41</f>
        <v>12.4</v>
      </c>
      <c r="J13" s="37">
        <f>+[1]PP!J41</f>
        <v>10.9</v>
      </c>
      <c r="K13" s="37">
        <f>+[1]PP!K41</f>
        <v>9.1999999999999993</v>
      </c>
      <c r="L13" s="37">
        <f>+[1]PP!L41</f>
        <v>10.8</v>
      </c>
      <c r="M13" s="37">
        <f>+[1]PP!M41</f>
        <v>9.6999999999999993</v>
      </c>
      <c r="N13" s="37">
        <f>+[1]PP!N41</f>
        <v>9.8000000000000007</v>
      </c>
      <c r="O13" s="37">
        <f>SUM(C13:N13)</f>
        <v>191.6</v>
      </c>
      <c r="P13" s="37">
        <f>+[1]PP!P41</f>
        <v>10.6</v>
      </c>
      <c r="Q13" s="37">
        <f>+[1]PP!Q41</f>
        <v>12.3</v>
      </c>
      <c r="R13" s="37">
        <f>+[1]PP!R41</f>
        <v>8.3000000000000007</v>
      </c>
      <c r="S13" s="37">
        <f>+[1]PP!S41</f>
        <v>7.3</v>
      </c>
      <c r="T13" s="37">
        <f>+[1]PP!T41</f>
        <v>8.3000000000000007</v>
      </c>
      <c r="U13" s="37">
        <f>+[1]PP!U41</f>
        <v>4.3</v>
      </c>
      <c r="V13" s="37">
        <f>+[1]PP!V41</f>
        <v>6.9</v>
      </c>
      <c r="W13" s="37">
        <f>+[1]PP!W41</f>
        <v>8.9</v>
      </c>
      <c r="X13" s="37">
        <f>+[1]PP!X41</f>
        <v>6.6</v>
      </c>
      <c r="Y13" s="37">
        <f>+[1]PP!Y41</f>
        <v>12.9</v>
      </c>
      <c r="Z13" s="37">
        <f>+[1]PP!Z41</f>
        <v>9.4</v>
      </c>
      <c r="AA13" s="37">
        <f>+[1]PP!AA41</f>
        <v>10.1</v>
      </c>
      <c r="AB13" s="37">
        <f>SUM(P13:AA13)</f>
        <v>105.89999999999999</v>
      </c>
      <c r="AC13" s="36">
        <f t="shared" si="2"/>
        <v>-85.7</v>
      </c>
      <c r="AD13" s="36">
        <f t="shared" si="3"/>
        <v>-44.728601252609607</v>
      </c>
      <c r="AE13" s="25"/>
      <c r="AF13" s="25"/>
    </row>
    <row r="14" spans="2:32" ht="18" customHeight="1">
      <c r="B14" s="48" t="s">
        <v>150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f>SUM(C14:N14)</f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f>SUM(P14:AA14)</f>
        <v>0</v>
      </c>
      <c r="AC14" s="36">
        <f t="shared" si="2"/>
        <v>0</v>
      </c>
      <c r="AD14" s="36">
        <v>0</v>
      </c>
      <c r="AE14" s="25"/>
      <c r="AF14" s="25"/>
    </row>
    <row r="15" spans="2:32" ht="18" customHeight="1">
      <c r="B15" s="148" t="s">
        <v>120</v>
      </c>
      <c r="C15" s="140">
        <f t="shared" ref="C15:AB15" si="8">+C16+C23</f>
        <v>3285.9</v>
      </c>
      <c r="D15" s="140">
        <f t="shared" si="8"/>
        <v>2853.5</v>
      </c>
      <c r="E15" s="140">
        <f t="shared" si="8"/>
        <v>1999.8</v>
      </c>
      <c r="F15" s="140">
        <f t="shared" si="8"/>
        <v>2663.7999999999997</v>
      </c>
      <c r="G15" s="140">
        <f t="shared" si="8"/>
        <v>2532.7000000000003</v>
      </c>
      <c r="H15" s="140">
        <f t="shared" si="8"/>
        <v>1821.3</v>
      </c>
      <c r="I15" s="140">
        <f t="shared" si="8"/>
        <v>2443.7999999999997</v>
      </c>
      <c r="J15" s="140">
        <f t="shared" si="8"/>
        <v>3357.4</v>
      </c>
      <c r="K15" s="140">
        <f t="shared" si="8"/>
        <v>2375.5</v>
      </c>
      <c r="L15" s="140">
        <f t="shared" si="8"/>
        <v>2473.3000000000002</v>
      </c>
      <c r="M15" s="140">
        <f t="shared" si="8"/>
        <v>2722.5</v>
      </c>
      <c r="N15" s="140">
        <f>+N16+N23</f>
        <v>2840.2000000000003</v>
      </c>
      <c r="O15" s="140">
        <f t="shared" si="8"/>
        <v>31369.699999999997</v>
      </c>
      <c r="P15" s="140">
        <f t="shared" si="8"/>
        <v>2306.1000000000004</v>
      </c>
      <c r="Q15" s="140">
        <f t="shared" si="8"/>
        <v>2260</v>
      </c>
      <c r="R15" s="140">
        <f t="shared" si="8"/>
        <v>2291.7000000000003</v>
      </c>
      <c r="S15" s="140">
        <f t="shared" si="8"/>
        <v>2341.4</v>
      </c>
      <c r="T15" s="140">
        <f t="shared" si="8"/>
        <v>2842.5</v>
      </c>
      <c r="U15" s="140">
        <f t="shared" si="8"/>
        <v>2637.3999999999996</v>
      </c>
      <c r="V15" s="140">
        <f t="shared" si="8"/>
        <v>2939.3999999999996</v>
      </c>
      <c r="W15" s="140">
        <f t="shared" si="8"/>
        <v>3527.7</v>
      </c>
      <c r="X15" s="140">
        <f t="shared" si="8"/>
        <v>2697.6</v>
      </c>
      <c r="Y15" s="140">
        <f t="shared" si="8"/>
        <v>2679.8</v>
      </c>
      <c r="Z15" s="140">
        <f t="shared" si="8"/>
        <v>2526.8000000000002</v>
      </c>
      <c r="AA15" s="140">
        <f>+AA16+AA23</f>
        <v>3067.6</v>
      </c>
      <c r="AB15" s="140">
        <f t="shared" si="8"/>
        <v>32118.000000000004</v>
      </c>
      <c r="AC15" s="27">
        <f t="shared" si="2"/>
        <v>748.30000000000655</v>
      </c>
      <c r="AD15" s="27">
        <f>+AC15/O15*100</f>
        <v>2.3854228762149674</v>
      </c>
      <c r="AE15" s="25"/>
      <c r="AF15" s="25"/>
    </row>
    <row r="16" spans="2:32" ht="18" customHeight="1">
      <c r="B16" s="139" t="s">
        <v>60</v>
      </c>
      <c r="C16" s="140">
        <f>+C17+C21</f>
        <v>3086.1</v>
      </c>
      <c r="D16" s="27">
        <f t="shared" ref="D16:AB16" si="9">+D17+D21</f>
        <v>2777</v>
      </c>
      <c r="E16" s="27">
        <f>+E17+E21</f>
        <v>1921</v>
      </c>
      <c r="F16" s="27">
        <f>+F17+F21</f>
        <v>2589.1</v>
      </c>
      <c r="G16" s="27">
        <f>+G17+G21</f>
        <v>2391.3000000000002</v>
      </c>
      <c r="H16" s="27">
        <f t="shared" si="9"/>
        <v>1746.5</v>
      </c>
      <c r="I16" s="27">
        <f t="shared" si="9"/>
        <v>2307.1999999999998</v>
      </c>
      <c r="J16" s="27">
        <f t="shared" si="9"/>
        <v>3234.8</v>
      </c>
      <c r="K16" s="27">
        <f t="shared" si="9"/>
        <v>2288.6999999999998</v>
      </c>
      <c r="L16" s="27">
        <f t="shared" si="9"/>
        <v>2372.4</v>
      </c>
      <c r="M16" s="27">
        <f t="shared" si="9"/>
        <v>2598.1999999999998</v>
      </c>
      <c r="N16" s="27">
        <f>+N17+N21</f>
        <v>2480.8000000000002</v>
      </c>
      <c r="O16" s="32">
        <f t="shared" si="9"/>
        <v>29793.1</v>
      </c>
      <c r="P16" s="140">
        <f t="shared" si="9"/>
        <v>2199.1000000000004</v>
      </c>
      <c r="Q16" s="140">
        <f t="shared" si="9"/>
        <v>2179.1</v>
      </c>
      <c r="R16" s="27">
        <f t="shared" si="9"/>
        <v>2139.2000000000003</v>
      </c>
      <c r="S16" s="27">
        <f t="shared" si="9"/>
        <v>2174.9</v>
      </c>
      <c r="T16" s="27">
        <f t="shared" si="9"/>
        <v>2676</v>
      </c>
      <c r="U16" s="27">
        <f t="shared" si="9"/>
        <v>2533.6999999999998</v>
      </c>
      <c r="V16" s="27">
        <f t="shared" si="9"/>
        <v>2748.7</v>
      </c>
      <c r="W16" s="27">
        <f t="shared" si="9"/>
        <v>3424.3999999999996</v>
      </c>
      <c r="X16" s="27">
        <f t="shared" si="9"/>
        <v>2639</v>
      </c>
      <c r="Y16" s="27">
        <f t="shared" si="9"/>
        <v>2401.7000000000003</v>
      </c>
      <c r="Z16" s="27">
        <f t="shared" si="9"/>
        <v>2179</v>
      </c>
      <c r="AA16" s="27">
        <f>+AA17+AA21</f>
        <v>2695.5</v>
      </c>
      <c r="AB16" s="27">
        <f t="shared" si="9"/>
        <v>29990.300000000003</v>
      </c>
      <c r="AC16" s="27">
        <f t="shared" si="2"/>
        <v>197.20000000000437</v>
      </c>
      <c r="AD16" s="27">
        <f>+AC16/O16*100</f>
        <v>0.66189822475675364</v>
      </c>
      <c r="AE16" s="25"/>
      <c r="AF16" s="25"/>
    </row>
    <row r="17" spans="1:32" ht="18" customHeight="1">
      <c r="B17" s="144" t="s">
        <v>61</v>
      </c>
      <c r="C17" s="27">
        <f>+C18+C20</f>
        <v>204.2</v>
      </c>
      <c r="D17" s="27">
        <f t="shared" ref="D17:AB17" si="10">+D18+D20</f>
        <v>167</v>
      </c>
      <c r="E17" s="27">
        <f>+E18+E20</f>
        <v>8.5</v>
      </c>
      <c r="F17" s="27">
        <f>+F18+F20</f>
        <v>68.5</v>
      </c>
      <c r="G17" s="27">
        <f>+G18+G20</f>
        <v>323.5</v>
      </c>
      <c r="H17" s="27">
        <f t="shared" si="10"/>
        <v>19</v>
      </c>
      <c r="I17" s="27">
        <f t="shared" si="10"/>
        <v>118</v>
      </c>
      <c r="J17" s="27">
        <f t="shared" si="10"/>
        <v>288.5</v>
      </c>
      <c r="K17" s="27">
        <f t="shared" si="10"/>
        <v>7.5</v>
      </c>
      <c r="L17" s="27">
        <f t="shared" si="10"/>
        <v>44.8</v>
      </c>
      <c r="M17" s="27">
        <f t="shared" si="10"/>
        <v>459</v>
      </c>
      <c r="N17" s="27">
        <f>+N18+N20</f>
        <v>26</v>
      </c>
      <c r="O17" s="27">
        <f t="shared" si="10"/>
        <v>1734.5</v>
      </c>
      <c r="P17" s="27">
        <f t="shared" si="10"/>
        <v>32.299999999999997</v>
      </c>
      <c r="Q17" s="27">
        <f t="shared" si="10"/>
        <v>180.2</v>
      </c>
      <c r="R17" s="27">
        <f t="shared" si="10"/>
        <v>88.8</v>
      </c>
      <c r="S17" s="27">
        <f t="shared" si="10"/>
        <v>205.4</v>
      </c>
      <c r="T17" s="27">
        <f t="shared" si="10"/>
        <v>20.200000000000003</v>
      </c>
      <c r="U17" s="27">
        <f t="shared" si="10"/>
        <v>227.5</v>
      </c>
      <c r="V17" s="27">
        <f t="shared" si="10"/>
        <v>9</v>
      </c>
      <c r="W17" s="27">
        <f t="shared" si="10"/>
        <v>6.7</v>
      </c>
      <c r="X17" s="27">
        <f t="shared" si="10"/>
        <v>267.10000000000002</v>
      </c>
      <c r="Y17" s="27">
        <f t="shared" si="10"/>
        <v>102.4</v>
      </c>
      <c r="Z17" s="27">
        <f t="shared" si="10"/>
        <v>1.6</v>
      </c>
      <c r="AA17" s="27">
        <f>+AA18+AA20</f>
        <v>119.9</v>
      </c>
      <c r="AB17" s="27">
        <f t="shared" si="10"/>
        <v>1261.1000000000001</v>
      </c>
      <c r="AC17" s="27">
        <f t="shared" si="2"/>
        <v>-473.39999999999986</v>
      </c>
      <c r="AD17" s="27">
        <f>+AC17/O17*100</f>
        <v>-27.293168059959633</v>
      </c>
      <c r="AE17" s="25"/>
      <c r="AF17" s="25"/>
    </row>
    <row r="18" spans="1:32" s="56" customFormat="1" ht="18" customHeight="1">
      <c r="B18" s="198" t="s">
        <v>121</v>
      </c>
      <c r="C18" s="167">
        <f>+C19</f>
        <v>2.2000000000000002</v>
      </c>
      <c r="D18" s="167">
        <f t="shared" ref="D18:Z18" si="11">+D19</f>
        <v>28.5</v>
      </c>
      <c r="E18" s="167">
        <f t="shared" si="11"/>
        <v>0</v>
      </c>
      <c r="F18" s="167">
        <f t="shared" si="11"/>
        <v>20.8</v>
      </c>
      <c r="G18" s="167">
        <f t="shared" si="11"/>
        <v>6.6</v>
      </c>
      <c r="H18" s="167">
        <f t="shared" si="11"/>
        <v>7.4</v>
      </c>
      <c r="I18" s="167">
        <f t="shared" si="11"/>
        <v>6.2</v>
      </c>
      <c r="J18" s="167">
        <f t="shared" si="11"/>
        <v>52.7</v>
      </c>
      <c r="K18" s="167">
        <f t="shared" si="11"/>
        <v>7</v>
      </c>
      <c r="L18" s="167">
        <f t="shared" si="11"/>
        <v>27.8</v>
      </c>
      <c r="M18" s="167">
        <f t="shared" si="11"/>
        <v>17.5</v>
      </c>
      <c r="N18" s="167">
        <f>+N19</f>
        <v>6.9</v>
      </c>
      <c r="O18" s="167">
        <f>+O19</f>
        <v>183.60000000000002</v>
      </c>
      <c r="P18" s="167">
        <f t="shared" si="11"/>
        <v>10.1</v>
      </c>
      <c r="Q18" s="167">
        <f t="shared" si="11"/>
        <v>36.5</v>
      </c>
      <c r="R18" s="167">
        <f t="shared" si="11"/>
        <v>10</v>
      </c>
      <c r="S18" s="167">
        <f t="shared" si="11"/>
        <v>12.5</v>
      </c>
      <c r="T18" s="167">
        <f t="shared" si="11"/>
        <v>19.600000000000001</v>
      </c>
      <c r="U18" s="167">
        <f t="shared" si="11"/>
        <v>16.3</v>
      </c>
      <c r="V18" s="167">
        <f t="shared" si="11"/>
        <v>8.1999999999999993</v>
      </c>
      <c r="W18" s="167">
        <f t="shared" si="11"/>
        <v>6.5</v>
      </c>
      <c r="X18" s="167">
        <f t="shared" si="11"/>
        <v>12</v>
      </c>
      <c r="Y18" s="167">
        <f t="shared" si="11"/>
        <v>17.5</v>
      </c>
      <c r="Z18" s="167">
        <f t="shared" si="11"/>
        <v>1.3</v>
      </c>
      <c r="AA18" s="167">
        <f>+AA19</f>
        <v>18.5</v>
      </c>
      <c r="AB18" s="167">
        <f>+AB19</f>
        <v>169</v>
      </c>
      <c r="AC18" s="167">
        <f t="shared" si="2"/>
        <v>-14.600000000000023</v>
      </c>
      <c r="AD18" s="27">
        <f>+AC18/O18*100</f>
        <v>-7.9520697167756103</v>
      </c>
      <c r="AE18" s="25"/>
      <c r="AF18" s="25"/>
    </row>
    <row r="19" spans="1:32" ht="18" customHeight="1">
      <c r="B19" s="199" t="s">
        <v>151</v>
      </c>
      <c r="C19" s="36">
        <f>+[1]PP!C70</f>
        <v>2.2000000000000002</v>
      </c>
      <c r="D19" s="36">
        <f>+[1]PP!D70</f>
        <v>28.5</v>
      </c>
      <c r="E19" s="36">
        <f>+[1]PP!E70</f>
        <v>0</v>
      </c>
      <c r="F19" s="36">
        <f>+[1]PP!F70</f>
        <v>20.8</v>
      </c>
      <c r="G19" s="36">
        <f>+[1]PP!G70</f>
        <v>6.6</v>
      </c>
      <c r="H19" s="36">
        <f>+[1]PP!H70</f>
        <v>7.4</v>
      </c>
      <c r="I19" s="36">
        <f>+[1]PP!I70</f>
        <v>6.2</v>
      </c>
      <c r="J19" s="36">
        <f>+[1]PP!J70</f>
        <v>52.7</v>
      </c>
      <c r="K19" s="36">
        <f>+[1]PP!K70</f>
        <v>7</v>
      </c>
      <c r="L19" s="36">
        <f>+[1]PP!L70</f>
        <v>27.8</v>
      </c>
      <c r="M19" s="36">
        <f>+[1]PP!M70</f>
        <v>17.5</v>
      </c>
      <c r="N19" s="36">
        <f>+[1]PP!N70</f>
        <v>6.9</v>
      </c>
      <c r="O19" s="36">
        <f>SUM(C19:N19)</f>
        <v>183.60000000000002</v>
      </c>
      <c r="P19" s="36">
        <f>+[1]PP!P70</f>
        <v>10.1</v>
      </c>
      <c r="Q19" s="36">
        <f>+[1]PP!Q70</f>
        <v>36.5</v>
      </c>
      <c r="R19" s="36">
        <f>+[1]PP!R70</f>
        <v>10</v>
      </c>
      <c r="S19" s="36">
        <f>+[1]PP!S70</f>
        <v>12.5</v>
      </c>
      <c r="T19" s="36">
        <f>+[1]PP!T70</f>
        <v>19.600000000000001</v>
      </c>
      <c r="U19" s="36">
        <f>+[1]PP!U70</f>
        <v>16.3</v>
      </c>
      <c r="V19" s="36">
        <f>+[1]PP!V70</f>
        <v>8.1999999999999993</v>
      </c>
      <c r="W19" s="36">
        <f>+[1]PP!W70</f>
        <v>6.5</v>
      </c>
      <c r="X19" s="36">
        <f>+[1]PP!X70</f>
        <v>12</v>
      </c>
      <c r="Y19" s="36">
        <f>+[1]PP!Y70</f>
        <v>17.5</v>
      </c>
      <c r="Z19" s="36">
        <f>+[1]PP!Z70</f>
        <v>1.3</v>
      </c>
      <c r="AA19" s="36">
        <f>+[1]PP!AA70</f>
        <v>18.5</v>
      </c>
      <c r="AB19" s="37">
        <f t="shared" ref="AB19:AB26" si="12">SUM(P19:AA19)</f>
        <v>169</v>
      </c>
      <c r="AC19" s="36">
        <f t="shared" si="2"/>
        <v>-14.600000000000023</v>
      </c>
      <c r="AD19" s="200">
        <f t="shared" ref="AD19:AD29" si="13">+AC19/O19*100</f>
        <v>-7.9520697167756103</v>
      </c>
      <c r="AE19" s="25"/>
      <c r="AF19" s="25"/>
    </row>
    <row r="20" spans="1:32" ht="18" customHeight="1">
      <c r="B20" s="201" t="s">
        <v>152</v>
      </c>
      <c r="C20" s="36">
        <f>+[1]PP!C71</f>
        <v>202</v>
      </c>
      <c r="D20" s="36">
        <f>+[1]PP!D71</f>
        <v>138.5</v>
      </c>
      <c r="E20" s="36">
        <f>+[1]PP!E71</f>
        <v>8.5</v>
      </c>
      <c r="F20" s="36">
        <f>+[1]PP!F71</f>
        <v>47.7</v>
      </c>
      <c r="G20" s="36">
        <f>+[1]PP!G71</f>
        <v>316.89999999999998</v>
      </c>
      <c r="H20" s="36">
        <f>+[1]PP!H71</f>
        <v>11.6</v>
      </c>
      <c r="I20" s="36">
        <f>+[1]PP!I71</f>
        <v>111.8</v>
      </c>
      <c r="J20" s="36">
        <f>+[1]PP!J71</f>
        <v>235.8</v>
      </c>
      <c r="K20" s="36">
        <f>+[1]PP!K71</f>
        <v>0.5</v>
      </c>
      <c r="L20" s="36">
        <f>+[1]PP!L71</f>
        <v>17</v>
      </c>
      <c r="M20" s="36">
        <f>+[1]PP!M71</f>
        <v>441.5</v>
      </c>
      <c r="N20" s="36">
        <f>+[1]PP!N71</f>
        <v>19.100000000000001</v>
      </c>
      <c r="O20" s="36">
        <f>SUM(C20:N20)</f>
        <v>1550.8999999999999</v>
      </c>
      <c r="P20" s="36">
        <f>+[1]PP!P71</f>
        <v>22.2</v>
      </c>
      <c r="Q20" s="36">
        <f>+[1]PP!Q71</f>
        <v>143.69999999999999</v>
      </c>
      <c r="R20" s="36">
        <f>+[1]PP!R71</f>
        <v>78.8</v>
      </c>
      <c r="S20" s="36">
        <f>+[1]PP!S71</f>
        <v>192.9</v>
      </c>
      <c r="T20" s="36">
        <f>+[1]PP!T71</f>
        <v>0.6</v>
      </c>
      <c r="U20" s="36">
        <f>+[1]PP!U71</f>
        <v>211.2</v>
      </c>
      <c r="V20" s="36">
        <f>+[1]PP!V71</f>
        <v>0.8</v>
      </c>
      <c r="W20" s="36">
        <f>+[1]PP!W71</f>
        <v>0.2</v>
      </c>
      <c r="X20" s="36">
        <f>+[1]PP!X71</f>
        <v>255.1</v>
      </c>
      <c r="Y20" s="36">
        <f>+[1]PP!Y71</f>
        <v>84.9</v>
      </c>
      <c r="Z20" s="36">
        <f>+[1]PP!Z71</f>
        <v>0.3</v>
      </c>
      <c r="AA20" s="36">
        <f>+[1]PP!AA71</f>
        <v>101.4</v>
      </c>
      <c r="AB20" s="37">
        <f t="shared" si="12"/>
        <v>1092.1000000000001</v>
      </c>
      <c r="AC20" s="36">
        <f t="shared" si="2"/>
        <v>-458.79999999999973</v>
      </c>
      <c r="AD20" s="200">
        <f t="shared" si="13"/>
        <v>-29.582822877039121</v>
      </c>
      <c r="AE20" s="25"/>
      <c r="AF20" s="25"/>
    </row>
    <row r="21" spans="1:32" ht="18" customHeight="1">
      <c r="B21" s="144" t="s">
        <v>62</v>
      </c>
      <c r="C21" s="27">
        <f t="shared" ref="C21:Z21" si="14">SUM(C22:C22)</f>
        <v>2881.9</v>
      </c>
      <c r="D21" s="27">
        <f t="shared" si="14"/>
        <v>2610</v>
      </c>
      <c r="E21" s="27">
        <f t="shared" si="14"/>
        <v>1912.5</v>
      </c>
      <c r="F21" s="27">
        <f t="shared" si="14"/>
        <v>2520.6</v>
      </c>
      <c r="G21" s="27">
        <f t="shared" si="14"/>
        <v>2067.8000000000002</v>
      </c>
      <c r="H21" s="27">
        <f t="shared" si="14"/>
        <v>1727.5</v>
      </c>
      <c r="I21" s="27">
        <f t="shared" si="14"/>
        <v>2189.1999999999998</v>
      </c>
      <c r="J21" s="27">
        <f t="shared" si="14"/>
        <v>2946.3</v>
      </c>
      <c r="K21" s="27">
        <f t="shared" si="14"/>
        <v>2281.1999999999998</v>
      </c>
      <c r="L21" s="27">
        <f t="shared" si="14"/>
        <v>2327.6</v>
      </c>
      <c r="M21" s="27">
        <f t="shared" si="14"/>
        <v>2139.1999999999998</v>
      </c>
      <c r="N21" s="27">
        <f>SUM(N22:N22)</f>
        <v>2454.8000000000002</v>
      </c>
      <c r="O21" s="27">
        <f>SUM(O22:O22)</f>
        <v>28058.6</v>
      </c>
      <c r="P21" s="27">
        <f t="shared" si="14"/>
        <v>2166.8000000000002</v>
      </c>
      <c r="Q21" s="27">
        <f t="shared" si="14"/>
        <v>1998.9</v>
      </c>
      <c r="R21" s="27">
        <f t="shared" si="14"/>
        <v>2050.4</v>
      </c>
      <c r="S21" s="27">
        <f t="shared" si="14"/>
        <v>1969.5</v>
      </c>
      <c r="T21" s="27">
        <f t="shared" si="14"/>
        <v>2655.8</v>
      </c>
      <c r="U21" s="27">
        <f t="shared" si="14"/>
        <v>2306.1999999999998</v>
      </c>
      <c r="V21" s="27">
        <f t="shared" si="14"/>
        <v>2739.7</v>
      </c>
      <c r="W21" s="27">
        <f t="shared" si="14"/>
        <v>3417.7</v>
      </c>
      <c r="X21" s="27">
        <f t="shared" si="14"/>
        <v>2371.9</v>
      </c>
      <c r="Y21" s="27">
        <f t="shared" si="14"/>
        <v>2299.3000000000002</v>
      </c>
      <c r="Z21" s="27">
        <f t="shared" si="14"/>
        <v>2177.4</v>
      </c>
      <c r="AA21" s="27">
        <f>SUM(AA22:AA22)</f>
        <v>2575.6</v>
      </c>
      <c r="AB21" s="27">
        <f>SUM(AB22:AB22)</f>
        <v>28729.200000000004</v>
      </c>
      <c r="AC21" s="27">
        <f t="shared" si="2"/>
        <v>670.60000000000582</v>
      </c>
      <c r="AD21" s="27">
        <f t="shared" si="13"/>
        <v>2.3899980754563872</v>
      </c>
      <c r="AE21" s="25"/>
      <c r="AF21" s="25"/>
    </row>
    <row r="22" spans="1:32" ht="18" customHeight="1">
      <c r="B22" s="201" t="s">
        <v>153</v>
      </c>
      <c r="C22" s="36">
        <f>+[1]PP!C75</f>
        <v>2881.9</v>
      </c>
      <c r="D22" s="36">
        <f>+[1]PP!D75</f>
        <v>2610</v>
      </c>
      <c r="E22" s="36">
        <f>+[1]PP!E75</f>
        <v>1912.5</v>
      </c>
      <c r="F22" s="36">
        <f>+[1]PP!F75</f>
        <v>2520.6</v>
      </c>
      <c r="G22" s="36">
        <f>+[1]PP!G75</f>
        <v>2067.8000000000002</v>
      </c>
      <c r="H22" s="36">
        <f>+[1]PP!H75</f>
        <v>1727.5</v>
      </c>
      <c r="I22" s="36">
        <f>+[1]PP!I75</f>
        <v>2189.1999999999998</v>
      </c>
      <c r="J22" s="36">
        <f>+[1]PP!J75</f>
        <v>2946.3</v>
      </c>
      <c r="K22" s="36">
        <f>+[1]PP!K75</f>
        <v>2281.1999999999998</v>
      </c>
      <c r="L22" s="36">
        <f>+[1]PP!L75</f>
        <v>2327.6</v>
      </c>
      <c r="M22" s="36">
        <f>+[1]PP!M75</f>
        <v>2139.1999999999998</v>
      </c>
      <c r="N22" s="36">
        <f>+[1]PP!N75</f>
        <v>2454.8000000000002</v>
      </c>
      <c r="O22" s="37">
        <f>SUM(C22:N22)</f>
        <v>28058.6</v>
      </c>
      <c r="P22" s="36">
        <f>+[1]PP!P75</f>
        <v>2166.8000000000002</v>
      </c>
      <c r="Q22" s="36">
        <f>+[1]PP!Q75</f>
        <v>1998.9</v>
      </c>
      <c r="R22" s="36">
        <f>+[1]PP!R75</f>
        <v>2050.4</v>
      </c>
      <c r="S22" s="36">
        <f>+[1]PP!S75</f>
        <v>1969.5</v>
      </c>
      <c r="T22" s="36">
        <f>+[1]PP!T75</f>
        <v>2655.8</v>
      </c>
      <c r="U22" s="36">
        <f>+[1]PP!U75</f>
        <v>2306.1999999999998</v>
      </c>
      <c r="V22" s="36">
        <f>+[1]PP!V75</f>
        <v>2739.7</v>
      </c>
      <c r="W22" s="36">
        <f>+[1]PP!W75</f>
        <v>3417.7</v>
      </c>
      <c r="X22" s="36">
        <f>+[1]PP!X75</f>
        <v>2371.9</v>
      </c>
      <c r="Y22" s="36">
        <f>+[1]PP!Y75</f>
        <v>2299.3000000000002</v>
      </c>
      <c r="Z22" s="36">
        <f>+[1]PP!Z75</f>
        <v>2177.4</v>
      </c>
      <c r="AA22" s="36">
        <f>+[1]PP!AA75</f>
        <v>2575.6</v>
      </c>
      <c r="AB22" s="37">
        <f t="shared" si="12"/>
        <v>28729.200000000004</v>
      </c>
      <c r="AC22" s="36">
        <f t="shared" si="2"/>
        <v>670.60000000000582</v>
      </c>
      <c r="AD22" s="36">
        <f t="shared" si="13"/>
        <v>2.3899980754563872</v>
      </c>
      <c r="AE22" s="25"/>
      <c r="AF22" s="25"/>
    </row>
    <row r="23" spans="1:32" ht="18" customHeight="1">
      <c r="B23" s="144" t="s">
        <v>66</v>
      </c>
      <c r="C23" s="27">
        <f>SUM(C24:C26)</f>
        <v>199.8</v>
      </c>
      <c r="D23" s="27">
        <f t="shared" ref="D23:AB23" si="15">SUM(D24:D26)</f>
        <v>76.5</v>
      </c>
      <c r="E23" s="27">
        <f>SUM(E24:E26)</f>
        <v>78.8</v>
      </c>
      <c r="F23" s="27">
        <f>SUM(F24:F26)</f>
        <v>74.7</v>
      </c>
      <c r="G23" s="27">
        <f>SUM(G24:G26)</f>
        <v>141.4</v>
      </c>
      <c r="H23" s="27">
        <f t="shared" si="15"/>
        <v>74.8</v>
      </c>
      <c r="I23" s="27">
        <f t="shared" si="15"/>
        <v>136.6</v>
      </c>
      <c r="J23" s="27">
        <f t="shared" si="15"/>
        <v>122.6</v>
      </c>
      <c r="K23" s="27">
        <f t="shared" si="15"/>
        <v>86.8</v>
      </c>
      <c r="L23" s="27">
        <f t="shared" si="15"/>
        <v>100.9</v>
      </c>
      <c r="M23" s="27">
        <f t="shared" si="15"/>
        <v>124.29999999999998</v>
      </c>
      <c r="N23" s="27">
        <f>SUM(N24:N26)</f>
        <v>359.4</v>
      </c>
      <c r="O23" s="27">
        <f t="shared" si="15"/>
        <v>1576.6</v>
      </c>
      <c r="P23" s="27">
        <f t="shared" si="15"/>
        <v>107</v>
      </c>
      <c r="Q23" s="27">
        <f t="shared" si="15"/>
        <v>80.900000000000006</v>
      </c>
      <c r="R23" s="27">
        <f t="shared" si="15"/>
        <v>152.5</v>
      </c>
      <c r="S23" s="27">
        <f t="shared" si="15"/>
        <v>166.5</v>
      </c>
      <c r="T23" s="27">
        <f t="shared" si="15"/>
        <v>166.5</v>
      </c>
      <c r="U23" s="27">
        <f t="shared" si="15"/>
        <v>103.7</v>
      </c>
      <c r="V23" s="27">
        <f t="shared" si="15"/>
        <v>190.7</v>
      </c>
      <c r="W23" s="27">
        <f t="shared" si="15"/>
        <v>103.29999999999998</v>
      </c>
      <c r="X23" s="27">
        <f t="shared" si="15"/>
        <v>58.6</v>
      </c>
      <c r="Y23" s="27">
        <f t="shared" si="15"/>
        <v>278.09999999999997</v>
      </c>
      <c r="Z23" s="27">
        <f t="shared" si="15"/>
        <v>347.8</v>
      </c>
      <c r="AA23" s="27">
        <f>SUM(AA24:AA26)</f>
        <v>372.09999999999997</v>
      </c>
      <c r="AB23" s="27">
        <f t="shared" si="15"/>
        <v>2127.6999999999998</v>
      </c>
      <c r="AC23" s="27">
        <f t="shared" si="2"/>
        <v>551.09999999999991</v>
      </c>
      <c r="AD23" s="27">
        <f t="shared" si="13"/>
        <v>34.954966383356584</v>
      </c>
      <c r="AE23" s="25"/>
      <c r="AF23" s="25"/>
    </row>
    <row r="24" spans="1:32" ht="18" customHeight="1">
      <c r="A24" s="1">
        <v>0</v>
      </c>
      <c r="B24" s="201" t="s">
        <v>154</v>
      </c>
      <c r="C24" s="36">
        <v>3.4</v>
      </c>
      <c r="D24" s="36">
        <v>3.8</v>
      </c>
      <c r="E24" s="36">
        <v>4.8</v>
      </c>
      <c r="F24" s="36">
        <v>3.5</v>
      </c>
      <c r="G24" s="36">
        <v>4.5</v>
      </c>
      <c r="H24" s="36">
        <v>3.5</v>
      </c>
      <c r="I24" s="37">
        <v>3.7</v>
      </c>
      <c r="J24" s="37">
        <v>3.8</v>
      </c>
      <c r="K24" s="37">
        <v>3.5</v>
      </c>
      <c r="L24" s="37">
        <v>4.5</v>
      </c>
      <c r="M24" s="37">
        <v>3.6</v>
      </c>
      <c r="N24" s="36">
        <v>3.8</v>
      </c>
      <c r="O24" s="37">
        <f>SUM(C24:N24)</f>
        <v>46.4</v>
      </c>
      <c r="P24" s="36">
        <f>+[1]PP!P82</f>
        <v>4.3</v>
      </c>
      <c r="Q24" s="36">
        <f>+[1]PP!Q82</f>
        <v>3.4</v>
      </c>
      <c r="R24" s="36">
        <f>+[1]PP!R82</f>
        <v>3.1</v>
      </c>
      <c r="S24" s="36">
        <f>+[1]PP!S82</f>
        <v>4</v>
      </c>
      <c r="T24" s="36">
        <f>+[1]PP!T82</f>
        <v>3.3</v>
      </c>
      <c r="U24" s="36">
        <v>2.8</v>
      </c>
      <c r="V24" s="36">
        <f>+[1]PP!V82</f>
        <v>3.6</v>
      </c>
      <c r="W24" s="36">
        <f>+[1]PP!W82</f>
        <v>3.1</v>
      </c>
      <c r="X24" s="36">
        <f>+[1]PP!X82</f>
        <v>3.1</v>
      </c>
      <c r="Y24" s="36">
        <f>+[1]PP!Y82</f>
        <v>3.6</v>
      </c>
      <c r="Z24" s="36">
        <f>+[1]PP!Z82</f>
        <v>3.1</v>
      </c>
      <c r="AA24" s="36">
        <f>+[1]PP!AA82</f>
        <v>3.9</v>
      </c>
      <c r="AB24" s="37">
        <f t="shared" si="12"/>
        <v>41.300000000000004</v>
      </c>
      <c r="AC24" s="36">
        <f t="shared" si="2"/>
        <v>-5.0999999999999943</v>
      </c>
      <c r="AD24" s="36">
        <f t="shared" si="13"/>
        <v>-10.991379310344817</v>
      </c>
      <c r="AE24" s="25"/>
      <c r="AF24" s="25"/>
    </row>
    <row r="25" spans="1:32" ht="18" customHeight="1">
      <c r="B25" s="201" t="s">
        <v>155</v>
      </c>
      <c r="C25" s="36">
        <v>164.4</v>
      </c>
      <c r="D25" s="36">
        <v>48.5</v>
      </c>
      <c r="E25" s="36">
        <v>49.9</v>
      </c>
      <c r="F25" s="36">
        <v>47.1</v>
      </c>
      <c r="G25" s="36">
        <v>110.2</v>
      </c>
      <c r="H25" s="36">
        <v>46.8</v>
      </c>
      <c r="I25" s="37">
        <v>103.5</v>
      </c>
      <c r="J25" s="37">
        <v>89.3</v>
      </c>
      <c r="K25" s="37">
        <v>58.9</v>
      </c>
      <c r="L25" s="37">
        <v>63</v>
      </c>
      <c r="M25" s="37">
        <v>102.6</v>
      </c>
      <c r="N25" s="36">
        <v>289.89999999999998</v>
      </c>
      <c r="O25" s="37">
        <f>SUM(C25:N25)</f>
        <v>1174.0999999999999</v>
      </c>
      <c r="P25" s="36">
        <v>41.8</v>
      </c>
      <c r="Q25" s="36">
        <v>28.6</v>
      </c>
      <c r="R25" s="36">
        <v>115.1</v>
      </c>
      <c r="S25" s="36">
        <v>113.1</v>
      </c>
      <c r="T25" s="36">
        <v>113.1</v>
      </c>
      <c r="U25" s="36">
        <v>98.5</v>
      </c>
      <c r="V25" s="36">
        <v>162.4</v>
      </c>
      <c r="W25" s="36">
        <v>70.599999999999994</v>
      </c>
      <c r="X25" s="36">
        <v>16.399999999999999</v>
      </c>
      <c r="Y25" s="36">
        <v>247.2</v>
      </c>
      <c r="Z25" s="36">
        <v>319.7</v>
      </c>
      <c r="AA25" s="36">
        <v>342.5</v>
      </c>
      <c r="AB25" s="37">
        <f t="shared" si="12"/>
        <v>1669</v>
      </c>
      <c r="AC25" s="36">
        <f t="shared" si="2"/>
        <v>494.90000000000009</v>
      </c>
      <c r="AD25" s="36">
        <f t="shared" si="13"/>
        <v>42.151435141810758</v>
      </c>
      <c r="AE25" s="25"/>
      <c r="AF25" s="25"/>
    </row>
    <row r="26" spans="1:32" ht="18" customHeight="1">
      <c r="B26" s="201" t="s">
        <v>156</v>
      </c>
      <c r="C26" s="36">
        <v>32</v>
      </c>
      <c r="D26" s="36">
        <v>24.2</v>
      </c>
      <c r="E26" s="36">
        <v>24.1</v>
      </c>
      <c r="F26" s="36">
        <v>24.1</v>
      </c>
      <c r="G26" s="36">
        <v>26.7</v>
      </c>
      <c r="H26" s="36">
        <v>24.5</v>
      </c>
      <c r="I26" s="37">
        <v>29.4</v>
      </c>
      <c r="J26" s="37">
        <v>29.5</v>
      </c>
      <c r="K26" s="37">
        <v>24.4</v>
      </c>
      <c r="L26" s="37">
        <v>33.4</v>
      </c>
      <c r="M26" s="37">
        <v>18.100000000000001</v>
      </c>
      <c r="N26" s="36">
        <v>65.7</v>
      </c>
      <c r="O26" s="37">
        <f>SUM(C26:N26)</f>
        <v>356.1</v>
      </c>
      <c r="P26" s="36">
        <v>60.9</v>
      </c>
      <c r="Q26" s="36">
        <v>48.9</v>
      </c>
      <c r="R26" s="36">
        <v>34.299999999999997</v>
      </c>
      <c r="S26" s="36">
        <v>49.4</v>
      </c>
      <c r="T26" s="36">
        <v>50.1</v>
      </c>
      <c r="U26" s="36">
        <v>2.4</v>
      </c>
      <c r="V26" s="36">
        <v>24.7</v>
      </c>
      <c r="W26" s="36">
        <v>29.6</v>
      </c>
      <c r="X26" s="36">
        <v>39.1</v>
      </c>
      <c r="Y26" s="36">
        <v>27.3</v>
      </c>
      <c r="Z26" s="36">
        <v>25</v>
      </c>
      <c r="AA26" s="36">
        <v>25.7</v>
      </c>
      <c r="AB26" s="37">
        <f t="shared" si="12"/>
        <v>417.40000000000003</v>
      </c>
      <c r="AC26" s="36">
        <f t="shared" si="2"/>
        <v>61.300000000000011</v>
      </c>
      <c r="AD26" s="36">
        <f t="shared" si="13"/>
        <v>17.214265655714691</v>
      </c>
      <c r="AE26" s="25"/>
      <c r="AF26" s="25"/>
    </row>
    <row r="27" spans="1:32" ht="18" customHeight="1">
      <c r="B27" s="148" t="s">
        <v>126</v>
      </c>
      <c r="C27" s="27">
        <f>+C28+C30</f>
        <v>101</v>
      </c>
      <c r="D27" s="27">
        <f t="shared" ref="D27:AB27" si="16">+D28+D30</f>
        <v>70.400000000000006</v>
      </c>
      <c r="E27" s="27">
        <f>+E28+E30</f>
        <v>71</v>
      </c>
      <c r="F27" s="27">
        <f>+F28+F30</f>
        <v>76.099999999999994</v>
      </c>
      <c r="G27" s="27">
        <f>+G28+G30</f>
        <v>69.2</v>
      </c>
      <c r="H27" s="27">
        <f t="shared" si="16"/>
        <v>70.099999999999994</v>
      </c>
      <c r="I27" s="27">
        <f t="shared" si="16"/>
        <v>78</v>
      </c>
      <c r="J27" s="27">
        <f t="shared" si="16"/>
        <v>73.8</v>
      </c>
      <c r="K27" s="27">
        <f t="shared" si="16"/>
        <v>81.099999999999994</v>
      </c>
      <c r="L27" s="27">
        <f t="shared" si="16"/>
        <v>82.4</v>
      </c>
      <c r="M27" s="27">
        <f t="shared" si="16"/>
        <v>68.400000000000006</v>
      </c>
      <c r="N27" s="27">
        <f>+N28+N30</f>
        <v>73.5</v>
      </c>
      <c r="O27" s="27">
        <f t="shared" si="16"/>
        <v>914.99999999999989</v>
      </c>
      <c r="P27" s="27">
        <f t="shared" si="16"/>
        <v>88.7</v>
      </c>
      <c r="Q27" s="27">
        <f t="shared" si="16"/>
        <v>68.900000000000006</v>
      </c>
      <c r="R27" s="27">
        <f t="shared" si="16"/>
        <v>85.4</v>
      </c>
      <c r="S27" s="27">
        <f t="shared" si="16"/>
        <v>86.5</v>
      </c>
      <c r="T27" s="27">
        <f t="shared" si="16"/>
        <v>84.4</v>
      </c>
      <c r="U27" s="27">
        <f t="shared" si="16"/>
        <v>80.900000000000006</v>
      </c>
      <c r="V27" s="27">
        <f t="shared" si="16"/>
        <v>88.9</v>
      </c>
      <c r="W27" s="27">
        <f t="shared" si="16"/>
        <v>86.3</v>
      </c>
      <c r="X27" s="27">
        <f t="shared" si="16"/>
        <v>91.4</v>
      </c>
      <c r="Y27" s="27">
        <f t="shared" si="16"/>
        <v>83.3</v>
      </c>
      <c r="Z27" s="27">
        <f t="shared" si="16"/>
        <v>77.099999999999994</v>
      </c>
      <c r="AA27" s="27">
        <f>+AA28+AA30</f>
        <v>88.3</v>
      </c>
      <c r="AB27" s="27">
        <f t="shared" si="16"/>
        <v>1010.0999999999998</v>
      </c>
      <c r="AC27" s="27">
        <f t="shared" si="2"/>
        <v>95.099999999999909</v>
      </c>
      <c r="AD27" s="27">
        <f t="shared" si="13"/>
        <v>10.393442622950811</v>
      </c>
      <c r="AE27" s="25"/>
      <c r="AF27" s="25"/>
    </row>
    <row r="28" spans="1:32" ht="18" customHeight="1">
      <c r="B28" s="139" t="s">
        <v>72</v>
      </c>
      <c r="C28" s="167">
        <f t="shared" ref="C28:M28" si="17">+C29</f>
        <v>101</v>
      </c>
      <c r="D28" s="167">
        <f t="shared" si="17"/>
        <v>70.400000000000006</v>
      </c>
      <c r="E28" s="167">
        <f t="shared" si="17"/>
        <v>71</v>
      </c>
      <c r="F28" s="167">
        <f t="shared" si="17"/>
        <v>76.099999999999994</v>
      </c>
      <c r="G28" s="167">
        <f t="shared" si="17"/>
        <v>69.2</v>
      </c>
      <c r="H28" s="167">
        <f t="shared" si="17"/>
        <v>70.099999999999994</v>
      </c>
      <c r="I28" s="167">
        <f t="shared" si="17"/>
        <v>78</v>
      </c>
      <c r="J28" s="167">
        <f t="shared" si="17"/>
        <v>73.8</v>
      </c>
      <c r="K28" s="167">
        <f t="shared" si="17"/>
        <v>81.099999999999994</v>
      </c>
      <c r="L28" s="167">
        <f t="shared" si="17"/>
        <v>82.4</v>
      </c>
      <c r="M28" s="167">
        <f t="shared" si="17"/>
        <v>68.400000000000006</v>
      </c>
      <c r="N28" s="167">
        <f>+N29</f>
        <v>73.5</v>
      </c>
      <c r="O28" s="32">
        <f>SUM(C28:N28)</f>
        <v>914.99999999999989</v>
      </c>
      <c r="P28" s="167">
        <f>+P29</f>
        <v>88.7</v>
      </c>
      <c r="Q28" s="167">
        <f>+Q29</f>
        <v>68.900000000000006</v>
      </c>
      <c r="R28" s="167">
        <f t="shared" ref="R28:Z28" si="18">+R29</f>
        <v>85.4</v>
      </c>
      <c r="S28" s="167">
        <f t="shared" si="18"/>
        <v>86.5</v>
      </c>
      <c r="T28" s="167">
        <f t="shared" si="18"/>
        <v>84.4</v>
      </c>
      <c r="U28" s="167">
        <f t="shared" si="18"/>
        <v>80.900000000000006</v>
      </c>
      <c r="V28" s="167">
        <f t="shared" si="18"/>
        <v>88.9</v>
      </c>
      <c r="W28" s="167">
        <f t="shared" si="18"/>
        <v>86.3</v>
      </c>
      <c r="X28" s="167">
        <f t="shared" si="18"/>
        <v>91.4</v>
      </c>
      <c r="Y28" s="167">
        <f t="shared" si="18"/>
        <v>83.3</v>
      </c>
      <c r="Z28" s="167">
        <f t="shared" si="18"/>
        <v>77.099999999999994</v>
      </c>
      <c r="AA28" s="167">
        <f>+AA29</f>
        <v>88.3</v>
      </c>
      <c r="AB28" s="167">
        <f>SUM(P28:AA28)</f>
        <v>1010.0999999999998</v>
      </c>
      <c r="AC28" s="27">
        <f t="shared" si="2"/>
        <v>95.099999999999909</v>
      </c>
      <c r="AD28" s="167">
        <f t="shared" si="13"/>
        <v>10.393442622950811</v>
      </c>
      <c r="AE28" s="25"/>
      <c r="AF28" s="25"/>
    </row>
    <row r="29" spans="1:32" ht="18" customHeight="1">
      <c r="B29" s="48" t="s">
        <v>157</v>
      </c>
      <c r="C29" s="202">
        <f>+[1]PP!C92</f>
        <v>101</v>
      </c>
      <c r="D29" s="202">
        <f>+[1]PP!D92</f>
        <v>70.400000000000006</v>
      </c>
      <c r="E29" s="202">
        <f>+[1]PP!E92</f>
        <v>71</v>
      </c>
      <c r="F29" s="202">
        <f>+[1]PP!F92</f>
        <v>76.099999999999994</v>
      </c>
      <c r="G29" s="202">
        <f>+[1]PP!G92</f>
        <v>69.2</v>
      </c>
      <c r="H29" s="202">
        <f>+[1]PP!H92</f>
        <v>70.099999999999994</v>
      </c>
      <c r="I29" s="202">
        <f>+[1]PP!I92</f>
        <v>78</v>
      </c>
      <c r="J29" s="202">
        <f>+[1]PP!J92</f>
        <v>73.8</v>
      </c>
      <c r="K29" s="202">
        <f>+[1]PP!K92</f>
        <v>81.099999999999994</v>
      </c>
      <c r="L29" s="202">
        <f>+[1]PP!L92</f>
        <v>82.4</v>
      </c>
      <c r="M29" s="202">
        <f>+[1]PP!M92</f>
        <v>68.400000000000006</v>
      </c>
      <c r="N29" s="202">
        <f>+[1]PP!N92</f>
        <v>73.5</v>
      </c>
      <c r="O29" s="202">
        <f>+[1]PP!O92</f>
        <v>914.99999999999989</v>
      </c>
      <c r="P29" s="202">
        <f>+[1]PP!P92</f>
        <v>88.7</v>
      </c>
      <c r="Q29" s="202">
        <f>+[1]PP!Q92</f>
        <v>68.900000000000006</v>
      </c>
      <c r="R29" s="202">
        <f>+[1]PP!R92</f>
        <v>85.4</v>
      </c>
      <c r="S29" s="202">
        <f>+[1]PP!S92</f>
        <v>86.5</v>
      </c>
      <c r="T29" s="202">
        <f>+[1]PP!T92</f>
        <v>84.4</v>
      </c>
      <c r="U29" s="202">
        <f>+[1]PP!U92</f>
        <v>80.900000000000006</v>
      </c>
      <c r="V29" s="202">
        <f>+[1]PP!V92</f>
        <v>88.9</v>
      </c>
      <c r="W29" s="202">
        <f>+[1]PP!W92</f>
        <v>86.3</v>
      </c>
      <c r="X29" s="202">
        <f>+[1]PP!X92</f>
        <v>91.4</v>
      </c>
      <c r="Y29" s="202">
        <f>+[1]PP!Y92</f>
        <v>83.3</v>
      </c>
      <c r="Z29" s="202">
        <f>+[1]PP!Z92</f>
        <v>77.099999999999994</v>
      </c>
      <c r="AA29" s="202">
        <f>+[1]PP!AA92</f>
        <v>88.3</v>
      </c>
      <c r="AB29" s="37">
        <f>SUM(P29:AA29)</f>
        <v>1010.0999999999998</v>
      </c>
      <c r="AC29" s="202">
        <f t="shared" si="2"/>
        <v>95.099999999999909</v>
      </c>
      <c r="AD29" s="202">
        <f t="shared" si="13"/>
        <v>10.393442622950811</v>
      </c>
      <c r="AE29" s="25"/>
      <c r="AF29" s="25"/>
    </row>
    <row r="30" spans="1:32" ht="18" customHeight="1">
      <c r="B30" s="139" t="s">
        <v>73</v>
      </c>
      <c r="C30" s="140">
        <v>0</v>
      </c>
      <c r="D30" s="140">
        <v>0</v>
      </c>
      <c r="E30" s="140">
        <v>0</v>
      </c>
      <c r="F30" s="140">
        <v>0</v>
      </c>
      <c r="G30" s="140">
        <v>0</v>
      </c>
      <c r="H30" s="140">
        <v>0</v>
      </c>
      <c r="I30" s="140">
        <v>0</v>
      </c>
      <c r="J30" s="140">
        <v>0</v>
      </c>
      <c r="K30" s="140">
        <v>0</v>
      </c>
      <c r="L30" s="140">
        <v>0</v>
      </c>
      <c r="M30" s="140">
        <v>0</v>
      </c>
      <c r="N30" s="140">
        <v>0</v>
      </c>
      <c r="O30" s="140">
        <f>SUM(C30:N30)</f>
        <v>0</v>
      </c>
      <c r="P30" s="140">
        <v>0</v>
      </c>
      <c r="Q30" s="140">
        <v>0</v>
      </c>
      <c r="R30" s="140">
        <v>0</v>
      </c>
      <c r="S30" s="140">
        <v>0</v>
      </c>
      <c r="T30" s="140">
        <v>0</v>
      </c>
      <c r="U30" s="140">
        <v>0</v>
      </c>
      <c r="V30" s="140">
        <v>0</v>
      </c>
      <c r="W30" s="140">
        <v>0</v>
      </c>
      <c r="X30" s="140">
        <v>0</v>
      </c>
      <c r="Y30" s="140">
        <v>0</v>
      </c>
      <c r="Z30" s="140">
        <v>0</v>
      </c>
      <c r="AA30" s="140">
        <v>0</v>
      </c>
      <c r="AB30" s="140">
        <f>SUM(P30:AA30)</f>
        <v>0</v>
      </c>
      <c r="AC30" s="203">
        <f t="shared" si="2"/>
        <v>0</v>
      </c>
      <c r="AD30" s="203">
        <v>0</v>
      </c>
      <c r="AE30" s="25"/>
      <c r="AF30" s="25"/>
    </row>
    <row r="31" spans="1:32" ht="21" customHeight="1">
      <c r="B31" s="204" t="s">
        <v>139</v>
      </c>
      <c r="C31" s="205">
        <f t="shared" ref="C31:M31" si="19">+C8</f>
        <v>3412.1</v>
      </c>
      <c r="D31" s="205">
        <f t="shared" si="19"/>
        <v>2945</v>
      </c>
      <c r="E31" s="205">
        <f t="shared" si="19"/>
        <v>2090.6999999999998</v>
      </c>
      <c r="F31" s="205">
        <f t="shared" si="19"/>
        <v>2773.3999999999996</v>
      </c>
      <c r="G31" s="205">
        <f t="shared" si="19"/>
        <v>2620.9</v>
      </c>
      <c r="H31" s="205">
        <f t="shared" si="19"/>
        <v>1901.4999999999998</v>
      </c>
      <c r="I31" s="205">
        <f t="shared" si="19"/>
        <v>2534.1999999999998</v>
      </c>
      <c r="J31" s="205">
        <f t="shared" si="19"/>
        <v>3442.1000000000004</v>
      </c>
      <c r="K31" s="205">
        <f t="shared" si="19"/>
        <v>2465.7999999999997</v>
      </c>
      <c r="L31" s="205">
        <f>+L8</f>
        <v>2566.5000000000005</v>
      </c>
      <c r="M31" s="205">
        <f t="shared" si="19"/>
        <v>2800.6</v>
      </c>
      <c r="N31" s="205">
        <f>+N8</f>
        <v>2923.5000000000005</v>
      </c>
      <c r="O31" s="205">
        <f>SUM(C31:N31)</f>
        <v>32476.3</v>
      </c>
      <c r="P31" s="205">
        <f t="shared" ref="P31:AB31" si="20">+P8</f>
        <v>2405.4</v>
      </c>
      <c r="Q31" s="205">
        <f t="shared" si="20"/>
        <v>2341.2000000000003</v>
      </c>
      <c r="R31" s="205">
        <f t="shared" si="20"/>
        <v>2385.4000000000005</v>
      </c>
      <c r="S31" s="205">
        <f t="shared" si="20"/>
        <v>2435.2000000000003</v>
      </c>
      <c r="T31" s="205">
        <f t="shared" si="20"/>
        <v>2935.2000000000003</v>
      </c>
      <c r="U31" s="205">
        <f t="shared" si="20"/>
        <v>2722.6</v>
      </c>
      <c r="V31" s="205">
        <f t="shared" si="20"/>
        <v>3035.2</v>
      </c>
      <c r="W31" s="205">
        <f t="shared" si="20"/>
        <v>3622.9</v>
      </c>
      <c r="X31" s="205">
        <f t="shared" si="20"/>
        <v>2795.6</v>
      </c>
      <c r="Y31" s="205">
        <f>+Y8</f>
        <v>2776.0000000000005</v>
      </c>
      <c r="Z31" s="205">
        <f t="shared" si="20"/>
        <v>2613.3000000000002</v>
      </c>
      <c r="AA31" s="205">
        <f>+AA8</f>
        <v>3166</v>
      </c>
      <c r="AB31" s="205">
        <f t="shared" si="20"/>
        <v>33234.000000000007</v>
      </c>
      <c r="AC31" s="205">
        <f t="shared" si="2"/>
        <v>757.700000000008</v>
      </c>
      <c r="AD31" s="206">
        <f>+AC31/O31*100</f>
        <v>2.3330859734637506</v>
      </c>
      <c r="AE31" s="25"/>
      <c r="AF31" s="25"/>
    </row>
    <row r="32" spans="1:32" ht="21" customHeight="1">
      <c r="B32" s="207" t="s">
        <v>158</v>
      </c>
      <c r="C32" s="208">
        <v>0</v>
      </c>
      <c r="D32" s="208">
        <v>0</v>
      </c>
      <c r="E32" s="208">
        <v>0.4</v>
      </c>
      <c r="F32" s="208">
        <v>0</v>
      </c>
      <c r="G32" s="208">
        <v>0.2</v>
      </c>
      <c r="H32" s="208">
        <v>0</v>
      </c>
      <c r="I32" s="208">
        <v>0.1</v>
      </c>
      <c r="J32" s="208">
        <v>2.2999999999999998</v>
      </c>
      <c r="K32" s="208">
        <v>0</v>
      </c>
      <c r="L32" s="208">
        <v>0.3</v>
      </c>
      <c r="M32" s="208">
        <v>0.3</v>
      </c>
      <c r="N32" s="208">
        <v>1.5</v>
      </c>
      <c r="O32" s="208">
        <f>SUM(C32:N32)</f>
        <v>5.0999999999999996</v>
      </c>
      <c r="P32" s="208">
        <v>0</v>
      </c>
      <c r="Q32" s="208">
        <v>0</v>
      </c>
      <c r="R32" s="208">
        <v>0</v>
      </c>
      <c r="S32" s="208">
        <v>0</v>
      </c>
      <c r="T32" s="208">
        <v>0</v>
      </c>
      <c r="U32" s="208">
        <v>0</v>
      </c>
      <c r="V32" s="208">
        <v>0</v>
      </c>
      <c r="W32" s="208">
        <v>0</v>
      </c>
      <c r="X32" s="208">
        <v>0.1</v>
      </c>
      <c r="Y32" s="208">
        <v>0</v>
      </c>
      <c r="Z32" s="208">
        <v>0</v>
      </c>
      <c r="AA32" s="208">
        <v>0</v>
      </c>
      <c r="AB32" s="37">
        <f>SUM(P32:AA32)</f>
        <v>0.1</v>
      </c>
      <c r="AC32" s="209">
        <f t="shared" si="2"/>
        <v>-5</v>
      </c>
      <c r="AD32" s="209">
        <f>+AC32/O32*100</f>
        <v>-98.039215686274517</v>
      </c>
      <c r="AE32" s="25"/>
      <c r="AF32" s="25"/>
    </row>
    <row r="33" spans="2:32" ht="21" customHeight="1" thickBot="1">
      <c r="B33" s="210"/>
      <c r="C33" s="68">
        <f t="shared" ref="C33:AB33" si="21">+C32+C31</f>
        <v>3412.1</v>
      </c>
      <c r="D33" s="68">
        <f t="shared" si="21"/>
        <v>2945</v>
      </c>
      <c r="E33" s="68">
        <f t="shared" si="21"/>
        <v>2091.1</v>
      </c>
      <c r="F33" s="68">
        <f t="shared" si="21"/>
        <v>2773.3999999999996</v>
      </c>
      <c r="G33" s="68">
        <f t="shared" si="21"/>
        <v>2621.1</v>
      </c>
      <c r="H33" s="68">
        <f t="shared" si="21"/>
        <v>1901.4999999999998</v>
      </c>
      <c r="I33" s="68">
        <f t="shared" si="21"/>
        <v>2534.2999999999997</v>
      </c>
      <c r="J33" s="68">
        <f t="shared" si="21"/>
        <v>3444.4000000000005</v>
      </c>
      <c r="K33" s="68">
        <f t="shared" si="21"/>
        <v>2465.7999999999997</v>
      </c>
      <c r="L33" s="68">
        <f t="shared" si="21"/>
        <v>2566.8000000000006</v>
      </c>
      <c r="M33" s="68">
        <f t="shared" si="21"/>
        <v>2800.9</v>
      </c>
      <c r="N33" s="68">
        <f>+N32+N31</f>
        <v>2925.0000000000005</v>
      </c>
      <c r="O33" s="68">
        <f t="shared" si="21"/>
        <v>32481.399999999998</v>
      </c>
      <c r="P33" s="68">
        <f t="shared" si="21"/>
        <v>2405.4</v>
      </c>
      <c r="Q33" s="68">
        <f t="shared" si="21"/>
        <v>2341.2000000000003</v>
      </c>
      <c r="R33" s="68">
        <f t="shared" si="21"/>
        <v>2385.4000000000005</v>
      </c>
      <c r="S33" s="68">
        <f t="shared" si="21"/>
        <v>2435.2000000000003</v>
      </c>
      <c r="T33" s="68">
        <f t="shared" si="21"/>
        <v>2935.2000000000003</v>
      </c>
      <c r="U33" s="68">
        <f t="shared" si="21"/>
        <v>2722.6</v>
      </c>
      <c r="V33" s="68">
        <f t="shared" si="21"/>
        <v>3035.2</v>
      </c>
      <c r="W33" s="68">
        <f t="shared" si="21"/>
        <v>3622.9</v>
      </c>
      <c r="X33" s="68">
        <f t="shared" si="21"/>
        <v>2795.7</v>
      </c>
      <c r="Y33" s="68">
        <f t="shared" si="21"/>
        <v>2776.0000000000005</v>
      </c>
      <c r="Z33" s="68">
        <f t="shared" si="21"/>
        <v>2613.3000000000002</v>
      </c>
      <c r="AA33" s="68">
        <f>+AA32+AA31</f>
        <v>3166</v>
      </c>
      <c r="AB33" s="68">
        <f t="shared" si="21"/>
        <v>33234.100000000006</v>
      </c>
      <c r="AC33" s="68">
        <f t="shared" si="2"/>
        <v>752.700000000008</v>
      </c>
      <c r="AD33" s="68">
        <f>+AC33/O33*100</f>
        <v>2.3173262236233909</v>
      </c>
      <c r="AE33" s="25"/>
      <c r="AF33" s="25"/>
    </row>
    <row r="34" spans="2:32" ht="18" customHeight="1" thickTop="1">
      <c r="B34" s="230" t="s">
        <v>163</v>
      </c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</row>
    <row r="35" spans="2:32" ht="13.5" customHeight="1">
      <c r="B35" s="73" t="s">
        <v>76</v>
      </c>
      <c r="C35" s="1">
        <v>3412.1</v>
      </c>
      <c r="D35" s="1">
        <v>2945</v>
      </c>
      <c r="E35" s="1">
        <v>2090.6999999999998</v>
      </c>
      <c r="F35" s="1">
        <v>2773.3999999999996</v>
      </c>
      <c r="G35" s="1">
        <v>2620.9</v>
      </c>
      <c r="H35" s="1">
        <v>1901.4999999999998</v>
      </c>
      <c r="I35" s="1">
        <v>2534.1999999999998</v>
      </c>
      <c r="J35" s="1">
        <v>3442.1000000000004</v>
      </c>
      <c r="K35" s="1">
        <v>2465.7999999999997</v>
      </c>
      <c r="L35" s="1">
        <v>2566.5000000000005</v>
      </c>
      <c r="M35" s="1">
        <v>2800.6</v>
      </c>
      <c r="N35" s="212">
        <v>2923.5194620200004</v>
      </c>
      <c r="O35" s="213">
        <f>SUM(C35:N35)</f>
        <v>32476.319462020001</v>
      </c>
      <c r="P35" s="214"/>
      <c r="Q35" s="214"/>
      <c r="R35" s="214"/>
      <c r="S35" s="215"/>
      <c r="T35" s="215"/>
      <c r="U35" s="215"/>
      <c r="V35" s="215"/>
      <c r="W35" s="215"/>
      <c r="X35" s="215"/>
      <c r="Y35" s="215"/>
      <c r="Z35" s="215"/>
      <c r="AA35" s="215"/>
      <c r="AB35" s="216"/>
      <c r="AC35" s="216"/>
    </row>
    <row r="36" spans="2:32" ht="14.25" customHeight="1">
      <c r="B36" s="77" t="s">
        <v>159</v>
      </c>
      <c r="C36" s="213">
        <f>+C35-C31</f>
        <v>0</v>
      </c>
      <c r="D36" s="213">
        <f>+D35-D31</f>
        <v>0</v>
      </c>
      <c r="E36" s="213">
        <f>+E35-E31</f>
        <v>0</v>
      </c>
      <c r="F36" s="213">
        <f t="shared" ref="F36:O36" si="22">+F35-F31</f>
        <v>0</v>
      </c>
      <c r="G36" s="213">
        <f t="shared" si="22"/>
        <v>0</v>
      </c>
      <c r="H36" s="213">
        <f t="shared" si="22"/>
        <v>0</v>
      </c>
      <c r="I36" s="213">
        <f t="shared" si="22"/>
        <v>0</v>
      </c>
      <c r="J36" s="213">
        <f t="shared" si="22"/>
        <v>0</v>
      </c>
      <c r="K36" s="213">
        <f t="shared" si="22"/>
        <v>0</v>
      </c>
      <c r="L36" s="213">
        <f t="shared" si="22"/>
        <v>0</v>
      </c>
      <c r="M36" s="213">
        <f t="shared" si="22"/>
        <v>0</v>
      </c>
      <c r="N36" s="213">
        <f>+N35-N31</f>
        <v>1.9462019999991753E-2</v>
      </c>
      <c r="O36" s="213">
        <f t="shared" si="22"/>
        <v>1.9462020001810743E-2</v>
      </c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6"/>
    </row>
    <row r="37" spans="2:32">
      <c r="B37" s="81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81"/>
      <c r="AD37" s="81"/>
    </row>
    <row r="38" spans="2:32">
      <c r="B38" s="81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6"/>
      <c r="AC38" s="211"/>
      <c r="AD38" s="211"/>
    </row>
    <row r="39" spans="2:32" ht="15">
      <c r="B39" s="10" t="s">
        <v>144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</row>
    <row r="40" spans="2:32" ht="14.25">
      <c r="B40" s="11" t="s">
        <v>145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spans="2:32" ht="14.25">
      <c r="B41" s="11" t="s">
        <v>146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  <row r="42" spans="2:32" ht="18" customHeight="1">
      <c r="B42" s="12" t="s">
        <v>5</v>
      </c>
      <c r="C42" s="13">
        <v>2025</v>
      </c>
      <c r="D42" s="14"/>
      <c r="E42" s="14"/>
      <c r="F42" s="14"/>
      <c r="G42" s="14"/>
      <c r="H42" s="14"/>
      <c r="I42" s="17"/>
      <c r="J42" s="17"/>
      <c r="K42" s="17"/>
      <c r="L42" s="17"/>
      <c r="M42" s="17"/>
      <c r="N42" s="17"/>
      <c r="O42" s="12">
        <v>2025</v>
      </c>
      <c r="P42" s="13">
        <v>2025</v>
      </c>
      <c r="Q42" s="14"/>
      <c r="R42" s="14"/>
      <c r="S42" s="14"/>
      <c r="T42" s="14"/>
      <c r="U42" s="14"/>
      <c r="V42" s="17"/>
      <c r="W42" s="17"/>
      <c r="X42" s="17"/>
      <c r="Y42" s="17"/>
      <c r="Z42" s="17"/>
      <c r="AA42" s="17"/>
      <c r="AB42" s="16" t="s">
        <v>160</v>
      </c>
      <c r="AC42" s="13" t="s">
        <v>147</v>
      </c>
      <c r="AD42" s="15"/>
    </row>
    <row r="43" spans="2:32" ht="44.25" customHeight="1" thickBot="1">
      <c r="B43" s="131"/>
      <c r="C43" s="194" t="s">
        <v>9</v>
      </c>
      <c r="D43" s="194" t="s">
        <v>10</v>
      </c>
      <c r="E43" s="194" t="s">
        <v>11</v>
      </c>
      <c r="F43" s="194" t="s">
        <v>12</v>
      </c>
      <c r="G43" s="194" t="s">
        <v>13</v>
      </c>
      <c r="H43" s="194" t="s">
        <v>14</v>
      </c>
      <c r="I43" s="194" t="s">
        <v>15</v>
      </c>
      <c r="J43" s="194" t="s">
        <v>16</v>
      </c>
      <c r="K43" s="194" t="s">
        <v>17</v>
      </c>
      <c r="L43" s="194" t="s">
        <v>18</v>
      </c>
      <c r="M43" s="194" t="s">
        <v>19</v>
      </c>
      <c r="N43" s="194" t="s">
        <v>20</v>
      </c>
      <c r="O43" s="131"/>
      <c r="P43" s="194" t="s">
        <v>9</v>
      </c>
      <c r="Q43" s="194" t="s">
        <v>10</v>
      </c>
      <c r="R43" s="194" t="s">
        <v>11</v>
      </c>
      <c r="S43" s="194" t="s">
        <v>12</v>
      </c>
      <c r="T43" s="194" t="s">
        <v>13</v>
      </c>
      <c r="U43" s="194" t="s">
        <v>14</v>
      </c>
      <c r="V43" s="194" t="s">
        <v>15</v>
      </c>
      <c r="W43" s="194" t="s">
        <v>16</v>
      </c>
      <c r="X43" s="194" t="s">
        <v>17</v>
      </c>
      <c r="Y43" s="194" t="s">
        <v>18</v>
      </c>
      <c r="Z43" s="194" t="s">
        <v>19</v>
      </c>
      <c r="AA43" s="194" t="s">
        <v>20</v>
      </c>
      <c r="AB43" s="218"/>
      <c r="AC43" s="194" t="s">
        <v>161</v>
      </c>
      <c r="AD43" s="195" t="s">
        <v>103</v>
      </c>
    </row>
    <row r="44" spans="2:32" ht="18" customHeight="1" thickTop="1">
      <c r="B44" s="219" t="s">
        <v>21</v>
      </c>
      <c r="C44" s="22">
        <f>+C45+C51+C63</f>
        <v>2405.4</v>
      </c>
      <c r="D44" s="22">
        <f t="shared" ref="D44:K44" si="23">+D45+D51+D63</f>
        <v>2341.2000000000003</v>
      </c>
      <c r="E44" s="22">
        <f t="shared" si="23"/>
        <v>2385.4000000000005</v>
      </c>
      <c r="F44" s="22">
        <f t="shared" si="23"/>
        <v>2435.2000000000003</v>
      </c>
      <c r="G44" s="22">
        <f t="shared" si="23"/>
        <v>2935.2000000000003</v>
      </c>
      <c r="H44" s="22">
        <f t="shared" si="23"/>
        <v>2722.6</v>
      </c>
      <c r="I44" s="22">
        <f t="shared" si="23"/>
        <v>3035.2</v>
      </c>
      <c r="J44" s="22">
        <f t="shared" si="23"/>
        <v>3622.9</v>
      </c>
      <c r="K44" s="22">
        <f t="shared" si="23"/>
        <v>2795.6</v>
      </c>
      <c r="L44" s="22">
        <f>+L45+L51+L63</f>
        <v>2776.0000000000005</v>
      </c>
      <c r="M44" s="22">
        <f>+M45+M51+M63</f>
        <v>2613.3000000000002</v>
      </c>
      <c r="N44" s="22">
        <f>+N45+N51+N63</f>
        <v>3166</v>
      </c>
      <c r="O44" s="22">
        <f>+O45+O51+O63</f>
        <v>33234.000000000007</v>
      </c>
      <c r="P44" s="22">
        <f t="shared" ref="P44:AB44" si="24">+P45+P51+P63+P50</f>
        <v>2613.8202635699995</v>
      </c>
      <c r="Q44" s="22">
        <f t="shared" si="24"/>
        <v>2373.6876570600002</v>
      </c>
      <c r="R44" s="22">
        <f t="shared" si="24"/>
        <v>2536.3585072199994</v>
      </c>
      <c r="S44" s="22">
        <f t="shared" si="24"/>
        <v>2313.3894132197142</v>
      </c>
      <c r="T44" s="22">
        <f t="shared" si="24"/>
        <v>3296.5390942310696</v>
      </c>
      <c r="U44" s="22">
        <f t="shared" si="24"/>
        <v>2561.6766814279667</v>
      </c>
      <c r="V44" s="22">
        <f t="shared" si="24"/>
        <v>3400.9392916017855</v>
      </c>
      <c r="W44" s="22">
        <f t="shared" si="24"/>
        <v>4508.729126130761</v>
      </c>
      <c r="X44" s="22">
        <f t="shared" si="24"/>
        <v>3248.1601553513424</v>
      </c>
      <c r="Y44" s="22">
        <f t="shared" si="24"/>
        <v>3184.3959373494326</v>
      </c>
      <c r="Z44" s="22">
        <f t="shared" si="24"/>
        <v>2641.4207703435541</v>
      </c>
      <c r="AA44" s="22">
        <f t="shared" si="24"/>
        <v>3217.514338442752</v>
      </c>
      <c r="AB44" s="22">
        <f t="shared" si="24"/>
        <v>35896.631235948378</v>
      </c>
      <c r="AC44" s="22">
        <f t="shared" ref="AC44:AC67" si="25">+O44-AB44</f>
        <v>-2662.6312359483709</v>
      </c>
      <c r="AD44" s="22">
        <f t="shared" ref="AD44:AD49" si="26">+O44/AB44*100</f>
        <v>92.582503861025543</v>
      </c>
    </row>
    <row r="45" spans="2:32" ht="18" customHeight="1">
      <c r="B45" s="137" t="s">
        <v>22</v>
      </c>
      <c r="C45" s="140">
        <f t="shared" ref="C45:R48" si="27">+C46</f>
        <v>10.6</v>
      </c>
      <c r="D45" s="140">
        <f t="shared" si="27"/>
        <v>12.3</v>
      </c>
      <c r="E45" s="140">
        <f t="shared" si="27"/>
        <v>8.3000000000000007</v>
      </c>
      <c r="F45" s="140">
        <f t="shared" si="27"/>
        <v>7.3</v>
      </c>
      <c r="G45" s="140">
        <f t="shared" si="27"/>
        <v>8.3000000000000007</v>
      </c>
      <c r="H45" s="140">
        <f t="shared" si="27"/>
        <v>4.3</v>
      </c>
      <c r="I45" s="140">
        <f t="shared" si="27"/>
        <v>6.9</v>
      </c>
      <c r="J45" s="140">
        <f t="shared" si="27"/>
        <v>8.9</v>
      </c>
      <c r="K45" s="140">
        <f t="shared" si="27"/>
        <v>6.6</v>
      </c>
      <c r="L45" s="140">
        <f t="shared" si="27"/>
        <v>12.9</v>
      </c>
      <c r="M45" s="140">
        <f t="shared" si="27"/>
        <v>9.4</v>
      </c>
      <c r="N45" s="140">
        <f>+N46</f>
        <v>10.1</v>
      </c>
      <c r="O45" s="140">
        <f t="shared" si="27"/>
        <v>105.89999999999999</v>
      </c>
      <c r="P45" s="140">
        <f>+P46</f>
        <v>27.407166</v>
      </c>
      <c r="Q45" s="140">
        <f t="shared" ref="P45:AB48" si="28">+Q46</f>
        <v>31.705984999999998</v>
      </c>
      <c r="R45" s="140">
        <f t="shared" si="28"/>
        <v>28.461089000000001</v>
      </c>
      <c r="S45" s="140">
        <f t="shared" si="28"/>
        <v>36.389311640578015</v>
      </c>
      <c r="T45" s="140">
        <f t="shared" si="28"/>
        <v>20.395834158147206</v>
      </c>
      <c r="U45" s="140">
        <f t="shared" si="28"/>
        <v>10.87192208546835</v>
      </c>
      <c r="V45" s="140">
        <f t="shared" si="28"/>
        <v>22.303082785501537</v>
      </c>
      <c r="W45" s="140">
        <f t="shared" si="28"/>
        <v>11.187494350813418</v>
      </c>
      <c r="X45" s="140">
        <f t="shared" si="28"/>
        <v>17.783828457242869</v>
      </c>
      <c r="Y45" s="140">
        <f t="shared" si="28"/>
        <v>13.609408</v>
      </c>
      <c r="Z45" s="140">
        <f t="shared" si="28"/>
        <v>16.655194000000002</v>
      </c>
      <c r="AA45" s="140">
        <f t="shared" si="28"/>
        <v>18.438649999999999</v>
      </c>
      <c r="AB45" s="140">
        <f t="shared" si="28"/>
        <v>255.20896547775138</v>
      </c>
      <c r="AC45" s="140">
        <f t="shared" si="25"/>
        <v>-149.30896547775137</v>
      </c>
      <c r="AD45" s="140">
        <f t="shared" si="26"/>
        <v>41.495407421034407</v>
      </c>
    </row>
    <row r="46" spans="2:32" ht="18" customHeight="1">
      <c r="B46" s="137" t="s">
        <v>84</v>
      </c>
      <c r="C46" s="140">
        <f t="shared" si="27"/>
        <v>10.6</v>
      </c>
      <c r="D46" s="140">
        <f t="shared" si="27"/>
        <v>12.3</v>
      </c>
      <c r="E46" s="140">
        <f t="shared" si="27"/>
        <v>8.3000000000000007</v>
      </c>
      <c r="F46" s="140">
        <f t="shared" si="27"/>
        <v>7.3</v>
      </c>
      <c r="G46" s="140">
        <f t="shared" si="27"/>
        <v>8.3000000000000007</v>
      </c>
      <c r="H46" s="140">
        <f t="shared" si="27"/>
        <v>4.3</v>
      </c>
      <c r="I46" s="140">
        <f t="shared" si="27"/>
        <v>6.9</v>
      </c>
      <c r="J46" s="140">
        <f t="shared" si="27"/>
        <v>8.9</v>
      </c>
      <c r="K46" s="140">
        <f t="shared" si="27"/>
        <v>6.6</v>
      </c>
      <c r="L46" s="140">
        <f t="shared" si="27"/>
        <v>12.9</v>
      </c>
      <c r="M46" s="140">
        <f t="shared" si="27"/>
        <v>9.4</v>
      </c>
      <c r="N46" s="140">
        <f>+N47</f>
        <v>10.1</v>
      </c>
      <c r="O46" s="140">
        <f t="shared" si="27"/>
        <v>105.89999999999999</v>
      </c>
      <c r="P46" s="140">
        <f t="shared" si="28"/>
        <v>27.407166</v>
      </c>
      <c r="Q46" s="140">
        <f t="shared" si="28"/>
        <v>31.705984999999998</v>
      </c>
      <c r="R46" s="140">
        <f t="shared" si="28"/>
        <v>28.461089000000001</v>
      </c>
      <c r="S46" s="140">
        <f t="shared" si="28"/>
        <v>36.389311640578015</v>
      </c>
      <c r="T46" s="140">
        <f t="shared" si="28"/>
        <v>20.395834158147206</v>
      </c>
      <c r="U46" s="140">
        <f t="shared" si="28"/>
        <v>10.87192208546835</v>
      </c>
      <c r="V46" s="140">
        <f t="shared" si="28"/>
        <v>22.303082785501537</v>
      </c>
      <c r="W46" s="140">
        <f t="shared" si="28"/>
        <v>11.187494350813418</v>
      </c>
      <c r="X46" s="140">
        <f t="shared" si="28"/>
        <v>17.783828457242869</v>
      </c>
      <c r="Y46" s="140">
        <f t="shared" si="28"/>
        <v>13.609408</v>
      </c>
      <c r="Z46" s="140">
        <f t="shared" si="28"/>
        <v>16.655194000000002</v>
      </c>
      <c r="AA46" s="140">
        <f t="shared" si="28"/>
        <v>18.438649999999999</v>
      </c>
      <c r="AB46" s="140">
        <f t="shared" si="28"/>
        <v>255.20896547775138</v>
      </c>
      <c r="AC46" s="140">
        <f t="shared" si="25"/>
        <v>-149.30896547775137</v>
      </c>
      <c r="AD46" s="140">
        <f t="shared" si="26"/>
        <v>41.495407421034407</v>
      </c>
    </row>
    <row r="47" spans="2:32" ht="18" customHeight="1">
      <c r="B47" s="139" t="s">
        <v>107</v>
      </c>
      <c r="C47" s="140">
        <f>+C48+C50</f>
        <v>10.6</v>
      </c>
      <c r="D47" s="27">
        <f t="shared" si="27"/>
        <v>12.3</v>
      </c>
      <c r="E47" s="27">
        <f t="shared" si="27"/>
        <v>8.3000000000000007</v>
      </c>
      <c r="F47" s="27">
        <f t="shared" si="27"/>
        <v>7.3</v>
      </c>
      <c r="G47" s="27">
        <f t="shared" si="27"/>
        <v>8.3000000000000007</v>
      </c>
      <c r="H47" s="27">
        <f t="shared" si="27"/>
        <v>4.3</v>
      </c>
      <c r="I47" s="27">
        <f t="shared" si="27"/>
        <v>6.9</v>
      </c>
      <c r="J47" s="27">
        <f t="shared" si="27"/>
        <v>8.9</v>
      </c>
      <c r="K47" s="27">
        <f t="shared" si="27"/>
        <v>6.6</v>
      </c>
      <c r="L47" s="27">
        <f t="shared" si="27"/>
        <v>12.9</v>
      </c>
      <c r="M47" s="27">
        <f t="shared" si="27"/>
        <v>9.4</v>
      </c>
      <c r="N47" s="27">
        <f>+N48</f>
        <v>10.1</v>
      </c>
      <c r="O47" s="27">
        <f t="shared" si="27"/>
        <v>105.89999999999999</v>
      </c>
      <c r="P47" s="140">
        <f t="shared" si="27"/>
        <v>27.407166</v>
      </c>
      <c r="Q47" s="27">
        <f t="shared" si="27"/>
        <v>31.705984999999998</v>
      </c>
      <c r="R47" s="27">
        <f t="shared" si="27"/>
        <v>28.461089000000001</v>
      </c>
      <c r="S47" s="27">
        <f t="shared" si="28"/>
        <v>36.389311640578015</v>
      </c>
      <c r="T47" s="27">
        <f t="shared" si="28"/>
        <v>20.395834158147206</v>
      </c>
      <c r="U47" s="27">
        <f t="shared" si="28"/>
        <v>10.87192208546835</v>
      </c>
      <c r="V47" s="27">
        <f t="shared" si="28"/>
        <v>22.303082785501537</v>
      </c>
      <c r="W47" s="27">
        <f t="shared" si="28"/>
        <v>11.187494350813418</v>
      </c>
      <c r="X47" s="27">
        <f t="shared" si="28"/>
        <v>17.783828457242869</v>
      </c>
      <c r="Y47" s="27">
        <f t="shared" si="28"/>
        <v>13.609408</v>
      </c>
      <c r="Z47" s="27">
        <f t="shared" si="28"/>
        <v>16.655194000000002</v>
      </c>
      <c r="AA47" s="27">
        <f t="shared" si="28"/>
        <v>18.438649999999999</v>
      </c>
      <c r="AB47" s="27">
        <f t="shared" si="28"/>
        <v>255.20896547775138</v>
      </c>
      <c r="AC47" s="27">
        <f t="shared" si="25"/>
        <v>-149.30896547775137</v>
      </c>
      <c r="AD47" s="27">
        <f t="shared" si="26"/>
        <v>41.495407421034407</v>
      </c>
    </row>
    <row r="48" spans="2:32" ht="18" customHeight="1">
      <c r="B48" s="144" t="s">
        <v>108</v>
      </c>
      <c r="C48" s="140">
        <f>+C49</f>
        <v>10.6</v>
      </c>
      <c r="D48" s="140">
        <f t="shared" si="27"/>
        <v>12.3</v>
      </c>
      <c r="E48" s="140">
        <f t="shared" si="27"/>
        <v>8.3000000000000007</v>
      </c>
      <c r="F48" s="140">
        <f t="shared" si="27"/>
        <v>7.3</v>
      </c>
      <c r="G48" s="140">
        <f t="shared" si="27"/>
        <v>8.3000000000000007</v>
      </c>
      <c r="H48" s="140">
        <f t="shared" si="27"/>
        <v>4.3</v>
      </c>
      <c r="I48" s="140">
        <f t="shared" si="27"/>
        <v>6.9</v>
      </c>
      <c r="J48" s="140">
        <f t="shared" si="27"/>
        <v>8.9</v>
      </c>
      <c r="K48" s="140">
        <f t="shared" si="27"/>
        <v>6.6</v>
      </c>
      <c r="L48" s="140">
        <f t="shared" si="27"/>
        <v>12.9</v>
      </c>
      <c r="M48" s="140">
        <f t="shared" si="27"/>
        <v>9.4</v>
      </c>
      <c r="N48" s="140">
        <f>+N49</f>
        <v>10.1</v>
      </c>
      <c r="O48" s="140">
        <f t="shared" si="27"/>
        <v>105.89999999999999</v>
      </c>
      <c r="P48" s="140">
        <f>+P49</f>
        <v>27.407166</v>
      </c>
      <c r="Q48" s="140">
        <f t="shared" si="27"/>
        <v>31.705984999999998</v>
      </c>
      <c r="R48" s="140">
        <f t="shared" si="27"/>
        <v>28.461089000000001</v>
      </c>
      <c r="S48" s="140">
        <f t="shared" si="28"/>
        <v>36.389311640578015</v>
      </c>
      <c r="T48" s="140">
        <f t="shared" si="28"/>
        <v>20.395834158147206</v>
      </c>
      <c r="U48" s="140">
        <f t="shared" si="28"/>
        <v>10.87192208546835</v>
      </c>
      <c r="V48" s="140">
        <f t="shared" si="28"/>
        <v>22.303082785501537</v>
      </c>
      <c r="W48" s="140">
        <f t="shared" si="28"/>
        <v>11.187494350813418</v>
      </c>
      <c r="X48" s="140">
        <f t="shared" si="28"/>
        <v>17.783828457242869</v>
      </c>
      <c r="Y48" s="140">
        <f t="shared" si="28"/>
        <v>13.609408</v>
      </c>
      <c r="Z48" s="140">
        <f t="shared" si="28"/>
        <v>16.655194000000002</v>
      </c>
      <c r="AA48" s="140">
        <f t="shared" si="28"/>
        <v>18.438649999999999</v>
      </c>
      <c r="AB48" s="140">
        <f t="shared" si="28"/>
        <v>255.20896547775138</v>
      </c>
      <c r="AC48" s="140">
        <f t="shared" si="25"/>
        <v>-149.30896547775137</v>
      </c>
      <c r="AD48" s="140">
        <f t="shared" si="26"/>
        <v>41.495407421034407</v>
      </c>
    </row>
    <row r="49" spans="2:30" ht="18" customHeight="1">
      <c r="B49" s="48" t="s">
        <v>149</v>
      </c>
      <c r="C49" s="37">
        <f t="shared" ref="C49:M49" si="29">+P13</f>
        <v>10.6</v>
      </c>
      <c r="D49" s="37">
        <f t="shared" si="29"/>
        <v>12.3</v>
      </c>
      <c r="E49" s="37">
        <f t="shared" si="29"/>
        <v>8.3000000000000007</v>
      </c>
      <c r="F49" s="37">
        <f t="shared" si="29"/>
        <v>7.3</v>
      </c>
      <c r="G49" s="37">
        <f t="shared" si="29"/>
        <v>8.3000000000000007</v>
      </c>
      <c r="H49" s="37">
        <f t="shared" si="29"/>
        <v>4.3</v>
      </c>
      <c r="I49" s="37">
        <f t="shared" si="29"/>
        <v>6.9</v>
      </c>
      <c r="J49" s="37">
        <f t="shared" si="29"/>
        <v>8.9</v>
      </c>
      <c r="K49" s="37">
        <f t="shared" si="29"/>
        <v>6.6</v>
      </c>
      <c r="L49" s="37">
        <f t="shared" si="29"/>
        <v>12.9</v>
      </c>
      <c r="M49" s="37">
        <f t="shared" si="29"/>
        <v>9.4</v>
      </c>
      <c r="N49" s="37">
        <f>+AA13</f>
        <v>10.1</v>
      </c>
      <c r="O49" s="37">
        <f>+AB13</f>
        <v>105.89999999999999</v>
      </c>
      <c r="P49" s="37">
        <v>27.407166</v>
      </c>
      <c r="Q49" s="37">
        <v>31.705984999999998</v>
      </c>
      <c r="R49" s="37">
        <v>28.461089000000001</v>
      </c>
      <c r="S49" s="37">
        <v>36.389311640578015</v>
      </c>
      <c r="T49" s="37">
        <v>20.395834158147206</v>
      </c>
      <c r="U49" s="37">
        <v>10.87192208546835</v>
      </c>
      <c r="V49" s="37">
        <v>22.303082785501537</v>
      </c>
      <c r="W49" s="37">
        <v>11.187494350813418</v>
      </c>
      <c r="X49" s="37">
        <v>17.783828457242869</v>
      </c>
      <c r="Y49" s="37">
        <v>13.609408</v>
      </c>
      <c r="Z49" s="37">
        <v>16.655194000000002</v>
      </c>
      <c r="AA49" s="37">
        <v>18.438649999999999</v>
      </c>
      <c r="AB49" s="37">
        <f>SUM(P49:AA49)</f>
        <v>255.20896547775138</v>
      </c>
      <c r="AC49" s="37">
        <f t="shared" si="25"/>
        <v>-149.30896547775137</v>
      </c>
      <c r="AD49" s="37">
        <f t="shared" si="26"/>
        <v>41.495407421034407</v>
      </c>
    </row>
    <row r="50" spans="2:30" ht="18" customHeight="1">
      <c r="B50" s="173" t="s">
        <v>150</v>
      </c>
      <c r="C50" s="37">
        <v>0</v>
      </c>
      <c r="D50" s="37">
        <f>+Q14</f>
        <v>0</v>
      </c>
      <c r="E50" s="37">
        <f>+R14</f>
        <v>0</v>
      </c>
      <c r="F50" s="37">
        <f>+S14</f>
        <v>0</v>
      </c>
      <c r="G50" s="37">
        <f>+T14</f>
        <v>0</v>
      </c>
      <c r="H50" s="37">
        <f>+U14</f>
        <v>0</v>
      </c>
      <c r="I50" s="37">
        <f>+U14</f>
        <v>0</v>
      </c>
      <c r="J50" s="37">
        <f>+W14</f>
        <v>0</v>
      </c>
      <c r="K50" s="37">
        <f>+X14</f>
        <v>0</v>
      </c>
      <c r="L50" s="37">
        <f>+Y14</f>
        <v>0</v>
      </c>
      <c r="M50" s="37">
        <f>+Z14</f>
        <v>0</v>
      </c>
      <c r="N50" s="37">
        <f>+AA14</f>
        <v>0</v>
      </c>
      <c r="O50" s="37">
        <f>+AB14</f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f>SUM(P50:AA50)</f>
        <v>0</v>
      </c>
      <c r="AC50" s="37">
        <f t="shared" si="25"/>
        <v>0</v>
      </c>
      <c r="AD50" s="155" t="e">
        <f>+O50/AB50*100</f>
        <v>#DIV/0!</v>
      </c>
    </row>
    <row r="51" spans="2:30" ht="18" customHeight="1">
      <c r="B51" s="148" t="s">
        <v>120</v>
      </c>
      <c r="C51" s="140">
        <f t="shared" ref="C51:Z51" si="30">+C52+C59</f>
        <v>2306.1000000000004</v>
      </c>
      <c r="D51" s="140">
        <f t="shared" si="30"/>
        <v>2260</v>
      </c>
      <c r="E51" s="140">
        <f t="shared" si="30"/>
        <v>2291.7000000000003</v>
      </c>
      <c r="F51" s="140">
        <f t="shared" si="30"/>
        <v>2341.4</v>
      </c>
      <c r="G51" s="140">
        <f t="shared" si="30"/>
        <v>2842.5</v>
      </c>
      <c r="H51" s="140">
        <f t="shared" si="30"/>
        <v>2637.3999999999996</v>
      </c>
      <c r="I51" s="140">
        <f t="shared" si="30"/>
        <v>2939.3999999999996</v>
      </c>
      <c r="J51" s="140">
        <f t="shared" si="30"/>
        <v>3527.7</v>
      </c>
      <c r="K51" s="140">
        <f t="shared" si="30"/>
        <v>2697.6</v>
      </c>
      <c r="L51" s="140">
        <f t="shared" si="30"/>
        <v>2679.8</v>
      </c>
      <c r="M51" s="140">
        <f t="shared" si="30"/>
        <v>2526.8000000000002</v>
      </c>
      <c r="N51" s="140">
        <f>+N52+N59</f>
        <v>3067.6</v>
      </c>
      <c r="O51" s="140">
        <f t="shared" si="30"/>
        <v>32118.000000000004</v>
      </c>
      <c r="P51" s="140">
        <f t="shared" si="30"/>
        <v>2497.7139762499996</v>
      </c>
      <c r="Q51" s="140">
        <f t="shared" si="30"/>
        <v>2273.08945477</v>
      </c>
      <c r="R51" s="140">
        <f t="shared" si="30"/>
        <v>2422.5418688299997</v>
      </c>
      <c r="S51" s="140">
        <f t="shared" si="30"/>
        <v>2190.4841768191363</v>
      </c>
      <c r="T51" s="140">
        <f t="shared" si="30"/>
        <v>3191.7988436329224</v>
      </c>
      <c r="U51" s="140">
        <f t="shared" si="30"/>
        <v>2469.8691834224987</v>
      </c>
      <c r="V51" s="140">
        <f t="shared" si="30"/>
        <v>3289.7157481462841</v>
      </c>
      <c r="W51" s="140">
        <f t="shared" si="30"/>
        <v>4410.9813904110506</v>
      </c>
      <c r="X51" s="140">
        <f t="shared" si="30"/>
        <v>3143.0190433562816</v>
      </c>
      <c r="Y51" s="140">
        <f t="shared" si="30"/>
        <v>3081.3145222303597</v>
      </c>
      <c r="Z51" s="140">
        <f t="shared" si="30"/>
        <v>2478.3891035907604</v>
      </c>
      <c r="AA51" s="140">
        <f>+AA52+AA59</f>
        <v>3112.7193183145587</v>
      </c>
      <c r="AB51" s="140">
        <f>+AB52+AB59</f>
        <v>34561.63662977385</v>
      </c>
      <c r="AC51" s="140">
        <f t="shared" si="25"/>
        <v>-2443.6366297738459</v>
      </c>
      <c r="AD51" s="140">
        <f t="shared" ref="AD51:AD65" si="31">+O51/AB51*100</f>
        <v>92.92962698511586</v>
      </c>
    </row>
    <row r="52" spans="2:30" ht="18" customHeight="1">
      <c r="B52" s="144" t="s">
        <v>60</v>
      </c>
      <c r="C52" s="140">
        <f t="shared" ref="C52:Z52" si="32">+C53+C57</f>
        <v>2199.1000000000004</v>
      </c>
      <c r="D52" s="27">
        <f t="shared" si="32"/>
        <v>2179.1</v>
      </c>
      <c r="E52" s="27">
        <f t="shared" si="32"/>
        <v>2139.2000000000003</v>
      </c>
      <c r="F52" s="27">
        <f t="shared" si="32"/>
        <v>2174.9</v>
      </c>
      <c r="G52" s="27">
        <f t="shared" si="32"/>
        <v>2676</v>
      </c>
      <c r="H52" s="27">
        <f t="shared" si="32"/>
        <v>2533.6999999999998</v>
      </c>
      <c r="I52" s="27">
        <f t="shared" si="32"/>
        <v>2748.7</v>
      </c>
      <c r="J52" s="27">
        <f t="shared" si="32"/>
        <v>3424.3999999999996</v>
      </c>
      <c r="K52" s="27">
        <f t="shared" si="32"/>
        <v>2639</v>
      </c>
      <c r="L52" s="27">
        <f t="shared" si="32"/>
        <v>2401.7000000000003</v>
      </c>
      <c r="M52" s="27">
        <f t="shared" si="32"/>
        <v>2179</v>
      </c>
      <c r="N52" s="27">
        <f>+N53+N57</f>
        <v>2695.5</v>
      </c>
      <c r="O52" s="32">
        <f t="shared" si="32"/>
        <v>29990.300000000003</v>
      </c>
      <c r="P52" s="140">
        <f t="shared" si="32"/>
        <v>2390.6860490199997</v>
      </c>
      <c r="Q52" s="27">
        <f t="shared" si="32"/>
        <v>2192.1364671000001</v>
      </c>
      <c r="R52" s="27">
        <f t="shared" si="32"/>
        <v>2270.0088475899997</v>
      </c>
      <c r="S52" s="27">
        <f t="shared" si="32"/>
        <v>2023.4044108888395</v>
      </c>
      <c r="T52" s="27">
        <f t="shared" si="32"/>
        <v>3022.7026321753847</v>
      </c>
      <c r="U52" s="27">
        <f t="shared" si="32"/>
        <v>2347.6624309973217</v>
      </c>
      <c r="V52" s="27">
        <f t="shared" si="32"/>
        <v>3097.7838600135592</v>
      </c>
      <c r="W52" s="27">
        <f t="shared" si="32"/>
        <v>4183.7263071284078</v>
      </c>
      <c r="X52" s="27">
        <f t="shared" si="32"/>
        <v>2961.1465840460478</v>
      </c>
      <c r="Y52" s="27">
        <f t="shared" si="32"/>
        <v>2884.8404474486715</v>
      </c>
      <c r="Z52" s="27">
        <f t="shared" si="32"/>
        <v>2309.4561153090394</v>
      </c>
      <c r="AA52" s="27">
        <f>+AA53+AA57</f>
        <v>2928.007517432754</v>
      </c>
      <c r="AB52" s="27">
        <f>+AB53+AB57</f>
        <v>32611.561669150025</v>
      </c>
      <c r="AC52" s="27">
        <f t="shared" si="25"/>
        <v>-2621.2616691500225</v>
      </c>
      <c r="AD52" s="27">
        <f t="shared" si="31"/>
        <v>91.962170668969563</v>
      </c>
    </row>
    <row r="53" spans="2:30" ht="18" customHeight="1">
      <c r="B53" s="152" t="s">
        <v>61</v>
      </c>
      <c r="C53" s="27">
        <f t="shared" ref="C53:Z53" si="33">+C54+C56</f>
        <v>32.299999999999997</v>
      </c>
      <c r="D53" s="27">
        <f t="shared" si="33"/>
        <v>180.2</v>
      </c>
      <c r="E53" s="27">
        <f t="shared" si="33"/>
        <v>88.8</v>
      </c>
      <c r="F53" s="27">
        <f t="shared" si="33"/>
        <v>205.4</v>
      </c>
      <c r="G53" s="27">
        <f t="shared" si="33"/>
        <v>20.200000000000003</v>
      </c>
      <c r="H53" s="27">
        <f t="shared" si="33"/>
        <v>227.5</v>
      </c>
      <c r="I53" s="27">
        <f t="shared" si="33"/>
        <v>9</v>
      </c>
      <c r="J53" s="27">
        <f t="shared" si="33"/>
        <v>6.7</v>
      </c>
      <c r="K53" s="27">
        <f t="shared" si="33"/>
        <v>267.10000000000002</v>
      </c>
      <c r="L53" s="27">
        <f t="shared" si="33"/>
        <v>102.4</v>
      </c>
      <c r="M53" s="27">
        <f t="shared" si="33"/>
        <v>1.6</v>
      </c>
      <c r="N53" s="27">
        <f>+N54+N56</f>
        <v>119.9</v>
      </c>
      <c r="O53" s="27">
        <f t="shared" si="33"/>
        <v>1261.1000000000001</v>
      </c>
      <c r="P53" s="27">
        <f t="shared" si="33"/>
        <v>223.84425262000002</v>
      </c>
      <c r="Q53" s="27">
        <f t="shared" si="33"/>
        <v>193.22911420000003</v>
      </c>
      <c r="R53" s="27">
        <f t="shared" si="33"/>
        <v>219.63172832999999</v>
      </c>
      <c r="S53" s="27">
        <f t="shared" si="33"/>
        <v>63.948619438839714</v>
      </c>
      <c r="T53" s="27">
        <f t="shared" si="33"/>
        <v>371.92244004538583</v>
      </c>
      <c r="U53" s="27">
        <f t="shared" si="33"/>
        <v>41.227611117321288</v>
      </c>
      <c r="V53" s="27">
        <f t="shared" si="33"/>
        <v>126.14546684355955</v>
      </c>
      <c r="W53" s="27">
        <f t="shared" si="33"/>
        <v>333.27249521254851</v>
      </c>
      <c r="X53" s="27">
        <f t="shared" si="33"/>
        <v>72.23831428356948</v>
      </c>
      <c r="Y53" s="27">
        <f t="shared" si="33"/>
        <v>91.797056949011719</v>
      </c>
      <c r="Z53" s="27">
        <f t="shared" si="33"/>
        <v>234.57831424836985</v>
      </c>
      <c r="AA53" s="27">
        <f>+AA54+AA56</f>
        <v>136.33787404376912</v>
      </c>
      <c r="AB53" s="27">
        <f>+AB54+AB56</f>
        <v>2108.1732873323749</v>
      </c>
      <c r="AC53" s="27">
        <f t="shared" si="25"/>
        <v>-847.07328733237478</v>
      </c>
      <c r="AD53" s="27">
        <f t="shared" si="31"/>
        <v>59.81956073429626</v>
      </c>
    </row>
    <row r="54" spans="2:30" ht="18" customHeight="1">
      <c r="B54" s="220" t="s">
        <v>121</v>
      </c>
      <c r="C54" s="167">
        <f t="shared" ref="C54:Z54" si="34">+C55</f>
        <v>10.1</v>
      </c>
      <c r="D54" s="167">
        <f t="shared" si="34"/>
        <v>36.5</v>
      </c>
      <c r="E54" s="167">
        <f t="shared" si="34"/>
        <v>10</v>
      </c>
      <c r="F54" s="167">
        <f t="shared" si="34"/>
        <v>12.5</v>
      </c>
      <c r="G54" s="167">
        <f t="shared" si="34"/>
        <v>19.600000000000001</v>
      </c>
      <c r="H54" s="167">
        <f t="shared" si="34"/>
        <v>16.3</v>
      </c>
      <c r="I54" s="167">
        <f t="shared" si="34"/>
        <v>8.1999999999999993</v>
      </c>
      <c r="J54" s="167">
        <f t="shared" si="34"/>
        <v>6.5</v>
      </c>
      <c r="K54" s="167">
        <f t="shared" si="34"/>
        <v>12</v>
      </c>
      <c r="L54" s="167">
        <f t="shared" si="34"/>
        <v>17.5</v>
      </c>
      <c r="M54" s="167">
        <f t="shared" si="34"/>
        <v>1.3</v>
      </c>
      <c r="N54" s="167">
        <f>+N55</f>
        <v>18.5</v>
      </c>
      <c r="O54" s="167">
        <f>+O55</f>
        <v>169</v>
      </c>
      <c r="P54" s="167">
        <f t="shared" si="34"/>
        <v>10.069219619999998</v>
      </c>
      <c r="Q54" s="167">
        <f t="shared" si="34"/>
        <v>36.4777682</v>
      </c>
      <c r="R54" s="167">
        <f t="shared" si="34"/>
        <v>10.037829329999999</v>
      </c>
      <c r="S54" s="167">
        <f t="shared" si="34"/>
        <v>12.466871919999999</v>
      </c>
      <c r="T54" s="167">
        <f t="shared" si="34"/>
        <v>19.617844829999999</v>
      </c>
      <c r="U54" s="167">
        <f t="shared" si="34"/>
        <v>16.224619629999999</v>
      </c>
      <c r="V54" s="167">
        <f t="shared" si="34"/>
        <v>8.1884513400000003</v>
      </c>
      <c r="W54" s="167">
        <f t="shared" si="34"/>
        <v>58.550891244269764</v>
      </c>
      <c r="X54" s="167">
        <f t="shared" si="34"/>
        <v>9.7494617051383852</v>
      </c>
      <c r="Y54" s="167">
        <f t="shared" si="34"/>
        <v>29.220410277146595</v>
      </c>
      <c r="Z54" s="167">
        <f t="shared" si="34"/>
        <v>18.121212819837268</v>
      </c>
      <c r="AA54" s="167">
        <f>+AA55</f>
        <v>7.1621991785464267</v>
      </c>
      <c r="AB54" s="167">
        <f>+AB55</f>
        <v>235.88678009493839</v>
      </c>
      <c r="AC54" s="167">
        <f t="shared" si="25"/>
        <v>-66.886780094938388</v>
      </c>
      <c r="AD54" s="27">
        <f t="shared" si="31"/>
        <v>71.644540627491637</v>
      </c>
    </row>
    <row r="55" spans="2:30" ht="18" customHeight="1">
      <c r="B55" s="221" t="s">
        <v>151</v>
      </c>
      <c r="C55" s="36">
        <f t="shared" ref="C55:M56" si="35">+P19</f>
        <v>10.1</v>
      </c>
      <c r="D55" s="36">
        <f t="shared" si="35"/>
        <v>36.5</v>
      </c>
      <c r="E55" s="36">
        <f t="shared" si="35"/>
        <v>10</v>
      </c>
      <c r="F55" s="36">
        <f t="shared" si="35"/>
        <v>12.5</v>
      </c>
      <c r="G55" s="36">
        <f t="shared" si="35"/>
        <v>19.600000000000001</v>
      </c>
      <c r="H55" s="36">
        <f t="shared" si="35"/>
        <v>16.3</v>
      </c>
      <c r="I55" s="36">
        <f t="shared" si="35"/>
        <v>8.1999999999999993</v>
      </c>
      <c r="J55" s="36">
        <f t="shared" si="35"/>
        <v>6.5</v>
      </c>
      <c r="K55" s="36">
        <f t="shared" si="35"/>
        <v>12</v>
      </c>
      <c r="L55" s="36">
        <f t="shared" si="35"/>
        <v>17.5</v>
      </c>
      <c r="M55" s="36">
        <f t="shared" si="35"/>
        <v>1.3</v>
      </c>
      <c r="N55" s="36">
        <f>+AA19</f>
        <v>18.5</v>
      </c>
      <c r="O55" s="36">
        <f>SUM(C55:N55)</f>
        <v>169</v>
      </c>
      <c r="P55" s="36">
        <v>10.069219619999998</v>
      </c>
      <c r="Q55" s="36">
        <v>36.4777682</v>
      </c>
      <c r="R55" s="36">
        <v>10.037829329999999</v>
      </c>
      <c r="S55" s="36">
        <v>12.466871919999999</v>
      </c>
      <c r="T55" s="36">
        <v>19.617844829999999</v>
      </c>
      <c r="U55" s="36">
        <v>16.224619629999999</v>
      </c>
      <c r="V55" s="36">
        <v>8.1884513400000003</v>
      </c>
      <c r="W55" s="36">
        <v>58.550891244269764</v>
      </c>
      <c r="X55" s="36">
        <v>9.7494617051383852</v>
      </c>
      <c r="Y55" s="36">
        <v>29.220410277146595</v>
      </c>
      <c r="Z55" s="36">
        <v>18.121212819837268</v>
      </c>
      <c r="AA55" s="36">
        <v>7.1621991785464267</v>
      </c>
      <c r="AB55" s="36">
        <f>SUM(P55:AA55)</f>
        <v>235.88678009493839</v>
      </c>
      <c r="AC55" s="36">
        <f t="shared" si="25"/>
        <v>-66.886780094938388</v>
      </c>
      <c r="AD55" s="36">
        <f t="shared" si="31"/>
        <v>71.644540627491637</v>
      </c>
    </row>
    <row r="56" spans="2:30" ht="18" customHeight="1">
      <c r="B56" s="222" t="s">
        <v>152</v>
      </c>
      <c r="C56" s="36">
        <f t="shared" si="35"/>
        <v>22.2</v>
      </c>
      <c r="D56" s="36">
        <f t="shared" si="35"/>
        <v>143.69999999999999</v>
      </c>
      <c r="E56" s="36">
        <f t="shared" si="35"/>
        <v>78.8</v>
      </c>
      <c r="F56" s="36">
        <f t="shared" si="35"/>
        <v>192.9</v>
      </c>
      <c r="G56" s="36">
        <f t="shared" si="35"/>
        <v>0.6</v>
      </c>
      <c r="H56" s="36">
        <f t="shared" si="35"/>
        <v>211.2</v>
      </c>
      <c r="I56" s="36">
        <f t="shared" si="35"/>
        <v>0.8</v>
      </c>
      <c r="J56" s="36">
        <f t="shared" si="35"/>
        <v>0.2</v>
      </c>
      <c r="K56" s="36">
        <f t="shared" si="35"/>
        <v>255.1</v>
      </c>
      <c r="L56" s="36">
        <f t="shared" si="35"/>
        <v>84.9</v>
      </c>
      <c r="M56" s="36">
        <f t="shared" si="35"/>
        <v>0.3</v>
      </c>
      <c r="N56" s="36">
        <f>+AA20</f>
        <v>101.4</v>
      </c>
      <c r="O56" s="37">
        <f>SUM(C56:N56)</f>
        <v>1092.1000000000001</v>
      </c>
      <c r="P56" s="36">
        <v>213.77503300000001</v>
      </c>
      <c r="Q56" s="36">
        <v>156.75134600000001</v>
      </c>
      <c r="R56" s="36">
        <v>209.59389899999999</v>
      </c>
      <c r="S56" s="36">
        <v>51.481747518839711</v>
      </c>
      <c r="T56" s="36">
        <v>352.3045952153858</v>
      </c>
      <c r="U56" s="36">
        <v>25.002991487321292</v>
      </c>
      <c r="V56" s="36">
        <v>117.95701550355955</v>
      </c>
      <c r="W56" s="36">
        <v>274.72160396827877</v>
      </c>
      <c r="X56" s="36">
        <v>62.4888525784311</v>
      </c>
      <c r="Y56" s="36">
        <v>62.576646671865127</v>
      </c>
      <c r="Z56" s="36">
        <v>216.45710142853258</v>
      </c>
      <c r="AA56" s="36">
        <v>129.1756748652227</v>
      </c>
      <c r="AB56" s="36">
        <f>SUM(P56:AA56)</f>
        <v>1872.2865072374364</v>
      </c>
      <c r="AC56" s="36">
        <f t="shared" si="25"/>
        <v>-780.18650723743622</v>
      </c>
      <c r="AD56" s="36">
        <f t="shared" si="31"/>
        <v>58.329747919371414</v>
      </c>
    </row>
    <row r="57" spans="2:30" ht="18" customHeight="1">
      <c r="B57" s="152" t="s">
        <v>62</v>
      </c>
      <c r="C57" s="27">
        <f t="shared" ref="C57:Z57" si="36">SUM(C58:C58)</f>
        <v>2166.8000000000002</v>
      </c>
      <c r="D57" s="27">
        <f t="shared" si="36"/>
        <v>1998.9</v>
      </c>
      <c r="E57" s="27">
        <f t="shared" si="36"/>
        <v>2050.4</v>
      </c>
      <c r="F57" s="27">
        <f t="shared" si="36"/>
        <v>1969.5</v>
      </c>
      <c r="G57" s="27">
        <f t="shared" si="36"/>
        <v>2655.8</v>
      </c>
      <c r="H57" s="27">
        <f t="shared" si="36"/>
        <v>2306.1999999999998</v>
      </c>
      <c r="I57" s="27">
        <f t="shared" si="36"/>
        <v>2739.7</v>
      </c>
      <c r="J57" s="27">
        <f t="shared" si="36"/>
        <v>3417.7</v>
      </c>
      <c r="K57" s="27">
        <f t="shared" si="36"/>
        <v>2371.9</v>
      </c>
      <c r="L57" s="27">
        <f t="shared" si="36"/>
        <v>2299.3000000000002</v>
      </c>
      <c r="M57" s="27">
        <f t="shared" si="36"/>
        <v>2177.4</v>
      </c>
      <c r="N57" s="27">
        <f>SUM(N58:N58)</f>
        <v>2575.6</v>
      </c>
      <c r="O57" s="27">
        <f>SUM(O58:O58)</f>
        <v>28729.200000000004</v>
      </c>
      <c r="P57" s="27">
        <f t="shared" si="36"/>
        <v>2166.8417963999996</v>
      </c>
      <c r="Q57" s="27">
        <f t="shared" si="36"/>
        <v>1998.9073529000002</v>
      </c>
      <c r="R57" s="27">
        <f t="shared" si="36"/>
        <v>2050.3771192599997</v>
      </c>
      <c r="S57" s="27">
        <f t="shared" si="36"/>
        <v>1959.4557914499999</v>
      </c>
      <c r="T57" s="27">
        <f t="shared" si="36"/>
        <v>2650.7801921299988</v>
      </c>
      <c r="U57" s="27">
        <f t="shared" si="36"/>
        <v>2306.4348198800003</v>
      </c>
      <c r="V57" s="27">
        <f t="shared" si="36"/>
        <v>2971.6383931699997</v>
      </c>
      <c r="W57" s="27">
        <f t="shared" si="36"/>
        <v>3850.4538119158597</v>
      </c>
      <c r="X57" s="27">
        <f t="shared" si="36"/>
        <v>2888.9082697624781</v>
      </c>
      <c r="Y57" s="27">
        <f t="shared" si="36"/>
        <v>2793.0433904996598</v>
      </c>
      <c r="Z57" s="27">
        <f t="shared" si="36"/>
        <v>2074.8778010606698</v>
      </c>
      <c r="AA57" s="27">
        <f>SUM(AA58:AA58)</f>
        <v>2791.6696433889847</v>
      </c>
      <c r="AB57" s="27">
        <f>SUM(AB58:AB58)</f>
        <v>30503.388381817651</v>
      </c>
      <c r="AC57" s="27">
        <f t="shared" si="25"/>
        <v>-1774.1883818176466</v>
      </c>
      <c r="AD57" s="27">
        <f t="shared" si="31"/>
        <v>94.183635078143652</v>
      </c>
    </row>
    <row r="58" spans="2:30" ht="18" customHeight="1">
      <c r="B58" s="222" t="s">
        <v>153</v>
      </c>
      <c r="C58" s="36">
        <f t="shared" ref="C58:M58" si="37">+P22</f>
        <v>2166.8000000000002</v>
      </c>
      <c r="D58" s="36">
        <f t="shared" si="37"/>
        <v>1998.9</v>
      </c>
      <c r="E58" s="36">
        <f t="shared" si="37"/>
        <v>2050.4</v>
      </c>
      <c r="F58" s="36">
        <f t="shared" si="37"/>
        <v>1969.5</v>
      </c>
      <c r="G58" s="36">
        <f t="shared" si="37"/>
        <v>2655.8</v>
      </c>
      <c r="H58" s="36">
        <f t="shared" si="37"/>
        <v>2306.1999999999998</v>
      </c>
      <c r="I58" s="36">
        <f t="shared" si="37"/>
        <v>2739.7</v>
      </c>
      <c r="J58" s="36">
        <f t="shared" si="37"/>
        <v>3417.7</v>
      </c>
      <c r="K58" s="36">
        <f t="shared" si="37"/>
        <v>2371.9</v>
      </c>
      <c r="L58" s="36">
        <f t="shared" si="37"/>
        <v>2299.3000000000002</v>
      </c>
      <c r="M58" s="36">
        <f t="shared" si="37"/>
        <v>2177.4</v>
      </c>
      <c r="N58" s="36">
        <f>+AA22</f>
        <v>2575.6</v>
      </c>
      <c r="O58" s="37">
        <f>SUM(C58:N58)</f>
        <v>28729.200000000004</v>
      </c>
      <c r="P58" s="36">
        <v>2166.8417963999996</v>
      </c>
      <c r="Q58" s="36">
        <v>1998.9073529000002</v>
      </c>
      <c r="R58" s="36">
        <v>2050.3771192599997</v>
      </c>
      <c r="S58" s="36">
        <v>1959.4557914499999</v>
      </c>
      <c r="T58" s="36">
        <v>2650.7801921299988</v>
      </c>
      <c r="U58" s="36">
        <v>2306.4348198800003</v>
      </c>
      <c r="V58" s="36">
        <v>2971.6383931699997</v>
      </c>
      <c r="W58" s="36">
        <v>3850.4538119158597</v>
      </c>
      <c r="X58" s="36">
        <v>2888.9082697624781</v>
      </c>
      <c r="Y58" s="36">
        <v>2793.0433904996598</v>
      </c>
      <c r="Z58" s="36">
        <v>2074.8778010606698</v>
      </c>
      <c r="AA58" s="36">
        <v>2791.6696433889847</v>
      </c>
      <c r="AB58" s="36">
        <f>SUM(P58:AA58)</f>
        <v>30503.388381817651</v>
      </c>
      <c r="AC58" s="36">
        <f t="shared" si="25"/>
        <v>-1774.1883818176466</v>
      </c>
      <c r="AD58" s="36">
        <f t="shared" si="31"/>
        <v>94.183635078143652</v>
      </c>
    </row>
    <row r="59" spans="2:30" ht="18" customHeight="1">
      <c r="B59" s="152" t="s">
        <v>66</v>
      </c>
      <c r="C59" s="27">
        <f t="shared" ref="C59:Z59" si="38">SUM(C60:C62)</f>
        <v>107</v>
      </c>
      <c r="D59" s="27">
        <f t="shared" si="38"/>
        <v>80.900000000000006</v>
      </c>
      <c r="E59" s="27">
        <f t="shared" si="38"/>
        <v>152.5</v>
      </c>
      <c r="F59" s="27">
        <f t="shared" si="38"/>
        <v>166.5</v>
      </c>
      <c r="G59" s="27">
        <f t="shared" si="38"/>
        <v>166.5</v>
      </c>
      <c r="H59" s="27">
        <f t="shared" si="38"/>
        <v>103.7</v>
      </c>
      <c r="I59" s="27">
        <f t="shared" si="38"/>
        <v>190.7</v>
      </c>
      <c r="J59" s="27">
        <f t="shared" si="38"/>
        <v>103.29999999999998</v>
      </c>
      <c r="K59" s="27">
        <f t="shared" si="38"/>
        <v>58.6</v>
      </c>
      <c r="L59" s="27">
        <f t="shared" si="38"/>
        <v>278.09999999999997</v>
      </c>
      <c r="M59" s="27">
        <f t="shared" si="38"/>
        <v>347.8</v>
      </c>
      <c r="N59" s="27">
        <f>SUM(N60:N62)</f>
        <v>372.09999999999997</v>
      </c>
      <c r="O59" s="27">
        <f t="shared" si="38"/>
        <v>2127.6999999999998</v>
      </c>
      <c r="P59" s="27">
        <f t="shared" si="38"/>
        <v>107.02792723</v>
      </c>
      <c r="Q59" s="27">
        <f t="shared" si="38"/>
        <v>80.952987669999999</v>
      </c>
      <c r="R59" s="27">
        <f t="shared" si="38"/>
        <v>152.53302124000001</v>
      </c>
      <c r="S59" s="27">
        <f t="shared" si="38"/>
        <v>167.07976593029682</v>
      </c>
      <c r="T59" s="27">
        <f t="shared" si="38"/>
        <v>169.09621145753789</v>
      </c>
      <c r="U59" s="27">
        <f t="shared" si="38"/>
        <v>122.2067524251772</v>
      </c>
      <c r="V59" s="27">
        <f>SUM(V60:V62)</f>
        <v>191.93188813272482</v>
      </c>
      <c r="W59" s="27">
        <f>SUM(W60:W62)</f>
        <v>227.25508328264252</v>
      </c>
      <c r="X59" s="27">
        <f>SUM(X60:X62)</f>
        <v>181.87245931023381</v>
      </c>
      <c r="Y59" s="27">
        <f>SUM(Y60:Y62)</f>
        <v>196.47407478168833</v>
      </c>
      <c r="Z59" s="27">
        <f t="shared" si="38"/>
        <v>168.93298828172109</v>
      </c>
      <c r="AA59" s="27">
        <f>SUM(AA60:AA62)</f>
        <v>184.71180088180455</v>
      </c>
      <c r="AB59" s="27">
        <f>SUM(AB60:AB62)</f>
        <v>1950.0749606238271</v>
      </c>
      <c r="AC59" s="27">
        <f t="shared" si="25"/>
        <v>177.62503937617271</v>
      </c>
      <c r="AD59" s="27">
        <f t="shared" si="31"/>
        <v>109.10862623041683</v>
      </c>
    </row>
    <row r="60" spans="2:30" ht="18" customHeight="1">
      <c r="B60" s="222" t="s">
        <v>154</v>
      </c>
      <c r="C60" s="36">
        <f t="shared" ref="C60:M62" si="39">+P24</f>
        <v>4.3</v>
      </c>
      <c r="D60" s="36">
        <f t="shared" si="39"/>
        <v>3.4</v>
      </c>
      <c r="E60" s="36">
        <f t="shared" si="39"/>
        <v>3.1</v>
      </c>
      <c r="F60" s="36">
        <f t="shared" si="39"/>
        <v>4</v>
      </c>
      <c r="G60" s="36">
        <f t="shared" si="39"/>
        <v>3.3</v>
      </c>
      <c r="H60" s="36">
        <f t="shared" si="39"/>
        <v>2.8</v>
      </c>
      <c r="I60" s="36">
        <f t="shared" si="39"/>
        <v>3.6</v>
      </c>
      <c r="J60" s="36">
        <f t="shared" si="39"/>
        <v>3.1</v>
      </c>
      <c r="K60" s="36">
        <f t="shared" si="39"/>
        <v>3.1</v>
      </c>
      <c r="L60" s="36">
        <f t="shared" si="39"/>
        <v>3.6</v>
      </c>
      <c r="M60" s="36">
        <f t="shared" si="39"/>
        <v>3.1</v>
      </c>
      <c r="N60" s="36">
        <f>+AA24</f>
        <v>3.9</v>
      </c>
      <c r="O60" s="36">
        <f>SUM(C60:N60)</f>
        <v>41.300000000000004</v>
      </c>
      <c r="P60" s="36">
        <v>60.939371630000004</v>
      </c>
      <c r="Q60" s="36">
        <v>48.897529030000001</v>
      </c>
      <c r="R60" s="36">
        <v>34.258637149999998</v>
      </c>
      <c r="S60" s="36">
        <v>49.399475689999996</v>
      </c>
      <c r="T60" s="36">
        <v>50.131808399999997</v>
      </c>
      <c r="U60" s="36">
        <v>19.115743850000001</v>
      </c>
      <c r="V60" s="36">
        <v>24.6987287</v>
      </c>
      <c r="W60" s="36">
        <v>41.498863726978051</v>
      </c>
      <c r="X60" s="36">
        <v>22.633332743523635</v>
      </c>
      <c r="Y60" s="36">
        <v>52.434614077017024</v>
      </c>
      <c r="Z60" s="36">
        <v>27.852547204221846</v>
      </c>
      <c r="AA60" s="36">
        <v>52.467665691193304</v>
      </c>
      <c r="AB60" s="36">
        <f>SUM(P60:AA60)</f>
        <v>484.32831789293385</v>
      </c>
      <c r="AC60" s="36">
        <f t="shared" si="25"/>
        <v>-443.02831789293384</v>
      </c>
      <c r="AD60" s="36">
        <f t="shared" si="31"/>
        <v>8.5272734370922798</v>
      </c>
    </row>
    <row r="61" spans="2:30" ht="18" customHeight="1">
      <c r="B61" s="222" t="s">
        <v>155</v>
      </c>
      <c r="C61" s="36">
        <f t="shared" si="39"/>
        <v>41.8</v>
      </c>
      <c r="D61" s="36">
        <f t="shared" si="39"/>
        <v>28.6</v>
      </c>
      <c r="E61" s="36">
        <f t="shared" si="39"/>
        <v>115.1</v>
      </c>
      <c r="F61" s="36">
        <f t="shared" si="39"/>
        <v>113.1</v>
      </c>
      <c r="G61" s="36">
        <f t="shared" si="39"/>
        <v>113.1</v>
      </c>
      <c r="H61" s="36">
        <f t="shared" si="39"/>
        <v>98.5</v>
      </c>
      <c r="I61" s="36">
        <f t="shared" si="39"/>
        <v>162.4</v>
      </c>
      <c r="J61" s="36">
        <f t="shared" si="39"/>
        <v>70.599999999999994</v>
      </c>
      <c r="K61" s="36">
        <f t="shared" si="39"/>
        <v>16.399999999999999</v>
      </c>
      <c r="L61" s="36">
        <f t="shared" si="39"/>
        <v>247.2</v>
      </c>
      <c r="M61" s="36">
        <f t="shared" si="39"/>
        <v>319.7</v>
      </c>
      <c r="N61" s="36">
        <f>+AA25</f>
        <v>342.5</v>
      </c>
      <c r="O61" s="36">
        <f>SUM(C61:N61)</f>
        <v>1669</v>
      </c>
      <c r="P61" s="36">
        <v>41.773863490000004</v>
      </c>
      <c r="Q61" s="36">
        <v>28.625750989999997</v>
      </c>
      <c r="R61" s="36">
        <v>115.14329515</v>
      </c>
      <c r="S61" s="36">
        <v>113.09501021</v>
      </c>
      <c r="T61" s="36">
        <v>113.06945481999999</v>
      </c>
      <c r="U61" s="36">
        <v>98.461514579999999</v>
      </c>
      <c r="V61" s="36">
        <v>162.35822123</v>
      </c>
      <c r="W61" s="36">
        <v>180.60336724488829</v>
      </c>
      <c r="X61" s="36">
        <v>154.5408612085005</v>
      </c>
      <c r="Y61" s="36">
        <v>139.54422425928541</v>
      </c>
      <c r="Z61" s="36">
        <v>135.87211361071115</v>
      </c>
      <c r="AA61" s="36">
        <v>126.89657204585988</v>
      </c>
      <c r="AB61" s="36">
        <f>SUM(P61:AA61)</f>
        <v>1409.9842488392453</v>
      </c>
      <c r="AC61" s="36">
        <f t="shared" si="25"/>
        <v>259.01575116075469</v>
      </c>
      <c r="AD61" s="36">
        <f t="shared" si="31"/>
        <v>118.37011664307504</v>
      </c>
    </row>
    <row r="62" spans="2:30" ht="18" customHeight="1">
      <c r="B62" s="222" t="s">
        <v>156</v>
      </c>
      <c r="C62" s="36">
        <f t="shared" si="39"/>
        <v>60.9</v>
      </c>
      <c r="D62" s="36">
        <f t="shared" si="39"/>
        <v>48.9</v>
      </c>
      <c r="E62" s="36">
        <f t="shared" si="39"/>
        <v>34.299999999999997</v>
      </c>
      <c r="F62" s="36">
        <f t="shared" si="39"/>
        <v>49.4</v>
      </c>
      <c r="G62" s="36">
        <f t="shared" si="39"/>
        <v>50.1</v>
      </c>
      <c r="H62" s="36">
        <f t="shared" si="39"/>
        <v>2.4</v>
      </c>
      <c r="I62" s="36">
        <f t="shared" si="39"/>
        <v>24.7</v>
      </c>
      <c r="J62" s="36">
        <f t="shared" si="39"/>
        <v>29.6</v>
      </c>
      <c r="K62" s="36">
        <f t="shared" si="39"/>
        <v>39.1</v>
      </c>
      <c r="L62" s="36">
        <f t="shared" si="39"/>
        <v>27.3</v>
      </c>
      <c r="M62" s="36">
        <f t="shared" si="39"/>
        <v>25</v>
      </c>
      <c r="N62" s="36">
        <f>+AA26</f>
        <v>25.7</v>
      </c>
      <c r="O62" s="36">
        <f>SUM(C62:N62)</f>
        <v>417.40000000000003</v>
      </c>
      <c r="P62" s="36">
        <v>4.3146921100000002</v>
      </c>
      <c r="Q62" s="36">
        <v>3.4297076500000001</v>
      </c>
      <c r="R62" s="36">
        <v>3.1310889400000002</v>
      </c>
      <c r="S62" s="36">
        <v>4.585280030296814</v>
      </c>
      <c r="T62" s="36">
        <v>5.8949482375379034</v>
      </c>
      <c r="U62" s="36">
        <v>4.6294939951771932</v>
      </c>
      <c r="V62" s="36">
        <v>4.8749382027248105</v>
      </c>
      <c r="W62" s="36">
        <v>5.1528523107761819</v>
      </c>
      <c r="X62" s="36">
        <v>4.6982653582096718</v>
      </c>
      <c r="Y62" s="36">
        <v>4.4952364453858928</v>
      </c>
      <c r="Z62" s="36">
        <v>5.2083274667880968</v>
      </c>
      <c r="AA62" s="36">
        <v>5.3475631447513443</v>
      </c>
      <c r="AB62" s="36">
        <f>SUM(P62:AA62)</f>
        <v>55.762393891647903</v>
      </c>
      <c r="AC62" s="36">
        <f t="shared" si="25"/>
        <v>361.63760610835214</v>
      </c>
      <c r="AD62" s="36">
        <f t="shared" si="31"/>
        <v>748.53314370084502</v>
      </c>
    </row>
    <row r="63" spans="2:30" ht="18" customHeight="1">
      <c r="B63" s="148" t="s">
        <v>126</v>
      </c>
      <c r="C63" s="27">
        <f t="shared" ref="C63:Z63" si="40">+C64+C66</f>
        <v>88.7</v>
      </c>
      <c r="D63" s="27">
        <f t="shared" si="40"/>
        <v>68.900000000000006</v>
      </c>
      <c r="E63" s="27">
        <f t="shared" si="40"/>
        <v>85.4</v>
      </c>
      <c r="F63" s="27">
        <f t="shared" si="40"/>
        <v>86.5</v>
      </c>
      <c r="G63" s="27">
        <f t="shared" si="40"/>
        <v>84.4</v>
      </c>
      <c r="H63" s="27">
        <f t="shared" si="40"/>
        <v>80.900000000000006</v>
      </c>
      <c r="I63" s="27">
        <f t="shared" si="40"/>
        <v>88.9</v>
      </c>
      <c r="J63" s="27">
        <f t="shared" si="40"/>
        <v>86.3</v>
      </c>
      <c r="K63" s="27">
        <f t="shared" si="40"/>
        <v>91.4</v>
      </c>
      <c r="L63" s="27">
        <f t="shared" si="40"/>
        <v>83.3</v>
      </c>
      <c r="M63" s="27">
        <f t="shared" si="40"/>
        <v>77.099999999999994</v>
      </c>
      <c r="N63" s="27">
        <f>+N64+N66</f>
        <v>88.3</v>
      </c>
      <c r="O63" s="27">
        <f t="shared" si="40"/>
        <v>1010.0999999999998</v>
      </c>
      <c r="P63" s="27">
        <f t="shared" si="40"/>
        <v>88.699121319999989</v>
      </c>
      <c r="Q63" s="27">
        <f t="shared" si="40"/>
        <v>68.892217290000005</v>
      </c>
      <c r="R63" s="27">
        <f t="shared" si="40"/>
        <v>85.355549390000007</v>
      </c>
      <c r="S63" s="27">
        <f t="shared" si="40"/>
        <v>86.515924760000004</v>
      </c>
      <c r="T63" s="27">
        <f t="shared" si="40"/>
        <v>84.344416440000003</v>
      </c>
      <c r="U63" s="27">
        <f t="shared" si="40"/>
        <v>80.935575920000005</v>
      </c>
      <c r="V63" s="27">
        <f t="shared" si="40"/>
        <v>88.920460669999997</v>
      </c>
      <c r="W63" s="27">
        <f t="shared" si="40"/>
        <v>86.56024136889701</v>
      </c>
      <c r="X63" s="27">
        <f t="shared" si="40"/>
        <v>87.357283537817551</v>
      </c>
      <c r="Y63" s="27">
        <f t="shared" si="40"/>
        <v>89.472007119073211</v>
      </c>
      <c r="Z63" s="27">
        <f t="shared" si="40"/>
        <v>146.37647275279366</v>
      </c>
      <c r="AA63" s="27">
        <f>+AA64+AA66</f>
        <v>86.356370128193404</v>
      </c>
      <c r="AB63" s="27">
        <f>+AB64+AB66</f>
        <v>1079.7856406967749</v>
      </c>
      <c r="AC63" s="27">
        <f t="shared" si="25"/>
        <v>-69.685640696775067</v>
      </c>
      <c r="AD63" s="27">
        <f t="shared" si="31"/>
        <v>93.546344934555009</v>
      </c>
    </row>
    <row r="64" spans="2:30" ht="18" customHeight="1">
      <c r="B64" s="139" t="s">
        <v>72</v>
      </c>
      <c r="C64" s="167">
        <f t="shared" ref="C64:M64" si="41">+C65</f>
        <v>88.7</v>
      </c>
      <c r="D64" s="167">
        <f t="shared" si="41"/>
        <v>68.900000000000006</v>
      </c>
      <c r="E64" s="167">
        <f t="shared" si="41"/>
        <v>85.4</v>
      </c>
      <c r="F64" s="167">
        <f t="shared" si="41"/>
        <v>86.5</v>
      </c>
      <c r="G64" s="167">
        <f t="shared" si="41"/>
        <v>84.4</v>
      </c>
      <c r="H64" s="167">
        <f t="shared" si="41"/>
        <v>80.900000000000006</v>
      </c>
      <c r="I64" s="167">
        <f t="shared" si="41"/>
        <v>88.9</v>
      </c>
      <c r="J64" s="167">
        <f t="shared" si="41"/>
        <v>86.3</v>
      </c>
      <c r="K64" s="167">
        <f t="shared" si="41"/>
        <v>91.4</v>
      </c>
      <c r="L64" s="167">
        <f t="shared" si="41"/>
        <v>83.3</v>
      </c>
      <c r="M64" s="167">
        <f t="shared" si="41"/>
        <v>77.099999999999994</v>
      </c>
      <c r="N64" s="167">
        <f>+N65</f>
        <v>88.3</v>
      </c>
      <c r="O64" s="32">
        <f>SUM(C64:N64)</f>
        <v>1010.0999999999998</v>
      </c>
      <c r="P64" s="167">
        <f>+P65</f>
        <v>88.699121319999989</v>
      </c>
      <c r="Q64" s="167">
        <f t="shared" ref="Q64:V64" si="42">+Q65</f>
        <v>68.892217290000005</v>
      </c>
      <c r="R64" s="167">
        <f t="shared" si="42"/>
        <v>85.355549390000007</v>
      </c>
      <c r="S64" s="167">
        <f t="shared" si="42"/>
        <v>86.515924760000004</v>
      </c>
      <c r="T64" s="167">
        <f t="shared" si="42"/>
        <v>84.344416440000003</v>
      </c>
      <c r="U64" s="167">
        <f t="shared" si="42"/>
        <v>80.935575920000005</v>
      </c>
      <c r="V64" s="167">
        <f t="shared" si="42"/>
        <v>88.920460669999997</v>
      </c>
      <c r="W64" s="167">
        <f>+W65</f>
        <v>86.56024136889701</v>
      </c>
      <c r="X64" s="167">
        <f>+X65</f>
        <v>87.357283537817551</v>
      </c>
      <c r="Y64" s="167">
        <f>+Y65</f>
        <v>89.472007119073211</v>
      </c>
      <c r="Z64" s="167">
        <f>+Z65</f>
        <v>146.37647275279366</v>
      </c>
      <c r="AA64" s="167">
        <f>+AA65</f>
        <v>86.356370128193404</v>
      </c>
      <c r="AB64" s="167">
        <f>SUM(P64:AA64)</f>
        <v>1079.7856406967749</v>
      </c>
      <c r="AC64" s="167">
        <f t="shared" si="25"/>
        <v>-69.685640696775067</v>
      </c>
      <c r="AD64" s="167">
        <f t="shared" si="31"/>
        <v>93.546344934555009</v>
      </c>
    </row>
    <row r="65" spans="2:30" ht="18" customHeight="1">
      <c r="B65" s="223" t="s">
        <v>162</v>
      </c>
      <c r="C65" s="202">
        <f t="shared" ref="C65:M65" si="43">+P29</f>
        <v>88.7</v>
      </c>
      <c r="D65" s="202">
        <f t="shared" si="43"/>
        <v>68.900000000000006</v>
      </c>
      <c r="E65" s="202">
        <f t="shared" si="43"/>
        <v>85.4</v>
      </c>
      <c r="F65" s="202">
        <f t="shared" si="43"/>
        <v>86.5</v>
      </c>
      <c r="G65" s="202">
        <f t="shared" si="43"/>
        <v>84.4</v>
      </c>
      <c r="H65" s="202">
        <f t="shared" si="43"/>
        <v>80.900000000000006</v>
      </c>
      <c r="I65" s="202">
        <f t="shared" si="43"/>
        <v>88.9</v>
      </c>
      <c r="J65" s="202">
        <f t="shared" si="43"/>
        <v>86.3</v>
      </c>
      <c r="K65" s="202">
        <f t="shared" si="43"/>
        <v>91.4</v>
      </c>
      <c r="L65" s="202">
        <f t="shared" si="43"/>
        <v>83.3</v>
      </c>
      <c r="M65" s="202">
        <f t="shared" si="43"/>
        <v>77.099999999999994</v>
      </c>
      <c r="N65" s="202">
        <f>+AA29</f>
        <v>88.3</v>
      </c>
      <c r="O65" s="202">
        <f>SUM(C65:N65)</f>
        <v>1010.0999999999998</v>
      </c>
      <c r="P65" s="202">
        <v>88.699121319999989</v>
      </c>
      <c r="Q65" s="202">
        <v>68.892217290000005</v>
      </c>
      <c r="R65" s="202">
        <v>85.355549390000007</v>
      </c>
      <c r="S65" s="202">
        <v>86.515924760000004</v>
      </c>
      <c r="T65" s="202">
        <v>84.344416440000003</v>
      </c>
      <c r="U65" s="202">
        <v>80.935575920000005</v>
      </c>
      <c r="V65" s="202">
        <v>88.920460669999997</v>
      </c>
      <c r="W65" s="202">
        <v>86.56024136889701</v>
      </c>
      <c r="X65" s="202">
        <v>87.357283537817551</v>
      </c>
      <c r="Y65" s="202">
        <v>89.472007119073211</v>
      </c>
      <c r="Z65" s="202">
        <v>146.37647275279366</v>
      </c>
      <c r="AA65" s="202">
        <v>86.356370128193404</v>
      </c>
      <c r="AB65" s="36">
        <f>SUM(P65:AA65)</f>
        <v>1079.7856406967749</v>
      </c>
      <c r="AC65" s="36">
        <f t="shared" si="25"/>
        <v>-69.685640696775067</v>
      </c>
      <c r="AD65" s="36">
        <f t="shared" si="31"/>
        <v>93.546344934555009</v>
      </c>
    </row>
    <row r="66" spans="2:30" ht="18" customHeight="1">
      <c r="B66" s="139" t="s">
        <v>73</v>
      </c>
      <c r="C66" s="140">
        <f>+C30</f>
        <v>0</v>
      </c>
      <c r="D66" s="140">
        <f>+O30</f>
        <v>0</v>
      </c>
      <c r="E66" s="140">
        <f>+O30</f>
        <v>0</v>
      </c>
      <c r="F66" s="140">
        <f>+O30</f>
        <v>0</v>
      </c>
      <c r="G66" s="140">
        <f>+O30</f>
        <v>0</v>
      </c>
      <c r="H66" s="140">
        <f>+P30</f>
        <v>0</v>
      </c>
      <c r="I66" s="140">
        <f>+P30</f>
        <v>0</v>
      </c>
      <c r="J66" s="140">
        <f>+P30</f>
        <v>0</v>
      </c>
      <c r="K66" s="140">
        <f>+Q30</f>
        <v>0</v>
      </c>
      <c r="L66" s="140">
        <f>+R30</f>
        <v>0</v>
      </c>
      <c r="M66" s="140">
        <f>+S30</f>
        <v>0</v>
      </c>
      <c r="N66" s="140">
        <f>+T30</f>
        <v>0</v>
      </c>
      <c r="O66" s="140">
        <f>SUM(C66:N66)</f>
        <v>0</v>
      </c>
      <c r="P66" s="140">
        <v>0</v>
      </c>
      <c r="Q66" s="140">
        <v>0</v>
      </c>
      <c r="R66" s="140">
        <v>0</v>
      </c>
      <c r="S66" s="140">
        <v>0</v>
      </c>
      <c r="T66" s="140">
        <v>0</v>
      </c>
      <c r="U66" s="140">
        <v>0</v>
      </c>
      <c r="V66" s="140">
        <v>0</v>
      </c>
      <c r="W66" s="140">
        <v>0</v>
      </c>
      <c r="X66" s="140">
        <v>0</v>
      </c>
      <c r="Y66" s="140">
        <v>0</v>
      </c>
      <c r="Z66" s="140">
        <v>0</v>
      </c>
      <c r="AA66" s="140">
        <v>0</v>
      </c>
      <c r="AB66" s="140">
        <f>SUM(P66:AA66)</f>
        <v>0</v>
      </c>
      <c r="AC66" s="140">
        <f t="shared" si="25"/>
        <v>0</v>
      </c>
      <c r="AD66" s="140">
        <v>0</v>
      </c>
    </row>
    <row r="67" spans="2:30" ht="18" customHeight="1">
      <c r="B67" s="204" t="s">
        <v>139</v>
      </c>
      <c r="C67" s="205">
        <f t="shared" ref="C67:Z67" si="44">+C44</f>
        <v>2405.4</v>
      </c>
      <c r="D67" s="205">
        <f t="shared" si="44"/>
        <v>2341.2000000000003</v>
      </c>
      <c r="E67" s="205">
        <f t="shared" si="44"/>
        <v>2385.4000000000005</v>
      </c>
      <c r="F67" s="205">
        <f t="shared" si="44"/>
        <v>2435.2000000000003</v>
      </c>
      <c r="G67" s="205">
        <f t="shared" si="44"/>
        <v>2935.2000000000003</v>
      </c>
      <c r="H67" s="205">
        <f t="shared" si="44"/>
        <v>2722.6</v>
      </c>
      <c r="I67" s="205">
        <f t="shared" si="44"/>
        <v>3035.2</v>
      </c>
      <c r="J67" s="205">
        <f t="shared" si="44"/>
        <v>3622.9</v>
      </c>
      <c r="K67" s="205">
        <f t="shared" si="44"/>
        <v>2795.6</v>
      </c>
      <c r="L67" s="205">
        <f>+L44</f>
        <v>2776.0000000000005</v>
      </c>
      <c r="M67" s="205">
        <f>+M44</f>
        <v>2613.3000000000002</v>
      </c>
      <c r="N67" s="205">
        <f>+N44</f>
        <v>3166</v>
      </c>
      <c r="O67" s="205">
        <f t="shared" si="44"/>
        <v>33234.000000000007</v>
      </c>
      <c r="P67" s="205">
        <f t="shared" si="44"/>
        <v>2613.8202635699995</v>
      </c>
      <c r="Q67" s="205">
        <f t="shared" si="44"/>
        <v>2373.6876570600002</v>
      </c>
      <c r="R67" s="205">
        <f t="shared" si="44"/>
        <v>2536.3585072199994</v>
      </c>
      <c r="S67" s="205">
        <f t="shared" si="44"/>
        <v>2313.3894132197142</v>
      </c>
      <c r="T67" s="205">
        <f t="shared" si="44"/>
        <v>3296.5390942310696</v>
      </c>
      <c r="U67" s="205">
        <f t="shared" si="44"/>
        <v>2561.6766814279667</v>
      </c>
      <c r="V67" s="205">
        <f t="shared" si="44"/>
        <v>3400.9392916017855</v>
      </c>
      <c r="W67" s="205">
        <f t="shared" si="44"/>
        <v>4508.729126130761</v>
      </c>
      <c r="X67" s="205">
        <f t="shared" si="44"/>
        <v>3248.1601553513424</v>
      </c>
      <c r="Y67" s="205">
        <f>+Y44</f>
        <v>3184.3959373494326</v>
      </c>
      <c r="Z67" s="205">
        <f t="shared" si="44"/>
        <v>2641.4207703435541</v>
      </c>
      <c r="AA67" s="205">
        <f>+AA44</f>
        <v>3217.514338442752</v>
      </c>
      <c r="AB67" s="205">
        <f>+AB44</f>
        <v>35896.631235948378</v>
      </c>
      <c r="AC67" s="205">
        <f t="shared" si="25"/>
        <v>-2662.6312359483709</v>
      </c>
      <c r="AD67" s="205">
        <f>+O67/AB67*100</f>
        <v>92.582503861025543</v>
      </c>
    </row>
    <row r="68" spans="2:30" ht="18" customHeight="1">
      <c r="B68" s="207" t="s">
        <v>158</v>
      </c>
      <c r="C68" s="224">
        <f t="shared" ref="C68:M68" si="45">+P32</f>
        <v>0</v>
      </c>
      <c r="D68" s="224">
        <f t="shared" si="45"/>
        <v>0</v>
      </c>
      <c r="E68" s="224">
        <f t="shared" si="45"/>
        <v>0</v>
      </c>
      <c r="F68" s="224">
        <f t="shared" si="45"/>
        <v>0</v>
      </c>
      <c r="G68" s="224">
        <f t="shared" si="45"/>
        <v>0</v>
      </c>
      <c r="H68" s="224">
        <f t="shared" si="45"/>
        <v>0</v>
      </c>
      <c r="I68" s="224">
        <f t="shared" si="45"/>
        <v>0</v>
      </c>
      <c r="J68" s="224">
        <f t="shared" si="45"/>
        <v>0</v>
      </c>
      <c r="K68" s="224">
        <f t="shared" si="45"/>
        <v>0.1</v>
      </c>
      <c r="L68" s="224">
        <f t="shared" si="45"/>
        <v>0</v>
      </c>
      <c r="M68" s="224">
        <f t="shared" si="45"/>
        <v>0</v>
      </c>
      <c r="N68" s="224">
        <f>+AA32</f>
        <v>0</v>
      </c>
      <c r="O68" s="140">
        <f>SUM(C68:N68)</f>
        <v>0.1</v>
      </c>
      <c r="P68" s="224">
        <v>0</v>
      </c>
      <c r="Q68" s="224">
        <v>0</v>
      </c>
      <c r="R68" s="224">
        <v>0</v>
      </c>
      <c r="S68" s="224">
        <v>0</v>
      </c>
      <c r="T68" s="224">
        <v>0</v>
      </c>
      <c r="U68" s="224">
        <v>0</v>
      </c>
      <c r="V68" s="224">
        <v>0</v>
      </c>
      <c r="W68" s="224">
        <v>0</v>
      </c>
      <c r="X68" s="224">
        <v>0</v>
      </c>
      <c r="Y68" s="224">
        <v>0</v>
      </c>
      <c r="Z68" s="224">
        <v>0</v>
      </c>
      <c r="AA68" s="224">
        <v>0</v>
      </c>
      <c r="AB68" s="209">
        <f>SUM(P68:AA68)</f>
        <v>0</v>
      </c>
      <c r="AC68" s="209">
        <f>+O68-AB68</f>
        <v>0.1</v>
      </c>
      <c r="AD68" s="225">
        <v>0</v>
      </c>
    </row>
    <row r="69" spans="2:30" ht="18" customHeight="1" thickBot="1">
      <c r="B69" s="226"/>
      <c r="C69" s="227">
        <f t="shared" ref="C69:Z69" si="46">+C68+C67</f>
        <v>2405.4</v>
      </c>
      <c r="D69" s="227">
        <f t="shared" si="46"/>
        <v>2341.2000000000003</v>
      </c>
      <c r="E69" s="227">
        <f t="shared" si="46"/>
        <v>2385.4000000000005</v>
      </c>
      <c r="F69" s="227">
        <f t="shared" si="46"/>
        <v>2435.2000000000003</v>
      </c>
      <c r="G69" s="227">
        <f t="shared" si="46"/>
        <v>2935.2000000000003</v>
      </c>
      <c r="H69" s="227">
        <f t="shared" si="46"/>
        <v>2722.6</v>
      </c>
      <c r="I69" s="227">
        <f t="shared" si="46"/>
        <v>3035.2</v>
      </c>
      <c r="J69" s="227">
        <f t="shared" si="46"/>
        <v>3622.9</v>
      </c>
      <c r="K69" s="227">
        <f t="shared" si="46"/>
        <v>2795.7</v>
      </c>
      <c r="L69" s="227">
        <f t="shared" si="46"/>
        <v>2776.0000000000005</v>
      </c>
      <c r="M69" s="227">
        <f t="shared" si="46"/>
        <v>2613.3000000000002</v>
      </c>
      <c r="N69" s="227">
        <f>+N68+N67</f>
        <v>3166</v>
      </c>
      <c r="O69" s="227">
        <f t="shared" si="46"/>
        <v>33234.100000000006</v>
      </c>
      <c r="P69" s="227">
        <f t="shared" si="46"/>
        <v>2613.8202635699995</v>
      </c>
      <c r="Q69" s="227">
        <f t="shared" si="46"/>
        <v>2373.6876570600002</v>
      </c>
      <c r="R69" s="227">
        <f t="shared" si="46"/>
        <v>2536.3585072199994</v>
      </c>
      <c r="S69" s="227">
        <f t="shared" si="46"/>
        <v>2313.3894132197142</v>
      </c>
      <c r="T69" s="227">
        <f t="shared" si="46"/>
        <v>3296.5390942310696</v>
      </c>
      <c r="U69" s="227">
        <f t="shared" si="46"/>
        <v>2561.6766814279667</v>
      </c>
      <c r="V69" s="227">
        <f t="shared" si="46"/>
        <v>3400.9392916017855</v>
      </c>
      <c r="W69" s="227">
        <f t="shared" si="46"/>
        <v>4508.729126130761</v>
      </c>
      <c r="X69" s="227">
        <f t="shared" si="46"/>
        <v>3248.1601553513424</v>
      </c>
      <c r="Y69" s="227">
        <f t="shared" si="46"/>
        <v>3184.3959373494326</v>
      </c>
      <c r="Z69" s="227">
        <f t="shared" si="46"/>
        <v>2641.4207703435541</v>
      </c>
      <c r="AA69" s="227">
        <f>+AA68+AA67</f>
        <v>3217.514338442752</v>
      </c>
      <c r="AB69" s="227">
        <f>SUM(P69:AA69)</f>
        <v>35896.631235948378</v>
      </c>
      <c r="AC69" s="68">
        <f>+O69-AB69</f>
        <v>-2662.5312359483723</v>
      </c>
      <c r="AD69" s="68">
        <f>+O69/AB69*100</f>
        <v>92.582782438698587</v>
      </c>
    </row>
    <row r="70" spans="2:30" ht="13.5" thickTop="1">
      <c r="B70" s="230" t="s">
        <v>163</v>
      </c>
      <c r="P70" s="211"/>
      <c r="Q70" s="211"/>
      <c r="R70" s="211"/>
      <c r="S70" s="211"/>
      <c r="T70" s="211"/>
      <c r="U70" s="211"/>
      <c r="V70" s="211"/>
      <c r="W70" s="211"/>
      <c r="X70" s="211"/>
      <c r="Y70" s="211"/>
      <c r="Z70" s="211"/>
      <c r="AA70" s="211"/>
      <c r="AB70" s="211"/>
      <c r="AC70" s="211"/>
    </row>
    <row r="71" spans="2:30">
      <c r="B71" s="73" t="s">
        <v>76</v>
      </c>
      <c r="P71" s="1"/>
      <c r="Q71" s="216"/>
      <c r="R71" s="216"/>
      <c r="S71" s="1"/>
      <c r="T71" s="1"/>
      <c r="U71" s="1"/>
      <c r="V71" s="1"/>
      <c r="W71" s="1"/>
      <c r="X71" s="216"/>
      <c r="Y71" s="216"/>
      <c r="Z71" s="216"/>
      <c r="AA71" s="216"/>
      <c r="AB71" s="216"/>
      <c r="AC71" s="216"/>
    </row>
    <row r="72" spans="2:30" ht="15">
      <c r="B72" s="77" t="s">
        <v>159</v>
      </c>
      <c r="O72" s="228"/>
      <c r="P72" s="215"/>
      <c r="Q72" s="215"/>
      <c r="R72" s="215"/>
      <c r="S72" s="215"/>
      <c r="T72" s="215"/>
      <c r="U72" s="215"/>
      <c r="V72" s="215"/>
      <c r="W72" s="215"/>
      <c r="X72" s="215"/>
      <c r="Y72" s="215"/>
      <c r="Z72" s="215"/>
      <c r="AA72" s="215"/>
      <c r="AB72" s="215"/>
      <c r="AC72" s="216"/>
    </row>
    <row r="73" spans="2:30">
      <c r="B73" s="81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81"/>
      <c r="AD73" s="81"/>
    </row>
    <row r="74" spans="2:30">
      <c r="B74" s="81"/>
      <c r="O74" s="229"/>
      <c r="P74" s="188"/>
      <c r="Q74" s="188"/>
      <c r="R74" s="188"/>
      <c r="S74" s="188"/>
      <c r="T74" s="188"/>
      <c r="U74" s="188"/>
      <c r="V74" s="188"/>
      <c r="W74" s="188"/>
      <c r="X74" s="188"/>
      <c r="Y74" s="188"/>
      <c r="Z74" s="188"/>
      <c r="AA74" s="188"/>
      <c r="AB74" s="81"/>
      <c r="AC74" s="81"/>
      <c r="AD74" s="81"/>
    </row>
    <row r="75" spans="2:30"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229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90"/>
      <c r="AA75" s="190"/>
      <c r="AB75" s="81"/>
      <c r="AC75" s="81"/>
      <c r="AD75" s="81"/>
    </row>
    <row r="76" spans="2:30"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229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81"/>
      <c r="AC76" s="81"/>
      <c r="AD76" s="81"/>
    </row>
    <row r="77" spans="2:30"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229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81"/>
      <c r="AC77" s="81"/>
      <c r="AD77" s="81"/>
    </row>
    <row r="78" spans="2:30"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229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81"/>
      <c r="AC78" s="81"/>
      <c r="AD78" s="81"/>
    </row>
    <row r="79" spans="2:30"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229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81"/>
      <c r="AC79" s="81"/>
      <c r="AD79" s="81"/>
    </row>
    <row r="80" spans="2:30"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81"/>
      <c r="AC80" s="81"/>
      <c r="AD80" s="81"/>
    </row>
    <row r="81" spans="2:30"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81"/>
      <c r="AC81" s="81"/>
      <c r="AD81" s="81"/>
    </row>
    <row r="82" spans="2:30"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81"/>
      <c r="AC82" s="81"/>
      <c r="AD82" s="81"/>
    </row>
    <row r="83" spans="2:30"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81"/>
      <c r="AC83" s="81"/>
      <c r="AD83" s="81"/>
    </row>
    <row r="84" spans="2:30"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81"/>
      <c r="AC84" s="81"/>
      <c r="AD84" s="81"/>
    </row>
    <row r="85" spans="2:30"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81"/>
      <c r="AC85" s="81"/>
      <c r="AD85" s="81"/>
    </row>
    <row r="86" spans="2:30"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190"/>
      <c r="Q86" s="190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81"/>
      <c r="AC86" s="81"/>
      <c r="AD86" s="81"/>
    </row>
    <row r="87" spans="2:30"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190"/>
      <c r="Q87" s="190"/>
      <c r="R87" s="190"/>
      <c r="S87" s="190"/>
      <c r="T87" s="190"/>
      <c r="U87" s="190"/>
      <c r="V87" s="190"/>
      <c r="W87" s="190"/>
      <c r="X87" s="190"/>
      <c r="Y87" s="190"/>
      <c r="Z87" s="190"/>
      <c r="AA87" s="190"/>
      <c r="AB87" s="81"/>
      <c r="AC87" s="81"/>
      <c r="AD87" s="81"/>
    </row>
    <row r="88" spans="2:30"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190"/>
      <c r="Q88" s="190"/>
      <c r="R88" s="190"/>
      <c r="S88" s="190"/>
      <c r="T88" s="190"/>
      <c r="U88" s="190"/>
      <c r="V88" s="190"/>
      <c r="W88" s="190"/>
      <c r="X88" s="190"/>
      <c r="Y88" s="190"/>
      <c r="Z88" s="190"/>
      <c r="AA88" s="190"/>
      <c r="AB88" s="81"/>
      <c r="AC88" s="81"/>
      <c r="AD88" s="81"/>
    </row>
    <row r="89" spans="2:30"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190"/>
      <c r="Q89" s="190"/>
      <c r="R89" s="190"/>
      <c r="S89" s="190"/>
      <c r="T89" s="190"/>
      <c r="U89" s="190"/>
      <c r="V89" s="190"/>
      <c r="W89" s="190"/>
      <c r="X89" s="190"/>
      <c r="Y89" s="190"/>
      <c r="Z89" s="190"/>
      <c r="AA89" s="190"/>
      <c r="AB89" s="81"/>
      <c r="AC89" s="81"/>
      <c r="AD89" s="81"/>
    </row>
    <row r="90" spans="2:30"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81"/>
      <c r="AC90" s="81"/>
      <c r="AD90" s="81"/>
    </row>
    <row r="91" spans="2:30"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190"/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81"/>
      <c r="AC91" s="81"/>
      <c r="AD91" s="81"/>
    </row>
    <row r="92" spans="2:30"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81"/>
      <c r="AC92" s="81"/>
      <c r="AD92" s="81"/>
    </row>
    <row r="93" spans="2:30"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81"/>
      <c r="AC93" s="81"/>
      <c r="AD93" s="81"/>
    </row>
    <row r="94" spans="2:30"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81"/>
      <c r="AC94" s="81"/>
      <c r="AD94" s="81"/>
    </row>
    <row r="95" spans="2:30"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81"/>
      <c r="AC95" s="81"/>
      <c r="AD95" s="81"/>
    </row>
    <row r="96" spans="2:30"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81"/>
      <c r="AC96" s="81"/>
      <c r="AD96" s="81"/>
    </row>
    <row r="97" spans="2:30"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81"/>
      <c r="AC97" s="81"/>
      <c r="AD97" s="81"/>
    </row>
    <row r="98" spans="2:30"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81"/>
      <c r="AC98" s="81"/>
      <c r="AD98" s="81"/>
    </row>
    <row r="99" spans="2:30"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81"/>
      <c r="AC99" s="81"/>
      <c r="AD99" s="81"/>
    </row>
    <row r="100" spans="2:30"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81"/>
      <c r="AC100" s="81"/>
      <c r="AD100" s="81"/>
    </row>
    <row r="101" spans="2:30"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81"/>
      <c r="AC101" s="81"/>
      <c r="AD101" s="81"/>
    </row>
    <row r="102" spans="2:30"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81"/>
      <c r="AC102" s="81"/>
      <c r="AD102" s="81"/>
    </row>
    <row r="103" spans="2:30"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190"/>
      <c r="Q103" s="190"/>
      <c r="R103" s="190"/>
      <c r="S103" s="190"/>
      <c r="T103" s="190"/>
      <c r="U103" s="190"/>
      <c r="V103" s="190"/>
      <c r="W103" s="190"/>
      <c r="X103" s="190"/>
      <c r="Y103" s="190"/>
      <c r="Z103" s="190"/>
      <c r="AA103" s="190"/>
      <c r="AB103" s="81"/>
      <c r="AC103" s="81"/>
      <c r="AD103" s="81"/>
    </row>
    <row r="104" spans="2:30"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81"/>
      <c r="AC104" s="81"/>
      <c r="AD104" s="81"/>
    </row>
    <row r="105" spans="2:30"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190"/>
      <c r="Q105" s="190"/>
      <c r="R105" s="190"/>
      <c r="S105" s="190"/>
      <c r="T105" s="190"/>
      <c r="U105" s="190"/>
      <c r="V105" s="190"/>
      <c r="W105" s="190"/>
      <c r="X105" s="190"/>
      <c r="Y105" s="190"/>
      <c r="Z105" s="190"/>
      <c r="AA105" s="190"/>
      <c r="AB105" s="81"/>
      <c r="AC105" s="81"/>
      <c r="AD105" s="81"/>
    </row>
    <row r="106" spans="2:30"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190"/>
      <c r="Q106" s="190"/>
      <c r="R106" s="190"/>
      <c r="S106" s="190"/>
      <c r="T106" s="190"/>
      <c r="U106" s="190"/>
      <c r="V106" s="190"/>
      <c r="W106" s="190"/>
      <c r="X106" s="190"/>
      <c r="Y106" s="190"/>
      <c r="Z106" s="190"/>
      <c r="AA106" s="190"/>
      <c r="AB106" s="81"/>
      <c r="AC106" s="81"/>
      <c r="AD106" s="81"/>
    </row>
    <row r="107" spans="2:30"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81"/>
      <c r="AC107" s="81"/>
      <c r="AD107" s="81"/>
    </row>
    <row r="108" spans="2:30"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190"/>
      <c r="Q108" s="190"/>
      <c r="R108" s="190"/>
      <c r="S108" s="190"/>
      <c r="T108" s="190"/>
      <c r="U108" s="190"/>
      <c r="V108" s="190"/>
      <c r="W108" s="190"/>
      <c r="X108" s="190"/>
      <c r="Y108" s="190"/>
      <c r="Z108" s="190"/>
      <c r="AA108" s="190"/>
      <c r="AB108" s="81"/>
      <c r="AC108" s="81"/>
      <c r="AD108" s="81"/>
    </row>
    <row r="109" spans="2:30"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190"/>
      <c r="Q109" s="190"/>
      <c r="R109" s="190"/>
      <c r="S109" s="190"/>
      <c r="T109" s="190"/>
      <c r="U109" s="190"/>
      <c r="V109" s="190"/>
      <c r="W109" s="190"/>
      <c r="X109" s="190"/>
      <c r="Y109" s="190"/>
      <c r="Z109" s="190"/>
      <c r="AA109" s="190"/>
      <c r="AB109" s="81"/>
      <c r="AC109" s="81"/>
      <c r="AD109" s="81"/>
    </row>
    <row r="110" spans="2:30"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190"/>
      <c r="Q110" s="190"/>
      <c r="R110" s="190"/>
      <c r="S110" s="190"/>
      <c r="T110" s="190"/>
      <c r="U110" s="190"/>
      <c r="V110" s="190"/>
      <c r="W110" s="190"/>
      <c r="X110" s="190"/>
      <c r="Y110" s="190"/>
      <c r="Z110" s="190"/>
      <c r="AA110" s="190"/>
      <c r="AB110" s="81"/>
      <c r="AC110" s="81"/>
      <c r="AD110" s="81"/>
    </row>
    <row r="111" spans="2:30"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190"/>
      <c r="Q111" s="190"/>
      <c r="R111" s="190"/>
      <c r="S111" s="190"/>
      <c r="T111" s="190"/>
      <c r="U111" s="190"/>
      <c r="V111" s="190"/>
      <c r="W111" s="190"/>
      <c r="X111" s="190"/>
      <c r="Y111" s="190"/>
      <c r="Z111" s="190"/>
      <c r="AA111" s="190"/>
      <c r="AB111" s="81"/>
      <c r="AC111" s="81"/>
      <c r="AD111" s="81"/>
    </row>
    <row r="112" spans="2:30"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190"/>
      <c r="Q112" s="190"/>
      <c r="R112" s="190"/>
      <c r="S112" s="190"/>
      <c r="T112" s="190"/>
      <c r="U112" s="190"/>
      <c r="V112" s="190"/>
      <c r="W112" s="190"/>
      <c r="X112" s="190"/>
      <c r="Y112" s="190"/>
      <c r="Z112" s="190"/>
      <c r="AA112" s="190"/>
      <c r="AB112" s="81"/>
      <c r="AC112" s="81"/>
      <c r="AD112" s="81"/>
    </row>
    <row r="113" spans="2:30"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190"/>
      <c r="Q113" s="190"/>
      <c r="R113" s="190"/>
      <c r="S113" s="190"/>
      <c r="T113" s="190"/>
      <c r="U113" s="190"/>
      <c r="V113" s="190"/>
      <c r="W113" s="190"/>
      <c r="X113" s="190"/>
      <c r="Y113" s="190"/>
      <c r="Z113" s="190"/>
      <c r="AA113" s="190"/>
      <c r="AB113" s="81"/>
      <c r="AC113" s="81"/>
      <c r="AD113" s="81"/>
    </row>
    <row r="114" spans="2:30"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81"/>
      <c r="AC114" s="81"/>
      <c r="AD114" s="81"/>
    </row>
    <row r="115" spans="2:30"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81"/>
      <c r="AC115" s="81"/>
      <c r="AD115" s="81"/>
    </row>
    <row r="116" spans="2:30"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81"/>
      <c r="AC116" s="81"/>
      <c r="AD116" s="81"/>
    </row>
    <row r="117" spans="2:30"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81"/>
      <c r="AC117" s="81"/>
      <c r="AD117" s="81"/>
    </row>
    <row r="118" spans="2:30"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81"/>
      <c r="AC118" s="81"/>
      <c r="AD118" s="81"/>
    </row>
    <row r="119" spans="2:30"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81"/>
      <c r="AC119" s="81"/>
      <c r="AD119" s="81"/>
    </row>
    <row r="120" spans="2:30"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81"/>
      <c r="AC120" s="81"/>
      <c r="AD120" s="81"/>
    </row>
    <row r="121" spans="2:30"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81"/>
      <c r="AC121" s="81"/>
      <c r="AD121" s="81"/>
    </row>
    <row r="122" spans="2:30"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81"/>
      <c r="AC122" s="81"/>
      <c r="AD122" s="81"/>
    </row>
    <row r="123" spans="2:30"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190"/>
      <c r="Q123" s="190"/>
      <c r="R123" s="190"/>
      <c r="S123" s="190"/>
      <c r="T123" s="190"/>
      <c r="U123" s="190"/>
      <c r="V123" s="190"/>
      <c r="W123" s="190"/>
      <c r="X123" s="190"/>
      <c r="Y123" s="190"/>
      <c r="Z123" s="190"/>
      <c r="AA123" s="190"/>
      <c r="AB123" s="81"/>
      <c r="AC123" s="81"/>
      <c r="AD123" s="81"/>
    </row>
    <row r="124" spans="2:30"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190"/>
      <c r="Q124" s="190"/>
      <c r="R124" s="190"/>
      <c r="S124" s="190"/>
      <c r="T124" s="190"/>
      <c r="U124" s="190"/>
      <c r="V124" s="190"/>
      <c r="W124" s="190"/>
      <c r="X124" s="190"/>
      <c r="Y124" s="190"/>
      <c r="Z124" s="190"/>
      <c r="AA124" s="190"/>
      <c r="AB124" s="81"/>
      <c r="AC124" s="81"/>
      <c r="AD124" s="81"/>
    </row>
    <row r="125" spans="2:30"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190"/>
      <c r="Q125" s="190"/>
      <c r="R125" s="190"/>
      <c r="S125" s="190"/>
      <c r="T125" s="190"/>
      <c r="U125" s="190"/>
      <c r="V125" s="190"/>
      <c r="W125" s="190"/>
      <c r="X125" s="190"/>
      <c r="Y125" s="190"/>
      <c r="Z125" s="190"/>
      <c r="AA125" s="190"/>
      <c r="AB125" s="81"/>
      <c r="AC125" s="81"/>
      <c r="AD125" s="81"/>
    </row>
    <row r="126" spans="2:30"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190"/>
      <c r="Q126" s="190"/>
      <c r="R126" s="190"/>
      <c r="S126" s="190"/>
      <c r="T126" s="190"/>
      <c r="U126" s="190"/>
      <c r="V126" s="190"/>
      <c r="W126" s="190"/>
      <c r="X126" s="190"/>
      <c r="Y126" s="190"/>
      <c r="Z126" s="190"/>
      <c r="AA126" s="190"/>
      <c r="AB126" s="81"/>
      <c r="AC126" s="81"/>
      <c r="AD126" s="81"/>
    </row>
    <row r="127" spans="2:30"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190"/>
      <c r="Q127" s="190"/>
      <c r="R127" s="190"/>
      <c r="S127" s="190"/>
      <c r="T127" s="190"/>
      <c r="U127" s="190"/>
      <c r="V127" s="190"/>
      <c r="W127" s="190"/>
      <c r="X127" s="190"/>
      <c r="Y127" s="190"/>
      <c r="Z127" s="190"/>
      <c r="AA127" s="190"/>
      <c r="AB127" s="81"/>
      <c r="AC127" s="81"/>
      <c r="AD127" s="81"/>
    </row>
    <row r="128" spans="2:30"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190"/>
      <c r="Q128" s="190"/>
      <c r="R128" s="190"/>
      <c r="S128" s="190"/>
      <c r="T128" s="190"/>
      <c r="U128" s="190"/>
      <c r="V128" s="190"/>
      <c r="W128" s="190"/>
      <c r="X128" s="190"/>
      <c r="Y128" s="190"/>
      <c r="Z128" s="190"/>
      <c r="AA128" s="190"/>
      <c r="AB128" s="81"/>
      <c r="AC128" s="81"/>
      <c r="AD128" s="81"/>
    </row>
    <row r="129" spans="2:30"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190"/>
      <c r="Q129" s="190"/>
      <c r="R129" s="190"/>
      <c r="S129" s="190"/>
      <c r="T129" s="190"/>
      <c r="U129" s="190"/>
      <c r="V129" s="190"/>
      <c r="W129" s="190"/>
      <c r="X129" s="190"/>
      <c r="Y129" s="190"/>
      <c r="Z129" s="190"/>
      <c r="AA129" s="190"/>
      <c r="AB129" s="81"/>
      <c r="AC129" s="81"/>
      <c r="AD129" s="81"/>
    </row>
    <row r="130" spans="2:30"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190"/>
      <c r="Q130" s="190"/>
      <c r="R130" s="190"/>
      <c r="S130" s="190"/>
      <c r="T130" s="190"/>
      <c r="U130" s="190"/>
      <c r="V130" s="190"/>
      <c r="W130" s="190"/>
      <c r="X130" s="190"/>
      <c r="Y130" s="190"/>
      <c r="Z130" s="190"/>
      <c r="AA130" s="190"/>
      <c r="AB130" s="81"/>
      <c r="AC130" s="81"/>
      <c r="AD130" s="81"/>
    </row>
    <row r="131" spans="2:30"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190"/>
      <c r="Q131" s="190"/>
      <c r="R131" s="190"/>
      <c r="S131" s="190"/>
      <c r="T131" s="190"/>
      <c r="U131" s="190"/>
      <c r="V131" s="190"/>
      <c r="W131" s="190"/>
      <c r="X131" s="190"/>
      <c r="Y131" s="190"/>
      <c r="Z131" s="190"/>
      <c r="AA131" s="190"/>
      <c r="AB131" s="81"/>
      <c r="AC131" s="81"/>
      <c r="AD131" s="81"/>
    </row>
    <row r="132" spans="2:30"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190"/>
      <c r="Q132" s="190"/>
      <c r="R132" s="190"/>
      <c r="S132" s="190"/>
      <c r="T132" s="190"/>
      <c r="U132" s="190"/>
      <c r="V132" s="190"/>
      <c r="W132" s="190"/>
      <c r="X132" s="190"/>
      <c r="Y132" s="190"/>
      <c r="Z132" s="190"/>
      <c r="AA132" s="190"/>
      <c r="AB132" s="81"/>
      <c r="AC132" s="81"/>
      <c r="AD132" s="81"/>
    </row>
    <row r="133" spans="2:30"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190"/>
      <c r="Q133" s="190"/>
      <c r="R133" s="190"/>
      <c r="S133" s="190"/>
      <c r="T133" s="190"/>
      <c r="U133" s="190"/>
      <c r="V133" s="190"/>
      <c r="W133" s="190"/>
      <c r="X133" s="190"/>
      <c r="Y133" s="190"/>
      <c r="Z133" s="190"/>
      <c r="AA133" s="190"/>
      <c r="AB133" s="81"/>
      <c r="AC133" s="81"/>
      <c r="AD133" s="81"/>
    </row>
    <row r="134" spans="2:30"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190"/>
      <c r="Q134" s="190"/>
      <c r="R134" s="190"/>
      <c r="S134" s="190"/>
      <c r="T134" s="190"/>
      <c r="U134" s="190"/>
      <c r="V134" s="190"/>
      <c r="W134" s="190"/>
      <c r="X134" s="190"/>
      <c r="Y134" s="190"/>
      <c r="Z134" s="190"/>
      <c r="AA134" s="190"/>
      <c r="AB134" s="81"/>
      <c r="AC134" s="81"/>
      <c r="AD134" s="81"/>
    </row>
    <row r="135" spans="2:30"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190"/>
      <c r="Q135" s="190"/>
      <c r="R135" s="190"/>
      <c r="S135" s="190"/>
      <c r="T135" s="190"/>
      <c r="U135" s="190"/>
      <c r="V135" s="190"/>
      <c r="W135" s="190"/>
      <c r="X135" s="190"/>
      <c r="Y135" s="190"/>
      <c r="Z135" s="190"/>
      <c r="AA135" s="190"/>
      <c r="AB135" s="81"/>
      <c r="AC135" s="81"/>
      <c r="AD135" s="81"/>
    </row>
    <row r="136" spans="2:30"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190"/>
      <c r="Q136" s="190"/>
      <c r="R136" s="190"/>
      <c r="S136" s="190"/>
      <c r="T136" s="190"/>
      <c r="U136" s="190"/>
      <c r="V136" s="190"/>
      <c r="W136" s="190"/>
      <c r="X136" s="190"/>
      <c r="Y136" s="190"/>
      <c r="Z136" s="190"/>
      <c r="AA136" s="190"/>
      <c r="AB136" s="81"/>
      <c r="AC136" s="81"/>
      <c r="AD136" s="81"/>
    </row>
    <row r="137" spans="2:30"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190"/>
      <c r="Q137" s="190"/>
      <c r="R137" s="190"/>
      <c r="S137" s="190"/>
      <c r="T137" s="190"/>
      <c r="U137" s="190"/>
      <c r="V137" s="190"/>
      <c r="W137" s="190"/>
      <c r="X137" s="190"/>
      <c r="Y137" s="190"/>
      <c r="Z137" s="190"/>
      <c r="AA137" s="190"/>
      <c r="AB137" s="81"/>
      <c r="AC137" s="81"/>
      <c r="AD137" s="81"/>
    </row>
    <row r="138" spans="2:30"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190"/>
      <c r="Q138" s="190"/>
      <c r="R138" s="190"/>
      <c r="S138" s="190"/>
      <c r="T138" s="190"/>
      <c r="U138" s="190"/>
      <c r="V138" s="190"/>
      <c r="W138" s="190"/>
      <c r="X138" s="190"/>
      <c r="Y138" s="190"/>
      <c r="Z138" s="190"/>
      <c r="AA138" s="190"/>
      <c r="AB138" s="81"/>
      <c r="AC138" s="81"/>
      <c r="AD138" s="81"/>
    </row>
    <row r="139" spans="2:30"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190"/>
      <c r="Q139" s="190"/>
      <c r="R139" s="190"/>
      <c r="S139" s="190"/>
      <c r="T139" s="190"/>
      <c r="U139" s="190"/>
      <c r="V139" s="190"/>
      <c r="W139" s="190"/>
      <c r="X139" s="190"/>
      <c r="Y139" s="190"/>
      <c r="Z139" s="190"/>
      <c r="AA139" s="190"/>
      <c r="AB139" s="81"/>
      <c r="AC139" s="81"/>
      <c r="AD139" s="81"/>
    </row>
    <row r="140" spans="2:30"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190"/>
      <c r="Q140" s="190"/>
      <c r="R140" s="190"/>
      <c r="S140" s="190"/>
      <c r="T140" s="190"/>
      <c r="U140" s="190"/>
      <c r="V140" s="190"/>
      <c r="W140" s="190"/>
      <c r="X140" s="190"/>
      <c r="Y140" s="190"/>
      <c r="Z140" s="190"/>
      <c r="AA140" s="190"/>
      <c r="AB140" s="81"/>
      <c r="AC140" s="81"/>
      <c r="AD140" s="81"/>
    </row>
    <row r="141" spans="2:30"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190"/>
      <c r="Q141" s="190"/>
      <c r="R141" s="190"/>
      <c r="S141" s="190"/>
      <c r="T141" s="190"/>
      <c r="U141" s="190"/>
      <c r="V141" s="190"/>
      <c r="W141" s="190"/>
      <c r="X141" s="190"/>
      <c r="Y141" s="190"/>
      <c r="Z141" s="190"/>
      <c r="AA141" s="190"/>
      <c r="AB141" s="81"/>
      <c r="AC141" s="81"/>
      <c r="AD141" s="81"/>
    </row>
    <row r="142" spans="2:30"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190"/>
      <c r="Q142" s="190"/>
      <c r="R142" s="190"/>
      <c r="S142" s="190"/>
      <c r="T142" s="190"/>
      <c r="U142" s="190"/>
      <c r="V142" s="190"/>
      <c r="W142" s="190"/>
      <c r="X142" s="190"/>
      <c r="Y142" s="190"/>
      <c r="Z142" s="190"/>
      <c r="AA142" s="190"/>
      <c r="AB142" s="81"/>
      <c r="AC142" s="81"/>
      <c r="AD142" s="81"/>
    </row>
    <row r="143" spans="2:30"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190"/>
      <c r="Q143" s="190"/>
      <c r="R143" s="190"/>
      <c r="S143" s="190"/>
      <c r="T143" s="190"/>
      <c r="U143" s="190"/>
      <c r="V143" s="190"/>
      <c r="W143" s="190"/>
      <c r="X143" s="190"/>
      <c r="Y143" s="190"/>
      <c r="Z143" s="190"/>
      <c r="AA143" s="190"/>
      <c r="AB143" s="81"/>
      <c r="AC143" s="81"/>
      <c r="AD143" s="81"/>
    </row>
    <row r="144" spans="2:30"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190"/>
      <c r="Q144" s="190"/>
      <c r="R144" s="190"/>
      <c r="S144" s="190"/>
      <c r="T144" s="190"/>
      <c r="U144" s="190"/>
      <c r="V144" s="190"/>
      <c r="W144" s="190"/>
      <c r="X144" s="190"/>
      <c r="Y144" s="190"/>
      <c r="Z144" s="190"/>
      <c r="AA144" s="190"/>
      <c r="AB144" s="81"/>
      <c r="AC144" s="81"/>
      <c r="AD144" s="81"/>
    </row>
    <row r="145" spans="2:30"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190"/>
      <c r="Q145" s="190"/>
      <c r="R145" s="190"/>
      <c r="S145" s="190"/>
      <c r="T145" s="190"/>
      <c r="U145" s="190"/>
      <c r="V145" s="190"/>
      <c r="W145" s="190"/>
      <c r="X145" s="190"/>
      <c r="Y145" s="190"/>
      <c r="Z145" s="190"/>
      <c r="AA145" s="190"/>
      <c r="AB145" s="81"/>
      <c r="AC145" s="81"/>
      <c r="AD145" s="81"/>
    </row>
    <row r="146" spans="2:30"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190"/>
      <c r="Q146" s="190"/>
      <c r="R146" s="190"/>
      <c r="S146" s="190"/>
      <c r="T146" s="190"/>
      <c r="U146" s="190"/>
      <c r="V146" s="190"/>
      <c r="W146" s="190"/>
      <c r="X146" s="190"/>
      <c r="Y146" s="190"/>
      <c r="Z146" s="190"/>
      <c r="AA146" s="190"/>
      <c r="AB146" s="81"/>
      <c r="AC146" s="81"/>
      <c r="AD146" s="81"/>
    </row>
    <row r="147" spans="2:30"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190"/>
      <c r="Q147" s="190"/>
      <c r="R147" s="190"/>
      <c r="S147" s="190"/>
      <c r="T147" s="190"/>
      <c r="U147" s="190"/>
      <c r="V147" s="190"/>
      <c r="W147" s="190"/>
      <c r="X147" s="190"/>
      <c r="Y147" s="190"/>
      <c r="Z147" s="190"/>
      <c r="AA147" s="190"/>
      <c r="AB147" s="81"/>
      <c r="AC147" s="81"/>
      <c r="AD147" s="81"/>
    </row>
    <row r="148" spans="2:30"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190"/>
      <c r="Q148" s="190"/>
      <c r="R148" s="190"/>
      <c r="S148" s="190"/>
      <c r="T148" s="190"/>
      <c r="U148" s="190"/>
      <c r="V148" s="190"/>
      <c r="W148" s="190"/>
      <c r="X148" s="190"/>
      <c r="Y148" s="190"/>
      <c r="Z148" s="190"/>
      <c r="AA148" s="190"/>
      <c r="AB148" s="81"/>
      <c r="AC148" s="81"/>
      <c r="AD148" s="81"/>
    </row>
    <row r="149" spans="2:30"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190"/>
      <c r="Q149" s="190"/>
      <c r="R149" s="190"/>
      <c r="S149" s="190"/>
      <c r="T149" s="190"/>
      <c r="U149" s="190"/>
      <c r="V149" s="190"/>
      <c r="W149" s="190"/>
      <c r="X149" s="190"/>
      <c r="Y149" s="190"/>
      <c r="Z149" s="190"/>
      <c r="AA149" s="190"/>
      <c r="AB149" s="81"/>
      <c r="AC149" s="81"/>
      <c r="AD149" s="81"/>
    </row>
    <row r="150" spans="2:30"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190"/>
      <c r="Q150" s="190"/>
      <c r="R150" s="190"/>
      <c r="S150" s="190"/>
      <c r="T150" s="190"/>
      <c r="U150" s="190"/>
      <c r="V150" s="190"/>
      <c r="W150" s="190"/>
      <c r="X150" s="190"/>
      <c r="Y150" s="190"/>
      <c r="Z150" s="190"/>
      <c r="AA150" s="190"/>
      <c r="AB150" s="81"/>
      <c r="AC150" s="81"/>
      <c r="AD150" s="81"/>
    </row>
    <row r="151" spans="2:30"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190"/>
      <c r="Q151" s="190"/>
      <c r="R151" s="190"/>
      <c r="S151" s="190"/>
      <c r="T151" s="190"/>
      <c r="U151" s="190"/>
      <c r="V151" s="190"/>
      <c r="W151" s="190"/>
      <c r="X151" s="190"/>
      <c r="Y151" s="190"/>
      <c r="Z151" s="190"/>
      <c r="AA151" s="190"/>
      <c r="AB151" s="81"/>
      <c r="AC151" s="81"/>
      <c r="AD151" s="81"/>
    </row>
    <row r="152" spans="2:30"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190"/>
      <c r="Q152" s="190"/>
      <c r="R152" s="190"/>
      <c r="S152" s="190"/>
      <c r="T152" s="190"/>
      <c r="U152" s="190"/>
      <c r="V152" s="190"/>
      <c r="W152" s="190"/>
      <c r="X152" s="190"/>
      <c r="Y152" s="190"/>
      <c r="Z152" s="190"/>
      <c r="AA152" s="190"/>
      <c r="AB152" s="81"/>
      <c r="AC152" s="81"/>
      <c r="AD152" s="81"/>
    </row>
    <row r="153" spans="2:30"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190"/>
      <c r="Q153" s="190"/>
      <c r="R153" s="190"/>
      <c r="S153" s="190"/>
      <c r="T153" s="190"/>
      <c r="U153" s="190"/>
      <c r="V153" s="190"/>
      <c r="W153" s="190"/>
      <c r="X153" s="190"/>
      <c r="Y153" s="190"/>
      <c r="Z153" s="190"/>
      <c r="AA153" s="190"/>
      <c r="AB153" s="81"/>
      <c r="AC153" s="81"/>
      <c r="AD153" s="81"/>
    </row>
    <row r="154" spans="2:30"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190"/>
      <c r="Q154" s="190"/>
      <c r="R154" s="190"/>
      <c r="S154" s="190"/>
      <c r="T154" s="190"/>
      <c r="U154" s="190"/>
      <c r="V154" s="190"/>
      <c r="W154" s="190"/>
      <c r="X154" s="190"/>
      <c r="Y154" s="190"/>
      <c r="Z154" s="190"/>
      <c r="AA154" s="190"/>
      <c r="AB154" s="81"/>
      <c r="AC154" s="81"/>
      <c r="AD154" s="81"/>
    </row>
    <row r="155" spans="2:30"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190"/>
      <c r="Q155" s="190"/>
      <c r="R155" s="190"/>
      <c r="S155" s="190"/>
      <c r="T155" s="190"/>
      <c r="U155" s="190"/>
      <c r="V155" s="190"/>
      <c r="W155" s="190"/>
      <c r="X155" s="190"/>
      <c r="Y155" s="190"/>
      <c r="Z155" s="190"/>
      <c r="AA155" s="190"/>
      <c r="AB155" s="81"/>
      <c r="AC155" s="81"/>
      <c r="AD155" s="81"/>
    </row>
    <row r="156" spans="2:30"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190"/>
      <c r="Q156" s="190"/>
      <c r="R156" s="190"/>
      <c r="S156" s="190"/>
      <c r="T156" s="190"/>
      <c r="U156" s="190"/>
      <c r="V156" s="190"/>
      <c r="W156" s="190"/>
      <c r="X156" s="190"/>
      <c r="Y156" s="190"/>
      <c r="Z156" s="190"/>
      <c r="AA156" s="190"/>
      <c r="AB156" s="81"/>
      <c r="AC156" s="81"/>
      <c r="AD156" s="81"/>
    </row>
    <row r="157" spans="2:30"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190"/>
      <c r="Q157" s="190"/>
      <c r="R157" s="190"/>
      <c r="S157" s="190"/>
      <c r="T157" s="190"/>
      <c r="U157" s="190"/>
      <c r="V157" s="190"/>
      <c r="W157" s="190"/>
      <c r="X157" s="190"/>
      <c r="Y157" s="190"/>
      <c r="Z157" s="190"/>
      <c r="AA157" s="190"/>
      <c r="AB157" s="81"/>
      <c r="AC157" s="81"/>
      <c r="AD157" s="81"/>
    </row>
    <row r="158" spans="2:30"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190"/>
      <c r="Q158" s="190"/>
      <c r="R158" s="190"/>
      <c r="S158" s="190"/>
      <c r="T158" s="190"/>
      <c r="U158" s="190"/>
      <c r="V158" s="190"/>
      <c r="W158" s="190"/>
      <c r="X158" s="190"/>
      <c r="Y158" s="190"/>
      <c r="Z158" s="190"/>
      <c r="AA158" s="190"/>
      <c r="AB158" s="81"/>
      <c r="AC158" s="81"/>
      <c r="AD158" s="81"/>
    </row>
    <row r="159" spans="2:30"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190"/>
      <c r="Q159" s="190"/>
      <c r="R159" s="190"/>
      <c r="S159" s="190"/>
      <c r="T159" s="190"/>
      <c r="U159" s="190"/>
      <c r="V159" s="190"/>
      <c r="W159" s="190"/>
      <c r="X159" s="190"/>
      <c r="Y159" s="190"/>
      <c r="Z159" s="190"/>
      <c r="AA159" s="190"/>
      <c r="AB159" s="81"/>
      <c r="AC159" s="81"/>
      <c r="AD159" s="81"/>
    </row>
    <row r="160" spans="2:30"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190"/>
      <c r="Q160" s="190"/>
      <c r="R160" s="190"/>
      <c r="S160" s="190"/>
      <c r="T160" s="190"/>
      <c r="U160" s="190"/>
      <c r="V160" s="190"/>
      <c r="W160" s="190"/>
      <c r="X160" s="190"/>
      <c r="Y160" s="190"/>
      <c r="Z160" s="190"/>
      <c r="AA160" s="190"/>
      <c r="AB160" s="81"/>
      <c r="AC160" s="81"/>
      <c r="AD160" s="81"/>
    </row>
    <row r="161" spans="2:30"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190"/>
      <c r="Q161" s="190"/>
      <c r="R161" s="190"/>
      <c r="S161" s="190"/>
      <c r="T161" s="190"/>
      <c r="U161" s="190"/>
      <c r="V161" s="190"/>
      <c r="W161" s="190"/>
      <c r="X161" s="190"/>
      <c r="Y161" s="190"/>
      <c r="Z161" s="190"/>
      <c r="AA161" s="190"/>
      <c r="AB161" s="81"/>
      <c r="AC161" s="81"/>
      <c r="AD161" s="81"/>
    </row>
    <row r="162" spans="2:30"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190"/>
      <c r="Q162" s="190"/>
      <c r="R162" s="190"/>
      <c r="S162" s="190"/>
      <c r="T162" s="190"/>
      <c r="U162" s="190"/>
      <c r="V162" s="190"/>
      <c r="W162" s="190"/>
      <c r="X162" s="190"/>
      <c r="Y162" s="190"/>
      <c r="Z162" s="190"/>
      <c r="AA162" s="190"/>
      <c r="AB162" s="81"/>
      <c r="AC162" s="81"/>
      <c r="AD162" s="81"/>
    </row>
    <row r="163" spans="2:30"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190"/>
      <c r="Q163" s="190"/>
      <c r="R163" s="190"/>
      <c r="S163" s="190"/>
      <c r="T163" s="190"/>
      <c r="U163" s="190"/>
      <c r="V163" s="190"/>
      <c r="W163" s="190"/>
      <c r="X163" s="190"/>
      <c r="Y163" s="190"/>
      <c r="Z163" s="190"/>
      <c r="AA163" s="190"/>
      <c r="AB163" s="81"/>
      <c r="AC163" s="81"/>
      <c r="AD163" s="81"/>
    </row>
    <row r="164" spans="2:30"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190"/>
      <c r="Q164" s="190"/>
      <c r="R164" s="190"/>
      <c r="S164" s="190"/>
      <c r="T164" s="190"/>
      <c r="U164" s="190"/>
      <c r="V164" s="190"/>
      <c r="W164" s="190"/>
      <c r="X164" s="190"/>
      <c r="Y164" s="190"/>
      <c r="Z164" s="190"/>
      <c r="AA164" s="190"/>
      <c r="AB164" s="81"/>
      <c r="AC164" s="81"/>
      <c r="AD164" s="81"/>
    </row>
    <row r="165" spans="2:30"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190"/>
      <c r="Q165" s="190"/>
      <c r="R165" s="190"/>
      <c r="S165" s="190"/>
      <c r="T165" s="190"/>
      <c r="U165" s="190"/>
      <c r="V165" s="190"/>
      <c r="W165" s="190"/>
      <c r="X165" s="190"/>
      <c r="Y165" s="190"/>
      <c r="Z165" s="190"/>
      <c r="AA165" s="190"/>
      <c r="AB165" s="81"/>
      <c r="AC165" s="81"/>
      <c r="AD165" s="81"/>
    </row>
    <row r="166" spans="2:30"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190"/>
      <c r="Q166" s="190"/>
      <c r="R166" s="190"/>
      <c r="S166" s="190"/>
      <c r="T166" s="190"/>
      <c r="U166" s="190"/>
      <c r="V166" s="190"/>
      <c r="W166" s="190"/>
      <c r="X166" s="190"/>
      <c r="Y166" s="190"/>
      <c r="Z166" s="190"/>
      <c r="AA166" s="190"/>
      <c r="AB166" s="81"/>
      <c r="AC166" s="81"/>
      <c r="AD166" s="81"/>
    </row>
    <row r="167" spans="2:30"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190"/>
      <c r="Q167" s="190"/>
      <c r="R167" s="190"/>
      <c r="S167" s="190"/>
      <c r="T167" s="190"/>
      <c r="U167" s="190"/>
      <c r="V167" s="190"/>
      <c r="W167" s="190"/>
      <c r="X167" s="190"/>
      <c r="Y167" s="190"/>
      <c r="Z167" s="190"/>
      <c r="AA167" s="190"/>
      <c r="AB167" s="81"/>
      <c r="AC167" s="81"/>
      <c r="AD167" s="81"/>
    </row>
    <row r="168" spans="2:30"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190"/>
      <c r="Q168" s="190"/>
      <c r="R168" s="190"/>
      <c r="S168" s="190"/>
      <c r="T168" s="190"/>
      <c r="U168" s="190"/>
      <c r="V168" s="190"/>
      <c r="W168" s="190"/>
      <c r="X168" s="190"/>
      <c r="Y168" s="190"/>
      <c r="Z168" s="190"/>
      <c r="AA168" s="190"/>
      <c r="AB168" s="81"/>
      <c r="AC168" s="81"/>
      <c r="AD168" s="81"/>
    </row>
    <row r="169" spans="2:30"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190"/>
      <c r="Q169" s="190"/>
      <c r="R169" s="190"/>
      <c r="S169" s="190"/>
      <c r="T169" s="190"/>
      <c r="U169" s="190"/>
      <c r="V169" s="190"/>
      <c r="W169" s="190"/>
      <c r="X169" s="190"/>
      <c r="Y169" s="190"/>
      <c r="Z169" s="190"/>
      <c r="AA169" s="190"/>
      <c r="AB169" s="81"/>
      <c r="AC169" s="81"/>
      <c r="AD169" s="81"/>
    </row>
    <row r="170" spans="2:30"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190"/>
      <c r="Q170" s="190"/>
      <c r="R170" s="190"/>
      <c r="S170" s="190"/>
      <c r="T170" s="190"/>
      <c r="U170" s="190"/>
      <c r="V170" s="190"/>
      <c r="W170" s="190"/>
      <c r="X170" s="190"/>
      <c r="Y170" s="190"/>
      <c r="Z170" s="190"/>
      <c r="AA170" s="190"/>
      <c r="AB170" s="81"/>
      <c r="AC170" s="81"/>
      <c r="AD170" s="81"/>
    </row>
    <row r="171" spans="2:30"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190"/>
      <c r="Q171" s="190"/>
      <c r="R171" s="190"/>
      <c r="S171" s="190"/>
      <c r="T171" s="190"/>
      <c r="U171" s="190"/>
      <c r="V171" s="190"/>
      <c r="W171" s="190"/>
      <c r="X171" s="190"/>
      <c r="Y171" s="190"/>
      <c r="Z171" s="190"/>
      <c r="AA171" s="190"/>
      <c r="AB171" s="81"/>
      <c r="AC171" s="81"/>
      <c r="AD171" s="81"/>
    </row>
    <row r="172" spans="2:30"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190"/>
      <c r="Q172" s="190"/>
      <c r="R172" s="190"/>
      <c r="S172" s="190"/>
      <c r="T172" s="190"/>
      <c r="U172" s="190"/>
      <c r="V172" s="190"/>
      <c r="W172" s="190"/>
      <c r="X172" s="190"/>
      <c r="Y172" s="190"/>
      <c r="Z172" s="190"/>
      <c r="AA172" s="190"/>
      <c r="AB172" s="81"/>
      <c r="AC172" s="81"/>
      <c r="AD172" s="81"/>
    </row>
    <row r="173" spans="2:30"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190"/>
      <c r="Q173" s="190"/>
      <c r="R173" s="190"/>
      <c r="S173" s="190"/>
      <c r="T173" s="190"/>
      <c r="U173" s="190"/>
      <c r="V173" s="190"/>
      <c r="W173" s="190"/>
      <c r="X173" s="190"/>
      <c r="Y173" s="190"/>
      <c r="Z173" s="190"/>
      <c r="AA173" s="190"/>
      <c r="AB173" s="81"/>
      <c r="AC173" s="81"/>
      <c r="AD173" s="81"/>
    </row>
    <row r="174" spans="2:30"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190"/>
      <c r="Q174" s="190"/>
      <c r="R174" s="190"/>
      <c r="S174" s="190"/>
      <c r="T174" s="190"/>
      <c r="U174" s="190"/>
      <c r="V174" s="190"/>
      <c r="W174" s="190"/>
      <c r="X174" s="190"/>
      <c r="Y174" s="190"/>
      <c r="Z174" s="190"/>
      <c r="AA174" s="190"/>
      <c r="AB174" s="81"/>
      <c r="AC174" s="81"/>
      <c r="AD174" s="81"/>
    </row>
    <row r="175" spans="2:30"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190"/>
      <c r="Q175" s="190"/>
      <c r="R175" s="190"/>
      <c r="S175" s="190"/>
      <c r="T175" s="190"/>
      <c r="U175" s="190"/>
      <c r="V175" s="190"/>
      <c r="W175" s="190"/>
      <c r="X175" s="190"/>
      <c r="Y175" s="190"/>
      <c r="Z175" s="190"/>
      <c r="AA175" s="190"/>
      <c r="AB175" s="81"/>
      <c r="AC175" s="81"/>
      <c r="AD175" s="81"/>
    </row>
    <row r="176" spans="2:30"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190"/>
      <c r="Q176" s="190"/>
      <c r="R176" s="190"/>
      <c r="S176" s="190"/>
      <c r="T176" s="190"/>
      <c r="U176" s="190"/>
      <c r="V176" s="190"/>
      <c r="W176" s="190"/>
      <c r="X176" s="190"/>
      <c r="Y176" s="190"/>
      <c r="Z176" s="190"/>
      <c r="AA176" s="190"/>
      <c r="AB176" s="81"/>
      <c r="AC176" s="81"/>
      <c r="AD176" s="81"/>
    </row>
    <row r="177" spans="2:30"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190"/>
      <c r="Q177" s="190"/>
      <c r="R177" s="190"/>
      <c r="S177" s="190"/>
      <c r="T177" s="190"/>
      <c r="U177" s="190"/>
      <c r="V177" s="190"/>
      <c r="W177" s="190"/>
      <c r="X177" s="190"/>
      <c r="Y177" s="190"/>
      <c r="Z177" s="190"/>
      <c r="AA177" s="190"/>
      <c r="AB177" s="81"/>
      <c r="AC177" s="81"/>
      <c r="AD177" s="81"/>
    </row>
    <row r="178" spans="2:30"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190"/>
      <c r="Q178" s="190"/>
      <c r="R178" s="190"/>
      <c r="S178" s="190"/>
      <c r="T178" s="190"/>
      <c r="U178" s="190"/>
      <c r="V178" s="190"/>
      <c r="W178" s="190"/>
      <c r="X178" s="190"/>
      <c r="Y178" s="190"/>
      <c r="Z178" s="190"/>
      <c r="AA178" s="190"/>
      <c r="AB178" s="81"/>
      <c r="AC178" s="81"/>
      <c r="AD178" s="81"/>
    </row>
    <row r="179" spans="2:30"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190"/>
      <c r="Q179" s="190"/>
      <c r="R179" s="190"/>
      <c r="S179" s="190"/>
      <c r="T179" s="190"/>
      <c r="U179" s="190"/>
      <c r="V179" s="190"/>
      <c r="W179" s="190"/>
      <c r="X179" s="190"/>
      <c r="Y179" s="190"/>
      <c r="Z179" s="190"/>
      <c r="AA179" s="190"/>
      <c r="AB179" s="81"/>
      <c r="AC179" s="81"/>
      <c r="AD179" s="81"/>
    </row>
    <row r="180" spans="2:30"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190"/>
      <c r="Q180" s="190"/>
      <c r="R180" s="190"/>
      <c r="S180" s="190"/>
      <c r="T180" s="190"/>
      <c r="U180" s="190"/>
      <c r="V180" s="190"/>
      <c r="W180" s="190"/>
      <c r="X180" s="190"/>
      <c r="Y180" s="190"/>
      <c r="Z180" s="190"/>
      <c r="AA180" s="190"/>
      <c r="AB180" s="81"/>
      <c r="AC180" s="81"/>
      <c r="AD180" s="81"/>
    </row>
    <row r="181" spans="2:30"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190"/>
      <c r="Q181" s="190"/>
      <c r="R181" s="190"/>
      <c r="S181" s="190"/>
      <c r="T181" s="190"/>
      <c r="U181" s="190"/>
      <c r="V181" s="190"/>
      <c r="W181" s="190"/>
      <c r="X181" s="190"/>
      <c r="Y181" s="190"/>
      <c r="Z181" s="190"/>
      <c r="AA181" s="190"/>
      <c r="AB181" s="81"/>
      <c r="AC181" s="81"/>
      <c r="AD181" s="81"/>
    </row>
    <row r="182" spans="2:30"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190"/>
      <c r="Q182" s="190"/>
      <c r="R182" s="190"/>
      <c r="S182" s="190"/>
      <c r="T182" s="190"/>
      <c r="U182" s="190"/>
      <c r="V182" s="190"/>
      <c r="W182" s="190"/>
      <c r="X182" s="190"/>
      <c r="Y182" s="190"/>
      <c r="Z182" s="190"/>
      <c r="AA182" s="190"/>
      <c r="AB182" s="81"/>
      <c r="AC182" s="81"/>
      <c r="AD182" s="81"/>
    </row>
    <row r="183" spans="2:30"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190"/>
      <c r="Q183" s="190"/>
      <c r="R183" s="190"/>
      <c r="S183" s="190"/>
      <c r="T183" s="190"/>
      <c r="U183" s="190"/>
      <c r="V183" s="190"/>
      <c r="W183" s="190"/>
      <c r="X183" s="190"/>
      <c r="Y183" s="190"/>
      <c r="Z183" s="190"/>
      <c r="AA183" s="190"/>
      <c r="AB183" s="81"/>
      <c r="AC183" s="81"/>
      <c r="AD183" s="81"/>
    </row>
    <row r="184" spans="2:30"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190"/>
      <c r="Q184" s="190"/>
      <c r="R184" s="190"/>
      <c r="S184" s="190"/>
      <c r="T184" s="190"/>
      <c r="U184" s="190"/>
      <c r="V184" s="190"/>
      <c r="W184" s="190"/>
      <c r="X184" s="190"/>
      <c r="Y184" s="190"/>
      <c r="Z184" s="190"/>
      <c r="AA184" s="190"/>
      <c r="AB184" s="81"/>
      <c r="AC184" s="81"/>
      <c r="AD184" s="81"/>
    </row>
    <row r="185" spans="2:30"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190"/>
      <c r="Q185" s="190"/>
      <c r="R185" s="190"/>
      <c r="S185" s="190"/>
      <c r="T185" s="190"/>
      <c r="U185" s="190"/>
      <c r="V185" s="190"/>
      <c r="W185" s="190"/>
      <c r="X185" s="190"/>
      <c r="Y185" s="190"/>
      <c r="Z185" s="190"/>
      <c r="AA185" s="190"/>
      <c r="AB185" s="81"/>
      <c r="AC185" s="81"/>
      <c r="AD185" s="81"/>
    </row>
    <row r="186" spans="2:30"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190"/>
      <c r="Q186" s="190"/>
      <c r="R186" s="190"/>
      <c r="S186" s="190"/>
      <c r="T186" s="190"/>
      <c r="U186" s="190"/>
      <c r="V186" s="190"/>
      <c r="W186" s="190"/>
      <c r="X186" s="190"/>
      <c r="Y186" s="190"/>
      <c r="Z186" s="190"/>
      <c r="AA186" s="190"/>
      <c r="AB186" s="81"/>
      <c r="AC186" s="81"/>
      <c r="AD186" s="81"/>
    </row>
    <row r="187" spans="2:30"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190"/>
      <c r="Q187" s="190"/>
      <c r="R187" s="190"/>
      <c r="S187" s="190"/>
      <c r="T187" s="190"/>
      <c r="U187" s="190"/>
      <c r="V187" s="190"/>
      <c r="W187" s="190"/>
      <c r="X187" s="190"/>
      <c r="Y187" s="190"/>
      <c r="Z187" s="190"/>
      <c r="AA187" s="190"/>
      <c r="AB187" s="81"/>
      <c r="AC187" s="81"/>
      <c r="AD187" s="81"/>
    </row>
    <row r="188" spans="2:30"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190"/>
      <c r="Q188" s="190"/>
      <c r="R188" s="190"/>
      <c r="S188" s="190"/>
      <c r="T188" s="190"/>
      <c r="U188" s="190"/>
      <c r="V188" s="190"/>
      <c r="W188" s="190"/>
      <c r="X188" s="190"/>
      <c r="Y188" s="190"/>
      <c r="Z188" s="190"/>
      <c r="AA188" s="190"/>
      <c r="AB188" s="81"/>
      <c r="AC188" s="81"/>
      <c r="AD188" s="81"/>
    </row>
    <row r="189" spans="2:30"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190"/>
      <c r="Q189" s="190"/>
      <c r="R189" s="190"/>
      <c r="S189" s="190"/>
      <c r="T189" s="190"/>
      <c r="U189" s="190"/>
      <c r="V189" s="190"/>
      <c r="W189" s="190"/>
      <c r="X189" s="190"/>
      <c r="Y189" s="190"/>
      <c r="Z189" s="190"/>
      <c r="AA189" s="190"/>
      <c r="AB189" s="81"/>
      <c r="AC189" s="81"/>
      <c r="AD189" s="81"/>
    </row>
    <row r="190" spans="2:30"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190"/>
      <c r="Q190" s="190"/>
      <c r="R190" s="190"/>
      <c r="S190" s="190"/>
      <c r="T190" s="190"/>
      <c r="U190" s="190"/>
      <c r="V190" s="190"/>
      <c r="W190" s="190"/>
      <c r="X190" s="190"/>
      <c r="Y190" s="190"/>
      <c r="Z190" s="190"/>
      <c r="AA190" s="190"/>
      <c r="AB190" s="81"/>
      <c r="AC190" s="81"/>
      <c r="AD190" s="81"/>
    </row>
    <row r="191" spans="2:30"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190"/>
      <c r="Q191" s="190"/>
      <c r="R191" s="190"/>
      <c r="S191" s="190"/>
      <c r="T191" s="190"/>
      <c r="U191" s="190"/>
      <c r="V191" s="190"/>
      <c r="W191" s="190"/>
      <c r="X191" s="190"/>
      <c r="Y191" s="190"/>
      <c r="Z191" s="190"/>
      <c r="AA191" s="190"/>
      <c r="AB191" s="81"/>
      <c r="AC191" s="81"/>
      <c r="AD191" s="81"/>
    </row>
    <row r="192" spans="2:30"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190"/>
      <c r="Q192" s="190"/>
      <c r="R192" s="190"/>
      <c r="S192" s="190"/>
      <c r="T192" s="190"/>
      <c r="U192" s="190"/>
      <c r="V192" s="190"/>
      <c r="W192" s="190"/>
      <c r="X192" s="190"/>
      <c r="Y192" s="190"/>
      <c r="Z192" s="190"/>
      <c r="AA192" s="190"/>
      <c r="AB192" s="81"/>
      <c r="AC192" s="81"/>
      <c r="AD192" s="81"/>
    </row>
    <row r="193" spans="2:30"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190"/>
      <c r="Q193" s="190"/>
      <c r="R193" s="190"/>
      <c r="S193" s="190"/>
      <c r="T193" s="190"/>
      <c r="U193" s="190"/>
      <c r="V193" s="190"/>
      <c r="W193" s="190"/>
      <c r="X193" s="190"/>
      <c r="Y193" s="190"/>
      <c r="Z193" s="190"/>
      <c r="AA193" s="190"/>
      <c r="AB193" s="81"/>
      <c r="AC193" s="81"/>
      <c r="AD193" s="81"/>
    </row>
    <row r="194" spans="2:30"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190"/>
      <c r="Q194" s="190"/>
      <c r="R194" s="190"/>
      <c r="S194" s="190"/>
      <c r="T194" s="190"/>
      <c r="U194" s="190"/>
      <c r="V194" s="190"/>
      <c r="W194" s="190"/>
      <c r="X194" s="190"/>
      <c r="Y194" s="190"/>
      <c r="Z194" s="190"/>
      <c r="AA194" s="190"/>
      <c r="AB194" s="81"/>
      <c r="AC194" s="81"/>
      <c r="AD194" s="81"/>
    </row>
    <row r="195" spans="2:30"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190"/>
      <c r="Q195" s="190"/>
      <c r="R195" s="190"/>
      <c r="S195" s="190"/>
      <c r="T195" s="190"/>
      <c r="U195" s="190"/>
      <c r="V195" s="190"/>
      <c r="W195" s="190"/>
      <c r="X195" s="190"/>
      <c r="Y195" s="190"/>
      <c r="Z195" s="190"/>
      <c r="AA195" s="190"/>
      <c r="AB195" s="81"/>
      <c r="AC195" s="81"/>
      <c r="AD195" s="81"/>
    </row>
    <row r="196" spans="2:30"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190"/>
      <c r="Q196" s="190"/>
      <c r="R196" s="190"/>
      <c r="S196" s="190"/>
      <c r="T196" s="190"/>
      <c r="U196" s="190"/>
      <c r="V196" s="190"/>
      <c r="W196" s="190"/>
      <c r="X196" s="190"/>
      <c r="Y196" s="190"/>
      <c r="Z196" s="190"/>
      <c r="AA196" s="190"/>
      <c r="AB196" s="81"/>
      <c r="AC196" s="81"/>
      <c r="AD196" s="81"/>
    </row>
    <row r="197" spans="2:30"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190"/>
      <c r="Q197" s="190"/>
      <c r="R197" s="190"/>
      <c r="S197" s="190"/>
      <c r="T197" s="190"/>
      <c r="U197" s="190"/>
      <c r="V197" s="190"/>
      <c r="W197" s="190"/>
      <c r="X197" s="190"/>
      <c r="Y197" s="190"/>
      <c r="Z197" s="190"/>
      <c r="AA197" s="190"/>
      <c r="AB197" s="81"/>
      <c r="AC197" s="81"/>
      <c r="AD197" s="81"/>
    </row>
    <row r="198" spans="2:30"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190"/>
      <c r="Q198" s="190"/>
      <c r="R198" s="190"/>
      <c r="S198" s="190"/>
      <c r="T198" s="190"/>
      <c r="U198" s="190"/>
      <c r="V198" s="190"/>
      <c r="W198" s="190"/>
      <c r="X198" s="190"/>
      <c r="Y198" s="190"/>
      <c r="Z198" s="190"/>
      <c r="AA198" s="190"/>
      <c r="AB198" s="81"/>
      <c r="AC198" s="81"/>
      <c r="AD198" s="81"/>
    </row>
    <row r="199" spans="2:30"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190"/>
      <c r="Q199" s="190"/>
      <c r="R199" s="190"/>
      <c r="S199" s="190"/>
      <c r="T199" s="190"/>
      <c r="U199" s="190"/>
      <c r="V199" s="190"/>
      <c r="W199" s="190"/>
      <c r="X199" s="190"/>
      <c r="Y199" s="190"/>
      <c r="Z199" s="190"/>
      <c r="AA199" s="190"/>
      <c r="AB199" s="81"/>
      <c r="AC199" s="81"/>
      <c r="AD199" s="81"/>
    </row>
    <row r="200" spans="2:30"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190"/>
      <c r="Q200" s="190"/>
      <c r="R200" s="190"/>
      <c r="S200" s="190"/>
      <c r="T200" s="190"/>
      <c r="U200" s="190"/>
      <c r="V200" s="190"/>
      <c r="W200" s="190"/>
      <c r="X200" s="190"/>
      <c r="Y200" s="190"/>
      <c r="Z200" s="190"/>
      <c r="AA200" s="190"/>
      <c r="AB200" s="81"/>
      <c r="AC200" s="81"/>
      <c r="AD200" s="81"/>
    </row>
    <row r="201" spans="2:30"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190"/>
      <c r="Q201" s="190"/>
      <c r="R201" s="190"/>
      <c r="S201" s="190"/>
      <c r="T201" s="190"/>
      <c r="U201" s="190"/>
      <c r="V201" s="190"/>
      <c r="W201" s="190"/>
      <c r="X201" s="190"/>
      <c r="Y201" s="190"/>
      <c r="Z201" s="190"/>
      <c r="AA201" s="190"/>
      <c r="AB201" s="81"/>
      <c r="AC201" s="81"/>
      <c r="AD201" s="81"/>
    </row>
    <row r="202" spans="2:30"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190"/>
      <c r="Q202" s="190"/>
      <c r="R202" s="190"/>
      <c r="S202" s="190"/>
      <c r="T202" s="190"/>
      <c r="U202" s="190"/>
      <c r="V202" s="190"/>
      <c r="W202" s="190"/>
      <c r="X202" s="190"/>
      <c r="Y202" s="190"/>
      <c r="Z202" s="190"/>
      <c r="AA202" s="190"/>
      <c r="AB202" s="81"/>
      <c r="AC202" s="81"/>
      <c r="AD202" s="81"/>
    </row>
    <row r="203" spans="2:30"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190"/>
      <c r="Q203" s="190"/>
      <c r="R203" s="190"/>
      <c r="S203" s="190"/>
      <c r="T203" s="190"/>
      <c r="U203" s="190"/>
      <c r="V203" s="190"/>
      <c r="W203" s="190"/>
      <c r="X203" s="190"/>
      <c r="Y203" s="190"/>
      <c r="Z203" s="190"/>
      <c r="AA203" s="190"/>
      <c r="AB203" s="81"/>
      <c r="AC203" s="81"/>
      <c r="AD203" s="81"/>
    </row>
    <row r="204" spans="2:30"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190"/>
      <c r="Q204" s="190"/>
      <c r="R204" s="190"/>
      <c r="S204" s="190"/>
      <c r="T204" s="190"/>
      <c r="U204" s="190"/>
      <c r="V204" s="190"/>
      <c r="W204" s="190"/>
      <c r="X204" s="190"/>
      <c r="Y204" s="190"/>
      <c r="Z204" s="190"/>
      <c r="AA204" s="190"/>
      <c r="AB204" s="81"/>
      <c r="AC204" s="81"/>
      <c r="AD204" s="81"/>
    </row>
    <row r="205" spans="2:30"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190"/>
      <c r="Q205" s="190"/>
      <c r="R205" s="190"/>
      <c r="S205" s="190"/>
      <c r="T205" s="190"/>
      <c r="U205" s="190"/>
      <c r="V205" s="190"/>
      <c r="W205" s="190"/>
      <c r="X205" s="190"/>
      <c r="Y205" s="190"/>
      <c r="Z205" s="190"/>
      <c r="AA205" s="190"/>
      <c r="AB205" s="81"/>
      <c r="AC205" s="81"/>
      <c r="AD205" s="81"/>
    </row>
    <row r="206" spans="2:30"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190"/>
      <c r="Q206" s="190"/>
      <c r="R206" s="190"/>
      <c r="S206" s="190"/>
      <c r="T206" s="190"/>
      <c r="U206" s="190"/>
      <c r="V206" s="190"/>
      <c r="W206" s="190"/>
      <c r="X206" s="190"/>
      <c r="Y206" s="190"/>
      <c r="Z206" s="190"/>
      <c r="AA206" s="190"/>
      <c r="AB206" s="81"/>
      <c r="AC206" s="81"/>
      <c r="AD206" s="81"/>
    </row>
    <row r="207" spans="2:30"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190"/>
      <c r="Q207" s="190"/>
      <c r="R207" s="190"/>
      <c r="S207" s="190"/>
      <c r="T207" s="190"/>
      <c r="U207" s="190"/>
      <c r="V207" s="190"/>
      <c r="W207" s="190"/>
      <c r="X207" s="190"/>
      <c r="Y207" s="190"/>
      <c r="Z207" s="190"/>
      <c r="AA207" s="190"/>
      <c r="AB207" s="81"/>
      <c r="AC207" s="81"/>
      <c r="AD207" s="81"/>
    </row>
    <row r="208" spans="2:30"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190"/>
      <c r="Q208" s="190"/>
      <c r="R208" s="190"/>
      <c r="S208" s="190"/>
      <c r="T208" s="190"/>
      <c r="U208" s="190"/>
      <c r="V208" s="190"/>
      <c r="W208" s="190"/>
      <c r="X208" s="190"/>
      <c r="Y208" s="190"/>
      <c r="Z208" s="190"/>
      <c r="AA208" s="190"/>
      <c r="AB208" s="81"/>
      <c r="AC208" s="81"/>
      <c r="AD208" s="81"/>
    </row>
    <row r="209" spans="2:30"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190"/>
      <c r="Q209" s="190"/>
      <c r="R209" s="190"/>
      <c r="S209" s="190"/>
      <c r="T209" s="190"/>
      <c r="U209" s="190"/>
      <c r="V209" s="190"/>
      <c r="W209" s="190"/>
      <c r="X209" s="190"/>
      <c r="Y209" s="190"/>
      <c r="Z209" s="190"/>
      <c r="AA209" s="190"/>
      <c r="AB209" s="81"/>
      <c r="AC209" s="81"/>
      <c r="AD209" s="81"/>
    </row>
    <row r="210" spans="2:30"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190"/>
      <c r="Q210" s="190"/>
      <c r="R210" s="190"/>
      <c r="S210" s="190"/>
      <c r="T210" s="190"/>
      <c r="U210" s="190"/>
      <c r="V210" s="190"/>
      <c r="W210" s="190"/>
      <c r="X210" s="190"/>
      <c r="Y210" s="190"/>
      <c r="Z210" s="190"/>
      <c r="AA210" s="190"/>
      <c r="AB210" s="81"/>
      <c r="AC210" s="81"/>
      <c r="AD210" s="81"/>
    </row>
    <row r="211" spans="2:30"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190"/>
      <c r="Q211" s="190"/>
      <c r="R211" s="190"/>
      <c r="S211" s="190"/>
      <c r="T211" s="190"/>
      <c r="U211" s="190"/>
      <c r="V211" s="190"/>
      <c r="W211" s="190"/>
      <c r="X211" s="190"/>
      <c r="Y211" s="190"/>
      <c r="Z211" s="190"/>
      <c r="AA211" s="190"/>
      <c r="AB211" s="81"/>
      <c r="AC211" s="81"/>
      <c r="AD211" s="81"/>
    </row>
    <row r="212" spans="2:30"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190"/>
      <c r="Q212" s="190"/>
      <c r="R212" s="190"/>
      <c r="S212" s="190"/>
      <c r="T212" s="190"/>
      <c r="U212" s="190"/>
      <c r="V212" s="190"/>
      <c r="W212" s="190"/>
      <c r="X212" s="190"/>
      <c r="Y212" s="190"/>
      <c r="Z212" s="190"/>
      <c r="AA212" s="190"/>
      <c r="AB212" s="81"/>
      <c r="AC212" s="81"/>
      <c r="AD212" s="81"/>
    </row>
    <row r="213" spans="2:30"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190"/>
      <c r="Q213" s="190"/>
      <c r="R213" s="190"/>
      <c r="S213" s="190"/>
      <c r="T213" s="190"/>
      <c r="U213" s="190"/>
      <c r="V213" s="190"/>
      <c r="W213" s="190"/>
      <c r="X213" s="190"/>
      <c r="Y213" s="190"/>
      <c r="Z213" s="190"/>
      <c r="AA213" s="190"/>
      <c r="AB213" s="81"/>
      <c r="AC213" s="81"/>
      <c r="AD213" s="81"/>
    </row>
    <row r="214" spans="2:30"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190"/>
      <c r="Q214" s="190"/>
      <c r="R214" s="190"/>
      <c r="S214" s="190"/>
      <c r="T214" s="190"/>
      <c r="U214" s="190"/>
      <c r="V214" s="190"/>
      <c r="W214" s="190"/>
      <c r="X214" s="190"/>
      <c r="Y214" s="190"/>
      <c r="Z214" s="190"/>
      <c r="AA214" s="190"/>
      <c r="AB214" s="81"/>
      <c r="AC214" s="81"/>
      <c r="AD214" s="81"/>
    </row>
    <row r="215" spans="2:30"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190"/>
      <c r="Q215" s="190"/>
      <c r="R215" s="190"/>
      <c r="S215" s="190"/>
      <c r="T215" s="190"/>
      <c r="U215" s="190"/>
      <c r="V215" s="190"/>
      <c r="W215" s="190"/>
      <c r="X215" s="190"/>
      <c r="Y215" s="190"/>
      <c r="Z215" s="190"/>
      <c r="AA215" s="190"/>
      <c r="AB215" s="81"/>
      <c r="AC215" s="81"/>
      <c r="AD215" s="81"/>
    </row>
    <row r="216" spans="2:30"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190"/>
      <c r="Q216" s="190"/>
      <c r="R216" s="190"/>
      <c r="S216" s="190"/>
      <c r="T216" s="190"/>
      <c r="U216" s="190"/>
      <c r="V216" s="190"/>
      <c r="W216" s="190"/>
      <c r="X216" s="190"/>
      <c r="Y216" s="190"/>
      <c r="Z216" s="190"/>
      <c r="AA216" s="190"/>
      <c r="AB216" s="81"/>
      <c r="AC216" s="81"/>
      <c r="AD216" s="81"/>
    </row>
    <row r="217" spans="2:30"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190"/>
      <c r="Q217" s="190"/>
      <c r="R217" s="190"/>
      <c r="S217" s="190"/>
      <c r="T217" s="190"/>
      <c r="U217" s="190"/>
      <c r="V217" s="190"/>
      <c r="W217" s="190"/>
      <c r="X217" s="190"/>
      <c r="Y217" s="190"/>
      <c r="Z217" s="190"/>
      <c r="AA217" s="190"/>
      <c r="AB217" s="81"/>
      <c r="AC217" s="81"/>
      <c r="AD217" s="81"/>
    </row>
    <row r="218" spans="2:30"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190"/>
      <c r="Q218" s="190"/>
      <c r="R218" s="190"/>
      <c r="S218" s="190"/>
      <c r="T218" s="190"/>
      <c r="U218" s="190"/>
      <c r="V218" s="190"/>
      <c r="W218" s="190"/>
      <c r="X218" s="190"/>
      <c r="Y218" s="190"/>
      <c r="Z218" s="190"/>
      <c r="AA218" s="190"/>
      <c r="AB218" s="81"/>
      <c r="AC218" s="81"/>
      <c r="AD218" s="81"/>
    </row>
    <row r="219" spans="2:30"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190"/>
      <c r="Q219" s="190"/>
      <c r="R219" s="190"/>
      <c r="S219" s="190"/>
      <c r="T219" s="190"/>
      <c r="U219" s="190"/>
      <c r="V219" s="190"/>
      <c r="W219" s="190"/>
      <c r="X219" s="190"/>
      <c r="Y219" s="190"/>
      <c r="Z219" s="190"/>
      <c r="AA219" s="190"/>
      <c r="AB219" s="81"/>
      <c r="AC219" s="81"/>
      <c r="AD219" s="81"/>
    </row>
    <row r="220" spans="2:30"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190"/>
      <c r="Q220" s="190"/>
      <c r="R220" s="190"/>
      <c r="S220" s="190"/>
      <c r="T220" s="190"/>
      <c r="U220" s="190"/>
      <c r="V220" s="190"/>
      <c r="W220" s="190"/>
      <c r="X220" s="190"/>
      <c r="Y220" s="190"/>
      <c r="Z220" s="190"/>
      <c r="AA220" s="190"/>
      <c r="AB220" s="81"/>
      <c r="AC220" s="81"/>
      <c r="AD220" s="81"/>
    </row>
    <row r="221" spans="2:30"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190"/>
      <c r="Q221" s="190"/>
      <c r="R221" s="190"/>
      <c r="S221" s="190"/>
      <c r="T221" s="190"/>
      <c r="U221" s="190"/>
      <c r="V221" s="190"/>
      <c r="W221" s="190"/>
      <c r="X221" s="190"/>
      <c r="Y221" s="190"/>
      <c r="Z221" s="190"/>
      <c r="AA221" s="190"/>
      <c r="AB221" s="81"/>
      <c r="AC221" s="81"/>
      <c r="AD221" s="81"/>
    </row>
    <row r="222" spans="2:30"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190"/>
      <c r="Q222" s="190"/>
      <c r="R222" s="190"/>
      <c r="S222" s="190"/>
      <c r="T222" s="190"/>
      <c r="U222" s="190"/>
      <c r="V222" s="190"/>
      <c r="W222" s="190"/>
      <c r="X222" s="190"/>
      <c r="Y222" s="190"/>
      <c r="Z222" s="190"/>
      <c r="AA222" s="190"/>
      <c r="AB222" s="81"/>
      <c r="AC222" s="81"/>
      <c r="AD222" s="81"/>
    </row>
    <row r="223" spans="2:30"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190"/>
      <c r="Q223" s="190"/>
      <c r="R223" s="190"/>
      <c r="S223" s="190"/>
      <c r="T223" s="190"/>
      <c r="U223" s="190"/>
      <c r="V223" s="190"/>
      <c r="W223" s="190"/>
      <c r="X223" s="190"/>
      <c r="Y223" s="190"/>
      <c r="Z223" s="190"/>
      <c r="AA223" s="190"/>
      <c r="AB223" s="81"/>
      <c r="AC223" s="81"/>
      <c r="AD223" s="81"/>
    </row>
    <row r="224" spans="2:30"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190"/>
      <c r="Q224" s="190"/>
      <c r="R224" s="190"/>
      <c r="S224" s="190"/>
      <c r="T224" s="190"/>
      <c r="U224" s="190"/>
      <c r="V224" s="190"/>
      <c r="W224" s="190"/>
      <c r="X224" s="190"/>
      <c r="Y224" s="190"/>
      <c r="Z224" s="190"/>
      <c r="AA224" s="190"/>
      <c r="AB224" s="81"/>
      <c r="AC224" s="81"/>
      <c r="AD224" s="81"/>
    </row>
    <row r="225" spans="2:30"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190"/>
      <c r="Q225" s="190"/>
      <c r="R225" s="190"/>
      <c r="S225" s="190"/>
      <c r="T225" s="190"/>
      <c r="U225" s="190"/>
      <c r="V225" s="190"/>
      <c r="W225" s="190"/>
      <c r="X225" s="190"/>
      <c r="Y225" s="190"/>
      <c r="Z225" s="190"/>
      <c r="AA225" s="190"/>
      <c r="AB225" s="81"/>
      <c r="AC225" s="81"/>
      <c r="AD225" s="81"/>
    </row>
    <row r="226" spans="2:30"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190"/>
      <c r="Q226" s="190"/>
      <c r="R226" s="190"/>
      <c r="S226" s="190"/>
      <c r="T226" s="190"/>
      <c r="U226" s="190"/>
      <c r="V226" s="190"/>
      <c r="W226" s="190"/>
      <c r="X226" s="190"/>
      <c r="Y226" s="190"/>
      <c r="Z226" s="190"/>
      <c r="AA226" s="190"/>
      <c r="AB226" s="81"/>
      <c r="AC226" s="81"/>
      <c r="AD226" s="81"/>
    </row>
    <row r="227" spans="2:30"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190"/>
      <c r="Q227" s="190"/>
      <c r="R227" s="190"/>
      <c r="S227" s="190"/>
      <c r="T227" s="190"/>
      <c r="U227" s="190"/>
      <c r="V227" s="190"/>
      <c r="W227" s="190"/>
      <c r="X227" s="190"/>
      <c r="Y227" s="190"/>
      <c r="Z227" s="190"/>
      <c r="AA227" s="190"/>
      <c r="AB227" s="81"/>
      <c r="AC227" s="81"/>
      <c r="AD227" s="81"/>
    </row>
    <row r="228" spans="2:30"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190"/>
      <c r="Q228" s="190"/>
      <c r="R228" s="190"/>
      <c r="S228" s="190"/>
      <c r="T228" s="190"/>
      <c r="U228" s="190"/>
      <c r="V228" s="190"/>
      <c r="W228" s="190"/>
      <c r="X228" s="190"/>
      <c r="Y228" s="190"/>
      <c r="Z228" s="190"/>
      <c r="AA228" s="190"/>
      <c r="AB228" s="81"/>
      <c r="AC228" s="81"/>
      <c r="AD228" s="81"/>
    </row>
    <row r="229" spans="2:30"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190"/>
      <c r="Q229" s="190"/>
      <c r="R229" s="190"/>
      <c r="S229" s="190"/>
      <c r="T229" s="190"/>
      <c r="U229" s="190"/>
      <c r="V229" s="190"/>
      <c r="W229" s="190"/>
      <c r="X229" s="190"/>
      <c r="Y229" s="190"/>
      <c r="Z229" s="190"/>
      <c r="AA229" s="190"/>
      <c r="AB229" s="81"/>
      <c r="AC229" s="81"/>
      <c r="AD229" s="81"/>
    </row>
    <row r="230" spans="2:30"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190"/>
      <c r="Q230" s="190"/>
      <c r="R230" s="190"/>
      <c r="S230" s="190"/>
      <c r="T230" s="190"/>
      <c r="U230" s="190"/>
      <c r="V230" s="190"/>
      <c r="W230" s="190"/>
      <c r="X230" s="190"/>
      <c r="Y230" s="190"/>
      <c r="Z230" s="190"/>
      <c r="AA230" s="190"/>
      <c r="AB230" s="81"/>
      <c r="AC230" s="81"/>
      <c r="AD230" s="81"/>
    </row>
    <row r="231" spans="2:30"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190"/>
      <c r="Q231" s="190"/>
      <c r="R231" s="190"/>
      <c r="S231" s="190"/>
      <c r="T231" s="190"/>
      <c r="U231" s="190"/>
      <c r="V231" s="190"/>
      <c r="W231" s="190"/>
      <c r="X231" s="190"/>
      <c r="Y231" s="190"/>
      <c r="Z231" s="190"/>
      <c r="AA231" s="190"/>
      <c r="AB231" s="81"/>
      <c r="AC231" s="81"/>
      <c r="AD231" s="81"/>
    </row>
    <row r="232" spans="2:30"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190"/>
      <c r="Q232" s="190"/>
      <c r="R232" s="190"/>
      <c r="S232" s="190"/>
      <c r="T232" s="190"/>
      <c r="U232" s="190"/>
      <c r="V232" s="190"/>
      <c r="W232" s="190"/>
      <c r="X232" s="190"/>
      <c r="Y232" s="190"/>
      <c r="Z232" s="190"/>
      <c r="AA232" s="190"/>
      <c r="AB232" s="81"/>
      <c r="AC232" s="81"/>
      <c r="AD232" s="81"/>
    </row>
    <row r="233" spans="2:30"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190"/>
      <c r="Q233" s="190"/>
      <c r="R233" s="190"/>
      <c r="S233" s="190"/>
      <c r="T233" s="190"/>
      <c r="U233" s="190"/>
      <c r="V233" s="190"/>
      <c r="W233" s="190"/>
      <c r="X233" s="190"/>
      <c r="Y233" s="190"/>
      <c r="Z233" s="190"/>
      <c r="AA233" s="190"/>
      <c r="AB233" s="81"/>
      <c r="AC233" s="81"/>
      <c r="AD233" s="81"/>
    </row>
    <row r="234" spans="2:30"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190"/>
      <c r="Q234" s="190"/>
      <c r="R234" s="190"/>
      <c r="S234" s="190"/>
      <c r="T234" s="190"/>
      <c r="U234" s="190"/>
      <c r="V234" s="190"/>
      <c r="W234" s="190"/>
      <c r="X234" s="190"/>
      <c r="Y234" s="190"/>
      <c r="Z234" s="190"/>
      <c r="AA234" s="190"/>
      <c r="AB234" s="81"/>
      <c r="AC234" s="81"/>
      <c r="AD234" s="81"/>
    </row>
    <row r="235" spans="2:30"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190"/>
      <c r="Q235" s="190"/>
      <c r="R235" s="190"/>
      <c r="S235" s="190"/>
      <c r="T235" s="190"/>
      <c r="U235" s="190"/>
      <c r="V235" s="190"/>
      <c r="W235" s="190"/>
      <c r="X235" s="190"/>
      <c r="Y235" s="190"/>
      <c r="Z235" s="190"/>
      <c r="AA235" s="190"/>
      <c r="AB235" s="81"/>
      <c r="AC235" s="81"/>
      <c r="AD235" s="81"/>
    </row>
    <row r="236" spans="2:30"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190"/>
      <c r="Q236" s="190"/>
      <c r="R236" s="190"/>
      <c r="S236" s="190"/>
      <c r="T236" s="190"/>
      <c r="U236" s="190"/>
      <c r="V236" s="190"/>
      <c r="W236" s="190"/>
      <c r="X236" s="190"/>
      <c r="Y236" s="190"/>
      <c r="Z236" s="190"/>
      <c r="AA236" s="190"/>
      <c r="AB236" s="81"/>
      <c r="AC236" s="81"/>
      <c r="AD236" s="81"/>
    </row>
    <row r="237" spans="2:30"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190"/>
      <c r="Q237" s="190"/>
      <c r="R237" s="190"/>
      <c r="S237" s="190"/>
      <c r="T237" s="190"/>
      <c r="U237" s="190"/>
      <c r="V237" s="190"/>
      <c r="W237" s="190"/>
      <c r="X237" s="190"/>
      <c r="Y237" s="190"/>
      <c r="Z237" s="190"/>
      <c r="AA237" s="190"/>
      <c r="AB237" s="81"/>
      <c r="AC237" s="81"/>
      <c r="AD237" s="81"/>
    </row>
    <row r="238" spans="2:30"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190"/>
      <c r="Q238" s="190"/>
      <c r="R238" s="190"/>
      <c r="S238" s="190"/>
      <c r="T238" s="190"/>
      <c r="U238" s="190"/>
      <c r="V238" s="190"/>
      <c r="W238" s="190"/>
      <c r="X238" s="190"/>
      <c r="Y238" s="190"/>
      <c r="Z238" s="190"/>
      <c r="AA238" s="190"/>
      <c r="AB238" s="81"/>
      <c r="AC238" s="81"/>
      <c r="AD238" s="81"/>
    </row>
    <row r="239" spans="2:30"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190"/>
      <c r="Q239" s="190"/>
      <c r="R239" s="190"/>
      <c r="S239" s="190"/>
      <c r="T239" s="190"/>
      <c r="U239" s="190"/>
      <c r="V239" s="190"/>
      <c r="W239" s="190"/>
      <c r="X239" s="190"/>
      <c r="Y239" s="190"/>
      <c r="Z239" s="190"/>
      <c r="AA239" s="190"/>
      <c r="AB239" s="81"/>
      <c r="AC239" s="81"/>
      <c r="AD239" s="81"/>
    </row>
    <row r="240" spans="2:30"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190"/>
      <c r="Q240" s="190"/>
      <c r="R240" s="190"/>
      <c r="S240" s="190"/>
      <c r="T240" s="190"/>
      <c r="U240" s="190"/>
      <c r="V240" s="190"/>
      <c r="W240" s="190"/>
      <c r="X240" s="190"/>
      <c r="Y240" s="190"/>
      <c r="Z240" s="190"/>
      <c r="AA240" s="190"/>
      <c r="AB240" s="81"/>
      <c r="AC240" s="81"/>
      <c r="AD240" s="81"/>
    </row>
    <row r="241" spans="2:30"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190"/>
      <c r="Q241" s="190"/>
      <c r="R241" s="190"/>
      <c r="S241" s="190"/>
      <c r="T241" s="190"/>
      <c r="U241" s="190"/>
      <c r="V241" s="190"/>
      <c r="W241" s="190"/>
      <c r="X241" s="190"/>
      <c r="Y241" s="190"/>
      <c r="Z241" s="190"/>
      <c r="AA241" s="190"/>
      <c r="AB241" s="81"/>
      <c r="AC241" s="81"/>
      <c r="AD241" s="81"/>
    </row>
    <row r="242" spans="2:30"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190"/>
      <c r="Q242" s="190"/>
      <c r="R242" s="190"/>
      <c r="S242" s="190"/>
      <c r="T242" s="190"/>
      <c r="U242" s="190"/>
      <c r="V242" s="190"/>
      <c r="W242" s="190"/>
      <c r="X242" s="190"/>
      <c r="Y242" s="190"/>
      <c r="Z242" s="190"/>
      <c r="AA242" s="190"/>
      <c r="AB242" s="81"/>
      <c r="AC242" s="81"/>
      <c r="AD242" s="81"/>
    </row>
    <row r="243" spans="2:30"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190"/>
      <c r="Q243" s="190"/>
      <c r="R243" s="190"/>
      <c r="S243" s="190"/>
      <c r="T243" s="190"/>
      <c r="U243" s="190"/>
      <c r="V243" s="190"/>
      <c r="W243" s="190"/>
      <c r="X243" s="190"/>
      <c r="Y243" s="190"/>
      <c r="Z243" s="190"/>
      <c r="AA243" s="190"/>
      <c r="AB243" s="81"/>
      <c r="AC243" s="81"/>
      <c r="AD243" s="81"/>
    </row>
    <row r="244" spans="2:30"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190"/>
      <c r="Q244" s="190"/>
      <c r="R244" s="190"/>
      <c r="S244" s="190"/>
      <c r="T244" s="190"/>
      <c r="U244" s="190"/>
      <c r="V244" s="190"/>
      <c r="W244" s="190"/>
      <c r="X244" s="190"/>
      <c r="Y244" s="190"/>
      <c r="Z244" s="190"/>
      <c r="AA244" s="190"/>
      <c r="AB244" s="81"/>
      <c r="AC244" s="81"/>
      <c r="AD244" s="81"/>
    </row>
    <row r="245" spans="2:30"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190"/>
      <c r="Q245" s="190"/>
      <c r="R245" s="190"/>
      <c r="S245" s="190"/>
      <c r="T245" s="190"/>
      <c r="U245" s="190"/>
      <c r="V245" s="190"/>
      <c r="W245" s="190"/>
      <c r="X245" s="190"/>
      <c r="Y245" s="190"/>
      <c r="Z245" s="190"/>
      <c r="AA245" s="190"/>
      <c r="AB245" s="81"/>
      <c r="AC245" s="81"/>
      <c r="AD245" s="81"/>
    </row>
    <row r="246" spans="2:30"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190"/>
      <c r="Q246" s="190"/>
      <c r="R246" s="190"/>
      <c r="S246" s="190"/>
      <c r="T246" s="190"/>
      <c r="U246" s="190"/>
      <c r="V246" s="190"/>
      <c r="W246" s="190"/>
      <c r="X246" s="190"/>
      <c r="Y246" s="190"/>
      <c r="Z246" s="190"/>
      <c r="AA246" s="190"/>
      <c r="AB246" s="81"/>
      <c r="AC246" s="81"/>
      <c r="AD246" s="81"/>
    </row>
    <row r="247" spans="2:30"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190"/>
      <c r="Q247" s="190"/>
      <c r="R247" s="190"/>
      <c r="S247" s="190"/>
      <c r="T247" s="190"/>
      <c r="U247" s="190"/>
      <c r="V247" s="190"/>
      <c r="W247" s="190"/>
      <c r="X247" s="190"/>
      <c r="Y247" s="190"/>
      <c r="Z247" s="190"/>
      <c r="AA247" s="190"/>
      <c r="AB247" s="81"/>
      <c r="AC247" s="81"/>
      <c r="AD247" s="81"/>
    </row>
    <row r="248" spans="2:30"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190"/>
      <c r="Q248" s="190"/>
      <c r="R248" s="190"/>
      <c r="S248" s="190"/>
      <c r="T248" s="190"/>
      <c r="U248" s="190"/>
      <c r="V248" s="190"/>
      <c r="W248" s="190"/>
      <c r="X248" s="190"/>
      <c r="Y248" s="190"/>
      <c r="Z248" s="190"/>
      <c r="AA248" s="190"/>
      <c r="AB248" s="81"/>
      <c r="AC248" s="81"/>
      <c r="AD248" s="81"/>
    </row>
    <row r="249" spans="2:30"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190"/>
      <c r="Q249" s="190"/>
      <c r="R249" s="190"/>
      <c r="S249" s="190"/>
      <c r="T249" s="190"/>
      <c r="U249" s="190"/>
      <c r="V249" s="190"/>
      <c r="W249" s="190"/>
      <c r="X249" s="190"/>
      <c r="Y249" s="190"/>
      <c r="Z249" s="190"/>
      <c r="AA249" s="190"/>
      <c r="AB249" s="81"/>
      <c r="AC249" s="81"/>
      <c r="AD249" s="81"/>
    </row>
    <row r="250" spans="2:30"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190"/>
      <c r="Q250" s="190"/>
      <c r="R250" s="190"/>
      <c r="S250" s="190"/>
      <c r="T250" s="190"/>
      <c r="U250" s="190"/>
      <c r="V250" s="190"/>
      <c r="W250" s="190"/>
      <c r="X250" s="190"/>
      <c r="Y250" s="190"/>
      <c r="Z250" s="190"/>
      <c r="AA250" s="190"/>
      <c r="AB250" s="81"/>
      <c r="AC250" s="81"/>
      <c r="AD250" s="81"/>
    </row>
    <row r="251" spans="2:30"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190"/>
      <c r="Q251" s="190"/>
      <c r="R251" s="190"/>
      <c r="S251" s="190"/>
      <c r="T251" s="190"/>
      <c r="U251" s="190"/>
      <c r="V251" s="190"/>
      <c r="W251" s="190"/>
      <c r="X251" s="190"/>
      <c r="Y251" s="190"/>
      <c r="Z251" s="190"/>
      <c r="AA251" s="190"/>
      <c r="AB251" s="81"/>
      <c r="AC251" s="81"/>
      <c r="AD251" s="81"/>
    </row>
    <row r="252" spans="2:30"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190"/>
      <c r="Q252" s="190"/>
      <c r="R252" s="190"/>
      <c r="S252" s="190"/>
      <c r="T252" s="190"/>
      <c r="U252" s="190"/>
      <c r="V252" s="190"/>
      <c r="W252" s="190"/>
      <c r="X252" s="190"/>
      <c r="Y252" s="190"/>
      <c r="Z252" s="190"/>
      <c r="AA252" s="190"/>
      <c r="AB252" s="81"/>
      <c r="AC252" s="81"/>
      <c r="AD252" s="81"/>
    </row>
    <row r="253" spans="2:30"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190"/>
      <c r="Q253" s="190"/>
      <c r="R253" s="190"/>
      <c r="S253" s="190"/>
      <c r="T253" s="190"/>
      <c r="U253" s="190"/>
      <c r="V253" s="190"/>
      <c r="W253" s="190"/>
      <c r="X253" s="190"/>
      <c r="Y253" s="190"/>
      <c r="Z253" s="190"/>
      <c r="AA253" s="190"/>
      <c r="AB253" s="81"/>
      <c r="AC253" s="81"/>
      <c r="AD253" s="81"/>
    </row>
    <row r="254" spans="2:30"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190"/>
      <c r="Q254" s="190"/>
      <c r="R254" s="190"/>
      <c r="S254" s="190"/>
      <c r="T254" s="190"/>
      <c r="U254" s="190"/>
      <c r="V254" s="190"/>
      <c r="W254" s="190"/>
      <c r="X254" s="190"/>
      <c r="Y254" s="190"/>
      <c r="Z254" s="190"/>
      <c r="AA254" s="190"/>
      <c r="AB254" s="81"/>
      <c r="AC254" s="81"/>
      <c r="AD254" s="81"/>
    </row>
    <row r="255" spans="2:30"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190"/>
      <c r="Q255" s="190"/>
      <c r="R255" s="190"/>
      <c r="S255" s="190"/>
      <c r="T255" s="190"/>
      <c r="U255" s="190"/>
      <c r="V255" s="190"/>
      <c r="W255" s="190"/>
      <c r="X255" s="190"/>
      <c r="Y255" s="190"/>
      <c r="Z255" s="190"/>
      <c r="AA255" s="190"/>
      <c r="AB255" s="81"/>
      <c r="AC255" s="81"/>
      <c r="AD255" s="81"/>
    </row>
    <row r="256" spans="2:30"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190"/>
      <c r="Q256" s="190"/>
      <c r="R256" s="190"/>
      <c r="S256" s="190"/>
      <c r="T256" s="190"/>
      <c r="U256" s="190"/>
      <c r="V256" s="190"/>
      <c r="W256" s="190"/>
      <c r="X256" s="190"/>
      <c r="Y256" s="190"/>
      <c r="Z256" s="190"/>
      <c r="AA256" s="190"/>
      <c r="AB256" s="81"/>
      <c r="AC256" s="81"/>
      <c r="AD256" s="81"/>
    </row>
    <row r="257" spans="2:30"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190"/>
      <c r="Q257" s="190"/>
      <c r="R257" s="190"/>
      <c r="S257" s="190"/>
      <c r="T257" s="190"/>
      <c r="U257" s="190"/>
      <c r="V257" s="190"/>
      <c r="W257" s="190"/>
      <c r="X257" s="190"/>
      <c r="Y257" s="190"/>
      <c r="Z257" s="190"/>
      <c r="AA257" s="190"/>
      <c r="AB257" s="81"/>
      <c r="AC257" s="81"/>
      <c r="AD257" s="81"/>
    </row>
    <row r="258" spans="2:30"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190"/>
      <c r="Q258" s="190"/>
      <c r="R258" s="190"/>
      <c r="S258" s="190"/>
      <c r="T258" s="190"/>
      <c r="U258" s="190"/>
      <c r="V258" s="190"/>
      <c r="W258" s="190"/>
      <c r="X258" s="190"/>
      <c r="Y258" s="190"/>
      <c r="Z258" s="190"/>
      <c r="AA258" s="190"/>
      <c r="AB258" s="81"/>
      <c r="AC258" s="81"/>
      <c r="AD258" s="81"/>
    </row>
    <row r="259" spans="2:30"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190"/>
      <c r="Q259" s="190"/>
      <c r="R259" s="190"/>
      <c r="S259" s="190"/>
      <c r="T259" s="190"/>
      <c r="U259" s="190"/>
      <c r="V259" s="190"/>
      <c r="W259" s="190"/>
      <c r="X259" s="190"/>
      <c r="Y259" s="190"/>
      <c r="Z259" s="190"/>
      <c r="AA259" s="190"/>
      <c r="AB259" s="81"/>
      <c r="AC259" s="81"/>
      <c r="AD259" s="81"/>
    </row>
    <row r="260" spans="2:30"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190"/>
      <c r="Q260" s="190"/>
      <c r="R260" s="190"/>
      <c r="S260" s="190"/>
      <c r="T260" s="190"/>
      <c r="U260" s="190"/>
      <c r="V260" s="190"/>
      <c r="W260" s="190"/>
      <c r="X260" s="190"/>
      <c r="Y260" s="190"/>
      <c r="Z260" s="190"/>
      <c r="AA260" s="190"/>
      <c r="AB260" s="81"/>
      <c r="AC260" s="81"/>
      <c r="AD260" s="81"/>
    </row>
    <row r="261" spans="2:30"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190"/>
      <c r="Q261" s="190"/>
      <c r="R261" s="190"/>
      <c r="S261" s="190"/>
      <c r="T261" s="190"/>
      <c r="U261" s="190"/>
      <c r="V261" s="190"/>
      <c r="W261" s="190"/>
      <c r="X261" s="190"/>
      <c r="Y261" s="190"/>
      <c r="Z261" s="190"/>
      <c r="AA261" s="190"/>
      <c r="AB261" s="81"/>
      <c r="AC261" s="81"/>
      <c r="AD261" s="81"/>
    </row>
    <row r="262" spans="2:30"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190"/>
      <c r="Q262" s="190"/>
      <c r="R262" s="190"/>
      <c r="S262" s="190"/>
      <c r="T262" s="190"/>
      <c r="U262" s="190"/>
      <c r="V262" s="190"/>
      <c r="W262" s="190"/>
      <c r="X262" s="190"/>
      <c r="Y262" s="190"/>
      <c r="Z262" s="190"/>
      <c r="AA262" s="190"/>
      <c r="AB262" s="81"/>
      <c r="AC262" s="81"/>
      <c r="AD262" s="81"/>
    </row>
    <row r="263" spans="2:30"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190"/>
      <c r="Q263" s="190"/>
      <c r="R263" s="190"/>
      <c r="S263" s="190"/>
      <c r="T263" s="190"/>
      <c r="U263" s="190"/>
      <c r="V263" s="190"/>
      <c r="W263" s="190"/>
      <c r="X263" s="190"/>
      <c r="Y263" s="190"/>
      <c r="Z263" s="190"/>
      <c r="AA263" s="190"/>
      <c r="AB263" s="81"/>
      <c r="AC263" s="81"/>
      <c r="AD263" s="81"/>
    </row>
    <row r="264" spans="2:30"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190"/>
      <c r="Q264" s="190"/>
      <c r="R264" s="190"/>
      <c r="S264" s="190"/>
      <c r="T264" s="190"/>
      <c r="U264" s="190"/>
      <c r="V264" s="190"/>
      <c r="W264" s="190"/>
      <c r="X264" s="190"/>
      <c r="Y264" s="190"/>
      <c r="Z264" s="190"/>
      <c r="AA264" s="190"/>
      <c r="AB264" s="81"/>
      <c r="AC264" s="81"/>
      <c r="AD264" s="81"/>
    </row>
    <row r="265" spans="2:30"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190"/>
      <c r="Q265" s="190"/>
      <c r="R265" s="190"/>
      <c r="S265" s="190"/>
      <c r="T265" s="190"/>
      <c r="U265" s="190"/>
      <c r="V265" s="190"/>
      <c r="W265" s="190"/>
      <c r="X265" s="190"/>
      <c r="Y265" s="190"/>
      <c r="Z265" s="190"/>
      <c r="AA265" s="190"/>
      <c r="AB265" s="81"/>
      <c r="AC265" s="81"/>
      <c r="AD265" s="81"/>
    </row>
    <row r="266" spans="2:30"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190"/>
      <c r="Q266" s="190"/>
      <c r="R266" s="190"/>
      <c r="S266" s="190"/>
      <c r="T266" s="190"/>
      <c r="U266" s="190"/>
      <c r="V266" s="190"/>
      <c r="W266" s="190"/>
      <c r="X266" s="190"/>
      <c r="Y266" s="190"/>
      <c r="Z266" s="190"/>
      <c r="AA266" s="190"/>
      <c r="AB266" s="81"/>
      <c r="AC266" s="81"/>
      <c r="AD266" s="81"/>
    </row>
    <row r="267" spans="2:30"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190"/>
      <c r="Q267" s="190"/>
      <c r="R267" s="190"/>
      <c r="S267" s="190"/>
      <c r="T267" s="190"/>
      <c r="U267" s="190"/>
      <c r="V267" s="190"/>
      <c r="W267" s="190"/>
      <c r="X267" s="190"/>
      <c r="Y267" s="190"/>
      <c r="Z267" s="190"/>
      <c r="AA267" s="190"/>
      <c r="AB267" s="81"/>
      <c r="AC267" s="81"/>
      <c r="AD267" s="81"/>
    </row>
  </sheetData>
  <mergeCells count="19">
    <mergeCell ref="B39:AD39"/>
    <mergeCell ref="B40:AD40"/>
    <mergeCell ref="B41:AD41"/>
    <mergeCell ref="B42:B43"/>
    <mergeCell ref="C42:H42"/>
    <mergeCell ref="O42:O43"/>
    <mergeCell ref="P42:U42"/>
    <mergeCell ref="AB42:AB43"/>
    <mergeCell ref="AC42:AD42"/>
    <mergeCell ref="B1:AD1"/>
    <mergeCell ref="B3:AD3"/>
    <mergeCell ref="B4:AD4"/>
    <mergeCell ref="B5:AD5"/>
    <mergeCell ref="B6:B7"/>
    <mergeCell ref="C6:H6"/>
    <mergeCell ref="O6:O7"/>
    <mergeCell ref="P6:U6"/>
    <mergeCell ref="AB6:AB7"/>
    <mergeCell ref="AC6:AD6"/>
  </mergeCells>
  <printOptions horizontalCentered="1"/>
  <pageMargins left="0" right="0" top="0.39370078740157483" bottom="0.39370078740157483" header="0" footer="0"/>
  <pageSetup scale="6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DGII (EST)</vt:lpstr>
      <vt:lpstr>DGA (EST)</vt:lpstr>
      <vt:lpstr>TESORERIA (EST)</vt:lpstr>
      <vt:lpstr>cut presupuestaria</vt:lpstr>
      <vt:lpstr>'cut presupuestaria'!Área_de_impresión</vt:lpstr>
      <vt:lpstr>'DGII (EST)'!Área_de_impresión</vt:lpstr>
      <vt:lpstr>'TESORERIA (EST)'!Área_de_impresión</vt:lpstr>
      <vt:lpstr>'cut presupuestaria'!Títulos_a_imprimir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Fidelia Raulina Pérez Castillo</cp:lastModifiedBy>
  <dcterms:created xsi:type="dcterms:W3CDTF">2026-02-16T16:32:53Z</dcterms:created>
  <dcterms:modified xsi:type="dcterms:W3CDTF">2026-02-16T16:42:44Z</dcterms:modified>
</cp:coreProperties>
</file>