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6/INGRESOS FISCALES PARA INTERNET 2026/"/>
    </mc:Choice>
  </mc:AlternateContent>
  <xr:revisionPtr revIDLastSave="2" documentId="8_{58EDA830-28C3-4559-84FE-5A72B5DAEC85}" xr6:coauthVersionLast="47" xr6:coauthVersionMax="47" xr10:uidLastSave="{4BF50F7F-AB63-4CFF-A8C9-CD49107A388C}"/>
  <bookViews>
    <workbookView xWindow="28680" yWindow="-120" windowWidth="29040" windowHeight="15720" activeTab="3" xr2:uid="{E4C3A68E-84A0-4F01-913F-E5B577B7C970}"/>
  </bookViews>
  <sheets>
    <sheet name="DGII (EST)" sheetId="1" r:id="rId1"/>
    <sheet name="DGA (EST)" sheetId="2" r:id="rId2"/>
    <sheet name="TESORERIA (EST)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presupuestaria'!$B$3:$J$30</definedName>
    <definedName name="_xlnm.Print_Area" localSheetId="0">'DGII (EST)'!$A$1:$J$58</definedName>
    <definedName name="_xlnm.Print_Area" localSheetId="2">'TESORERIA (EST)'!$A$2:$J$65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0" i="4" s="1"/>
  <c r="G9" i="4" s="1"/>
  <c r="F12" i="4"/>
  <c r="F11" i="4" s="1"/>
  <c r="F10" i="4" s="1"/>
  <c r="F9" i="4" s="1"/>
  <c r="G12" i="4"/>
  <c r="C13" i="4"/>
  <c r="E13" i="4" s="1"/>
  <c r="E12" i="4" s="1"/>
  <c r="E11" i="4" s="1"/>
  <c r="E10" i="4" s="1"/>
  <c r="E9" i="4" s="1"/>
  <c r="D13" i="4"/>
  <c r="D12" i="4" s="1"/>
  <c r="D11" i="4" s="1"/>
  <c r="D10" i="4" s="1"/>
  <c r="D9" i="4" s="1"/>
  <c r="D8" i="4" s="1"/>
  <c r="D30" i="4" s="1"/>
  <c r="D32" i="4" s="1"/>
  <c r="F13" i="4"/>
  <c r="H13" i="4" s="1"/>
  <c r="G13" i="4"/>
  <c r="C17" i="4"/>
  <c r="G17" i="4"/>
  <c r="G16" i="4" s="1"/>
  <c r="G15" i="4" s="1"/>
  <c r="C18" i="4"/>
  <c r="D18" i="4"/>
  <c r="D17" i="4" s="1"/>
  <c r="D16" i="4" s="1"/>
  <c r="D15" i="4" s="1"/>
  <c r="D14" i="4" s="1"/>
  <c r="E18" i="4"/>
  <c r="E17" i="4" s="1"/>
  <c r="E16" i="4" s="1"/>
  <c r="E15" i="4" s="1"/>
  <c r="E14" i="4" s="1"/>
  <c r="F18" i="4"/>
  <c r="H18" i="4" s="1"/>
  <c r="G18" i="4"/>
  <c r="C19" i="4"/>
  <c r="E19" i="4" s="1"/>
  <c r="I19" i="4" s="1"/>
  <c r="J19" i="4" s="1"/>
  <c r="D19" i="4"/>
  <c r="F19" i="4"/>
  <c r="G19" i="4"/>
  <c r="H19" i="4"/>
  <c r="F20" i="4"/>
  <c r="G20" i="4"/>
  <c r="C21" i="4"/>
  <c r="C20" i="4" s="1"/>
  <c r="D21" i="4"/>
  <c r="D20" i="4" s="1"/>
  <c r="E21" i="4"/>
  <c r="E20" i="4" s="1"/>
  <c r="F21" i="4"/>
  <c r="H21" i="4" s="1"/>
  <c r="G21" i="4"/>
  <c r="C22" i="4"/>
  <c r="D22" i="4"/>
  <c r="F22" i="4"/>
  <c r="C23" i="4"/>
  <c r="D23" i="4"/>
  <c r="E23" i="4"/>
  <c r="E22" i="4" s="1"/>
  <c r="G23" i="4"/>
  <c r="G22" i="4" s="1"/>
  <c r="H23" i="4"/>
  <c r="I23" i="4" s="1"/>
  <c r="J23" i="4" s="1"/>
  <c r="E24" i="4"/>
  <c r="H24" i="4"/>
  <c r="I24" i="4"/>
  <c r="J24" i="4"/>
  <c r="E25" i="4"/>
  <c r="I25" i="4" s="1"/>
  <c r="J25" i="4" s="1"/>
  <c r="H25" i="4"/>
  <c r="C26" i="4"/>
  <c r="C27" i="4"/>
  <c r="G27" i="4"/>
  <c r="G26" i="4" s="1"/>
  <c r="C28" i="4"/>
  <c r="D28" i="4"/>
  <c r="D27" i="4" s="1"/>
  <c r="D26" i="4" s="1"/>
  <c r="E28" i="4"/>
  <c r="F28" i="4"/>
  <c r="H28" i="4" s="1"/>
  <c r="I28" i="4" s="1"/>
  <c r="J28" i="4" s="1"/>
  <c r="G28" i="4"/>
  <c r="E29" i="4"/>
  <c r="D64" i="4" s="1"/>
  <c r="E64" i="4" s="1"/>
  <c r="I64" i="4" s="1"/>
  <c r="H29" i="4"/>
  <c r="I29" i="4" s="1"/>
  <c r="E31" i="4"/>
  <c r="H31" i="4"/>
  <c r="I31" i="4"/>
  <c r="F46" i="4"/>
  <c r="F45" i="4" s="1"/>
  <c r="F44" i="4" s="1"/>
  <c r="C47" i="4"/>
  <c r="C46" i="4" s="1"/>
  <c r="C45" i="4" s="1"/>
  <c r="C44" i="4" s="1"/>
  <c r="D47" i="4"/>
  <c r="D46" i="4" s="1"/>
  <c r="D45" i="4" s="1"/>
  <c r="D44" i="4" s="1"/>
  <c r="F47" i="4"/>
  <c r="G47" i="4"/>
  <c r="G46" i="4" s="1"/>
  <c r="G45" i="4" s="1"/>
  <c r="G44" i="4" s="1"/>
  <c r="G43" i="4" s="1"/>
  <c r="G65" i="4" s="1"/>
  <c r="G67" i="4" s="1"/>
  <c r="C48" i="4"/>
  <c r="D48" i="4"/>
  <c r="H48" i="4"/>
  <c r="H47" i="4" s="1"/>
  <c r="H46" i="4" s="1"/>
  <c r="H45" i="4" s="1"/>
  <c r="H44" i="4" s="1"/>
  <c r="F52" i="4"/>
  <c r="F51" i="4" s="1"/>
  <c r="F50" i="4" s="1"/>
  <c r="F49" i="4" s="1"/>
  <c r="G52" i="4"/>
  <c r="G51" i="4" s="1"/>
  <c r="G50" i="4" s="1"/>
  <c r="G49" i="4" s="1"/>
  <c r="H52" i="4"/>
  <c r="H51" i="4" s="1"/>
  <c r="H50" i="4" s="1"/>
  <c r="H49" i="4" s="1"/>
  <c r="D53" i="4"/>
  <c r="D52" i="4" s="1"/>
  <c r="D51" i="4" s="1"/>
  <c r="H53" i="4"/>
  <c r="C54" i="4"/>
  <c r="D54" i="4"/>
  <c r="E54" i="4"/>
  <c r="H54" i="4"/>
  <c r="I54" i="4"/>
  <c r="J54" i="4"/>
  <c r="F55" i="4"/>
  <c r="G55" i="4"/>
  <c r="C56" i="4"/>
  <c r="C55" i="4" s="1"/>
  <c r="D56" i="4"/>
  <c r="D55" i="4" s="1"/>
  <c r="E56" i="4"/>
  <c r="I56" i="4" s="1"/>
  <c r="H56" i="4"/>
  <c r="H55" i="4" s="1"/>
  <c r="F57" i="4"/>
  <c r="G57" i="4"/>
  <c r="C58" i="4"/>
  <c r="E58" i="4" s="1"/>
  <c r="D58" i="4"/>
  <c r="D57" i="4" s="1"/>
  <c r="H58" i="4"/>
  <c r="H57" i="4" s="1"/>
  <c r="C59" i="4"/>
  <c r="E59" i="4" s="1"/>
  <c r="D59" i="4"/>
  <c r="H59" i="4"/>
  <c r="C60" i="4"/>
  <c r="E60" i="4" s="1"/>
  <c r="D60" i="4"/>
  <c r="H60" i="4"/>
  <c r="F62" i="4"/>
  <c r="F61" i="4" s="1"/>
  <c r="G62" i="4"/>
  <c r="G61" i="4" s="1"/>
  <c r="H62" i="4"/>
  <c r="H61" i="4" s="1"/>
  <c r="D63" i="4"/>
  <c r="D62" i="4" s="1"/>
  <c r="D61" i="4" s="1"/>
  <c r="H63" i="4"/>
  <c r="C64" i="4"/>
  <c r="H64" i="4"/>
  <c r="C66" i="4"/>
  <c r="D66" i="4"/>
  <c r="E66" i="4"/>
  <c r="I66" i="4" s="1"/>
  <c r="H66" i="4"/>
  <c r="H61" i="3"/>
  <c r="E61" i="3"/>
  <c r="I61" i="3" s="1"/>
  <c r="D61" i="3"/>
  <c r="C61" i="3"/>
  <c r="H60" i="3"/>
  <c r="D60" i="3"/>
  <c r="C60" i="3"/>
  <c r="E60" i="3" s="1"/>
  <c r="I60" i="3" s="1"/>
  <c r="H59" i="3"/>
  <c r="D59" i="3"/>
  <c r="C59" i="3"/>
  <c r="E59" i="3" s="1"/>
  <c r="G58" i="3"/>
  <c r="G57" i="3" s="1"/>
  <c r="G62" i="3" s="1"/>
  <c r="F58" i="3"/>
  <c r="H58" i="3" s="1"/>
  <c r="H57" i="3" s="1"/>
  <c r="D58" i="3"/>
  <c r="D57" i="3" s="1"/>
  <c r="F57" i="3"/>
  <c r="H56" i="3"/>
  <c r="D56" i="3"/>
  <c r="E56" i="3" s="1"/>
  <c r="I56" i="3" s="1"/>
  <c r="C56" i="3"/>
  <c r="H55" i="3"/>
  <c r="D55" i="3"/>
  <c r="C55" i="3"/>
  <c r="E55" i="3" s="1"/>
  <c r="I55" i="3" s="1"/>
  <c r="H54" i="3"/>
  <c r="D54" i="3"/>
  <c r="C54" i="3"/>
  <c r="E54" i="3" s="1"/>
  <c r="H53" i="3"/>
  <c r="G53" i="3"/>
  <c r="F53" i="3"/>
  <c r="E53" i="3"/>
  <c r="I53" i="3" s="1"/>
  <c r="D53" i="3"/>
  <c r="C53" i="3"/>
  <c r="J52" i="3"/>
  <c r="H52" i="3"/>
  <c r="E52" i="3"/>
  <c r="I52" i="3" s="1"/>
  <c r="D52" i="3"/>
  <c r="C52" i="3"/>
  <c r="J51" i="3"/>
  <c r="H51" i="3"/>
  <c r="E51" i="3"/>
  <c r="E50" i="3" s="1"/>
  <c r="D51" i="3"/>
  <c r="C51" i="3"/>
  <c r="H50" i="3"/>
  <c r="G50" i="3"/>
  <c r="F50" i="3"/>
  <c r="D50" i="3"/>
  <c r="C50" i="3"/>
  <c r="H49" i="3"/>
  <c r="D49" i="3"/>
  <c r="C49" i="3"/>
  <c r="C46" i="3" s="1"/>
  <c r="C45" i="3" s="1"/>
  <c r="C44" i="3" s="1"/>
  <c r="H48" i="3"/>
  <c r="E48" i="3"/>
  <c r="I48" i="3" s="1"/>
  <c r="D48" i="3"/>
  <c r="C48" i="3"/>
  <c r="H47" i="3"/>
  <c r="D47" i="3"/>
  <c r="D46" i="3" s="1"/>
  <c r="D45" i="3" s="1"/>
  <c r="D44" i="3" s="1"/>
  <c r="C47" i="3"/>
  <c r="E47" i="3" s="1"/>
  <c r="H46" i="3"/>
  <c r="H45" i="3" s="1"/>
  <c r="H44" i="3" s="1"/>
  <c r="G46" i="3"/>
  <c r="F46" i="3"/>
  <c r="G45" i="3"/>
  <c r="G44" i="3" s="1"/>
  <c r="F45" i="3"/>
  <c r="F44" i="3"/>
  <c r="H43" i="3"/>
  <c r="E43" i="3"/>
  <c r="I43" i="3" s="1"/>
  <c r="D43" i="3"/>
  <c r="C43" i="3"/>
  <c r="H42" i="3"/>
  <c r="E42" i="3"/>
  <c r="E41" i="3" s="1"/>
  <c r="D42" i="3"/>
  <c r="C42" i="3"/>
  <c r="H41" i="3"/>
  <c r="G41" i="3"/>
  <c r="F41" i="3"/>
  <c r="D41" i="3"/>
  <c r="C41" i="3"/>
  <c r="H40" i="3"/>
  <c r="D40" i="3"/>
  <c r="C40" i="3"/>
  <c r="E40" i="3" s="1"/>
  <c r="I40" i="3" s="1"/>
  <c r="H39" i="3"/>
  <c r="D39" i="3"/>
  <c r="C39" i="3"/>
  <c r="C38" i="3" s="1"/>
  <c r="H38" i="3"/>
  <c r="G38" i="3"/>
  <c r="F38" i="3"/>
  <c r="D38" i="3"/>
  <c r="H37" i="3"/>
  <c r="D37" i="3"/>
  <c r="C37" i="3"/>
  <c r="E37" i="3" s="1"/>
  <c r="I37" i="3" s="1"/>
  <c r="H36" i="3"/>
  <c r="D36" i="3"/>
  <c r="D35" i="3" s="1"/>
  <c r="D34" i="3" s="1"/>
  <c r="D33" i="3" s="1"/>
  <c r="D32" i="3" s="1"/>
  <c r="C36" i="3"/>
  <c r="E36" i="3" s="1"/>
  <c r="G35" i="3"/>
  <c r="F35" i="3"/>
  <c r="F34" i="3" s="1"/>
  <c r="F33" i="3" s="1"/>
  <c r="F32" i="3" s="1"/>
  <c r="C35" i="3"/>
  <c r="C34" i="3" s="1"/>
  <c r="C33" i="3" s="1"/>
  <c r="C32" i="3" s="1"/>
  <c r="G34" i="3"/>
  <c r="G33" i="3"/>
  <c r="G32" i="3" s="1"/>
  <c r="H31" i="3"/>
  <c r="E31" i="3"/>
  <c r="I31" i="3" s="1"/>
  <c r="D31" i="3"/>
  <c r="C31" i="3"/>
  <c r="H30" i="3"/>
  <c r="D30" i="3"/>
  <c r="C30" i="3"/>
  <c r="E30" i="3" s="1"/>
  <c r="I30" i="3" s="1"/>
  <c r="H29" i="3"/>
  <c r="D29" i="3"/>
  <c r="C29" i="3"/>
  <c r="E29" i="3" s="1"/>
  <c r="I29" i="3" s="1"/>
  <c r="H28" i="3"/>
  <c r="E28" i="3"/>
  <c r="I28" i="3" s="1"/>
  <c r="D28" i="3"/>
  <c r="C28" i="3"/>
  <c r="H27" i="3"/>
  <c r="D27" i="3"/>
  <c r="E27" i="3" s="1"/>
  <c r="I27" i="3" s="1"/>
  <c r="C27" i="3"/>
  <c r="H26" i="3"/>
  <c r="H25" i="3" s="1"/>
  <c r="D26" i="3"/>
  <c r="C26" i="3"/>
  <c r="C25" i="3" s="1"/>
  <c r="C24" i="3" s="1"/>
  <c r="G25" i="3"/>
  <c r="G24" i="3" s="1"/>
  <c r="H24" i="3" s="1"/>
  <c r="F25" i="3"/>
  <c r="D25" i="3"/>
  <c r="D24" i="3" s="1"/>
  <c r="F24" i="3"/>
  <c r="H23" i="3"/>
  <c r="E23" i="3"/>
  <c r="J23" i="3" s="1"/>
  <c r="D23" i="3"/>
  <c r="C23" i="3"/>
  <c r="H22" i="3"/>
  <c r="E22" i="3"/>
  <c r="J22" i="3" s="1"/>
  <c r="D22" i="3"/>
  <c r="C22" i="3"/>
  <c r="G21" i="3"/>
  <c r="F21" i="3"/>
  <c r="H21" i="3" s="1"/>
  <c r="D21" i="3"/>
  <c r="E21" i="3" s="1"/>
  <c r="C21" i="3"/>
  <c r="J20" i="3"/>
  <c r="H20" i="3"/>
  <c r="E20" i="3"/>
  <c r="I20" i="3" s="1"/>
  <c r="D20" i="3"/>
  <c r="C20" i="3"/>
  <c r="H19" i="3"/>
  <c r="G19" i="3"/>
  <c r="F19" i="3"/>
  <c r="E19" i="3"/>
  <c r="J19" i="3" s="1"/>
  <c r="D19" i="3"/>
  <c r="C19" i="3"/>
  <c r="H18" i="3"/>
  <c r="D18" i="3"/>
  <c r="C18" i="3"/>
  <c r="E18" i="3" s="1"/>
  <c r="I18" i="3" s="1"/>
  <c r="H17" i="3"/>
  <c r="D17" i="3"/>
  <c r="D16" i="3" s="1"/>
  <c r="D15" i="3" s="1"/>
  <c r="C17" i="3"/>
  <c r="E17" i="3" s="1"/>
  <c r="H16" i="3"/>
  <c r="G16" i="3"/>
  <c r="F16" i="3"/>
  <c r="F15" i="3" s="1"/>
  <c r="C16" i="3"/>
  <c r="C15" i="3" s="1"/>
  <c r="G15" i="3"/>
  <c r="J14" i="3"/>
  <c r="H14" i="3"/>
  <c r="E14" i="3"/>
  <c r="I14" i="3" s="1"/>
  <c r="D14" i="3"/>
  <c r="C14" i="3"/>
  <c r="J13" i="3"/>
  <c r="H13" i="3"/>
  <c r="E13" i="3"/>
  <c r="E12" i="3" s="1"/>
  <c r="D13" i="3"/>
  <c r="C13" i="3"/>
  <c r="C12" i="3" s="1"/>
  <c r="C11" i="3" s="1"/>
  <c r="C10" i="3" s="1"/>
  <c r="H12" i="3"/>
  <c r="G12" i="3"/>
  <c r="G11" i="3" s="1"/>
  <c r="G10" i="3" s="1"/>
  <c r="G9" i="3" s="1"/>
  <c r="F12" i="3"/>
  <c r="D12" i="3"/>
  <c r="D11" i="3" s="1"/>
  <c r="D10" i="3" s="1"/>
  <c r="D9" i="3" s="1"/>
  <c r="H29" i="2"/>
  <c r="D29" i="2"/>
  <c r="C29" i="2"/>
  <c r="E29" i="2" s="1"/>
  <c r="H28" i="2"/>
  <c r="H27" i="2" s="1"/>
  <c r="H26" i="2" s="1"/>
  <c r="D28" i="2"/>
  <c r="C28" i="2"/>
  <c r="E28" i="2" s="1"/>
  <c r="G27" i="2"/>
  <c r="F27" i="2"/>
  <c r="D27" i="2"/>
  <c r="C27" i="2"/>
  <c r="C26" i="2" s="1"/>
  <c r="G26" i="2"/>
  <c r="F26" i="2"/>
  <c r="D26" i="2"/>
  <c r="H25" i="2"/>
  <c r="D25" i="2"/>
  <c r="C25" i="2"/>
  <c r="E25" i="2" s="1"/>
  <c r="I25" i="2" s="1"/>
  <c r="H24" i="2"/>
  <c r="D24" i="2"/>
  <c r="C24" i="2"/>
  <c r="E24" i="2" s="1"/>
  <c r="H23" i="2"/>
  <c r="H22" i="2" s="1"/>
  <c r="D23" i="2"/>
  <c r="D22" i="2" s="1"/>
  <c r="D19" i="2" s="1"/>
  <c r="C23" i="2"/>
  <c r="C22" i="2" s="1"/>
  <c r="C19" i="2" s="1"/>
  <c r="G22" i="2"/>
  <c r="F22" i="2"/>
  <c r="F19" i="2" s="1"/>
  <c r="H21" i="2"/>
  <c r="H20" i="2" s="1"/>
  <c r="E21" i="2"/>
  <c r="E20" i="2" s="1"/>
  <c r="D21" i="2"/>
  <c r="C21" i="2"/>
  <c r="G20" i="2"/>
  <c r="G19" i="2" s="1"/>
  <c r="F20" i="2"/>
  <c r="D20" i="2"/>
  <c r="C20" i="2"/>
  <c r="H18" i="2"/>
  <c r="D18" i="2"/>
  <c r="C18" i="2"/>
  <c r="E18" i="2" s="1"/>
  <c r="H17" i="2"/>
  <c r="D17" i="2"/>
  <c r="C17" i="2"/>
  <c r="E17" i="2" s="1"/>
  <c r="I17" i="2" s="1"/>
  <c r="H16" i="2"/>
  <c r="D16" i="2"/>
  <c r="C16" i="2"/>
  <c r="E16" i="2" s="1"/>
  <c r="H15" i="2"/>
  <c r="D15" i="2"/>
  <c r="C15" i="2"/>
  <c r="E15" i="2" s="1"/>
  <c r="H14" i="2"/>
  <c r="D14" i="2"/>
  <c r="C14" i="2"/>
  <c r="E14" i="2" s="1"/>
  <c r="H13" i="2"/>
  <c r="D13" i="2"/>
  <c r="C13" i="2"/>
  <c r="C12" i="2" s="1"/>
  <c r="C9" i="2" s="1"/>
  <c r="H12" i="2"/>
  <c r="G12" i="2"/>
  <c r="G9" i="2" s="1"/>
  <c r="G8" i="2" s="1"/>
  <c r="G30" i="2" s="1"/>
  <c r="F12" i="2"/>
  <c r="F9" i="2" s="1"/>
  <c r="F8" i="2" s="1"/>
  <c r="F30" i="2" s="1"/>
  <c r="D12" i="2"/>
  <c r="H11" i="2"/>
  <c r="H10" i="2" s="1"/>
  <c r="D11" i="2"/>
  <c r="D10" i="2" s="1"/>
  <c r="C11" i="2"/>
  <c r="G10" i="2"/>
  <c r="F10" i="2"/>
  <c r="C10" i="2"/>
  <c r="H9" i="2"/>
  <c r="H64" i="1"/>
  <c r="D64" i="1"/>
  <c r="C64" i="1"/>
  <c r="E64" i="1" s="1"/>
  <c r="H63" i="1"/>
  <c r="D63" i="1"/>
  <c r="C63" i="1"/>
  <c r="E63" i="1" s="1"/>
  <c r="H62" i="1"/>
  <c r="D62" i="1"/>
  <c r="C62" i="1"/>
  <c r="E62" i="1" s="1"/>
  <c r="H61" i="1"/>
  <c r="H59" i="1" s="1"/>
  <c r="H58" i="1" s="1"/>
  <c r="H57" i="1" s="1"/>
  <c r="D61" i="1"/>
  <c r="C61" i="1"/>
  <c r="E61" i="1" s="1"/>
  <c r="H60" i="1"/>
  <c r="D60" i="1"/>
  <c r="C60" i="1"/>
  <c r="C59" i="1" s="1"/>
  <c r="C58" i="1" s="1"/>
  <c r="C57" i="1" s="1"/>
  <c r="G59" i="1"/>
  <c r="F59" i="1"/>
  <c r="D59" i="1"/>
  <c r="D58" i="1" s="1"/>
  <c r="D57" i="1" s="1"/>
  <c r="G58" i="1"/>
  <c r="G57" i="1" s="1"/>
  <c r="F58" i="1"/>
  <c r="F57" i="1" s="1"/>
  <c r="H56" i="1"/>
  <c r="D56" i="1"/>
  <c r="C56" i="1"/>
  <c r="E56" i="1" s="1"/>
  <c r="I56" i="1" s="1"/>
  <c r="H55" i="1"/>
  <c r="D55" i="1"/>
  <c r="C55" i="1"/>
  <c r="E55" i="1" s="1"/>
  <c r="H54" i="1"/>
  <c r="D54" i="1"/>
  <c r="C54" i="1"/>
  <c r="E54" i="1" s="1"/>
  <c r="H53" i="1"/>
  <c r="H49" i="1" s="1"/>
  <c r="G53" i="1"/>
  <c r="F53" i="1"/>
  <c r="D53" i="1"/>
  <c r="C53" i="1"/>
  <c r="H52" i="1"/>
  <c r="D52" i="1"/>
  <c r="C52" i="1"/>
  <c r="E52" i="1" s="1"/>
  <c r="I52" i="1" s="1"/>
  <c r="H51" i="1"/>
  <c r="D51" i="1"/>
  <c r="C51" i="1"/>
  <c r="C50" i="1" s="1"/>
  <c r="C49" i="1" s="1"/>
  <c r="H50" i="1"/>
  <c r="G50" i="1"/>
  <c r="F50" i="1"/>
  <c r="D50" i="1"/>
  <c r="D49" i="1" s="1"/>
  <c r="G49" i="1"/>
  <c r="F49" i="1"/>
  <c r="H48" i="1"/>
  <c r="D48" i="1"/>
  <c r="C48" i="1"/>
  <c r="E48" i="1" s="1"/>
  <c r="H47" i="1"/>
  <c r="D47" i="1"/>
  <c r="C47" i="1"/>
  <c r="E47" i="1" s="1"/>
  <c r="H46" i="1"/>
  <c r="E46" i="1"/>
  <c r="I46" i="1" s="1"/>
  <c r="D46" i="1"/>
  <c r="C46" i="1"/>
  <c r="H45" i="1"/>
  <c r="E45" i="1"/>
  <c r="E44" i="1" s="1"/>
  <c r="D45" i="1"/>
  <c r="C45" i="1"/>
  <c r="G44" i="1"/>
  <c r="H44" i="1" s="1"/>
  <c r="F44" i="1"/>
  <c r="D44" i="1"/>
  <c r="C44" i="1"/>
  <c r="H43" i="1"/>
  <c r="D43" i="1"/>
  <c r="C43" i="1"/>
  <c r="E43" i="1" s="1"/>
  <c r="H42" i="1"/>
  <c r="D42" i="1"/>
  <c r="C42" i="1"/>
  <c r="E42" i="1" s="1"/>
  <c r="H41" i="1"/>
  <c r="D41" i="1"/>
  <c r="C41" i="1"/>
  <c r="E41" i="1" s="1"/>
  <c r="H40" i="1"/>
  <c r="D40" i="1"/>
  <c r="C40" i="1"/>
  <c r="E40" i="1" s="1"/>
  <c r="H39" i="1"/>
  <c r="D39" i="1"/>
  <c r="C39" i="1"/>
  <c r="E39" i="1" s="1"/>
  <c r="H38" i="1"/>
  <c r="G38" i="1"/>
  <c r="F38" i="1"/>
  <c r="D38" i="1"/>
  <c r="C38" i="1"/>
  <c r="H37" i="1"/>
  <c r="D37" i="1"/>
  <c r="C37" i="1"/>
  <c r="E37" i="1" s="1"/>
  <c r="H36" i="1"/>
  <c r="D36" i="1"/>
  <c r="C36" i="1"/>
  <c r="E36" i="1" s="1"/>
  <c r="H35" i="1"/>
  <c r="D35" i="1"/>
  <c r="C35" i="1"/>
  <c r="E35" i="1" s="1"/>
  <c r="H34" i="1"/>
  <c r="D34" i="1"/>
  <c r="C34" i="1"/>
  <c r="E34" i="1" s="1"/>
  <c r="H33" i="1"/>
  <c r="D33" i="1"/>
  <c r="C33" i="1"/>
  <c r="E33" i="1" s="1"/>
  <c r="H32" i="1"/>
  <c r="D32" i="1"/>
  <c r="C32" i="1"/>
  <c r="E32" i="1" s="1"/>
  <c r="H31" i="1"/>
  <c r="D31" i="1"/>
  <c r="C31" i="1"/>
  <c r="E31" i="1" s="1"/>
  <c r="H30" i="1"/>
  <c r="D30" i="1"/>
  <c r="D29" i="1" s="1"/>
  <c r="D26" i="1" s="1"/>
  <c r="C30" i="1"/>
  <c r="C29" i="1" s="1"/>
  <c r="C26" i="1" s="1"/>
  <c r="H29" i="1"/>
  <c r="G29" i="1"/>
  <c r="F29" i="1"/>
  <c r="F26" i="1" s="1"/>
  <c r="H28" i="1"/>
  <c r="H27" i="1" s="1"/>
  <c r="H26" i="1" s="1"/>
  <c r="E28" i="1"/>
  <c r="E27" i="1" s="1"/>
  <c r="D28" i="1"/>
  <c r="C28" i="1"/>
  <c r="G27" i="1"/>
  <c r="G26" i="1" s="1"/>
  <c r="F27" i="1"/>
  <c r="D27" i="1"/>
  <c r="C27" i="1"/>
  <c r="H25" i="1"/>
  <c r="D25" i="1"/>
  <c r="C25" i="1"/>
  <c r="E25" i="1" s="1"/>
  <c r="H24" i="1"/>
  <c r="D24" i="1"/>
  <c r="C24" i="1"/>
  <c r="E24" i="1" s="1"/>
  <c r="H23" i="1"/>
  <c r="D23" i="1"/>
  <c r="C23" i="1"/>
  <c r="E23" i="1" s="1"/>
  <c r="H22" i="1"/>
  <c r="D22" i="1"/>
  <c r="C22" i="1"/>
  <c r="E22" i="1" s="1"/>
  <c r="H21" i="1"/>
  <c r="D21" i="1"/>
  <c r="C21" i="1"/>
  <c r="E21" i="1" s="1"/>
  <c r="H20" i="1"/>
  <c r="D20" i="1"/>
  <c r="C20" i="1"/>
  <c r="E20" i="1" s="1"/>
  <c r="H19" i="1"/>
  <c r="D19" i="1"/>
  <c r="C19" i="1"/>
  <c r="E19" i="1" s="1"/>
  <c r="H18" i="1"/>
  <c r="D18" i="1"/>
  <c r="D17" i="1" s="1"/>
  <c r="D16" i="1" s="1"/>
  <c r="C18" i="1"/>
  <c r="C17" i="1" s="1"/>
  <c r="C16" i="1" s="1"/>
  <c r="H17" i="1"/>
  <c r="G17" i="1"/>
  <c r="F17" i="1"/>
  <c r="F16" i="1" s="1"/>
  <c r="H16" i="1"/>
  <c r="G16" i="1"/>
  <c r="G10" i="1" s="1"/>
  <c r="G9" i="1" s="1"/>
  <c r="G65" i="1" s="1"/>
  <c r="H15" i="1"/>
  <c r="D15" i="1"/>
  <c r="C15" i="1"/>
  <c r="E15" i="1" s="1"/>
  <c r="H14" i="1"/>
  <c r="D14" i="1"/>
  <c r="C14" i="1"/>
  <c r="E14" i="1" s="1"/>
  <c r="H13" i="1"/>
  <c r="D13" i="1"/>
  <c r="C13" i="1"/>
  <c r="E13" i="1" s="1"/>
  <c r="H12" i="1"/>
  <c r="D12" i="1"/>
  <c r="C12" i="1"/>
  <c r="E12" i="1" s="1"/>
  <c r="H11" i="1"/>
  <c r="G11" i="1"/>
  <c r="F11" i="1"/>
  <c r="D11" i="1"/>
  <c r="C11" i="1"/>
  <c r="D50" i="4" l="1"/>
  <c r="D49" i="4" s="1"/>
  <c r="H12" i="4"/>
  <c r="E48" i="4"/>
  <c r="I13" i="4"/>
  <c r="J13" i="4" s="1"/>
  <c r="E8" i="4"/>
  <c r="D67" i="4"/>
  <c r="D43" i="4"/>
  <c r="D65" i="4" s="1"/>
  <c r="G14" i="4"/>
  <c r="I60" i="4"/>
  <c r="J60" i="4"/>
  <c r="I58" i="4"/>
  <c r="E57" i="4"/>
  <c r="J58" i="4"/>
  <c r="H43" i="4"/>
  <c r="H65" i="4" s="1"/>
  <c r="H20" i="4"/>
  <c r="I20" i="4" s="1"/>
  <c r="J20" i="4" s="1"/>
  <c r="I21" i="4"/>
  <c r="J21" i="4" s="1"/>
  <c r="I59" i="4"/>
  <c r="J59" i="4"/>
  <c r="F43" i="4"/>
  <c r="F65" i="4" s="1"/>
  <c r="F67" i="4" s="1"/>
  <c r="H67" i="4" s="1"/>
  <c r="E27" i="4"/>
  <c r="E26" i="4" s="1"/>
  <c r="I18" i="4"/>
  <c r="J18" i="4" s="1"/>
  <c r="H17" i="4"/>
  <c r="G8" i="4"/>
  <c r="G30" i="4" s="1"/>
  <c r="G32" i="4" s="1"/>
  <c r="F27" i="4"/>
  <c r="F17" i="4"/>
  <c r="F16" i="4" s="1"/>
  <c r="F15" i="4" s="1"/>
  <c r="F14" i="4" s="1"/>
  <c r="C63" i="4"/>
  <c r="C57" i="4"/>
  <c r="E55" i="4"/>
  <c r="C12" i="4"/>
  <c r="C11" i="4" s="1"/>
  <c r="C10" i="4" s="1"/>
  <c r="C9" i="4" s="1"/>
  <c r="C16" i="4"/>
  <c r="C15" i="4" s="1"/>
  <c r="C14" i="4" s="1"/>
  <c r="J56" i="4"/>
  <c r="C53" i="4"/>
  <c r="H22" i="4"/>
  <c r="I22" i="4" s="1"/>
  <c r="J22" i="4" s="1"/>
  <c r="E16" i="3"/>
  <c r="J17" i="3"/>
  <c r="I17" i="3"/>
  <c r="J36" i="3"/>
  <c r="I36" i="3"/>
  <c r="E35" i="3"/>
  <c r="I59" i="3"/>
  <c r="E58" i="3"/>
  <c r="I58" i="3" s="1"/>
  <c r="J21" i="3"/>
  <c r="I21" i="3"/>
  <c r="I54" i="3"/>
  <c r="J54" i="3"/>
  <c r="H15" i="3"/>
  <c r="H11" i="3" s="1"/>
  <c r="H10" i="3" s="1"/>
  <c r="F11" i="3"/>
  <c r="F10" i="3" s="1"/>
  <c r="F9" i="3" s="1"/>
  <c r="F62" i="3" s="1"/>
  <c r="I12" i="3"/>
  <c r="J12" i="3"/>
  <c r="J41" i="3"/>
  <c r="I41" i="3"/>
  <c r="I47" i="3"/>
  <c r="C9" i="3"/>
  <c r="H32" i="3"/>
  <c r="I50" i="3"/>
  <c r="J50" i="3"/>
  <c r="D62" i="3"/>
  <c r="I22" i="3"/>
  <c r="I23" i="3"/>
  <c r="E26" i="3"/>
  <c r="I42" i="3"/>
  <c r="E49" i="3"/>
  <c r="I49" i="3" s="1"/>
  <c r="J53" i="3"/>
  <c r="C58" i="3"/>
  <c r="C57" i="3" s="1"/>
  <c r="J42" i="3"/>
  <c r="I19" i="3"/>
  <c r="I13" i="3"/>
  <c r="H35" i="3"/>
  <c r="H34" i="3" s="1"/>
  <c r="H33" i="3" s="1"/>
  <c r="E39" i="3"/>
  <c r="I51" i="3"/>
  <c r="C8" i="2"/>
  <c r="C30" i="2" s="1"/>
  <c r="I15" i="2"/>
  <c r="J15" i="2"/>
  <c r="H19" i="2"/>
  <c r="H8" i="2" s="1"/>
  <c r="H30" i="2" s="1"/>
  <c r="I24" i="2"/>
  <c r="J24" i="2"/>
  <c r="E27" i="2"/>
  <c r="J28" i="2"/>
  <c r="I28" i="2"/>
  <c r="J29" i="2"/>
  <c r="I29" i="2"/>
  <c r="I20" i="2"/>
  <c r="J20" i="2"/>
  <c r="I14" i="2"/>
  <c r="J14" i="2"/>
  <c r="J16" i="2"/>
  <c r="I16" i="2"/>
  <c r="I18" i="2"/>
  <c r="J18" i="2"/>
  <c r="E13" i="2"/>
  <c r="E11" i="2"/>
  <c r="D9" i="2"/>
  <c r="D8" i="2" s="1"/>
  <c r="D30" i="2" s="1"/>
  <c r="I21" i="2"/>
  <c r="E23" i="2"/>
  <c r="J21" i="2"/>
  <c r="J32" i="1"/>
  <c r="I32" i="1"/>
  <c r="J36" i="1"/>
  <c r="I36" i="1"/>
  <c r="J61" i="1"/>
  <c r="I61" i="1"/>
  <c r="J63" i="1"/>
  <c r="I63" i="1"/>
  <c r="J20" i="1"/>
  <c r="I20" i="1"/>
  <c r="J22" i="1"/>
  <c r="I22" i="1"/>
  <c r="J24" i="1"/>
  <c r="I24" i="1"/>
  <c r="I54" i="1"/>
  <c r="E53" i="1"/>
  <c r="J54" i="1"/>
  <c r="J12" i="1"/>
  <c r="I12" i="1"/>
  <c r="E11" i="1"/>
  <c r="I14" i="1"/>
  <c r="J14" i="1"/>
  <c r="I40" i="1"/>
  <c r="J40" i="1"/>
  <c r="I42" i="1"/>
  <c r="J42" i="1"/>
  <c r="J44" i="1"/>
  <c r="I44" i="1"/>
  <c r="J47" i="1"/>
  <c r="I47" i="1"/>
  <c r="J34" i="1"/>
  <c r="I34" i="1"/>
  <c r="J27" i="1"/>
  <c r="I27" i="1"/>
  <c r="C10" i="1"/>
  <c r="C9" i="1" s="1"/>
  <c r="C65" i="1" s="1"/>
  <c r="H10" i="1"/>
  <c r="H9" i="1" s="1"/>
  <c r="H65" i="1" s="1"/>
  <c r="J31" i="1"/>
  <c r="I31" i="1"/>
  <c r="J33" i="1"/>
  <c r="I33" i="1"/>
  <c r="J35" i="1"/>
  <c r="I35" i="1"/>
  <c r="J37" i="1"/>
  <c r="I37" i="1"/>
  <c r="J62" i="1"/>
  <c r="I62" i="1"/>
  <c r="J64" i="1"/>
  <c r="I64" i="1"/>
  <c r="D10" i="1"/>
  <c r="D9" i="1" s="1"/>
  <c r="D65" i="1" s="1"/>
  <c r="F10" i="1"/>
  <c r="F9" i="1" s="1"/>
  <c r="F65" i="1" s="1"/>
  <c r="J19" i="1"/>
  <c r="I19" i="1"/>
  <c r="J21" i="1"/>
  <c r="I21" i="1"/>
  <c r="J23" i="1"/>
  <c r="I23" i="1"/>
  <c r="J25" i="1"/>
  <c r="I25" i="1"/>
  <c r="I55" i="1"/>
  <c r="J55" i="1"/>
  <c r="J13" i="1"/>
  <c r="I13" i="1"/>
  <c r="J15" i="1"/>
  <c r="I15" i="1"/>
  <c r="I39" i="1"/>
  <c r="E38" i="1"/>
  <c r="J39" i="1"/>
  <c r="I41" i="1"/>
  <c r="J41" i="1"/>
  <c r="I43" i="1"/>
  <c r="J43" i="1"/>
  <c r="J48" i="1"/>
  <c r="I48" i="1"/>
  <c r="E18" i="1"/>
  <c r="I28" i="1"/>
  <c r="E30" i="1"/>
  <c r="I45" i="1"/>
  <c r="E60" i="1"/>
  <c r="J28" i="1"/>
  <c r="J45" i="1"/>
  <c r="E51" i="1"/>
  <c r="I55" i="4" l="1"/>
  <c r="J55" i="4"/>
  <c r="I17" i="4"/>
  <c r="J17" i="4" s="1"/>
  <c r="H16" i="4"/>
  <c r="I57" i="4"/>
  <c r="J57" i="4"/>
  <c r="C52" i="4"/>
  <c r="C51" i="4" s="1"/>
  <c r="C50" i="4" s="1"/>
  <c r="C49" i="4" s="1"/>
  <c r="E53" i="4"/>
  <c r="C62" i="4"/>
  <c r="E63" i="4"/>
  <c r="E47" i="4"/>
  <c r="I48" i="4"/>
  <c r="J48" i="4"/>
  <c r="H11" i="4"/>
  <c r="I12" i="4"/>
  <c r="J12" i="4" s="1"/>
  <c r="H27" i="4"/>
  <c r="F26" i="4"/>
  <c r="F8" i="4" s="1"/>
  <c r="F30" i="4" s="1"/>
  <c r="F32" i="4" s="1"/>
  <c r="C8" i="4"/>
  <c r="C30" i="4" s="1"/>
  <c r="J35" i="3"/>
  <c r="I35" i="3"/>
  <c r="E34" i="3"/>
  <c r="I39" i="3"/>
  <c r="E38" i="3"/>
  <c r="J39" i="3"/>
  <c r="E46" i="3"/>
  <c r="E25" i="3"/>
  <c r="I26" i="3"/>
  <c r="E57" i="3"/>
  <c r="C62" i="3"/>
  <c r="H9" i="3"/>
  <c r="H62" i="3" s="1"/>
  <c r="J16" i="3"/>
  <c r="I16" i="3"/>
  <c r="E15" i="3"/>
  <c r="J13" i="2"/>
  <c r="I13" i="2"/>
  <c r="E12" i="2"/>
  <c r="I23" i="2"/>
  <c r="E22" i="2"/>
  <c r="J23" i="2"/>
  <c r="J27" i="2"/>
  <c r="I27" i="2"/>
  <c r="E26" i="2"/>
  <c r="J11" i="2"/>
  <c r="E10" i="2"/>
  <c r="I11" i="2"/>
  <c r="E29" i="1"/>
  <c r="J30" i="1"/>
  <c r="I30" i="1"/>
  <c r="I53" i="1"/>
  <c r="J53" i="1"/>
  <c r="I60" i="1"/>
  <c r="E59" i="1"/>
  <c r="I38" i="1"/>
  <c r="J38" i="1"/>
  <c r="J51" i="1"/>
  <c r="I51" i="1"/>
  <c r="E50" i="1"/>
  <c r="E17" i="1"/>
  <c r="J18" i="1"/>
  <c r="I18" i="1"/>
  <c r="I11" i="1"/>
  <c r="J11" i="1"/>
  <c r="C32" i="4" l="1"/>
  <c r="E30" i="4"/>
  <c r="E32" i="4" s="1"/>
  <c r="E62" i="4"/>
  <c r="C61" i="4"/>
  <c r="E46" i="4"/>
  <c r="J47" i="4"/>
  <c r="I47" i="4"/>
  <c r="I27" i="4"/>
  <c r="J27" i="4" s="1"/>
  <c r="H26" i="4"/>
  <c r="I26" i="4" s="1"/>
  <c r="J26" i="4" s="1"/>
  <c r="I63" i="4"/>
  <c r="J63" i="4"/>
  <c r="H15" i="4"/>
  <c r="I16" i="4"/>
  <c r="J16" i="4" s="1"/>
  <c r="I11" i="4"/>
  <c r="J11" i="4" s="1"/>
  <c r="H10" i="4"/>
  <c r="I53" i="4"/>
  <c r="E52" i="4"/>
  <c r="C43" i="4"/>
  <c r="C65" i="4" s="1"/>
  <c r="C67" i="4" s="1"/>
  <c r="I38" i="3"/>
  <c r="J38" i="3"/>
  <c r="I57" i="3"/>
  <c r="I15" i="3"/>
  <c r="J15" i="3"/>
  <c r="E11" i="3"/>
  <c r="J34" i="3"/>
  <c r="I34" i="3"/>
  <c r="E33" i="3"/>
  <c r="I25" i="3"/>
  <c r="E24" i="3"/>
  <c r="I24" i="3" s="1"/>
  <c r="I46" i="3"/>
  <c r="E45" i="3"/>
  <c r="J26" i="2"/>
  <c r="I26" i="2"/>
  <c r="I12" i="2"/>
  <c r="J12" i="2"/>
  <c r="J10" i="2"/>
  <c r="I10" i="2"/>
  <c r="E9" i="2"/>
  <c r="I22" i="2"/>
  <c r="J22" i="2"/>
  <c r="E19" i="2"/>
  <c r="J17" i="1"/>
  <c r="I17" i="1"/>
  <c r="E16" i="1"/>
  <c r="J59" i="1"/>
  <c r="I59" i="1"/>
  <c r="E58" i="1"/>
  <c r="J29" i="1"/>
  <c r="I29" i="1"/>
  <c r="E26" i="1"/>
  <c r="J50" i="1"/>
  <c r="I50" i="1"/>
  <c r="E49" i="1"/>
  <c r="I15" i="4" l="1"/>
  <c r="J15" i="4" s="1"/>
  <c r="H14" i="4"/>
  <c r="I14" i="4" s="1"/>
  <c r="J14" i="4" s="1"/>
  <c r="I10" i="4"/>
  <c r="J10" i="4" s="1"/>
  <c r="H9" i="4"/>
  <c r="E51" i="4"/>
  <c r="I52" i="4"/>
  <c r="E45" i="4"/>
  <c r="I46" i="4"/>
  <c r="J46" i="4"/>
  <c r="E61" i="4"/>
  <c r="I62" i="4"/>
  <c r="J62" i="4"/>
  <c r="J33" i="3"/>
  <c r="I33" i="3"/>
  <c r="E32" i="3"/>
  <c r="I45" i="3"/>
  <c r="E44" i="3"/>
  <c r="J45" i="3"/>
  <c r="J11" i="3"/>
  <c r="I11" i="3"/>
  <c r="E10" i="3"/>
  <c r="J19" i="2"/>
  <c r="I19" i="2"/>
  <c r="J9" i="2"/>
  <c r="I9" i="2"/>
  <c r="E8" i="2"/>
  <c r="I26" i="1"/>
  <c r="J26" i="1"/>
  <c r="J58" i="1"/>
  <c r="I58" i="1"/>
  <c r="E57" i="1"/>
  <c r="J16" i="1"/>
  <c r="I16" i="1"/>
  <c r="E10" i="1"/>
  <c r="J49" i="1"/>
  <c r="I49" i="1"/>
  <c r="I51" i="4" l="1"/>
  <c r="E50" i="4"/>
  <c r="J51" i="4"/>
  <c r="J61" i="4"/>
  <c r="I61" i="4"/>
  <c r="H8" i="4"/>
  <c r="I9" i="4"/>
  <c r="J9" i="4" s="1"/>
  <c r="E44" i="4"/>
  <c r="I45" i="4"/>
  <c r="J45" i="4"/>
  <c r="J44" i="3"/>
  <c r="I44" i="3"/>
  <c r="I10" i="3"/>
  <c r="E9" i="3"/>
  <c r="J10" i="3"/>
  <c r="J32" i="3"/>
  <c r="I32" i="3"/>
  <c r="J8" i="2"/>
  <c r="E30" i="2"/>
  <c r="I8" i="2"/>
  <c r="J57" i="1"/>
  <c r="I57" i="1"/>
  <c r="J10" i="1"/>
  <c r="I10" i="1"/>
  <c r="E9" i="1"/>
  <c r="I8" i="4" l="1"/>
  <c r="J8" i="4" s="1"/>
  <c r="H30" i="4"/>
  <c r="I44" i="4"/>
  <c r="J44" i="4"/>
  <c r="E49" i="4"/>
  <c r="I50" i="4"/>
  <c r="J50" i="4"/>
  <c r="I9" i="3"/>
  <c r="J9" i="3"/>
  <c r="E62" i="3"/>
  <c r="J30" i="2"/>
  <c r="I30" i="2"/>
  <c r="J9" i="1"/>
  <c r="E65" i="1"/>
  <c r="I9" i="1"/>
  <c r="I49" i="4" l="1"/>
  <c r="J49" i="4"/>
  <c r="E43" i="4"/>
  <c r="I30" i="4"/>
  <c r="J30" i="4" s="1"/>
  <c r="H32" i="4"/>
  <c r="I32" i="4" s="1"/>
  <c r="J32" i="4" s="1"/>
  <c r="J62" i="3"/>
  <c r="I62" i="3"/>
  <c r="I65" i="1"/>
  <c r="J65" i="1"/>
  <c r="I43" i="4" l="1"/>
  <c r="J43" i="4"/>
  <c r="E65" i="4"/>
  <c r="I65" i="4" l="1"/>
  <c r="J65" i="4"/>
  <c r="E67" i="4"/>
  <c r="I67" i="4" l="1"/>
  <c r="J67" i="4"/>
</calcChain>
</file>

<file path=xl/sharedStrings.xml><?xml version="1.0" encoding="utf-8"?>
<sst xmlns="http://schemas.openxmlformats.org/spreadsheetml/2006/main" count="404" uniqueCount="154">
  <si>
    <t>I</t>
  </si>
  <si>
    <t xml:space="preserve"> CUADRO No.2</t>
  </si>
  <si>
    <t>INGRESOS FISCALES COMPARADOS POR PARTIDAS, DIRECCION GENERAL DE IMPUESTOS INTERNOS</t>
  </si>
  <si>
    <t>ENERO-FEBRERO 2026/PRESUPUESTO 2026</t>
  </si>
  <si>
    <t xml:space="preserve">(En millones RD$) 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</si>
  <si>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</si>
  <si>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</si>
  <si>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</si>
  <si>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</si>
  <si>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</si>
  <si>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</si>
  <si>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</si>
  <si>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</si>
  <si>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</si>
  <si>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</si>
  <si>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</si>
  <si>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</si>
  <si>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</si>
  <si>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</si>
  <si>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</si>
  <si>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</si>
  <si>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</si>
  <si>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</si>
  <si>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</si>
  <si>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</si>
  <si>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</si>
  <si>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</si>
  <si>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</si>
  <si>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</si>
  <si>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</si>
  <si>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</si>
  <si>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</si>
  <si>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</si>
  <si>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</si>
  <si>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</si>
  <si>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</si>
  <si>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</si>
  <si>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</si>
  <si>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</si>
  <si>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</si>
  <si>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</si>
  <si>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</si>
  <si>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</si>
  <si>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</si>
  <si>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</si>
  <si>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</si>
  <si>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</si>
  <si>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</si>
  <si>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</si>
  <si>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</si>
  <si>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</si>
  <si>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</si>
  <si>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</si>
  <si>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</si>
  <si>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</si>
  <si>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</si>
  <si>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</si>
  <si>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</si>
  <si>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</si>
  <si>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</si>
  <si>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</si>
  <si>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</si>
  <si>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</si>
  <si>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</si>
  <si>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</si>
  <si>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</si>
  <si>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</si>
  <si>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>FUENTE: Elaborado por la Direción de Política Tributaria (DPT) del Viceministerio de Política Tributaria del Ministerio de Hacienda y Economía,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</si>
  <si>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</si>
  <si>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</si>
  <si>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</si>
  <si>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</si>
  <si>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</si>
  <si>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</si>
  <si>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</si>
  <si>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</si>
  <si>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</si>
  <si>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</si>
  <si>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</si>
  <si>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</si>
  <si>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</si>
  <si>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</si>
  <si>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</si>
  <si>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</si>
  <si>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</si>
  <si>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</si>
  <si>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</si>
  <si>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</si>
  <si>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>CUADRO No.4</t>
  </si>
  <si>
    <t xml:space="preserve"> INGRESOS FISCALES COMPARADOS  POR PARTIDAS, TESORERÍA NACIONAL</t>
  </si>
  <si>
    <t>ENERO - FEBRERO 2026/PRESUPUESTO 2026</t>
  </si>
  <si>
    <t xml:space="preserve">(En millones de RD$) </t>
  </si>
  <si>
    <t>RECAUDADO2026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</si>
  <si>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</si>
  <si>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</si>
  <si>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</si>
  <si>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</si>
  <si>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</si>
  <si>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</si>
  <si>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</si>
  <si>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</si>
  <si>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>- Contribución Social</t>
  </si>
  <si>
    <t>- Contribuciones varias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</si>
  <si>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</si>
  <si>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</si>
  <si>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</si>
  <si>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</si>
  <si>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</si>
  <si>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</si>
  <si>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</si>
  <si>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</si>
  <si>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</si>
  <si>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</si>
  <si>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</si>
  <si>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</si>
  <si>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</si>
  <si>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</si>
  <si>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</si>
  <si>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</si>
  <si>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</si>
  <si>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</si>
  <si>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 Dividendos termoeléctrica punta catalina</t>
  </si>
  <si>
    <t xml:space="preserve">- Otros Dividendos </t>
  </si>
  <si>
    <t xml:space="preserve">- Intereses </t>
  </si>
  <si>
    <t>- Intereses por Colocación de Inversiones Financieras</t>
  </si>
  <si>
    <t>- 2124 Fondo de Estabilización y Compensación de los Precios de los Combustibles (FECOPECO)</t>
  </si>
  <si>
    <t>- 2156-Fondo Especial de Bienes Decomisados y Extinguidos (FEBIDE) (LEY NO.60-23)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</si>
  <si>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</si>
  <si>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</si>
  <si>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</si>
  <si>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</si>
  <si>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</si>
  <si>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</si>
  <si>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</si>
  <si>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</si>
  <si>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</si>
  <si>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(1) Cifras sujetas a rectificación.  Incluye los dólares convertidos a la tasa oficial.  </t>
  </si>
  <si>
    <t>FUENTE: Elaborado por la Direción General de Polí ítica y Legislación Tributaria (DGPLT) del Ministerio de Hacienda, con los datos del Sistema Integrado de Gestión Financiera (SIGEF), Informe de Ejecución de Ingresos.</t>
  </si>
  <si>
    <t xml:space="preserve"> Incremento de disponibilidades (devolución de recursos a la CUT años anteriores)</t>
  </si>
  <si>
    <t>Recursos de Captación Directa de la Procuradoria General de la República ( multas de tránsito)</t>
  </si>
  <si>
    <t xml:space="preserve">- Otros registros contratos y cobros </t>
  </si>
  <si>
    <t>- Recursos de Captación Directa por Prestación de Servicios (MIVHED), Ley No.160-21</t>
  </si>
  <si>
    <t xml:space="preserve"> - Recursos de Captación Directa para el Fomento y Desarrollo del Gas Natural en el Parque vehicular</t>
  </si>
  <si>
    <t>- Ingresos de las Inst. Centralizadas en Servicios en la CUT</t>
  </si>
  <si>
    <t>- Ingresos de las Inst. Centralizadas en mercancías en la CUT</t>
  </si>
  <si>
    <t>- Recursos de captación directa del programa PROMESE CAL ( D. No. 308-97)</t>
  </si>
  <si>
    <t>- Recursos de Captación Directa del Ministerio de Interior y Policia</t>
  </si>
  <si>
    <t>Diferencia</t>
  </si>
  <si>
    <t>VARIACION</t>
  </si>
  <si>
    <t>(En millones de RD$)</t>
  </si>
  <si>
    <t xml:space="preserve"> INGRESOS FISCALES COMPARADOS  POR PARTIDAS, RECAUDACIONES DIRECTAS DE LAS INSTITUCIONES CENTRALIZADAS EN LA CUT</t>
  </si>
  <si>
    <t>- Recursos de Captación Directa de la Procuradoria General de la República ( multas de tránsito)</t>
  </si>
  <si>
    <t>Abs.</t>
  </si>
  <si>
    <t>ENERO-FEBRERO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</si>
</sst>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8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i/>
      <sz val="12"/>
      <color indexed="8"/>
      <name val="Gotham"/>
    </font>
    <font>
      <sz val="10"/>
      <color theme="0"/>
      <name val="Gotham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  <font>
      <b/>
      <sz val="9"/>
      <name val="Gotham"/>
    </font>
    <font>
      <sz val="7"/>
      <color indexed="8"/>
      <name val="Gotham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</cellStyleXfs>
  <cellXfs count="235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/>
    </xf>
    <xf numFmtId="165" fontId="8" fillId="0" borderId="7" xfId="3" applyNumberFormat="1" applyFont="1" applyBorder="1"/>
    <xf numFmtId="165" fontId="8" fillId="0" borderId="7" xfId="1" applyNumberFormat="1" applyFont="1" applyFill="1" applyBorder="1"/>
    <xf numFmtId="165" fontId="8" fillId="0" borderId="7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8" xfId="4" applyFont="1" applyBorder="1"/>
    <xf numFmtId="165" fontId="8" fillId="0" borderId="8" xfId="4" applyNumberFormat="1" applyFont="1" applyBorder="1"/>
    <xf numFmtId="165" fontId="8" fillId="0" borderId="8" xfId="1" applyNumberFormat="1" applyFont="1" applyFill="1" applyBorder="1" applyProtection="1"/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8" xfId="1" applyNumberFormat="1" applyFont="1" applyFill="1" applyBorder="1" applyAlignment="1" applyProtection="1">
      <alignment horizontal="right" indent="1"/>
    </xf>
    <xf numFmtId="165" fontId="8" fillId="0" borderId="9" xfId="4" applyNumberFormat="1" applyFont="1" applyBorder="1"/>
    <xf numFmtId="165" fontId="8" fillId="0" borderId="8" xfId="1" applyNumberFormat="1" applyFont="1" applyFill="1" applyBorder="1" applyAlignment="1" applyProtection="1"/>
    <xf numFmtId="166" fontId="1" fillId="0" borderId="0" xfId="1" applyNumberFormat="1"/>
    <xf numFmtId="49" fontId="10" fillId="0" borderId="8" xfId="5" applyNumberFormat="1" applyFont="1" applyBorder="1" applyAlignment="1">
      <alignment horizontal="left" indent="1"/>
    </xf>
    <xf numFmtId="165" fontId="10" fillId="0" borderId="8" xfId="4" applyNumberFormat="1" applyFont="1" applyBorder="1"/>
    <xf numFmtId="165" fontId="10" fillId="0" borderId="9" xfId="4" applyNumberFormat="1" applyFont="1" applyBorder="1"/>
    <xf numFmtId="165" fontId="10" fillId="0" borderId="8" xfId="1" applyNumberFormat="1" applyFont="1" applyFill="1" applyBorder="1" applyAlignment="1" applyProtection="1"/>
    <xf numFmtId="165" fontId="10" fillId="0" borderId="9" xfId="1" applyNumberFormat="1" applyFont="1" applyFill="1" applyBorder="1" applyAlignment="1" applyProtection="1">
      <alignment horizontal="right" indent="1"/>
    </xf>
    <xf numFmtId="165" fontId="10" fillId="0" borderId="8" xfId="1" applyNumberFormat="1" applyFont="1" applyFill="1" applyBorder="1" applyAlignment="1" applyProtection="1">
      <alignment horizontal="right" indent="1"/>
    </xf>
    <xf numFmtId="49" fontId="8" fillId="0" borderId="8" xfId="4" applyNumberFormat="1" applyFont="1" applyBorder="1" applyAlignment="1">
      <alignment horizontal="left" indent="1"/>
    </xf>
    <xf numFmtId="49" fontId="10" fillId="0" borderId="8" xfId="5" applyNumberFormat="1" applyFont="1" applyBorder="1" applyAlignment="1">
      <alignment horizontal="left" indent="2"/>
    </xf>
    <xf numFmtId="165" fontId="10" fillId="0" borderId="8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8" xfId="2" applyNumberFormat="1" applyFont="1" applyBorder="1" applyAlignment="1">
      <alignment horizontal="left" indent="2"/>
    </xf>
    <xf numFmtId="49" fontId="10" fillId="0" borderId="8" xfId="4" applyNumberFormat="1" applyFont="1" applyBorder="1" applyAlignment="1">
      <alignment horizontal="left" indent="2"/>
    </xf>
    <xf numFmtId="0" fontId="8" fillId="0" borderId="8" xfId="4" applyFont="1" applyBorder="1" applyAlignment="1">
      <alignment horizontal="left" indent="1"/>
    </xf>
    <xf numFmtId="49" fontId="10" fillId="0" borderId="8" xfId="6" applyNumberFormat="1" applyFont="1" applyBorder="1" applyAlignment="1">
      <alignment horizontal="left" indent="2"/>
    </xf>
    <xf numFmtId="165" fontId="8" fillId="0" borderId="9" xfId="1" applyNumberFormat="1" applyFont="1" applyFill="1" applyBorder="1" applyProtection="1"/>
    <xf numFmtId="0" fontId="12" fillId="0" borderId="8" xfId="2" applyFont="1" applyBorder="1"/>
    <xf numFmtId="43" fontId="10" fillId="0" borderId="8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8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8" xfId="1" applyFont="1" applyFill="1" applyBorder="1" applyAlignment="1" applyProtection="1">
      <alignment horizontal="right" indent="1"/>
    </xf>
    <xf numFmtId="49" fontId="8" fillId="0" borderId="8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5" xfId="4" applyFont="1" applyFill="1" applyBorder="1" applyAlignment="1">
      <alignment horizontal="left" vertical="center"/>
    </xf>
    <xf numFmtId="165" fontId="7" fillId="2" borderId="5" xfId="4" applyNumberFormat="1" applyFont="1" applyFill="1" applyBorder="1" applyAlignment="1">
      <alignment vertical="center"/>
    </xf>
    <xf numFmtId="165" fontId="7" fillId="2" borderId="5" xfId="1" applyNumberFormat="1" applyFont="1" applyFill="1" applyBorder="1" applyAlignment="1" applyProtection="1">
      <alignment horizontal="right" vertical="center" indent="1"/>
    </xf>
    <xf numFmtId="165" fontId="17" fillId="0" borderId="0" xfId="2" applyNumberFormat="1" applyFont="1"/>
    <xf numFmtId="165" fontId="8" fillId="0" borderId="0" xfId="4" applyNumberFormat="1" applyFont="1" applyAlignment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0" fontId="3" fillId="0" borderId="0" xfId="2" applyFont="1" applyAlignment="1">
      <alignment horizontal="center"/>
    </xf>
    <xf numFmtId="0" fontId="25" fillId="0" borderId="0" xfId="2" applyFont="1"/>
    <xf numFmtId="0" fontId="4" fillId="0" borderId="0" xfId="2" applyFont="1" applyAlignment="1">
      <alignment horizontal="center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2" applyFont="1"/>
    <xf numFmtId="164" fontId="7" fillId="2" borderId="4" xfId="1" applyNumberFormat="1" applyFont="1" applyFill="1" applyBorder="1" applyAlignment="1" applyProtection="1">
      <alignment horizontal="center" vertical="center" wrapText="1"/>
    </xf>
    <xf numFmtId="39" fontId="8" fillId="0" borderId="8" xfId="8" applyFont="1" applyBorder="1"/>
    <xf numFmtId="165" fontId="8" fillId="0" borderId="7" xfId="4" applyNumberFormat="1" applyFont="1" applyBorder="1"/>
    <xf numFmtId="165" fontId="8" fillId="0" borderId="7" xfId="4" applyNumberFormat="1" applyFont="1" applyBorder="1" applyAlignment="1">
      <alignment horizontal="right" indent="1"/>
    </xf>
    <xf numFmtId="165" fontId="8" fillId="0" borderId="9" xfId="4" applyNumberFormat="1" applyFont="1" applyBorder="1" applyAlignment="1">
      <alignment horizontal="right" indent="1"/>
    </xf>
    <xf numFmtId="165" fontId="10" fillId="0" borderId="0" xfId="2" applyNumberFormat="1" applyFont="1"/>
    <xf numFmtId="49" fontId="8" fillId="0" borderId="8" xfId="8" applyNumberFormat="1" applyFont="1" applyBorder="1"/>
    <xf numFmtId="165" fontId="8" fillId="0" borderId="8" xfId="4" applyNumberFormat="1" applyFont="1" applyBorder="1" applyAlignment="1">
      <alignment horizontal="right" indent="1"/>
    </xf>
    <xf numFmtId="49" fontId="8" fillId="0" borderId="8" xfId="8" applyNumberFormat="1" applyFont="1" applyBorder="1" applyAlignment="1">
      <alignment horizontal="left" indent="1"/>
    </xf>
    <xf numFmtId="0" fontId="19" fillId="0" borderId="8" xfId="4" applyFont="1" applyBorder="1" applyAlignment="1">
      <alignment horizontal="left" indent="2"/>
    </xf>
    <xf numFmtId="165" fontId="19" fillId="0" borderId="8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/>
    </xf>
    <xf numFmtId="165" fontId="19" fillId="0" borderId="9" xfId="4" applyNumberFormat="1" applyFont="1" applyBorder="1" applyAlignment="1">
      <alignment horizontal="right" indent="1"/>
    </xf>
    <xf numFmtId="165" fontId="12" fillId="0" borderId="8" xfId="4" applyNumberFormat="1" applyFont="1" applyBorder="1" applyAlignment="1">
      <alignment horizontal="right"/>
    </xf>
    <xf numFmtId="165" fontId="12" fillId="0" borderId="8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 indent="1"/>
    </xf>
    <xf numFmtId="49" fontId="10" fillId="0" borderId="8" xfId="8" applyNumberFormat="1" applyFont="1" applyBorder="1" applyAlignment="1">
      <alignment horizontal="left" indent="2"/>
    </xf>
    <xf numFmtId="43" fontId="19" fillId="0" borderId="9" xfId="1" applyFont="1" applyFill="1" applyBorder="1" applyAlignment="1" applyProtection="1">
      <alignment horizontal="right" indent="1"/>
    </xf>
    <xf numFmtId="165" fontId="8" fillId="0" borderId="8" xfId="8" applyNumberFormat="1" applyFont="1" applyBorder="1" applyAlignment="1">
      <alignment horizontal="left" indent="1"/>
    </xf>
    <xf numFmtId="165" fontId="12" fillId="0" borderId="9" xfId="4" applyNumberFormat="1" applyFont="1" applyBorder="1" applyAlignment="1">
      <alignment horizontal="right"/>
    </xf>
    <xf numFmtId="49" fontId="19" fillId="0" borderId="8" xfId="4" applyNumberFormat="1" applyFont="1" applyBorder="1" applyAlignment="1">
      <alignment horizontal="left" indent="2"/>
    </xf>
    <xf numFmtId="49" fontId="12" fillId="0" borderId="8" xfId="4" applyNumberFormat="1" applyFont="1" applyBorder="1" applyAlignment="1">
      <alignment horizontal="left"/>
    </xf>
    <xf numFmtId="165" fontId="8" fillId="0" borderId="0" xfId="2" applyNumberFormat="1" applyFont="1"/>
    <xf numFmtId="39" fontId="8" fillId="0" borderId="8" xfId="8" applyFont="1" applyBorder="1" applyAlignment="1">
      <alignment horizontal="left" indent="1"/>
    </xf>
    <xf numFmtId="39" fontId="10" fillId="0" borderId="8" xfId="8" applyFont="1" applyBorder="1" applyAlignment="1">
      <alignment horizontal="left" indent="2"/>
    </xf>
    <xf numFmtId="165" fontId="7" fillId="2" borderId="5" xfId="4" applyNumberFormat="1" applyFont="1" applyFill="1" applyBorder="1" applyAlignment="1">
      <alignment horizontal="right" vertical="center" indent="1"/>
    </xf>
    <xf numFmtId="165" fontId="7" fillId="2" borderId="10" xfId="4" applyNumberFormat="1" applyFont="1" applyFill="1" applyBorder="1" applyAlignment="1">
      <alignment horizontal="right" vertical="center" indent="1"/>
    </xf>
    <xf numFmtId="0" fontId="26" fillId="0" borderId="0" xfId="2" applyFont="1"/>
    <xf numFmtId="43" fontId="1" fillId="0" borderId="0" xfId="1" applyFont="1"/>
    <xf numFmtId="0" fontId="27" fillId="0" borderId="0" xfId="2" applyFont="1"/>
    <xf numFmtId="165" fontId="23" fillId="0" borderId="0" xfId="2" applyNumberFormat="1" applyFont="1"/>
    <xf numFmtId="167" fontId="19" fillId="0" borderId="0" xfId="2" applyNumberFormat="1" applyFont="1"/>
    <xf numFmtId="43" fontId="19" fillId="0" borderId="0" xfId="1" applyFont="1" applyFill="1" applyBorder="1"/>
    <xf numFmtId="0" fontId="1" fillId="3" borderId="0" xfId="2" applyFill="1"/>
    <xf numFmtId="0" fontId="28" fillId="0" borderId="0" xfId="2" applyFont="1" applyAlignment="1">
      <alignment horizontal="center"/>
    </xf>
    <xf numFmtId="0" fontId="29" fillId="0" borderId="0" xfId="2" applyFont="1"/>
    <xf numFmtId="0" fontId="29" fillId="3" borderId="0" xfId="2" applyFont="1" applyFill="1"/>
    <xf numFmtId="0" fontId="29" fillId="0" borderId="0" xfId="2" applyFont="1" applyAlignment="1">
      <alignment horizontal="center"/>
    </xf>
    <xf numFmtId="0" fontId="27" fillId="3" borderId="0" xfId="2" applyFont="1" applyFill="1"/>
    <xf numFmtId="0" fontId="7" fillId="2" borderId="8" xfId="2" applyFont="1" applyFill="1" applyBorder="1" applyAlignment="1">
      <alignment horizontal="center" vertical="center"/>
    </xf>
    <xf numFmtId="0" fontId="30" fillId="2" borderId="5" xfId="4" applyFont="1" applyFill="1" applyBorder="1" applyAlignment="1">
      <alignment horizontal="center" vertical="center"/>
    </xf>
    <xf numFmtId="0" fontId="12" fillId="0" borderId="7" xfId="2" applyFont="1" applyBorder="1" applyAlignment="1">
      <alignment horizontal="left" vertical="center"/>
    </xf>
    <xf numFmtId="43" fontId="1" fillId="3" borderId="0" xfId="1" applyFont="1" applyFill="1"/>
    <xf numFmtId="165" fontId="1" fillId="3" borderId="0" xfId="2" applyNumberFormat="1" applyFill="1"/>
    <xf numFmtId="49" fontId="8" fillId="0" borderId="8" xfId="2" applyNumberFormat="1" applyFont="1" applyBorder="1"/>
    <xf numFmtId="165" fontId="8" fillId="3" borderId="9" xfId="4" applyNumberFormat="1" applyFont="1" applyFill="1" applyBorder="1"/>
    <xf numFmtId="49" fontId="8" fillId="0" borderId="8" xfId="2" applyNumberFormat="1" applyFont="1" applyBorder="1" applyAlignment="1">
      <alignment horizontal="left" indent="1"/>
    </xf>
    <xf numFmtId="165" fontId="8" fillId="3" borderId="8" xfId="4" applyNumberFormat="1" applyFont="1" applyFill="1" applyBorder="1"/>
    <xf numFmtId="0" fontId="10" fillId="0" borderId="8" xfId="2" applyFont="1" applyBorder="1" applyAlignment="1">
      <alignment horizontal="left" indent="2"/>
    </xf>
    <xf numFmtId="165" fontId="10" fillId="3" borderId="9" xfId="4" applyNumberFormat="1" applyFont="1" applyFill="1" applyBorder="1"/>
    <xf numFmtId="0" fontId="10" fillId="3" borderId="8" xfId="2" applyFont="1" applyFill="1" applyBorder="1" applyAlignment="1">
      <alignment horizontal="left" indent="2"/>
    </xf>
    <xf numFmtId="49" fontId="8" fillId="0" borderId="8" xfId="2" applyNumberFormat="1" applyFont="1" applyBorder="1" applyAlignment="1">
      <alignment horizontal="left" indent="2"/>
    </xf>
    <xf numFmtId="165" fontId="10" fillId="0" borderId="8" xfId="2" applyNumberFormat="1" applyFont="1" applyBorder="1" applyAlignment="1">
      <alignment horizontal="left" indent="4"/>
    </xf>
    <xf numFmtId="43" fontId="10" fillId="0" borderId="9" xfId="1" applyFont="1" applyBorder="1"/>
    <xf numFmtId="43" fontId="10" fillId="0" borderId="9" xfId="1" applyFont="1" applyFill="1" applyBorder="1" applyProtection="1"/>
    <xf numFmtId="49" fontId="8" fillId="0" borderId="8" xfId="3" applyNumberFormat="1" applyFont="1" applyBorder="1" applyAlignment="1">
      <alignment horizontal="left"/>
    </xf>
    <xf numFmtId="49" fontId="10" fillId="0" borderId="8" xfId="3" applyNumberFormat="1" applyFont="1" applyBorder="1" applyAlignment="1">
      <alignment horizontal="left" indent="1"/>
    </xf>
    <xf numFmtId="49" fontId="8" fillId="0" borderId="8" xfId="2" applyNumberFormat="1" applyFont="1" applyBorder="1" applyAlignment="1">
      <alignment horizontal="left"/>
    </xf>
    <xf numFmtId="43" fontId="8" fillId="0" borderId="8" xfId="1" applyFont="1" applyBorder="1"/>
    <xf numFmtId="43" fontId="8" fillId="0" borderId="9" xfId="1" applyFont="1" applyBorder="1"/>
    <xf numFmtId="49" fontId="8" fillId="0" borderId="8" xfId="3" applyNumberFormat="1" applyFont="1" applyBorder="1" applyAlignment="1">
      <alignment horizontal="left" indent="1"/>
    </xf>
    <xf numFmtId="49" fontId="10" fillId="3" borderId="8" xfId="4" applyNumberFormat="1" applyFont="1" applyFill="1" applyBorder="1" applyAlignment="1">
      <alignment horizontal="left" indent="2"/>
    </xf>
    <xf numFmtId="165" fontId="10" fillId="3" borderId="8" xfId="4" applyNumberFormat="1" applyFont="1" applyFill="1" applyBorder="1"/>
    <xf numFmtId="43" fontId="10" fillId="3" borderId="9" xfId="1" applyFont="1" applyFill="1" applyBorder="1"/>
    <xf numFmtId="49" fontId="8" fillId="0" borderId="8" xfId="2" applyNumberFormat="1" applyFont="1" applyBorder="1" applyAlignment="1">
      <alignment horizontal="left" indent="3"/>
    </xf>
    <xf numFmtId="49" fontId="10" fillId="3" borderId="8" xfId="2" applyNumberFormat="1" applyFont="1" applyFill="1" applyBorder="1" applyAlignment="1">
      <alignment horizontal="left" indent="4"/>
    </xf>
    <xf numFmtId="49" fontId="10" fillId="3" borderId="8" xfId="3" applyNumberFormat="1" applyFont="1" applyFill="1" applyBorder="1" applyAlignment="1">
      <alignment horizontal="left" indent="5"/>
    </xf>
    <xf numFmtId="49" fontId="8" fillId="3" borderId="8" xfId="2" applyNumberFormat="1" applyFont="1" applyFill="1" applyBorder="1" applyAlignment="1">
      <alignment horizontal="left" indent="3"/>
    </xf>
    <xf numFmtId="49" fontId="8" fillId="3" borderId="8" xfId="2" applyNumberFormat="1" applyFont="1" applyFill="1" applyBorder="1" applyAlignment="1">
      <alignment horizontal="left"/>
    </xf>
    <xf numFmtId="49" fontId="8" fillId="3" borderId="8" xfId="2" applyNumberFormat="1" applyFont="1" applyFill="1" applyBorder="1"/>
    <xf numFmtId="49" fontId="8" fillId="3" borderId="8" xfId="2" applyNumberFormat="1" applyFont="1" applyFill="1" applyBorder="1" applyAlignment="1">
      <alignment horizontal="left" vertical="center" indent="1"/>
    </xf>
    <xf numFmtId="164" fontId="8" fillId="0" borderId="9" xfId="1" applyNumberFormat="1" applyFont="1" applyBorder="1"/>
    <xf numFmtId="49" fontId="10" fillId="3" borderId="8" xfId="2" applyNumberFormat="1" applyFont="1" applyFill="1" applyBorder="1" applyAlignment="1">
      <alignment horizontal="left" indent="2"/>
    </xf>
    <xf numFmtId="164" fontId="10" fillId="0" borderId="9" xfId="1" applyNumberFormat="1" applyFont="1" applyBorder="1"/>
    <xf numFmtId="43" fontId="0" fillId="3" borderId="0" xfId="1" applyFont="1" applyFill="1"/>
    <xf numFmtId="49" fontId="8" fillId="3" borderId="8" xfId="2" applyNumberFormat="1" applyFont="1" applyFill="1" applyBorder="1" applyAlignment="1">
      <alignment horizontal="left" indent="1"/>
    </xf>
    <xf numFmtId="165" fontId="19" fillId="0" borderId="8" xfId="2" applyNumberFormat="1" applyFont="1" applyBorder="1"/>
    <xf numFmtId="165" fontId="12" fillId="0" borderId="8" xfId="2" applyNumberFormat="1" applyFont="1" applyBorder="1"/>
    <xf numFmtId="165" fontId="12" fillId="0" borderId="8" xfId="4" applyNumberFormat="1" applyFont="1" applyBorder="1"/>
    <xf numFmtId="49" fontId="31" fillId="3" borderId="8" xfId="2" applyNumberFormat="1" applyFont="1" applyFill="1" applyBorder="1" applyAlignment="1">
      <alignment horizontal="left" indent="1"/>
    </xf>
    <xf numFmtId="165" fontId="31" fillId="0" borderId="8" xfId="4" applyNumberFormat="1" applyFont="1" applyBorder="1"/>
    <xf numFmtId="165" fontId="31" fillId="3" borderId="8" xfId="4" applyNumberFormat="1" applyFont="1" applyFill="1" applyBorder="1"/>
    <xf numFmtId="49" fontId="10" fillId="3" borderId="8" xfId="3" applyNumberFormat="1" applyFont="1" applyFill="1" applyBorder="1" applyAlignment="1">
      <alignment horizontal="left" indent="2"/>
    </xf>
    <xf numFmtId="49" fontId="10" fillId="0" borderId="8" xfId="2" applyNumberFormat="1" applyFont="1" applyBorder="1" applyAlignment="1">
      <alignment horizontal="left" indent="1"/>
    </xf>
    <xf numFmtId="49" fontId="7" fillId="2" borderId="5" xfId="2" applyNumberFormat="1" applyFont="1" applyFill="1" applyBorder="1" applyAlignment="1">
      <alignment horizontal="left" vertical="center"/>
    </xf>
    <xf numFmtId="165" fontId="7" fillId="2" borderId="10" xfId="4" applyNumberFormat="1" applyFont="1" applyFill="1" applyBorder="1" applyAlignment="1">
      <alignment vertical="center"/>
    </xf>
    <xf numFmtId="168" fontId="1" fillId="3" borderId="0" xfId="2" applyNumberFormat="1" applyFill="1"/>
    <xf numFmtId="165" fontId="8" fillId="0" borderId="0" xfId="4" applyNumberFormat="1" applyFont="1"/>
    <xf numFmtId="165" fontId="20" fillId="3" borderId="0" xfId="2" applyNumberFormat="1" applyFont="1" applyFill="1"/>
    <xf numFmtId="165" fontId="10" fillId="3" borderId="0" xfId="2" applyNumberFormat="1" applyFont="1" applyFill="1"/>
    <xf numFmtId="164" fontId="1" fillId="3" borderId="0" xfId="1" applyNumberFormat="1" applyFont="1" applyFill="1"/>
    <xf numFmtId="0" fontId="19" fillId="0" borderId="0" xfId="2" applyFont="1" applyAlignment="1">
      <alignment horizontal="center"/>
    </xf>
    <xf numFmtId="164" fontId="19" fillId="0" borderId="0" xfId="1" applyNumberFormat="1" applyFont="1" applyBorder="1"/>
    <xf numFmtId="164" fontId="33" fillId="0" borderId="0" xfId="1" applyNumberFormat="1" applyFont="1" applyFill="1" applyBorder="1"/>
    <xf numFmtId="165" fontId="34" fillId="0" borderId="0" xfId="2" applyNumberFormat="1" applyFont="1"/>
    <xf numFmtId="165" fontId="34" fillId="3" borderId="0" xfId="2" applyNumberFormat="1" applyFont="1" applyFill="1"/>
    <xf numFmtId="165" fontId="12" fillId="0" borderId="0" xfId="2" applyNumberFormat="1" applyFont="1"/>
    <xf numFmtId="165" fontId="19" fillId="3" borderId="0" xfId="2" applyNumberFormat="1" applyFont="1" applyFill="1"/>
    <xf numFmtId="43" fontId="19" fillId="0" borderId="0" xfId="2" applyNumberFormat="1" applyFont="1"/>
    <xf numFmtId="0" fontId="19" fillId="3" borderId="0" xfId="2" applyFont="1" applyFill="1"/>
    <xf numFmtId="164" fontId="19" fillId="0" borderId="0" xfId="1" applyNumberFormat="1" applyFont="1"/>
    <xf numFmtId="168" fontId="19" fillId="0" borderId="0" xfId="2" applyNumberFormat="1" applyFont="1"/>
    <xf numFmtId="43" fontId="19" fillId="0" borderId="0" xfId="1" applyFont="1"/>
    <xf numFmtId="165" fontId="10" fillId="3" borderId="0" xfId="2" applyNumberFormat="1" applyFont="1" applyFill="1" applyAlignment="1">
      <alignment vertical="center"/>
    </xf>
    <xf numFmtId="164" fontId="10" fillId="3" borderId="0" xfId="1" applyNumberFormat="1" applyFont="1" applyFill="1" applyAlignment="1">
      <alignment vertical="center"/>
    </xf>
    <xf numFmtId="43" fontId="0" fillId="0" borderId="0" xfId="1" applyFont="1"/>
    <xf numFmtId="165" fontId="10" fillId="0" borderId="0" xfId="2" applyNumberFormat="1" applyFont="1" applyAlignment="1">
      <alignment vertical="center"/>
    </xf>
    <xf numFmtId="165" fontId="35" fillId="0" borderId="0" xfId="2" applyNumberFormat="1" applyFont="1"/>
    <xf numFmtId="165" fontId="7" fillId="2" borderId="11" xfId="4" applyNumberFormat="1" applyFont="1" applyFill="1" applyBorder="1" applyAlignment="1">
      <alignment vertical="center"/>
    </xf>
    <xf numFmtId="49" fontId="7" fillId="2" borderId="11" xfId="2" applyNumberFormat="1" applyFont="1" applyFill="1" applyBorder="1" applyAlignment="1">
      <alignment vertical="center"/>
    </xf>
    <xf numFmtId="43" fontId="8" fillId="0" borderId="8" xfId="1" applyFont="1" applyBorder="1" applyAlignment="1">
      <alignment vertical="center"/>
    </xf>
    <xf numFmtId="165" fontId="8" fillId="0" borderId="8" xfId="4" applyNumberFormat="1" applyFont="1" applyBorder="1" applyAlignment="1">
      <alignment vertical="center"/>
    </xf>
    <xf numFmtId="165" fontId="12" fillId="0" borderId="12" xfId="4" applyNumberFormat="1" applyFont="1" applyBorder="1" applyAlignment="1">
      <alignment vertical="center"/>
    </xf>
    <xf numFmtId="49" fontId="8" fillId="0" borderId="8" xfId="2" applyNumberFormat="1" applyFont="1" applyBorder="1" applyAlignment="1">
      <alignment horizontal="left" vertical="center" wrapText="1"/>
    </xf>
    <xf numFmtId="165" fontId="7" fillId="2" borderId="12" xfId="4" applyNumberFormat="1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vertical="center"/>
    </xf>
    <xf numFmtId="165" fontId="19" fillId="0" borderId="8" xfId="4" applyNumberFormat="1" applyFont="1" applyBorder="1"/>
    <xf numFmtId="49" fontId="10" fillId="0" borderId="8" xfId="2" applyNumberFormat="1" applyFont="1" applyBorder="1" applyAlignment="1">
      <alignment horizontal="left" indent="5"/>
    </xf>
    <xf numFmtId="49" fontId="10" fillId="0" borderId="8" xfId="2" applyNumberFormat="1" applyFont="1" applyBorder="1" applyAlignment="1">
      <alignment horizontal="left" indent="4"/>
    </xf>
    <xf numFmtId="43" fontId="10" fillId="0" borderId="8" xfId="1" applyFont="1" applyBorder="1"/>
    <xf numFmtId="49" fontId="10" fillId="0" borderId="8" xfId="4" applyNumberFormat="1" applyFont="1" applyBorder="1" applyAlignment="1">
      <alignment horizontal="left" indent="5"/>
    </xf>
    <xf numFmtId="49" fontId="12" fillId="0" borderId="8" xfId="2" applyNumberFormat="1" applyFont="1" applyBorder="1" applyAlignment="1">
      <alignment horizontal="left" indent="4"/>
    </xf>
    <xf numFmtId="0" fontId="8" fillId="0" borderId="13" xfId="2" applyFont="1" applyBorder="1" applyAlignment="1">
      <alignment horizontal="left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/>
    </xf>
    <xf numFmtId="165" fontId="36" fillId="0" borderId="0" xfId="2" applyNumberFormat="1" applyFont="1" applyAlignment="1">
      <alignment vertical="center"/>
    </xf>
    <xf numFmtId="165" fontId="36" fillId="3" borderId="0" xfId="2" applyNumberFormat="1" applyFont="1" applyFill="1" applyAlignment="1">
      <alignment vertical="center"/>
    </xf>
    <xf numFmtId="165" fontId="33" fillId="0" borderId="0" xfId="2" applyNumberFormat="1" applyFont="1"/>
    <xf numFmtId="0" fontId="33" fillId="0" borderId="0" xfId="2" applyFont="1"/>
    <xf numFmtId="165" fontId="36" fillId="0" borderId="0" xfId="2" applyNumberFormat="1" applyFont="1"/>
    <xf numFmtId="164" fontId="36" fillId="3" borderId="0" xfId="1" applyNumberFormat="1" applyFont="1" applyFill="1" applyAlignment="1">
      <alignment vertical="center"/>
    </xf>
    <xf numFmtId="164" fontId="33" fillId="3" borderId="0" xfId="2" applyNumberFormat="1" applyFont="1" applyFill="1"/>
    <xf numFmtId="164" fontId="37" fillId="0" borderId="0" xfId="1" applyNumberFormat="1" applyFont="1"/>
    <xf numFmtId="43" fontId="37" fillId="0" borderId="0" xfId="1" applyFont="1"/>
    <xf numFmtId="164" fontId="0" fillId="3" borderId="0" xfId="1" applyNumberFormat="1" applyFont="1" applyFill="1"/>
    <xf numFmtId="164" fontId="0" fillId="0" borderId="0" xfId="1" applyNumberFormat="1" applyFont="1"/>
    <xf numFmtId="49" fontId="7" fillId="2" borderId="16" xfId="2" applyNumberFormat="1" applyFont="1" applyFill="1" applyBorder="1" applyAlignment="1">
      <alignment vertical="center"/>
    </xf>
    <xf numFmtId="165" fontId="12" fillId="0" borderId="1" xfId="4" applyNumberFormat="1" applyFont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164" fontId="8" fillId="0" borderId="8" xfId="1" applyNumberFormat="1" applyFont="1" applyFill="1" applyBorder="1" applyProtection="1"/>
    <xf numFmtId="49" fontId="10" fillId="0" borderId="8" xfId="2" applyNumberFormat="1" applyFont="1" applyBorder="1" applyAlignment="1">
      <alignment horizontal="left" indent="3"/>
    </xf>
    <xf numFmtId="164" fontId="10" fillId="0" borderId="8" xfId="1" applyNumberFormat="1" applyFont="1" applyFill="1" applyBorder="1"/>
    <xf numFmtId="49" fontId="10" fillId="0" borderId="8" xfId="4" applyNumberFormat="1" applyFont="1" applyBorder="1" applyAlignment="1">
      <alignment horizontal="left" indent="3"/>
    </xf>
    <xf numFmtId="49" fontId="12" fillId="0" borderId="8" xfId="2" applyNumberFormat="1" applyFont="1" applyBorder="1" applyAlignment="1">
      <alignment horizontal="left" indent="3"/>
    </xf>
    <xf numFmtId="165" fontId="8" fillId="0" borderId="17" xfId="3" applyNumberFormat="1" applyFont="1" applyBorder="1"/>
    <xf numFmtId="0" fontId="8" fillId="0" borderId="7" xfId="2" applyFont="1" applyBorder="1" applyAlignment="1">
      <alignment horizontal="left" vertical="center"/>
    </xf>
    <xf numFmtId="0" fontId="4" fillId="3" borderId="0" xfId="2" applyFont="1" applyFill="1"/>
  </cellXfs>
  <cellStyles count="9">
    <cellStyle name="Hipervínculo" xfId="7" builtinId="8"/>
    <cellStyle name="Millares" xfId="1" builtinId="3"/>
    <cellStyle name="Normal" xfId="0" builtinId="0"/>
    <cellStyle name="Normal 10 2" xfId="2" xr:uid="{1AAB2135-40A5-4A96-8581-845D50BC5C77}"/>
    <cellStyle name="Normal 2 2 2 2" xfId="3" xr:uid="{B5DDA088-C611-4D65-9C86-4F0E8555CD57}"/>
    <cellStyle name="Normal 3 6" xfId="6" xr:uid="{4A937186-29B1-4766-9653-6961CC52BAEB}"/>
    <cellStyle name="Normal_COMPARACION 2002-2001 2" xfId="4" xr:uid="{F3BD7B66-B8C3-46A4-A0E4-22F92E079D34}"/>
    <cellStyle name="Normal_Hoja4" xfId="5" xr:uid="{8BFC5208-623D-4CD6-990C-BC09279F9AE0}"/>
    <cellStyle name="Normal_Hoja6" xfId="8" xr:uid="{386E911A-037A-464D-8236-94B5B4E3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ocumentos/My%20Documents%20Raulina%20Perez/INGRESOS%20FISCALES%20ACUMULADOS%202026/Ingresos%20Enero-Febrero%20%202026%202.xlsb" TargetMode="External"/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6/Ingresos%20Enero-Febrero%20%202026%202.xlsb" TargetMode="External"/><Relationship Id="rId1" Type="http://schemas.openxmlformats.org/officeDocument/2006/relationships/externalLinkPath" Target="/personal/fperez_hacienda_gov_do/Documents/Documentos/My%20Documents%20Raulina%20Perez/INGRESOS%20FISCALES%20ACUMULADOS%202026/Ingresos%20Enero-Febrero%20%202026%202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41">
          <cell r="C41">
            <v>10.6</v>
          </cell>
          <cell r="D41">
            <v>12.3</v>
          </cell>
          <cell r="F41">
            <v>13.7</v>
          </cell>
          <cell r="G41">
            <v>8.6999999999999993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  <row r="65">
          <cell r="F65">
            <v>0</v>
          </cell>
          <cell r="G65">
            <v>0</v>
          </cell>
        </row>
        <row r="72">
          <cell r="C72">
            <v>10.1</v>
          </cell>
          <cell r="D72">
            <v>36.5</v>
          </cell>
          <cell r="F72">
            <v>3.6</v>
          </cell>
          <cell r="G72">
            <v>0</v>
          </cell>
        </row>
        <row r="73">
          <cell r="C73">
            <v>22.2</v>
          </cell>
          <cell r="D73">
            <v>143.69999999999999</v>
          </cell>
          <cell r="F73">
            <v>16.899999999999999</v>
          </cell>
          <cell r="G73">
            <v>0</v>
          </cell>
        </row>
        <row r="77">
          <cell r="C77">
            <v>2166.8000000000002</v>
          </cell>
          <cell r="D77">
            <v>1998.9</v>
          </cell>
          <cell r="F77">
            <v>2254.3000000000002</v>
          </cell>
          <cell r="G77">
            <v>3099.2</v>
          </cell>
        </row>
        <row r="84">
          <cell r="C84">
            <v>4.3</v>
          </cell>
          <cell r="D84">
            <v>3.4</v>
          </cell>
          <cell r="G84">
            <v>3.3</v>
          </cell>
        </row>
        <row r="94">
          <cell r="C94">
            <v>88.7</v>
          </cell>
          <cell r="D94">
            <v>68.900000000000006</v>
          </cell>
          <cell r="E94">
            <v>157.60000000000002</v>
          </cell>
          <cell r="F94">
            <v>97.8</v>
          </cell>
          <cell r="G94">
            <v>81.400000000000006</v>
          </cell>
        </row>
      </sheetData>
      <sheetData sheetId="4"/>
      <sheetData sheetId="5">
        <row r="12">
          <cell r="F12">
            <v>14639.4</v>
          </cell>
          <cell r="G12">
            <v>13159.4</v>
          </cell>
        </row>
        <row r="13">
          <cell r="F13">
            <v>23577.1</v>
          </cell>
          <cell r="G13">
            <v>14418.9</v>
          </cell>
        </row>
        <row r="14">
          <cell r="F14">
            <v>7638.2</v>
          </cell>
          <cell r="G14">
            <v>4102.3</v>
          </cell>
        </row>
        <row r="15">
          <cell r="F15">
            <v>211.1</v>
          </cell>
          <cell r="G15">
            <v>216.5</v>
          </cell>
        </row>
        <row r="18">
          <cell r="F18">
            <v>135.80000000000001</v>
          </cell>
          <cell r="G18">
            <v>560.4</v>
          </cell>
        </row>
        <row r="19">
          <cell r="F19">
            <v>274.3</v>
          </cell>
          <cell r="G19">
            <v>171.2</v>
          </cell>
        </row>
        <row r="20">
          <cell r="F20">
            <v>1009.3</v>
          </cell>
          <cell r="G20">
            <v>1381.9</v>
          </cell>
        </row>
        <row r="21">
          <cell r="F21">
            <v>221.8</v>
          </cell>
          <cell r="G21">
            <v>246</v>
          </cell>
        </row>
        <row r="22">
          <cell r="F22">
            <v>112.7</v>
          </cell>
          <cell r="G22">
            <v>107.9</v>
          </cell>
        </row>
        <row r="23">
          <cell r="F23">
            <v>1880.2</v>
          </cell>
          <cell r="G23">
            <v>1254</v>
          </cell>
        </row>
        <row r="24">
          <cell r="F24">
            <v>23.1</v>
          </cell>
          <cell r="G24">
            <v>80</v>
          </cell>
        </row>
        <row r="25">
          <cell r="F25">
            <v>207</v>
          </cell>
          <cell r="G25">
            <v>235.8</v>
          </cell>
        </row>
        <row r="28">
          <cell r="F28">
            <v>25142.6</v>
          </cell>
          <cell r="G28">
            <v>19222.099999999999</v>
          </cell>
        </row>
        <row r="30">
          <cell r="F30">
            <v>4536.8999999999996</v>
          </cell>
          <cell r="G30">
            <v>4168.1000000000004</v>
          </cell>
        </row>
        <row r="31">
          <cell r="F31">
            <v>2734.1</v>
          </cell>
          <cell r="G31">
            <v>2668.5</v>
          </cell>
        </row>
        <row r="32">
          <cell r="F32">
            <v>1376.2</v>
          </cell>
          <cell r="G32">
            <v>500.3</v>
          </cell>
        </row>
        <row r="33">
          <cell r="F33">
            <v>2761.6</v>
          </cell>
          <cell r="G33">
            <v>1788.1</v>
          </cell>
        </row>
        <row r="34">
          <cell r="F34">
            <v>43.7</v>
          </cell>
          <cell r="G34">
            <v>26.9</v>
          </cell>
        </row>
        <row r="35">
          <cell r="F35">
            <v>848.7</v>
          </cell>
          <cell r="G35">
            <v>818.1</v>
          </cell>
        </row>
        <row r="36">
          <cell r="F36">
            <v>1579.7</v>
          </cell>
          <cell r="G36">
            <v>1159.0999999999999</v>
          </cell>
        </row>
        <row r="37">
          <cell r="F37">
            <v>54.5</v>
          </cell>
          <cell r="G37">
            <v>3.6</v>
          </cell>
        </row>
        <row r="39">
          <cell r="F39">
            <v>1675.5</v>
          </cell>
          <cell r="G39">
            <v>2030.3</v>
          </cell>
        </row>
        <row r="40">
          <cell r="F40">
            <v>706.3</v>
          </cell>
          <cell r="G40">
            <v>614.5</v>
          </cell>
        </row>
        <row r="41">
          <cell r="F41">
            <v>105.9</v>
          </cell>
          <cell r="G41">
            <v>104.1</v>
          </cell>
        </row>
        <row r="42">
          <cell r="F42">
            <v>33.4</v>
          </cell>
          <cell r="G42">
            <v>33.5</v>
          </cell>
        </row>
        <row r="43">
          <cell r="F43">
            <v>187</v>
          </cell>
          <cell r="G43">
            <v>191.1</v>
          </cell>
        </row>
        <row r="45">
          <cell r="F45">
            <v>1183.9000000000001</v>
          </cell>
          <cell r="G45">
            <v>1117.5999999999999</v>
          </cell>
        </row>
        <row r="46">
          <cell r="F46">
            <v>0</v>
          </cell>
          <cell r="G46">
            <v>0</v>
          </cell>
        </row>
        <row r="47">
          <cell r="F47">
            <v>121.2</v>
          </cell>
          <cell r="G47">
            <v>138.1</v>
          </cell>
        </row>
        <row r="48">
          <cell r="F48">
            <v>0.1</v>
          </cell>
          <cell r="G48">
            <v>0.1</v>
          </cell>
        </row>
        <row r="51">
          <cell r="F51">
            <v>0.5</v>
          </cell>
          <cell r="G51">
            <v>0.5</v>
          </cell>
        </row>
        <row r="52">
          <cell r="F52">
            <v>0</v>
          </cell>
          <cell r="G52">
            <v>0</v>
          </cell>
        </row>
        <row r="54">
          <cell r="F54">
            <v>504.9</v>
          </cell>
          <cell r="G54">
            <v>603.20000000000005</v>
          </cell>
        </row>
        <row r="55">
          <cell r="F55">
            <v>2</v>
          </cell>
          <cell r="G55">
            <v>2.2000000000000002</v>
          </cell>
        </row>
        <row r="56">
          <cell r="F56">
            <v>0.1</v>
          </cell>
          <cell r="G56">
            <v>0</v>
          </cell>
        </row>
        <row r="60">
          <cell r="F60">
            <v>266.3</v>
          </cell>
          <cell r="G60">
            <v>0</v>
          </cell>
        </row>
        <row r="61">
          <cell r="F61">
            <v>0</v>
          </cell>
          <cell r="G61">
            <v>0</v>
          </cell>
        </row>
        <row r="62">
          <cell r="F62">
            <v>12.2</v>
          </cell>
          <cell r="G62">
            <v>19.3</v>
          </cell>
        </row>
        <row r="63">
          <cell r="F63">
            <v>884.5</v>
          </cell>
          <cell r="G63">
            <v>937.8</v>
          </cell>
        </row>
        <row r="64">
          <cell r="F64">
            <v>881.2</v>
          </cell>
          <cell r="G64">
            <v>934</v>
          </cell>
        </row>
      </sheetData>
      <sheetData sheetId="6"/>
      <sheetData sheetId="7">
        <row r="11">
          <cell r="F11">
            <v>13956.3</v>
          </cell>
          <cell r="G11">
            <v>12172.9</v>
          </cell>
        </row>
        <row r="13">
          <cell r="F13">
            <v>1506.8</v>
          </cell>
          <cell r="G13">
            <v>1317.3</v>
          </cell>
        </row>
        <row r="14">
          <cell r="F14">
            <v>132.19999999999999</v>
          </cell>
          <cell r="G14">
            <v>296.89999999999998</v>
          </cell>
        </row>
        <row r="15">
          <cell r="F15">
            <v>181</v>
          </cell>
          <cell r="G15">
            <v>197.3</v>
          </cell>
        </row>
        <row r="16">
          <cell r="F16">
            <v>183.2</v>
          </cell>
          <cell r="G16">
            <v>160.69999999999999</v>
          </cell>
        </row>
        <row r="17">
          <cell r="F17">
            <v>0</v>
          </cell>
          <cell r="G17">
            <v>0</v>
          </cell>
        </row>
        <row r="18">
          <cell r="F18">
            <v>49.7</v>
          </cell>
          <cell r="G18">
            <v>59.6</v>
          </cell>
        </row>
        <row r="21">
          <cell r="F21">
            <v>4837.3999999999996</v>
          </cell>
          <cell r="G21">
            <v>4112.8999999999996</v>
          </cell>
        </row>
        <row r="23">
          <cell r="F23">
            <v>4.5</v>
          </cell>
          <cell r="G23">
            <v>2.4</v>
          </cell>
        </row>
        <row r="24">
          <cell r="F24">
            <v>0.7</v>
          </cell>
          <cell r="G24">
            <v>0.9</v>
          </cell>
        </row>
        <row r="25">
          <cell r="F25">
            <v>0</v>
          </cell>
          <cell r="G25">
            <v>0</v>
          </cell>
        </row>
        <row r="28">
          <cell r="F28">
            <v>221.5</v>
          </cell>
          <cell r="G28">
            <v>114.6</v>
          </cell>
        </row>
        <row r="29">
          <cell r="F29">
            <v>125.3</v>
          </cell>
          <cell r="G29">
            <v>0.8</v>
          </cell>
        </row>
      </sheetData>
      <sheetData sheetId="8"/>
      <sheetData sheetId="9">
        <row r="12">
          <cell r="F12">
            <v>0</v>
          </cell>
          <cell r="G12">
            <v>0</v>
          </cell>
        </row>
        <row r="14">
          <cell r="F14">
            <v>0</v>
          </cell>
          <cell r="G14">
            <v>26.2</v>
          </cell>
        </row>
        <row r="17">
          <cell r="F17">
            <v>11.6</v>
          </cell>
          <cell r="G17">
            <v>21.2</v>
          </cell>
        </row>
        <row r="18">
          <cell r="F18">
            <v>0</v>
          </cell>
        </row>
        <row r="20">
          <cell r="F20">
            <v>15.2</v>
          </cell>
          <cell r="G20">
            <v>17.100000000000001</v>
          </cell>
        </row>
        <row r="21">
          <cell r="F21">
            <v>539.6</v>
          </cell>
          <cell r="G21">
            <v>817.5</v>
          </cell>
        </row>
        <row r="22">
          <cell r="F22">
            <v>504.1</v>
          </cell>
          <cell r="G22">
            <v>782</v>
          </cell>
        </row>
        <row r="23">
          <cell r="F23">
            <v>35.5</v>
          </cell>
          <cell r="G23">
            <v>35.5</v>
          </cell>
        </row>
        <row r="36">
          <cell r="F36">
            <v>86.4</v>
          </cell>
          <cell r="G36">
            <v>96.7</v>
          </cell>
        </row>
        <row r="37">
          <cell r="F37">
            <v>0</v>
          </cell>
        </row>
        <row r="39">
          <cell r="F39">
            <v>12.2</v>
          </cell>
          <cell r="G39">
            <v>7.1</v>
          </cell>
        </row>
        <row r="40">
          <cell r="F40">
            <v>0</v>
          </cell>
        </row>
        <row r="42">
          <cell r="F42">
            <v>95.6</v>
          </cell>
          <cell r="G42">
            <v>69.599999999999994</v>
          </cell>
        </row>
        <row r="43">
          <cell r="F43">
            <v>0</v>
          </cell>
        </row>
        <row r="47">
          <cell r="F47">
            <v>0</v>
          </cell>
        </row>
        <row r="48">
          <cell r="F48">
            <v>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1">
          <cell r="F51">
            <v>0.5</v>
          </cell>
          <cell r="G51">
            <v>0.5</v>
          </cell>
        </row>
        <row r="52">
          <cell r="F52">
            <v>0</v>
          </cell>
          <cell r="G52">
            <v>0</v>
          </cell>
        </row>
        <row r="53">
          <cell r="F53">
            <v>15.2</v>
          </cell>
          <cell r="G53">
            <v>477.3</v>
          </cell>
        </row>
        <row r="54">
          <cell r="F54">
            <v>15.2</v>
          </cell>
          <cell r="G54">
            <v>477.3</v>
          </cell>
        </row>
        <row r="55">
          <cell r="F55">
            <v>0</v>
          </cell>
        </row>
        <row r="56">
          <cell r="F56">
            <v>0</v>
          </cell>
        </row>
        <row r="59">
          <cell r="F59">
            <v>0</v>
          </cell>
          <cell r="G59">
            <v>51.2</v>
          </cell>
        </row>
        <row r="60">
          <cell r="F60">
            <v>0</v>
          </cell>
        </row>
        <row r="61">
          <cell r="F61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AACF-A00C-4F72-AF9E-7AE0F22B220B}">
  <dimension ref="A1:GA893"/>
  <sheetViews>
    <sheetView showGridLines="0" zoomScaleNormal="100" workbookViewId="0">
      <pane xSplit="2" ySplit="8" topLeftCell="C51" activePane="bottomRight" state="frozen"/>
      <selection pane="topRight" activeCell="C1" sqref="C1"/>
      <selection pane="bottomLeft" activeCell="A9" sqref="A9"/>
      <selection pane="bottomRight" activeCell="J59" sqref="J59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4" width="11.28515625" style="1" bestFit="1" customWidth="1"/>
    <col min="5" max="5" width="13.7109375" style="1" customWidth="1"/>
    <col min="6" max="7" width="12.7109375" style="4" customWidth="1"/>
    <col min="8" max="8" width="15.5703125" style="4" customWidth="1"/>
    <col min="9" max="9" width="15.28515625" style="4" customWidth="1"/>
    <col min="10" max="10" width="14.28515625" style="4" customWidth="1"/>
    <col min="11" max="11" width="17.85546875" style="4" bestFit="1" customWidth="1"/>
    <col min="12" max="13" width="11.42578125" style="1"/>
    <col min="14" max="15" width="11.42578125" style="5"/>
    <col min="16" max="16384" width="11.42578125" style="1"/>
  </cols>
  <sheetData>
    <row r="1" spans="1:13" ht="7.15" customHeight="1">
      <c r="A1" s="1" t="s">
        <v>0</v>
      </c>
      <c r="B1" s="2"/>
      <c r="C1" s="2"/>
      <c r="D1" s="2"/>
      <c r="F1" s="3"/>
      <c r="G1" s="3"/>
      <c r="H1" s="3"/>
      <c r="I1" s="3"/>
      <c r="J1" s="3"/>
    </row>
    <row r="2" spans="1:13" ht="15.75">
      <c r="B2" s="6" t="s">
        <v>1</v>
      </c>
      <c r="C2" s="6"/>
      <c r="D2" s="6"/>
      <c r="E2" s="6"/>
      <c r="F2" s="6"/>
      <c r="G2" s="6"/>
      <c r="H2" s="6"/>
      <c r="I2" s="6"/>
      <c r="J2" s="6"/>
    </row>
    <row r="3" spans="1:13" ht="13.5" customHeight="1">
      <c r="B3" s="7"/>
      <c r="C3" s="7"/>
      <c r="D3" s="7"/>
      <c r="E3" s="8"/>
      <c r="F3" s="9"/>
      <c r="G3" s="9"/>
      <c r="H3" s="9"/>
      <c r="I3" s="9"/>
      <c r="J3" s="9"/>
    </row>
    <row r="4" spans="1:13" ht="19.5" customHeight="1">
      <c r="B4" s="10" t="s">
        <v>2</v>
      </c>
      <c r="C4" s="10"/>
      <c r="D4" s="10"/>
      <c r="E4" s="10"/>
      <c r="F4" s="10"/>
      <c r="G4" s="10"/>
      <c r="H4" s="10"/>
      <c r="I4" s="10"/>
      <c r="J4" s="10"/>
    </row>
    <row r="5" spans="1:13" ht="15.75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</row>
    <row r="6" spans="1:13" ht="14.25">
      <c r="B6" s="11" t="s">
        <v>4</v>
      </c>
      <c r="C6" s="11"/>
      <c r="D6" s="11"/>
      <c r="E6" s="11"/>
      <c r="F6" s="11"/>
      <c r="G6" s="11"/>
      <c r="H6" s="11"/>
      <c r="I6" s="11"/>
      <c r="J6" s="11"/>
    </row>
    <row r="7" spans="1:13" ht="28.5" customHeight="1">
      <c r="B7" s="12" t="s">
        <v>5</v>
      </c>
      <c r="C7" s="13">
        <v>2026</v>
      </c>
      <c r="D7" s="14"/>
      <c r="E7" s="15" t="s">
        <v>6</v>
      </c>
      <c r="F7" s="13">
        <v>2026</v>
      </c>
      <c r="G7" s="14"/>
      <c r="H7" s="15" t="s">
        <v>7</v>
      </c>
      <c r="I7" s="12" t="s">
        <v>8</v>
      </c>
      <c r="J7" s="15" t="s">
        <v>9</v>
      </c>
    </row>
    <row r="8" spans="1:13" ht="36.75" customHeight="1" thickBot="1">
      <c r="B8" s="16"/>
      <c r="C8" s="17" t="s">
        <v>10</v>
      </c>
      <c r="D8" s="17" t="s">
        <v>11</v>
      </c>
      <c r="E8" s="18"/>
      <c r="F8" s="17" t="s">
        <v>10</v>
      </c>
      <c r="G8" s="17" t="s">
        <v>11</v>
      </c>
      <c r="H8" s="18"/>
      <c r="I8" s="16"/>
      <c r="J8" s="18"/>
    </row>
    <row r="9" spans="1:13" ht="18" customHeight="1" thickTop="1">
      <c r="B9" s="19" t="s">
        <v>12</v>
      </c>
      <c r="C9" s="20">
        <f t="shared" ref="C9:H9" si="0">+C10+C49+C57</f>
        <v>94691.799999999988</v>
      </c>
      <c r="D9" s="20">
        <f t="shared" si="0"/>
        <v>72081.400000000009</v>
      </c>
      <c r="E9" s="20">
        <f t="shared" si="0"/>
        <v>166773.20000000001</v>
      </c>
      <c r="F9" s="21">
        <f t="shared" si="0"/>
        <v>92322.569774868927</v>
      </c>
      <c r="G9" s="21">
        <f t="shared" si="0"/>
        <v>70582.18268917581</v>
      </c>
      <c r="H9" s="22">
        <f t="shared" si="0"/>
        <v>162904.75246404475</v>
      </c>
      <c r="I9" s="22">
        <f t="shared" ref="I9:I65" si="1">+E9-H9</f>
        <v>3868.4475359552598</v>
      </c>
      <c r="J9" s="22">
        <f t="shared" ref="J9:J45" si="2">+E9/H9*100</f>
        <v>102.37466831227596</v>
      </c>
      <c r="L9" s="23"/>
    </row>
    <row r="10" spans="1:13" ht="18" customHeight="1">
      <c r="B10" s="24" t="s">
        <v>13</v>
      </c>
      <c r="C10" s="25">
        <f t="shared" ref="C10:H10" si="3">+C11+C16+C26+C44+C47+C48</f>
        <v>93021.299999999988</v>
      </c>
      <c r="D10" s="25">
        <f t="shared" si="3"/>
        <v>70518.400000000009</v>
      </c>
      <c r="E10" s="25">
        <f t="shared" si="3"/>
        <v>163539.70000000001</v>
      </c>
      <c r="F10" s="26">
        <f t="shared" si="3"/>
        <v>90664.784816712126</v>
      </c>
      <c r="G10" s="26">
        <f t="shared" si="3"/>
        <v>68967.230227217762</v>
      </c>
      <c r="H10" s="27">
        <f t="shared" si="3"/>
        <v>159632.01504392989</v>
      </c>
      <c r="I10" s="27">
        <f t="shared" si="1"/>
        <v>3907.684956070123</v>
      </c>
      <c r="J10" s="28">
        <f t="shared" si="2"/>
        <v>102.44793311353912</v>
      </c>
      <c r="L10" s="23"/>
    </row>
    <row r="11" spans="1:13" ht="18" customHeight="1">
      <c r="B11" s="24" t="s">
        <v>14</v>
      </c>
      <c r="C11" s="25">
        <f t="shared" ref="C11:H11" si="4">SUM(C12:C15)</f>
        <v>46065.799999999996</v>
      </c>
      <c r="D11" s="25">
        <f t="shared" si="4"/>
        <v>31897.1</v>
      </c>
      <c r="E11" s="29">
        <f t="shared" si="4"/>
        <v>77962.900000000009</v>
      </c>
      <c r="F11" s="30">
        <f t="shared" si="4"/>
        <v>42555.14810001976</v>
      </c>
      <c r="G11" s="30">
        <f t="shared" si="4"/>
        <v>29217.490177048057</v>
      </c>
      <c r="H11" s="27">
        <f t="shared" si="4"/>
        <v>71772.638277067817</v>
      </c>
      <c r="I11" s="27">
        <f t="shared" si="1"/>
        <v>6190.2617229321913</v>
      </c>
      <c r="J11" s="28">
        <f t="shared" si="2"/>
        <v>108.62482120141046</v>
      </c>
      <c r="K11" s="31"/>
      <c r="L11" s="23"/>
    </row>
    <row r="12" spans="1:13" ht="18" customHeight="1">
      <c r="B12" s="32" t="s">
        <v>15</v>
      </c>
      <c r="C12" s="33">
        <f>+[1]DGII!F12</f>
        <v>14639.4</v>
      </c>
      <c r="D12" s="33">
        <f>+[1]DGII!G12</f>
        <v>13159.4</v>
      </c>
      <c r="E12" s="34">
        <f>SUM(C12:D12)</f>
        <v>27798.799999999999</v>
      </c>
      <c r="F12" s="35">
        <v>14366.16139214475</v>
      </c>
      <c r="G12" s="35">
        <v>12331.243131742216</v>
      </c>
      <c r="H12" s="36">
        <f>SUM(F12:G12)</f>
        <v>26697.404523886966</v>
      </c>
      <c r="I12" s="36">
        <f t="shared" si="1"/>
        <v>1101.3954761130335</v>
      </c>
      <c r="J12" s="37">
        <f t="shared" si="2"/>
        <v>104.12547772247891</v>
      </c>
      <c r="L12" s="23"/>
      <c r="M12" s="5"/>
    </row>
    <row r="13" spans="1:13" ht="18" customHeight="1">
      <c r="B13" s="32" t="s">
        <v>16</v>
      </c>
      <c r="C13" s="33">
        <f>+[1]DGII!F13</f>
        <v>23577.1</v>
      </c>
      <c r="D13" s="33">
        <f>+[1]DGII!G13</f>
        <v>14418.9</v>
      </c>
      <c r="E13" s="34">
        <f>SUM(C13:D13)</f>
        <v>37996</v>
      </c>
      <c r="F13" s="35">
        <v>17632.345090857321</v>
      </c>
      <c r="G13" s="35">
        <v>11388.184659222186</v>
      </c>
      <c r="H13" s="36">
        <f>SUM(F13:G13)</f>
        <v>29020.529750079506</v>
      </c>
      <c r="I13" s="36">
        <f t="shared" si="1"/>
        <v>8975.4702499204941</v>
      </c>
      <c r="J13" s="37">
        <f t="shared" si="2"/>
        <v>130.92800278704735</v>
      </c>
      <c r="L13" s="23"/>
      <c r="M13" s="5"/>
    </row>
    <row r="14" spans="1:13" ht="18" customHeight="1">
      <c r="B14" s="32" t="s">
        <v>17</v>
      </c>
      <c r="C14" s="33">
        <f>+[1]DGII!F14</f>
        <v>7638.2</v>
      </c>
      <c r="D14" s="33">
        <f>+[1]DGII!G14</f>
        <v>4102.3</v>
      </c>
      <c r="E14" s="34">
        <f>SUM(C14:D14)</f>
        <v>11740.5</v>
      </c>
      <c r="F14" s="35">
        <v>10306.551313372185</v>
      </c>
      <c r="G14" s="35">
        <v>5195.1634847443856</v>
      </c>
      <c r="H14" s="36">
        <f>SUM(F14:G14)</f>
        <v>15501.714798116571</v>
      </c>
      <c r="I14" s="36">
        <f t="shared" si="1"/>
        <v>-3761.2147981165708</v>
      </c>
      <c r="J14" s="37">
        <f t="shared" si="2"/>
        <v>75.736782368273538</v>
      </c>
      <c r="L14" s="23"/>
      <c r="M14" s="5"/>
    </row>
    <row r="15" spans="1:13" ht="18" customHeight="1">
      <c r="B15" s="32" t="s">
        <v>18</v>
      </c>
      <c r="C15" s="33">
        <f>+[1]DGII!F15</f>
        <v>211.1</v>
      </c>
      <c r="D15" s="33">
        <f>+[1]DGII!G15</f>
        <v>216.5</v>
      </c>
      <c r="E15" s="34">
        <f>SUM(C15:D15)</f>
        <v>427.6</v>
      </c>
      <c r="F15" s="35">
        <v>250.09030364550458</v>
      </c>
      <c r="G15" s="35">
        <v>302.89890133926934</v>
      </c>
      <c r="H15" s="36">
        <f>SUM(F15:G15)</f>
        <v>552.98920498477389</v>
      </c>
      <c r="I15" s="36">
        <f t="shared" si="1"/>
        <v>-125.38920498477387</v>
      </c>
      <c r="J15" s="37">
        <f t="shared" si="2"/>
        <v>77.325198420785384</v>
      </c>
      <c r="L15" s="23"/>
      <c r="M15" s="5"/>
    </row>
    <row r="16" spans="1:13" ht="18" customHeight="1">
      <c r="B16" s="24" t="s">
        <v>19</v>
      </c>
      <c r="C16" s="25">
        <f t="shared" ref="C16:H16" si="5">+C17+C25</f>
        <v>3864.2000000000003</v>
      </c>
      <c r="D16" s="25">
        <f t="shared" si="5"/>
        <v>4037.2000000000003</v>
      </c>
      <c r="E16" s="29">
        <f t="shared" si="5"/>
        <v>7901.4000000000005</v>
      </c>
      <c r="F16" s="26">
        <f t="shared" si="5"/>
        <v>4544.8883121097961</v>
      </c>
      <c r="G16" s="26">
        <f t="shared" si="5"/>
        <v>4267.040153469603</v>
      </c>
      <c r="H16" s="27">
        <f t="shared" si="5"/>
        <v>8811.9284655793999</v>
      </c>
      <c r="I16" s="27">
        <f t="shared" si="1"/>
        <v>-910.52846557939938</v>
      </c>
      <c r="J16" s="28">
        <f t="shared" si="2"/>
        <v>89.667091952277545</v>
      </c>
      <c r="L16" s="23"/>
      <c r="M16" s="5"/>
    </row>
    <row r="17" spans="2:17" ht="18" customHeight="1">
      <c r="B17" s="38" t="s">
        <v>20</v>
      </c>
      <c r="C17" s="25">
        <f t="shared" ref="C17:H17" si="6">SUM(C18:C24)</f>
        <v>3657.2000000000003</v>
      </c>
      <c r="D17" s="25">
        <f t="shared" si="6"/>
        <v>3801.4</v>
      </c>
      <c r="E17" s="29">
        <f t="shared" si="6"/>
        <v>7458.6</v>
      </c>
      <c r="F17" s="26">
        <f t="shared" si="6"/>
        <v>4319.7287557479303</v>
      </c>
      <c r="G17" s="26">
        <f t="shared" si="6"/>
        <v>4002.8156926043748</v>
      </c>
      <c r="H17" s="27">
        <f t="shared" si="6"/>
        <v>8322.5444483523061</v>
      </c>
      <c r="I17" s="27">
        <f t="shared" si="1"/>
        <v>-863.9444483523057</v>
      </c>
      <c r="J17" s="28">
        <f t="shared" si="2"/>
        <v>89.619226983842069</v>
      </c>
      <c r="L17" s="23"/>
      <c r="M17" s="5"/>
    </row>
    <row r="18" spans="2:17" ht="18" customHeight="1">
      <c r="B18" s="39" t="s">
        <v>21</v>
      </c>
      <c r="C18" s="33">
        <f>+[1]DGII!F18</f>
        <v>135.80000000000001</v>
      </c>
      <c r="D18" s="33">
        <f>+[1]DGII!G18</f>
        <v>560.4</v>
      </c>
      <c r="E18" s="34">
        <f t="shared" ref="E18:E25" si="7">SUM(C18:D18)</f>
        <v>696.2</v>
      </c>
      <c r="F18" s="40">
        <v>149.69543267914682</v>
      </c>
      <c r="G18" s="40">
        <v>651.19175185203005</v>
      </c>
      <c r="H18" s="36">
        <f t="shared" ref="H18:H25" si="8">SUM(F18:G18)</f>
        <v>800.8871845311769</v>
      </c>
      <c r="I18" s="36">
        <f t="shared" si="1"/>
        <v>-104.68718453117685</v>
      </c>
      <c r="J18" s="37">
        <f t="shared" si="2"/>
        <v>86.928597865820691</v>
      </c>
      <c r="L18" s="23"/>
      <c r="M18" s="41"/>
      <c r="P18" s="42"/>
    </row>
    <row r="19" spans="2:17" ht="18" customHeight="1">
      <c r="B19" s="39" t="s">
        <v>22</v>
      </c>
      <c r="C19" s="33">
        <f>+[1]DGII!F19</f>
        <v>274.3</v>
      </c>
      <c r="D19" s="33">
        <f>+[1]DGII!G19</f>
        <v>171.2</v>
      </c>
      <c r="E19" s="34">
        <f t="shared" si="7"/>
        <v>445.5</v>
      </c>
      <c r="F19" s="40">
        <v>290.42929618539159</v>
      </c>
      <c r="G19" s="40">
        <v>157.23100415604</v>
      </c>
      <c r="H19" s="36">
        <f t="shared" si="8"/>
        <v>447.66030034143159</v>
      </c>
      <c r="I19" s="36">
        <f t="shared" si="1"/>
        <v>-2.1603003414315936</v>
      </c>
      <c r="J19" s="37">
        <f t="shared" si="2"/>
        <v>99.517424185306595</v>
      </c>
      <c r="L19" s="23"/>
      <c r="M19" s="5"/>
    </row>
    <row r="20" spans="2:17" ht="18" customHeight="1">
      <c r="B20" s="39" t="s">
        <v>23</v>
      </c>
      <c r="C20" s="33">
        <f>+[1]DGII!F20</f>
        <v>1009.3</v>
      </c>
      <c r="D20" s="33">
        <f>+[1]DGII!G20</f>
        <v>1381.9</v>
      </c>
      <c r="E20" s="34">
        <f t="shared" si="7"/>
        <v>2391.1999999999998</v>
      </c>
      <c r="F20" s="40">
        <v>1068.8648573430182</v>
      </c>
      <c r="G20" s="40">
        <v>1128.3166596588419</v>
      </c>
      <c r="H20" s="36">
        <f t="shared" si="8"/>
        <v>2197.1815170018599</v>
      </c>
      <c r="I20" s="36">
        <f t="shared" si="1"/>
        <v>194.01848299813992</v>
      </c>
      <c r="J20" s="37">
        <f t="shared" si="2"/>
        <v>108.83033474916928</v>
      </c>
      <c r="L20" s="23"/>
      <c r="M20" s="5"/>
    </row>
    <row r="21" spans="2:17" ht="18" customHeight="1">
      <c r="B21" s="39" t="s">
        <v>24</v>
      </c>
      <c r="C21" s="33">
        <f>+[1]DGII!F21</f>
        <v>221.8</v>
      </c>
      <c r="D21" s="33">
        <f>+[1]DGII!G21</f>
        <v>246</v>
      </c>
      <c r="E21" s="34">
        <f t="shared" si="7"/>
        <v>467.8</v>
      </c>
      <c r="F21" s="40">
        <v>240.98306345626375</v>
      </c>
      <c r="G21" s="40">
        <v>235.51433749297684</v>
      </c>
      <c r="H21" s="36">
        <f t="shared" si="8"/>
        <v>476.49740094924061</v>
      </c>
      <c r="I21" s="36">
        <f t="shared" si="1"/>
        <v>-8.6974009492406026</v>
      </c>
      <c r="J21" s="37">
        <f t="shared" si="2"/>
        <v>98.17472226880686</v>
      </c>
      <c r="L21" s="23"/>
      <c r="M21" s="5"/>
      <c r="Q21" s="5"/>
    </row>
    <row r="22" spans="2:17" ht="18" customHeight="1">
      <c r="B22" s="39" t="s">
        <v>25</v>
      </c>
      <c r="C22" s="33">
        <f>+[1]DGII!F22</f>
        <v>112.7</v>
      </c>
      <c r="D22" s="33">
        <f>+[1]DGII!G22</f>
        <v>107.9</v>
      </c>
      <c r="E22" s="34">
        <f t="shared" si="7"/>
        <v>220.60000000000002</v>
      </c>
      <c r="F22" s="40">
        <v>103.91038132719936</v>
      </c>
      <c r="G22" s="40">
        <v>107.6451227758787</v>
      </c>
      <c r="H22" s="36">
        <f t="shared" si="8"/>
        <v>211.55550410307808</v>
      </c>
      <c r="I22" s="36">
        <f t="shared" si="1"/>
        <v>9.0444958969219442</v>
      </c>
      <c r="J22" s="37">
        <f t="shared" si="2"/>
        <v>104.27523544483867</v>
      </c>
      <c r="L22" s="23"/>
      <c r="Q22" s="5"/>
    </row>
    <row r="23" spans="2:17" ht="18" customHeight="1">
      <c r="B23" s="43" t="s">
        <v>26</v>
      </c>
      <c r="C23" s="33">
        <f>+[1]DGII!F23</f>
        <v>1880.2</v>
      </c>
      <c r="D23" s="33">
        <f>+[1]DGII!G23</f>
        <v>1254</v>
      </c>
      <c r="E23" s="34">
        <f t="shared" si="7"/>
        <v>3134.2</v>
      </c>
      <c r="F23" s="40">
        <v>2233.94400821514</v>
      </c>
      <c r="G23" s="40">
        <v>1626.3378245439101</v>
      </c>
      <c r="H23" s="36">
        <f t="shared" si="8"/>
        <v>3860.2818327590503</v>
      </c>
      <c r="I23" s="36">
        <f t="shared" si="1"/>
        <v>-726.08183275905049</v>
      </c>
      <c r="J23" s="37">
        <f t="shared" si="2"/>
        <v>81.190963141670409</v>
      </c>
      <c r="L23" s="23"/>
      <c r="Q23" s="5"/>
    </row>
    <row r="24" spans="2:17" ht="18" customHeight="1">
      <c r="B24" s="43" t="s">
        <v>27</v>
      </c>
      <c r="C24" s="33">
        <f>+[1]DGII!F24</f>
        <v>23.1</v>
      </c>
      <c r="D24" s="33">
        <f>+[1]DGII!G24</f>
        <v>80</v>
      </c>
      <c r="E24" s="34">
        <f t="shared" si="7"/>
        <v>103.1</v>
      </c>
      <c r="F24" s="33">
        <v>231.90171654177107</v>
      </c>
      <c r="G24" s="33">
        <v>96.578992124696768</v>
      </c>
      <c r="H24" s="36">
        <f t="shared" si="8"/>
        <v>328.48070866646782</v>
      </c>
      <c r="I24" s="36">
        <f t="shared" si="1"/>
        <v>-225.38070866646783</v>
      </c>
      <c r="J24" s="37">
        <f t="shared" si="2"/>
        <v>31.386926927476129</v>
      </c>
      <c r="L24" s="23"/>
      <c r="Q24" s="42"/>
    </row>
    <row r="25" spans="2:17" ht="18" customHeight="1">
      <c r="B25" s="38" t="s">
        <v>28</v>
      </c>
      <c r="C25" s="25">
        <f>+[1]DGII!F25</f>
        <v>207</v>
      </c>
      <c r="D25" s="25">
        <f>+[1]DGII!G25</f>
        <v>235.8</v>
      </c>
      <c r="E25" s="29">
        <f t="shared" si="7"/>
        <v>442.8</v>
      </c>
      <c r="F25" s="30">
        <v>225.15955636186587</v>
      </c>
      <c r="G25" s="30">
        <v>264.22446086522768</v>
      </c>
      <c r="H25" s="27">
        <f t="shared" si="8"/>
        <v>489.38401722709352</v>
      </c>
      <c r="I25" s="27">
        <f t="shared" si="1"/>
        <v>-46.584017227093511</v>
      </c>
      <c r="J25" s="28">
        <f t="shared" si="2"/>
        <v>90.481091415481046</v>
      </c>
      <c r="L25" s="23"/>
    </row>
    <row r="26" spans="2:17" ht="18" customHeight="1">
      <c r="B26" s="24" t="s">
        <v>29</v>
      </c>
      <c r="C26" s="25">
        <f t="shared" ref="C26:H26" si="9">+C27+C29+C38+C43</f>
        <v>41786.1</v>
      </c>
      <c r="D26" s="25">
        <f t="shared" si="9"/>
        <v>33328.299999999996</v>
      </c>
      <c r="E26" s="29">
        <f t="shared" si="9"/>
        <v>75114.399999999994</v>
      </c>
      <c r="F26" s="26">
        <f t="shared" si="9"/>
        <v>42302.915197302646</v>
      </c>
      <c r="G26" s="26">
        <f t="shared" si="9"/>
        <v>34269.662836381576</v>
      </c>
      <c r="H26" s="27">
        <f t="shared" si="9"/>
        <v>76572.578033684229</v>
      </c>
      <c r="I26" s="27">
        <f t="shared" si="1"/>
        <v>-1458.1780336842348</v>
      </c>
      <c r="J26" s="28">
        <f t="shared" si="2"/>
        <v>98.095691602491456</v>
      </c>
      <c r="L26" s="23"/>
    </row>
    <row r="27" spans="2:17" ht="18" customHeight="1">
      <c r="B27" s="38" t="s">
        <v>30</v>
      </c>
      <c r="C27" s="25">
        <f t="shared" ref="C27:H27" si="10">+C28</f>
        <v>25142.6</v>
      </c>
      <c r="D27" s="25">
        <f t="shared" si="10"/>
        <v>19222.099999999999</v>
      </c>
      <c r="E27" s="29">
        <f t="shared" si="10"/>
        <v>44364.7</v>
      </c>
      <c r="F27" s="26">
        <f t="shared" si="10"/>
        <v>24169.415806608307</v>
      </c>
      <c r="G27" s="26">
        <f t="shared" si="10"/>
        <v>19072.3857362612</v>
      </c>
      <c r="H27" s="27">
        <f t="shared" si="10"/>
        <v>43241.801542869507</v>
      </c>
      <c r="I27" s="27">
        <f t="shared" si="1"/>
        <v>1122.89845713049</v>
      </c>
      <c r="J27" s="28">
        <f t="shared" si="2"/>
        <v>102.59678925730525</v>
      </c>
      <c r="L27" s="23"/>
    </row>
    <row r="28" spans="2:17" ht="18" customHeight="1">
      <c r="B28" s="44" t="s">
        <v>31</v>
      </c>
      <c r="C28" s="33">
        <f>+[1]DGII!F28</f>
        <v>25142.6</v>
      </c>
      <c r="D28" s="33">
        <f>+[1]DGII!G28</f>
        <v>19222.099999999999</v>
      </c>
      <c r="E28" s="34">
        <f>SUM(C28:D28)</f>
        <v>44364.7</v>
      </c>
      <c r="F28" s="40">
        <v>24169.415806608307</v>
      </c>
      <c r="G28" s="40">
        <v>19072.3857362612</v>
      </c>
      <c r="H28" s="36">
        <f>SUM(F28:G28)</f>
        <v>43241.801542869507</v>
      </c>
      <c r="I28" s="36">
        <f t="shared" si="1"/>
        <v>1122.89845713049</v>
      </c>
      <c r="J28" s="37">
        <f t="shared" si="2"/>
        <v>102.59678925730525</v>
      </c>
      <c r="L28" s="23"/>
      <c r="Q28" s="42"/>
    </row>
    <row r="29" spans="2:17" ht="18" customHeight="1">
      <c r="B29" s="45" t="s">
        <v>32</v>
      </c>
      <c r="C29" s="25">
        <f t="shared" ref="C29:H29" si="11">SUM(C30:C37)</f>
        <v>13935.400000000003</v>
      </c>
      <c r="D29" s="25">
        <f t="shared" si="11"/>
        <v>11132.7</v>
      </c>
      <c r="E29" s="29">
        <f t="shared" si="11"/>
        <v>25068.099999999995</v>
      </c>
      <c r="F29" s="26">
        <f t="shared" si="11"/>
        <v>14208.176394753367</v>
      </c>
      <c r="G29" s="26">
        <f t="shared" si="11"/>
        <v>11405.005040378985</v>
      </c>
      <c r="H29" s="27">
        <f t="shared" si="11"/>
        <v>25613.181435132352</v>
      </c>
      <c r="I29" s="27">
        <f t="shared" si="1"/>
        <v>-545.081435132357</v>
      </c>
      <c r="J29" s="28">
        <f t="shared" si="2"/>
        <v>97.871871417016962</v>
      </c>
      <c r="L29" s="23"/>
    </row>
    <row r="30" spans="2:17" ht="18" customHeight="1">
      <c r="B30" s="44" t="s">
        <v>33</v>
      </c>
      <c r="C30" s="33">
        <f>+[1]DGII!F30</f>
        <v>4536.8999999999996</v>
      </c>
      <c r="D30" s="33">
        <f>+[1]DGII!G30</f>
        <v>4168.1000000000004</v>
      </c>
      <c r="E30" s="34">
        <f t="shared" ref="E30:E37" si="12">SUM(C30:D30)</f>
        <v>8705</v>
      </c>
      <c r="F30" s="40">
        <v>4929.90125288947</v>
      </c>
      <c r="G30" s="40">
        <v>4278.2938209867116</v>
      </c>
      <c r="H30" s="36">
        <f t="shared" ref="H30:H37" si="13">SUM(F30:G30)</f>
        <v>9208.1950738761807</v>
      </c>
      <c r="I30" s="36">
        <f t="shared" si="1"/>
        <v>-503.19507387618069</v>
      </c>
      <c r="J30" s="37">
        <f t="shared" si="2"/>
        <v>94.535356062299826</v>
      </c>
      <c r="L30" s="23"/>
    </row>
    <row r="31" spans="2:17" ht="18" customHeight="1">
      <c r="B31" s="44" t="s">
        <v>34</v>
      </c>
      <c r="C31" s="33">
        <f>+[1]DGII!F31</f>
        <v>2734.1</v>
      </c>
      <c r="D31" s="33">
        <f>+[1]DGII!G31</f>
        <v>2668.5</v>
      </c>
      <c r="E31" s="34">
        <f t="shared" si="12"/>
        <v>5402.6</v>
      </c>
      <c r="F31" s="40">
        <v>2823.9249360204903</v>
      </c>
      <c r="G31" s="40">
        <v>2585.3703760510748</v>
      </c>
      <c r="H31" s="36">
        <f t="shared" si="13"/>
        <v>5409.2953120715647</v>
      </c>
      <c r="I31" s="36">
        <f t="shared" si="1"/>
        <v>-6.6953120715643308</v>
      </c>
      <c r="J31" s="37">
        <f t="shared" si="2"/>
        <v>99.876225798642892</v>
      </c>
      <c r="L31" s="23"/>
    </row>
    <row r="32" spans="2:17" ht="18" customHeight="1">
      <c r="B32" s="44" t="s">
        <v>35</v>
      </c>
      <c r="C32" s="33">
        <f>+[1]DGII!F32</f>
        <v>1376.2</v>
      </c>
      <c r="D32" s="33">
        <f>+[1]DGII!G32</f>
        <v>500.3</v>
      </c>
      <c r="E32" s="34">
        <f t="shared" si="12"/>
        <v>1876.5</v>
      </c>
      <c r="F32" s="40">
        <v>1381.9984542594193</v>
      </c>
      <c r="G32" s="40">
        <v>674.9939436385456</v>
      </c>
      <c r="H32" s="36">
        <f t="shared" si="13"/>
        <v>2056.992397897965</v>
      </c>
      <c r="I32" s="36">
        <f t="shared" si="1"/>
        <v>-180.49239789796502</v>
      </c>
      <c r="J32" s="37">
        <f t="shared" si="2"/>
        <v>91.225422219235725</v>
      </c>
      <c r="L32" s="23"/>
    </row>
    <row r="33" spans="1:12" ht="18" customHeight="1">
      <c r="B33" s="44" t="s">
        <v>36</v>
      </c>
      <c r="C33" s="33">
        <f>+[1]DGII!F33</f>
        <v>2761.6</v>
      </c>
      <c r="D33" s="33">
        <f>+[1]DGII!G33</f>
        <v>1788.1</v>
      </c>
      <c r="E33" s="34">
        <f t="shared" si="12"/>
        <v>4549.7</v>
      </c>
      <c r="F33" s="40">
        <v>2797.6448222016807</v>
      </c>
      <c r="G33" s="40">
        <v>1705.3486898867397</v>
      </c>
      <c r="H33" s="36">
        <f t="shared" si="13"/>
        <v>4502.9935120884202</v>
      </c>
      <c r="I33" s="36">
        <f t="shared" si="1"/>
        <v>46.706487911579643</v>
      </c>
      <c r="J33" s="37">
        <f t="shared" si="2"/>
        <v>101.03723196105423</v>
      </c>
      <c r="L33" s="23"/>
    </row>
    <row r="34" spans="1:12" ht="18" customHeight="1">
      <c r="B34" s="44" t="s">
        <v>37</v>
      </c>
      <c r="C34" s="33">
        <f>+[1]DGII!F34</f>
        <v>43.7</v>
      </c>
      <c r="D34" s="33">
        <f>+[1]DGII!G34</f>
        <v>26.9</v>
      </c>
      <c r="E34" s="34">
        <f t="shared" si="12"/>
        <v>70.599999999999994</v>
      </c>
      <c r="F34" s="40">
        <v>50.674971019816837</v>
      </c>
      <c r="G34" s="40">
        <v>38.007253062333639</v>
      </c>
      <c r="H34" s="36">
        <f t="shared" si="13"/>
        <v>88.682224082150469</v>
      </c>
      <c r="I34" s="36">
        <f t="shared" si="1"/>
        <v>-18.082224082150475</v>
      </c>
      <c r="J34" s="37">
        <f t="shared" si="2"/>
        <v>79.610091797652629</v>
      </c>
      <c r="L34" s="23"/>
    </row>
    <row r="35" spans="1:12" ht="18" customHeight="1">
      <c r="B35" s="44" t="s">
        <v>38</v>
      </c>
      <c r="C35" s="33">
        <f>+[1]DGII!F35</f>
        <v>848.7</v>
      </c>
      <c r="D35" s="33">
        <f>+[1]DGII!G35</f>
        <v>818.1</v>
      </c>
      <c r="E35" s="34">
        <f t="shared" si="12"/>
        <v>1666.8000000000002</v>
      </c>
      <c r="F35" s="35">
        <v>899.7586215919946</v>
      </c>
      <c r="G35" s="35">
        <v>886.84246431995109</v>
      </c>
      <c r="H35" s="36">
        <f t="shared" si="13"/>
        <v>1786.6010859119456</v>
      </c>
      <c r="I35" s="36">
        <f t="shared" si="1"/>
        <v>-119.80108591194539</v>
      </c>
      <c r="J35" s="37">
        <f t="shared" si="2"/>
        <v>93.294469209907888</v>
      </c>
      <c r="L35" s="23"/>
    </row>
    <row r="36" spans="1:12" ht="18" customHeight="1">
      <c r="B36" s="44" t="s">
        <v>39</v>
      </c>
      <c r="C36" s="33">
        <f>+[1]DGII!F36</f>
        <v>1579.7</v>
      </c>
      <c r="D36" s="33">
        <f>+[1]DGII!G36</f>
        <v>1159.0999999999999</v>
      </c>
      <c r="E36" s="34">
        <f t="shared" si="12"/>
        <v>2738.8</v>
      </c>
      <c r="F36" s="35">
        <v>1315.6149247367932</v>
      </c>
      <c r="G36" s="35">
        <v>1230.2030702362504</v>
      </c>
      <c r="H36" s="36">
        <f t="shared" si="13"/>
        <v>2545.8179949730438</v>
      </c>
      <c r="I36" s="36">
        <f t="shared" si="1"/>
        <v>192.98200502695636</v>
      </c>
      <c r="J36" s="37">
        <f t="shared" si="2"/>
        <v>107.58035356054584</v>
      </c>
      <c r="L36" s="23"/>
    </row>
    <row r="37" spans="1:12" ht="18" customHeight="1">
      <c r="B37" s="44" t="s">
        <v>27</v>
      </c>
      <c r="C37" s="33">
        <f>+[1]DGII!F37</f>
        <v>54.5</v>
      </c>
      <c r="D37" s="33">
        <f>+[1]DGII!G37</f>
        <v>3.6</v>
      </c>
      <c r="E37" s="34">
        <f t="shared" si="12"/>
        <v>58.1</v>
      </c>
      <c r="F37" s="33">
        <v>8.6584120337018842</v>
      </c>
      <c r="G37" s="33">
        <v>5.9454221973786252</v>
      </c>
      <c r="H37" s="36">
        <f t="shared" si="13"/>
        <v>14.603834231080508</v>
      </c>
      <c r="I37" s="36">
        <f t="shared" si="1"/>
        <v>43.496165768919496</v>
      </c>
      <c r="J37" s="37">
        <f t="shared" si="2"/>
        <v>397.8407251182644</v>
      </c>
      <c r="L37" s="23"/>
    </row>
    <row r="38" spans="1:12" ht="18" customHeight="1">
      <c r="B38" s="45" t="s">
        <v>40</v>
      </c>
      <c r="C38" s="25">
        <f t="shared" ref="C38:H38" si="14">SUM(C39:C42)</f>
        <v>2521.1000000000004</v>
      </c>
      <c r="D38" s="25">
        <f t="shared" si="14"/>
        <v>2782.4</v>
      </c>
      <c r="E38" s="29">
        <f t="shared" si="14"/>
        <v>5303.5</v>
      </c>
      <c r="F38" s="26">
        <f t="shared" si="14"/>
        <v>3701.7819595274354</v>
      </c>
      <c r="G38" s="26">
        <f t="shared" si="14"/>
        <v>3544.7906227702642</v>
      </c>
      <c r="H38" s="27">
        <f t="shared" si="14"/>
        <v>7246.5725822977001</v>
      </c>
      <c r="I38" s="27">
        <f t="shared" si="1"/>
        <v>-1943.0725822977001</v>
      </c>
      <c r="J38" s="28">
        <f t="shared" si="2"/>
        <v>73.186322772170413</v>
      </c>
      <c r="L38" s="23"/>
    </row>
    <row r="39" spans="1:12" ht="18" customHeight="1">
      <c r="B39" s="46" t="s">
        <v>41</v>
      </c>
      <c r="C39" s="33">
        <f>+[1]DGII!F39</f>
        <v>1675.5</v>
      </c>
      <c r="D39" s="33">
        <f>+[1]DGII!G39</f>
        <v>2030.3</v>
      </c>
      <c r="E39" s="34">
        <f>SUM(C39:D39)</f>
        <v>3705.8</v>
      </c>
      <c r="F39" s="40">
        <v>2028.2288617889719</v>
      </c>
      <c r="G39" s="40">
        <v>2194.6339127827373</v>
      </c>
      <c r="H39" s="36">
        <f t="shared" ref="H39:H48" si="15">SUM(F39:G39)</f>
        <v>4222.8627745717095</v>
      </c>
      <c r="I39" s="36">
        <f t="shared" si="1"/>
        <v>-517.06277457170927</v>
      </c>
      <c r="J39" s="37">
        <f t="shared" si="2"/>
        <v>87.755633981638184</v>
      </c>
      <c r="L39" s="23"/>
    </row>
    <row r="40" spans="1:12" ht="18" customHeight="1">
      <c r="B40" s="46" t="s">
        <v>42</v>
      </c>
      <c r="C40" s="33">
        <f>+[1]DGII!F40</f>
        <v>706.3</v>
      </c>
      <c r="D40" s="33">
        <f>+[1]DGII!G40</f>
        <v>614.5</v>
      </c>
      <c r="E40" s="34">
        <f>SUM(C40:D40)</f>
        <v>1320.8</v>
      </c>
      <c r="F40" s="40">
        <v>1525.2812574413358</v>
      </c>
      <c r="G40" s="40">
        <v>1201.7769105149578</v>
      </c>
      <c r="H40" s="36">
        <f t="shared" si="15"/>
        <v>2727.0581679562938</v>
      </c>
      <c r="I40" s="36">
        <f t="shared" si="1"/>
        <v>-1406.2581679562938</v>
      </c>
      <c r="J40" s="37">
        <f t="shared" si="2"/>
        <v>48.433143653471504</v>
      </c>
      <c r="L40" s="23"/>
    </row>
    <row r="41" spans="1:12" ht="18" customHeight="1">
      <c r="B41" s="44" t="s">
        <v>43</v>
      </c>
      <c r="C41" s="33">
        <f>+[1]DGII!F41</f>
        <v>105.9</v>
      </c>
      <c r="D41" s="33">
        <f>+[1]DGII!G41</f>
        <v>104.1</v>
      </c>
      <c r="E41" s="34">
        <f>SUM(C41:D41)</f>
        <v>210</v>
      </c>
      <c r="F41" s="40">
        <v>109.12963480712118</v>
      </c>
      <c r="G41" s="40">
        <v>114.30637614775598</v>
      </c>
      <c r="H41" s="36">
        <f t="shared" si="15"/>
        <v>223.43601095487716</v>
      </c>
      <c r="I41" s="36">
        <f t="shared" si="1"/>
        <v>-13.436010954877162</v>
      </c>
      <c r="J41" s="37">
        <f t="shared" si="2"/>
        <v>93.986640337223633</v>
      </c>
      <c r="L41" s="23"/>
    </row>
    <row r="42" spans="1:12" ht="18" customHeight="1">
      <c r="B42" s="44" t="s">
        <v>44</v>
      </c>
      <c r="C42" s="33">
        <f>+[1]DGII!F42</f>
        <v>33.4</v>
      </c>
      <c r="D42" s="33">
        <f>+[1]DGII!G42</f>
        <v>33.5</v>
      </c>
      <c r="E42" s="34">
        <f>SUM(C42:D42)</f>
        <v>66.900000000000006</v>
      </c>
      <c r="F42" s="40">
        <v>39.142205490006575</v>
      </c>
      <c r="G42" s="40">
        <v>34.073423324813305</v>
      </c>
      <c r="H42" s="36">
        <f t="shared" si="15"/>
        <v>73.21562881481988</v>
      </c>
      <c r="I42" s="36">
        <f t="shared" si="1"/>
        <v>-6.315628814819874</v>
      </c>
      <c r="J42" s="37">
        <f t="shared" si="2"/>
        <v>91.373933520678165</v>
      </c>
      <c r="L42" s="23"/>
    </row>
    <row r="43" spans="1:12" ht="18" customHeight="1">
      <c r="B43" s="38" t="s">
        <v>45</v>
      </c>
      <c r="C43" s="25">
        <f>+[1]DGII!F43</f>
        <v>187</v>
      </c>
      <c r="D43" s="25">
        <f>+[1]DGII!G43</f>
        <v>191.1</v>
      </c>
      <c r="E43" s="29">
        <f>SUM(C43:D43)</f>
        <v>378.1</v>
      </c>
      <c r="F43" s="47">
        <v>223.54103641353865</v>
      </c>
      <c r="G43" s="47">
        <v>247.48143697112803</v>
      </c>
      <c r="H43" s="27">
        <f t="shared" si="15"/>
        <v>471.02247338466668</v>
      </c>
      <c r="I43" s="27">
        <f t="shared" si="1"/>
        <v>-92.92247338466666</v>
      </c>
      <c r="J43" s="37">
        <f t="shared" si="2"/>
        <v>80.272178370397981</v>
      </c>
      <c r="L43" s="23"/>
    </row>
    <row r="44" spans="1:12" ht="18" customHeight="1">
      <c r="B44" s="48" t="s">
        <v>46</v>
      </c>
      <c r="C44" s="25">
        <f>SUM(C45:C46)</f>
        <v>1183.9000000000001</v>
      </c>
      <c r="D44" s="25">
        <f>SUM(D45:D46)</f>
        <v>1117.5999999999999</v>
      </c>
      <c r="E44" s="29">
        <f>SUM(E45:E46)</f>
        <v>2301.5</v>
      </c>
      <c r="F44" s="47">
        <f>+F45+F46</f>
        <v>1122.4971811521884</v>
      </c>
      <c r="G44" s="47">
        <f>+G45+G46</f>
        <v>1066.8036637918608</v>
      </c>
      <c r="H44" s="27">
        <f t="shared" si="15"/>
        <v>2189.3008449440495</v>
      </c>
      <c r="I44" s="27">
        <f t="shared" si="1"/>
        <v>112.19915505595054</v>
      </c>
      <c r="J44" s="28">
        <f t="shared" si="2"/>
        <v>105.12488520319454</v>
      </c>
      <c r="L44" s="23"/>
    </row>
    <row r="45" spans="1:12" ht="18" customHeight="1">
      <c r="B45" s="44" t="s">
        <v>47</v>
      </c>
      <c r="C45" s="33">
        <f>+[1]DGII!F45</f>
        <v>1183.9000000000001</v>
      </c>
      <c r="D45" s="33">
        <f>+[1]DGII!G45</f>
        <v>1117.5999999999999</v>
      </c>
      <c r="E45" s="34">
        <f>SUM(C45:D45)</f>
        <v>2301.5</v>
      </c>
      <c r="F45" s="40">
        <v>1122.4971811521884</v>
      </c>
      <c r="G45" s="40">
        <v>1066.8036637918608</v>
      </c>
      <c r="H45" s="36">
        <f t="shared" si="15"/>
        <v>2189.3008449440495</v>
      </c>
      <c r="I45" s="36">
        <f t="shared" si="1"/>
        <v>112.19915505595054</v>
      </c>
      <c r="J45" s="37">
        <f t="shared" si="2"/>
        <v>105.12488520319454</v>
      </c>
      <c r="L45" s="23"/>
    </row>
    <row r="46" spans="1:12" ht="18" customHeight="1">
      <c r="B46" s="44" t="s">
        <v>27</v>
      </c>
      <c r="C46" s="33">
        <f>+[1]DGII!F46</f>
        <v>0</v>
      </c>
      <c r="D46" s="33">
        <f>+[1]DGII!G46</f>
        <v>0</v>
      </c>
      <c r="E46" s="34">
        <f>SUM(C46:D46)</f>
        <v>0</v>
      </c>
      <c r="F46" s="33">
        <v>0</v>
      </c>
      <c r="G46" s="33">
        <v>0</v>
      </c>
      <c r="H46" s="36">
        <f t="shared" si="15"/>
        <v>0</v>
      </c>
      <c r="I46" s="36">
        <f t="shared" si="1"/>
        <v>0</v>
      </c>
      <c r="J46" s="49">
        <v>0</v>
      </c>
      <c r="L46" s="23"/>
    </row>
    <row r="47" spans="1:12" ht="18" customHeight="1">
      <c r="B47" s="48" t="s">
        <v>48</v>
      </c>
      <c r="C47" s="25">
        <f>+[1]DGII!F47</f>
        <v>121.2</v>
      </c>
      <c r="D47" s="25">
        <f>+[1]DGII!G47</f>
        <v>138.1</v>
      </c>
      <c r="E47" s="29">
        <f>SUM(C47:D47)</f>
        <v>259.3</v>
      </c>
      <c r="F47" s="26">
        <v>139.18894963961262</v>
      </c>
      <c r="G47" s="26">
        <v>144.0608832899058</v>
      </c>
      <c r="H47" s="27">
        <f t="shared" si="15"/>
        <v>283.24983292951845</v>
      </c>
      <c r="I47" s="27">
        <f t="shared" si="1"/>
        <v>-23.949832929518436</v>
      </c>
      <c r="J47" s="28">
        <f>+E47/H47*100</f>
        <v>91.544625929054675</v>
      </c>
      <c r="L47" s="23"/>
    </row>
    <row r="48" spans="1:12" ht="18" customHeight="1">
      <c r="A48" s="50"/>
      <c r="B48" s="48" t="s">
        <v>49</v>
      </c>
      <c r="C48" s="25">
        <f>+[1]DGII!F48</f>
        <v>0.1</v>
      </c>
      <c r="D48" s="25">
        <f>+[1]DGII!G48</f>
        <v>0.1</v>
      </c>
      <c r="E48" s="29">
        <f>SUM(C48:D48)</f>
        <v>0.2</v>
      </c>
      <c r="F48" s="26">
        <v>0.14707648812487248</v>
      </c>
      <c r="G48" s="26">
        <v>2.1725132367669442</v>
      </c>
      <c r="H48" s="27">
        <f t="shared" si="15"/>
        <v>2.3195897248918165</v>
      </c>
      <c r="I48" s="27">
        <f t="shared" si="1"/>
        <v>-2.1195897248918163</v>
      </c>
      <c r="J48" s="28">
        <f>+E48/H48*100</f>
        <v>8.6222144310165802</v>
      </c>
      <c r="L48" s="23"/>
    </row>
    <row r="49" spans="1:183" ht="18" customHeight="1">
      <c r="B49" s="24" t="s">
        <v>50</v>
      </c>
      <c r="C49" s="25">
        <f t="shared" ref="C49:H49" si="16">+C50+C53+C56</f>
        <v>507.5</v>
      </c>
      <c r="D49" s="25">
        <f t="shared" si="16"/>
        <v>605.90000000000009</v>
      </c>
      <c r="E49" s="29">
        <f t="shared" si="16"/>
        <v>1113.3999999999999</v>
      </c>
      <c r="F49" s="29">
        <f t="shared" si="16"/>
        <v>543.13834436851494</v>
      </c>
      <c r="G49" s="29">
        <f t="shared" si="16"/>
        <v>626.02840617900551</v>
      </c>
      <c r="H49" s="27">
        <f t="shared" si="16"/>
        <v>1169.1667505475205</v>
      </c>
      <c r="I49" s="27">
        <f t="shared" si="1"/>
        <v>-55.766750547520587</v>
      </c>
      <c r="J49" s="28">
        <f>+E49/H49*100</f>
        <v>95.230214122886665</v>
      </c>
      <c r="L49" s="23"/>
    </row>
    <row r="50" spans="1:183" ht="18" customHeight="1">
      <c r="B50" s="51" t="s">
        <v>51</v>
      </c>
      <c r="C50" s="25">
        <f t="shared" ref="C50:H50" si="17">+C51+C52</f>
        <v>0.5</v>
      </c>
      <c r="D50" s="25">
        <f t="shared" si="17"/>
        <v>0.5</v>
      </c>
      <c r="E50" s="29">
        <f t="shared" si="17"/>
        <v>1</v>
      </c>
      <c r="F50" s="26">
        <f t="shared" si="17"/>
        <v>0.26101546950554477</v>
      </c>
      <c r="G50" s="26">
        <f t="shared" si="17"/>
        <v>3.1731644844811363E-2</v>
      </c>
      <c r="H50" s="28">
        <f t="shared" si="17"/>
        <v>0.29274711435035616</v>
      </c>
      <c r="I50" s="28">
        <f t="shared" si="1"/>
        <v>0.70725288564964384</v>
      </c>
      <c r="J50" s="28">
        <f>+E50/H50*100</f>
        <v>341.59175307983134</v>
      </c>
      <c r="L50" s="23"/>
    </row>
    <row r="51" spans="1:183" ht="18" customHeight="1">
      <c r="B51" s="46" t="s">
        <v>52</v>
      </c>
      <c r="C51" s="33">
        <f>+[1]DGII!F51</f>
        <v>0.5</v>
      </c>
      <c r="D51" s="33">
        <f>+[1]DGII!G51</f>
        <v>0.5</v>
      </c>
      <c r="E51" s="34">
        <f>SUM(C51:D51)</f>
        <v>1</v>
      </c>
      <c r="F51" s="33">
        <v>0.26101546950554477</v>
      </c>
      <c r="G51" s="33">
        <v>3.1731644844811363E-2</v>
      </c>
      <c r="H51" s="37">
        <f>SUM(F51:G51)</f>
        <v>0.29274711435035616</v>
      </c>
      <c r="I51" s="37">
        <f t="shared" si="1"/>
        <v>0.70725288564964384</v>
      </c>
      <c r="J51" s="37">
        <f>+E51/H51*100</f>
        <v>341.59175307983134</v>
      </c>
      <c r="L51" s="23"/>
    </row>
    <row r="52" spans="1:183" ht="18" customHeight="1">
      <c r="B52" s="46" t="s">
        <v>53</v>
      </c>
      <c r="C52" s="33">
        <f>+[1]DGII!F52</f>
        <v>0</v>
      </c>
      <c r="D52" s="33">
        <f>+[1]DGII!G52</f>
        <v>0</v>
      </c>
      <c r="E52" s="34">
        <f>SUM(C52:D52)</f>
        <v>0</v>
      </c>
      <c r="F52" s="40">
        <v>0</v>
      </c>
      <c r="G52" s="40">
        <v>0</v>
      </c>
      <c r="H52" s="37">
        <f>SUM(F52:G52)</f>
        <v>0</v>
      </c>
      <c r="I52" s="37">
        <f t="shared" si="1"/>
        <v>0</v>
      </c>
      <c r="J52" s="37" t="s">
        <v>54</v>
      </c>
      <c r="L52" s="23"/>
    </row>
    <row r="53" spans="1:183" ht="18" customHeight="1">
      <c r="B53" s="51" t="s">
        <v>55</v>
      </c>
      <c r="C53" s="25">
        <f t="shared" ref="C53:H53" si="18">+C54+C55</f>
        <v>506.9</v>
      </c>
      <c r="D53" s="25">
        <f t="shared" si="18"/>
        <v>605.40000000000009</v>
      </c>
      <c r="E53" s="29">
        <f t="shared" si="18"/>
        <v>1112.3</v>
      </c>
      <c r="F53" s="26">
        <f t="shared" si="18"/>
        <v>542.8773288990094</v>
      </c>
      <c r="G53" s="26">
        <f t="shared" si="18"/>
        <v>625.99667453416066</v>
      </c>
      <c r="H53" s="27">
        <f t="shared" si="18"/>
        <v>1168.8740034331702</v>
      </c>
      <c r="I53" s="27">
        <f t="shared" si="1"/>
        <v>-56.574003433170219</v>
      </c>
      <c r="J53" s="28">
        <f>+E53/H53*100</f>
        <v>95.159957081173559</v>
      </c>
      <c r="L53" s="23"/>
    </row>
    <row r="54" spans="1:183" ht="18" customHeight="1">
      <c r="A54" s="52"/>
      <c r="B54" s="44" t="s">
        <v>56</v>
      </c>
      <c r="C54" s="33">
        <f>+[1]DGII!F54</f>
        <v>504.9</v>
      </c>
      <c r="D54" s="33">
        <f>+[1]DGII!G54</f>
        <v>603.20000000000005</v>
      </c>
      <c r="E54" s="34">
        <f>SUM(C54:D54)</f>
        <v>1108.0999999999999</v>
      </c>
      <c r="F54" s="40">
        <v>540.15841384938221</v>
      </c>
      <c r="G54" s="40">
        <v>623.34960711437714</v>
      </c>
      <c r="H54" s="36">
        <f>SUM(F54:G54)</f>
        <v>1163.5080209637595</v>
      </c>
      <c r="I54" s="36">
        <f t="shared" si="1"/>
        <v>-55.408020963759554</v>
      </c>
      <c r="J54" s="37">
        <f>+E54/H54*100</f>
        <v>95.237847959323574</v>
      </c>
      <c r="L54" s="23"/>
    </row>
    <row r="55" spans="1:183" ht="18" customHeight="1">
      <c r="B55" s="44" t="s">
        <v>27</v>
      </c>
      <c r="C55" s="33">
        <f>+[1]DGII!F55</f>
        <v>2</v>
      </c>
      <c r="D55" s="33">
        <f>+[1]DGII!G55</f>
        <v>2.2000000000000002</v>
      </c>
      <c r="E55" s="34">
        <f>SUM(C55:D55)</f>
        <v>4.2</v>
      </c>
      <c r="F55" s="40">
        <v>2.7189150496272045</v>
      </c>
      <c r="G55" s="40">
        <v>2.647067419783538</v>
      </c>
      <c r="H55" s="36">
        <f>SUM(F55:G55)</f>
        <v>5.3659824694107421</v>
      </c>
      <c r="I55" s="36">
        <f t="shared" si="1"/>
        <v>-1.1659824694107419</v>
      </c>
      <c r="J55" s="37">
        <f>+E55/H55*100</f>
        <v>78.270848329126537</v>
      </c>
      <c r="L55" s="23"/>
    </row>
    <row r="56" spans="1:183" ht="18" customHeight="1">
      <c r="B56" s="51" t="s">
        <v>57</v>
      </c>
      <c r="C56" s="25">
        <f>+[1]DGII!F56</f>
        <v>0.1</v>
      </c>
      <c r="D56" s="25">
        <f>+[1]DGII!G56</f>
        <v>0</v>
      </c>
      <c r="E56" s="29">
        <f>SUM(C56:D56)</f>
        <v>0.1</v>
      </c>
      <c r="F56" s="25">
        <v>0</v>
      </c>
      <c r="G56" s="25">
        <v>0</v>
      </c>
      <c r="H56" s="27">
        <f>SUM(F56:G56)</f>
        <v>0</v>
      </c>
      <c r="I56" s="27">
        <f t="shared" si="1"/>
        <v>0.1</v>
      </c>
      <c r="J56" s="53">
        <v>0</v>
      </c>
      <c r="L56" s="23"/>
    </row>
    <row r="57" spans="1:183" ht="18" customHeight="1">
      <c r="B57" s="54" t="s">
        <v>58</v>
      </c>
      <c r="C57" s="25">
        <f t="shared" ref="C57:H57" si="19">+C58+C62+C63</f>
        <v>1163</v>
      </c>
      <c r="D57" s="25">
        <f t="shared" si="19"/>
        <v>957.09999999999991</v>
      </c>
      <c r="E57" s="29">
        <f t="shared" si="19"/>
        <v>2120.1</v>
      </c>
      <c r="F57" s="26">
        <f>+F58+F62+F63</f>
        <v>1114.646613788281</v>
      </c>
      <c r="G57" s="26">
        <f t="shared" si="19"/>
        <v>988.92405577904515</v>
      </c>
      <c r="H57" s="27">
        <f t="shared" si="19"/>
        <v>2103.5706695673261</v>
      </c>
      <c r="I57" s="27">
        <f t="shared" si="1"/>
        <v>16.52933043267376</v>
      </c>
      <c r="J57" s="27">
        <f>+E57/H57*100</f>
        <v>100.78577490510807</v>
      </c>
      <c r="L57" s="23"/>
    </row>
    <row r="58" spans="1:183" s="55" customFormat="1" ht="18" customHeight="1">
      <c r="B58" s="54" t="s">
        <v>59</v>
      </c>
      <c r="C58" s="25">
        <f t="shared" ref="C58:H58" si="20">+C59</f>
        <v>266.3</v>
      </c>
      <c r="D58" s="25">
        <f t="shared" si="20"/>
        <v>0</v>
      </c>
      <c r="E58" s="29">
        <f t="shared" si="20"/>
        <v>266.3</v>
      </c>
      <c r="F58" s="26">
        <f t="shared" si="20"/>
        <v>1.659731491557229E-2</v>
      </c>
      <c r="G58" s="26">
        <f t="shared" si="20"/>
        <v>1.7937362944622771E-2</v>
      </c>
      <c r="H58" s="27">
        <f t="shared" si="20"/>
        <v>3.4534677860195061E-2</v>
      </c>
      <c r="I58" s="27">
        <f t="shared" si="1"/>
        <v>266.26546532213979</v>
      </c>
      <c r="J58" s="27">
        <f>+E58/H58*100</f>
        <v>771108.97364686138</v>
      </c>
      <c r="K58" s="4"/>
      <c r="L58" s="23"/>
      <c r="N58" s="56"/>
      <c r="O58" s="56"/>
    </row>
    <row r="59" spans="1:183" ht="18" customHeight="1">
      <c r="B59" s="51" t="s">
        <v>60</v>
      </c>
      <c r="C59" s="25">
        <f t="shared" ref="C59:H59" si="21">+C60+C61</f>
        <v>266.3</v>
      </c>
      <c r="D59" s="25">
        <f t="shared" si="21"/>
        <v>0</v>
      </c>
      <c r="E59" s="29">
        <f t="shared" si="21"/>
        <v>266.3</v>
      </c>
      <c r="F59" s="26">
        <f t="shared" si="21"/>
        <v>1.659731491557229E-2</v>
      </c>
      <c r="G59" s="26">
        <f t="shared" si="21"/>
        <v>1.7937362944622771E-2</v>
      </c>
      <c r="H59" s="27">
        <f t="shared" si="21"/>
        <v>3.4534677860195061E-2</v>
      </c>
      <c r="I59" s="27">
        <f t="shared" si="1"/>
        <v>266.26546532213979</v>
      </c>
      <c r="J59" s="27">
        <f>+E59/H59*100</f>
        <v>771108.97364686138</v>
      </c>
      <c r="L59" s="23"/>
    </row>
    <row r="60" spans="1:183" s="57" customFormat="1" ht="18" customHeight="1">
      <c r="B60" s="44" t="s">
        <v>61</v>
      </c>
      <c r="C60" s="33">
        <f>+[1]DGII!F60</f>
        <v>266.3</v>
      </c>
      <c r="D60" s="33">
        <f>+[1]DGII!G60</f>
        <v>0</v>
      </c>
      <c r="E60" s="34">
        <f>SUM(C60:D60)</f>
        <v>266.3</v>
      </c>
      <c r="F60" s="33">
        <v>0</v>
      </c>
      <c r="G60" s="33">
        <v>0</v>
      </c>
      <c r="H60" s="36">
        <f>SUM(F60:G60)</f>
        <v>0</v>
      </c>
      <c r="I60" s="36">
        <f t="shared" si="1"/>
        <v>266.3</v>
      </c>
      <c r="J60" s="27">
        <v>0</v>
      </c>
      <c r="K60" s="4"/>
      <c r="L60" s="23"/>
      <c r="M60" s="58"/>
      <c r="N60" s="59"/>
      <c r="O60" s="59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 t="s">
        <v>62</v>
      </c>
      <c r="AY60" s="58" t="s">
        <v>62</v>
      </c>
      <c r="AZ60" s="58" t="s">
        <v>62</v>
      </c>
      <c r="BA60" s="58" t="s">
        <v>62</v>
      </c>
      <c r="BB60" s="58" t="s">
        <v>62</v>
      </c>
      <c r="BC60" s="58" t="s">
        <v>62</v>
      </c>
      <c r="BD60" s="58" t="s">
        <v>62</v>
      </c>
      <c r="BE60" s="58" t="s">
        <v>62</v>
      </c>
      <c r="BF60" s="58" t="s">
        <v>62</v>
      </c>
      <c r="BG60" s="58" t="s">
        <v>62</v>
      </c>
      <c r="BH60" s="58" t="s">
        <v>62</v>
      </c>
      <c r="BI60" s="58" t="s">
        <v>62</v>
      </c>
      <c r="BJ60" s="58" t="s">
        <v>62</v>
      </c>
      <c r="BK60" s="58" t="s">
        <v>62</v>
      </c>
      <c r="BL60" s="58" t="s">
        <v>62</v>
      </c>
      <c r="BM60" s="58" t="s">
        <v>62</v>
      </c>
      <c r="BN60" s="58" t="s">
        <v>62</v>
      </c>
      <c r="BO60" s="58" t="s">
        <v>62</v>
      </c>
      <c r="BP60" s="58" t="s">
        <v>62</v>
      </c>
      <c r="BQ60" s="58" t="s">
        <v>62</v>
      </c>
      <c r="BR60" s="58" t="s">
        <v>62</v>
      </c>
      <c r="BS60" s="58" t="s">
        <v>62</v>
      </c>
      <c r="BT60" s="58" t="s">
        <v>62</v>
      </c>
      <c r="BU60" s="58" t="s">
        <v>62</v>
      </c>
      <c r="BV60" s="58" t="s">
        <v>62</v>
      </c>
      <c r="BW60" s="58" t="s">
        <v>62</v>
      </c>
      <c r="BX60" s="58" t="s">
        <v>62</v>
      </c>
      <c r="BY60" s="58" t="s">
        <v>62</v>
      </c>
      <c r="BZ60" s="58" t="s">
        <v>62</v>
      </c>
      <c r="CA60" s="58" t="s">
        <v>62</v>
      </c>
      <c r="CB60" s="58" t="s">
        <v>62</v>
      </c>
      <c r="CC60" s="58" t="s">
        <v>62</v>
      </c>
      <c r="CD60" s="58" t="s">
        <v>62</v>
      </c>
      <c r="CE60" s="58" t="s">
        <v>62</v>
      </c>
      <c r="CF60" s="58" t="s">
        <v>62</v>
      </c>
      <c r="CG60" s="58" t="s">
        <v>62</v>
      </c>
      <c r="CH60" s="58" t="s">
        <v>62</v>
      </c>
      <c r="CI60" s="58" t="s">
        <v>62</v>
      </c>
      <c r="CJ60" s="58" t="s">
        <v>62</v>
      </c>
      <c r="CK60" s="58" t="s">
        <v>62</v>
      </c>
      <c r="CL60" s="58" t="s">
        <v>62</v>
      </c>
      <c r="CM60" s="58" t="s">
        <v>62</v>
      </c>
      <c r="CN60" s="58" t="s">
        <v>62</v>
      </c>
      <c r="CO60" s="58" t="s">
        <v>62</v>
      </c>
      <c r="CP60" s="58" t="s">
        <v>62</v>
      </c>
      <c r="CQ60" s="58" t="s">
        <v>62</v>
      </c>
      <c r="CR60" s="58" t="s">
        <v>62</v>
      </c>
      <c r="CS60" s="58" t="s">
        <v>62</v>
      </c>
      <c r="CT60" s="58" t="s">
        <v>62</v>
      </c>
      <c r="CU60" s="58" t="s">
        <v>62</v>
      </c>
      <c r="CV60" s="58" t="s">
        <v>62</v>
      </c>
      <c r="CW60" s="58" t="s">
        <v>62</v>
      </c>
      <c r="CX60" s="58" t="s">
        <v>62</v>
      </c>
      <c r="CY60" s="58" t="s">
        <v>62</v>
      </c>
      <c r="CZ60" s="58" t="s">
        <v>62</v>
      </c>
      <c r="DA60" s="58" t="s">
        <v>62</v>
      </c>
      <c r="DB60" s="58" t="s">
        <v>62</v>
      </c>
      <c r="DC60" s="58" t="s">
        <v>62</v>
      </c>
      <c r="DD60" s="58" t="s">
        <v>62</v>
      </c>
      <c r="DE60" s="58" t="s">
        <v>62</v>
      </c>
      <c r="DF60" s="58" t="s">
        <v>62</v>
      </c>
      <c r="DG60" s="58" t="s">
        <v>62</v>
      </c>
      <c r="DH60" s="58" t="s">
        <v>62</v>
      </c>
      <c r="DI60" s="58" t="s">
        <v>62</v>
      </c>
      <c r="DJ60" s="58" t="s">
        <v>62</v>
      </c>
      <c r="DK60" s="58" t="s">
        <v>62</v>
      </c>
      <c r="DL60" s="58" t="s">
        <v>62</v>
      </c>
      <c r="DM60" s="58" t="s">
        <v>62</v>
      </c>
      <c r="DN60" s="58" t="s">
        <v>62</v>
      </c>
      <c r="DO60" s="58" t="s">
        <v>62</v>
      </c>
      <c r="DP60" s="58" t="s">
        <v>62</v>
      </c>
      <c r="DQ60" s="58" t="s">
        <v>62</v>
      </c>
      <c r="DR60" s="58" t="s">
        <v>62</v>
      </c>
      <c r="DS60" s="58" t="s">
        <v>62</v>
      </c>
      <c r="DT60" s="58" t="s">
        <v>62</v>
      </c>
      <c r="DU60" s="58" t="s">
        <v>62</v>
      </c>
      <c r="DV60" s="58" t="s">
        <v>62</v>
      </c>
      <c r="DW60" s="58" t="s">
        <v>62</v>
      </c>
      <c r="DX60" s="58" t="s">
        <v>62</v>
      </c>
      <c r="DY60" s="58" t="s">
        <v>62</v>
      </c>
      <c r="DZ60" s="58" t="s">
        <v>62</v>
      </c>
      <c r="EA60" s="58" t="s">
        <v>62</v>
      </c>
      <c r="EB60" s="58" t="s">
        <v>62</v>
      </c>
      <c r="EC60" s="58" t="s">
        <v>62</v>
      </c>
      <c r="ED60" s="58" t="s">
        <v>62</v>
      </c>
      <c r="EE60" s="58" t="s">
        <v>62</v>
      </c>
      <c r="EF60" s="58" t="s">
        <v>62</v>
      </c>
      <c r="EG60" s="58" t="s">
        <v>62</v>
      </c>
      <c r="EH60" s="58" t="s">
        <v>62</v>
      </c>
      <c r="EI60" s="58" t="s">
        <v>62</v>
      </c>
      <c r="EJ60" s="58" t="s">
        <v>62</v>
      </c>
      <c r="EK60" s="58" t="s">
        <v>62</v>
      </c>
      <c r="EL60" s="58" t="s">
        <v>62</v>
      </c>
      <c r="EM60" s="58" t="s">
        <v>62</v>
      </c>
      <c r="EN60" s="58" t="s">
        <v>62</v>
      </c>
      <c r="EO60" s="58" t="s">
        <v>62</v>
      </c>
      <c r="EP60" s="58" t="s">
        <v>62</v>
      </c>
      <c r="EQ60" s="58" t="s">
        <v>62</v>
      </c>
      <c r="ER60" s="58" t="s">
        <v>62</v>
      </c>
      <c r="ES60" s="58" t="s">
        <v>62</v>
      </c>
      <c r="ET60" s="58" t="s">
        <v>62</v>
      </c>
      <c r="EU60" s="58" t="s">
        <v>62</v>
      </c>
      <c r="EV60" s="58" t="s">
        <v>62</v>
      </c>
      <c r="EW60" s="58" t="s">
        <v>62</v>
      </c>
      <c r="EX60" s="58" t="s">
        <v>62</v>
      </c>
      <c r="EY60" s="58" t="s">
        <v>62</v>
      </c>
      <c r="EZ60" s="58" t="s">
        <v>62</v>
      </c>
      <c r="FA60" s="58" t="s">
        <v>62</v>
      </c>
      <c r="FB60" s="58" t="s">
        <v>62</v>
      </c>
      <c r="FC60" s="58" t="s">
        <v>62</v>
      </c>
      <c r="FD60" s="58" t="s">
        <v>62</v>
      </c>
      <c r="FE60" s="58" t="s">
        <v>62</v>
      </c>
      <c r="FF60" s="58" t="s">
        <v>62</v>
      </c>
      <c r="FG60" s="58" t="s">
        <v>62</v>
      </c>
      <c r="FH60" s="58" t="s">
        <v>62</v>
      </c>
      <c r="FI60" s="58" t="s">
        <v>62</v>
      </c>
      <c r="FJ60" s="58" t="s">
        <v>62</v>
      </c>
      <c r="FK60" s="58" t="s">
        <v>62</v>
      </c>
      <c r="FL60" s="58" t="s">
        <v>62</v>
      </c>
      <c r="FM60" s="58" t="s">
        <v>62</v>
      </c>
      <c r="FN60" s="58" t="s">
        <v>62</v>
      </c>
      <c r="FO60" s="58" t="s">
        <v>62</v>
      </c>
      <c r="FP60" s="58" t="s">
        <v>62</v>
      </c>
      <c r="FQ60" s="58" t="s">
        <v>62</v>
      </c>
      <c r="FR60" s="58" t="s">
        <v>62</v>
      </c>
      <c r="FS60" s="58" t="s">
        <v>62</v>
      </c>
      <c r="FT60" s="58" t="s">
        <v>62</v>
      </c>
      <c r="FU60" s="58" t="s">
        <v>62</v>
      </c>
      <c r="FV60" s="58" t="s">
        <v>62</v>
      </c>
      <c r="FW60" s="58" t="s">
        <v>62</v>
      </c>
      <c r="FX60" s="58" t="s">
        <v>62</v>
      </c>
      <c r="FY60" s="58" t="s">
        <v>62</v>
      </c>
      <c r="FZ60" s="58" t="s">
        <v>62</v>
      </c>
      <c r="GA60" s="58" t="s">
        <v>62</v>
      </c>
    </row>
    <row r="61" spans="1:183" ht="18" customHeight="1">
      <c r="B61" s="44" t="s">
        <v>27</v>
      </c>
      <c r="C61" s="33">
        <f>+[1]DGII!F61</f>
        <v>0</v>
      </c>
      <c r="D61" s="33">
        <f>+[1]DGII!G61</f>
        <v>0</v>
      </c>
      <c r="E61" s="34">
        <f>SUM(C61:D61)</f>
        <v>0</v>
      </c>
      <c r="F61" s="33">
        <v>1.659731491557229E-2</v>
      </c>
      <c r="G61" s="33">
        <v>1.7937362944622771E-2</v>
      </c>
      <c r="H61" s="36">
        <f>SUM(F61:G61)</f>
        <v>3.4534677860195061E-2</v>
      </c>
      <c r="I61" s="36">
        <f t="shared" si="1"/>
        <v>-3.4534677860195061E-2</v>
      </c>
      <c r="J61" s="37">
        <f>+E61/H61*100</f>
        <v>0</v>
      </c>
      <c r="L61" s="23"/>
    </row>
    <row r="62" spans="1:183" ht="18" customHeight="1">
      <c r="B62" s="51" t="s">
        <v>63</v>
      </c>
      <c r="C62" s="25">
        <f>+[1]DGII!F62</f>
        <v>12.2</v>
      </c>
      <c r="D62" s="25">
        <f>+[1]DGII!G62</f>
        <v>19.3</v>
      </c>
      <c r="E62" s="29">
        <f>SUM(C62:D62)</f>
        <v>31.5</v>
      </c>
      <c r="F62" s="25">
        <v>22.134657302779388</v>
      </c>
      <c r="G62" s="25">
        <v>20.939609054944128</v>
      </c>
      <c r="H62" s="36">
        <f>SUM(F62:G62)</f>
        <v>43.074266357723516</v>
      </c>
      <c r="I62" s="27">
        <f t="shared" si="1"/>
        <v>-11.574266357723516</v>
      </c>
      <c r="J62" s="28">
        <f>+E62/H62*100</f>
        <v>73.129510177604757</v>
      </c>
      <c r="L62" s="23"/>
    </row>
    <row r="63" spans="1:183" ht="18" customHeight="1">
      <c r="B63" s="51" t="s">
        <v>64</v>
      </c>
      <c r="C63" s="25">
        <f>+[1]DGII!F63</f>
        <v>884.5</v>
      </c>
      <c r="D63" s="25">
        <f>+[1]DGII!G63</f>
        <v>937.8</v>
      </c>
      <c r="E63" s="29">
        <f>SUM(C63:D63)</f>
        <v>1822.3</v>
      </c>
      <c r="F63" s="26">
        <v>1092.495359170586</v>
      </c>
      <c r="G63" s="26">
        <v>967.96650936115634</v>
      </c>
      <c r="H63" s="27">
        <f>SUM(F63:G63)</f>
        <v>2060.4618685317423</v>
      </c>
      <c r="I63" s="27">
        <f t="shared" si="1"/>
        <v>-238.16186853174236</v>
      </c>
      <c r="J63" s="28">
        <f>+E63/H63*100</f>
        <v>88.441335791307154</v>
      </c>
      <c r="L63" s="23"/>
    </row>
    <row r="64" spans="1:183" ht="18" customHeight="1">
      <c r="B64" s="46" t="s">
        <v>65</v>
      </c>
      <c r="C64" s="33">
        <f>+[1]DGII!F64</f>
        <v>881.2</v>
      </c>
      <c r="D64" s="33">
        <f>+[1]DGII!G64</f>
        <v>934</v>
      </c>
      <c r="E64" s="34">
        <f>SUM(C64:D64)</f>
        <v>1815.2</v>
      </c>
      <c r="F64" s="40">
        <v>1087.9501610547184</v>
      </c>
      <c r="G64" s="40">
        <v>959.63089293755479</v>
      </c>
      <c r="H64" s="36">
        <f>SUM(F64:G64)</f>
        <v>2047.5810539922732</v>
      </c>
      <c r="I64" s="36">
        <f t="shared" si="1"/>
        <v>-232.38105399227311</v>
      </c>
      <c r="J64" s="37">
        <f>+E64/H64*100</f>
        <v>88.65094724630373</v>
      </c>
      <c r="L64" s="23"/>
    </row>
    <row r="65" spans="2:12" ht="21.75" customHeight="1" thickBot="1">
      <c r="B65" s="60" t="s">
        <v>66</v>
      </c>
      <c r="C65" s="61">
        <f>++C9</f>
        <v>94691.799999999988</v>
      </c>
      <c r="D65" s="61">
        <f>++D9</f>
        <v>72081.400000000009</v>
      </c>
      <c r="E65" s="61">
        <f>+E9</f>
        <v>166773.20000000001</v>
      </c>
      <c r="F65" s="61">
        <f>+F9</f>
        <v>92322.569774868927</v>
      </c>
      <c r="G65" s="61">
        <f>+G9</f>
        <v>70582.18268917581</v>
      </c>
      <c r="H65" s="61">
        <f>+H9</f>
        <v>162904.75246404475</v>
      </c>
      <c r="I65" s="61">
        <f t="shared" si="1"/>
        <v>3868.4475359552598</v>
      </c>
      <c r="J65" s="62">
        <f>+E65/H65*100</f>
        <v>102.37466831227596</v>
      </c>
      <c r="L65" s="23"/>
    </row>
    <row r="66" spans="2:12" ht="18" customHeight="1" thickTop="1">
      <c r="B66" s="63" t="s">
        <v>67</v>
      </c>
      <c r="C66" s="64"/>
      <c r="D66" s="64"/>
      <c r="E66" s="64"/>
      <c r="F66" s="65"/>
      <c r="G66" s="65"/>
      <c r="H66" s="65"/>
      <c r="I66" s="66"/>
      <c r="J66" s="65"/>
      <c r="L66" s="23"/>
    </row>
    <row r="67" spans="2:12">
      <c r="B67" s="67" t="s">
        <v>68</v>
      </c>
      <c r="C67" s="68"/>
      <c r="D67" s="68"/>
      <c r="E67" s="68"/>
      <c r="F67" s="68"/>
      <c r="G67" s="68"/>
      <c r="H67" s="68"/>
      <c r="I67" s="69"/>
      <c r="J67" s="70"/>
      <c r="L67" s="23"/>
    </row>
    <row r="68" spans="2:12" ht="12.75" customHeight="1">
      <c r="B68" s="71" t="s">
        <v>69</v>
      </c>
      <c r="C68" s="68"/>
      <c r="D68" s="68"/>
      <c r="E68" s="68"/>
      <c r="F68" s="68"/>
      <c r="G68" s="68"/>
      <c r="H68" s="68"/>
      <c r="I68" s="68"/>
      <c r="J68" s="72"/>
      <c r="L68" s="23"/>
    </row>
    <row r="69" spans="2:12" ht="12" customHeight="1">
      <c r="B69" s="71" t="s">
        <v>70</v>
      </c>
      <c r="C69" s="68"/>
      <c r="D69" s="68"/>
      <c r="E69" s="68"/>
      <c r="F69" s="73"/>
      <c r="G69" s="73"/>
      <c r="H69" s="73"/>
      <c r="I69" s="73"/>
      <c r="J69" s="73"/>
      <c r="L69" s="23"/>
    </row>
    <row r="70" spans="2:12">
      <c r="B70" s="74" t="s">
        <v>71</v>
      </c>
      <c r="C70" s="75"/>
      <c r="D70" s="75"/>
      <c r="E70" s="75"/>
      <c r="F70" s="73"/>
      <c r="G70" s="73"/>
      <c r="H70" s="73"/>
      <c r="I70" s="73"/>
      <c r="J70" s="73"/>
    </row>
    <row r="71" spans="2:12">
      <c r="B71" s="76"/>
      <c r="C71" s="75"/>
      <c r="D71" s="75"/>
      <c r="E71" s="75"/>
      <c r="F71" s="73"/>
      <c r="G71" s="73"/>
      <c r="H71" s="73"/>
      <c r="I71" s="73"/>
      <c r="J71" s="73"/>
    </row>
    <row r="72" spans="2:12">
      <c r="B72" s="75"/>
      <c r="C72" s="75"/>
      <c r="D72" s="75"/>
      <c r="E72" s="75"/>
      <c r="F72" s="73"/>
      <c r="G72" s="73"/>
      <c r="H72" s="73"/>
      <c r="I72" s="73"/>
      <c r="J72" s="73"/>
    </row>
    <row r="73" spans="2:12">
      <c r="B73" s="75"/>
      <c r="C73" s="75"/>
      <c r="D73" s="75"/>
      <c r="E73" s="75"/>
      <c r="F73" s="73"/>
      <c r="G73" s="73"/>
      <c r="H73" s="73"/>
      <c r="I73" s="73"/>
      <c r="J73" s="73"/>
    </row>
    <row r="74" spans="2:12">
      <c r="B74" s="75"/>
      <c r="C74" s="75"/>
      <c r="D74" s="75"/>
      <c r="E74" s="75"/>
      <c r="F74" s="73"/>
      <c r="G74" s="73"/>
      <c r="H74" s="73"/>
      <c r="I74" s="73"/>
      <c r="J74" s="73"/>
    </row>
    <row r="75" spans="2:12">
      <c r="B75" s="75"/>
      <c r="C75" s="75"/>
      <c r="D75" s="75"/>
      <c r="E75" s="75"/>
      <c r="F75" s="73"/>
      <c r="G75" s="73"/>
      <c r="H75" s="73"/>
      <c r="I75" s="73"/>
      <c r="J75" s="73"/>
    </row>
    <row r="76" spans="2:12">
      <c r="B76" s="75"/>
      <c r="C76" s="75"/>
      <c r="D76" s="75"/>
      <c r="E76" s="75"/>
      <c r="F76" s="73"/>
      <c r="G76" s="73"/>
      <c r="H76" s="73"/>
      <c r="I76" s="73"/>
      <c r="J76" s="73"/>
    </row>
    <row r="77" spans="2:12">
      <c r="B77" s="75"/>
      <c r="C77" s="75"/>
      <c r="D77" s="75"/>
      <c r="E77" s="75"/>
      <c r="F77" s="73"/>
      <c r="G77" s="73"/>
      <c r="H77" s="73"/>
      <c r="I77" s="73"/>
      <c r="J77" s="73"/>
    </row>
    <row r="78" spans="2:12">
      <c r="B78" s="75"/>
      <c r="C78" s="75"/>
      <c r="D78" s="75"/>
      <c r="E78" s="75"/>
      <c r="F78" s="73"/>
      <c r="G78" s="73"/>
      <c r="H78" s="73"/>
      <c r="I78" s="73"/>
      <c r="J78" s="73"/>
    </row>
    <row r="79" spans="2:12">
      <c r="B79" s="75"/>
      <c r="C79" s="75"/>
      <c r="D79" s="75"/>
      <c r="E79" s="75"/>
      <c r="F79" s="73"/>
      <c r="G79" s="73"/>
      <c r="H79" s="73"/>
      <c r="I79" s="73"/>
      <c r="J79" s="73"/>
    </row>
    <row r="80" spans="2:12">
      <c r="B80" s="75"/>
      <c r="C80" s="75"/>
      <c r="D80" s="75"/>
      <c r="E80" s="75"/>
      <c r="F80" s="73"/>
      <c r="G80" s="73"/>
      <c r="H80" s="73"/>
      <c r="I80" s="73"/>
      <c r="J80" s="73"/>
    </row>
    <row r="81" spans="2:10">
      <c r="B81" s="75"/>
      <c r="C81" s="75"/>
      <c r="D81" s="75"/>
      <c r="E81" s="75"/>
      <c r="F81" s="73"/>
      <c r="G81" s="73"/>
      <c r="H81" s="73"/>
      <c r="I81" s="73"/>
      <c r="J81" s="73"/>
    </row>
    <row r="82" spans="2:10">
      <c r="B82" s="75"/>
      <c r="C82" s="75"/>
      <c r="D82" s="75"/>
      <c r="E82" s="75"/>
      <c r="F82" s="73"/>
      <c r="G82" s="73"/>
      <c r="H82" s="73"/>
      <c r="I82" s="73"/>
      <c r="J82" s="73"/>
    </row>
    <row r="83" spans="2:10">
      <c r="B83" s="75"/>
      <c r="C83" s="75"/>
      <c r="D83" s="75"/>
      <c r="E83" s="75"/>
      <c r="F83" s="73"/>
      <c r="G83" s="73"/>
      <c r="H83" s="73"/>
      <c r="I83" s="73"/>
      <c r="J83" s="73"/>
    </row>
    <row r="84" spans="2:10">
      <c r="B84" s="75"/>
      <c r="C84" s="75"/>
      <c r="D84" s="75"/>
      <c r="E84" s="75"/>
      <c r="F84" s="73"/>
      <c r="G84" s="73"/>
      <c r="H84" s="73"/>
      <c r="I84" s="73"/>
      <c r="J84" s="73"/>
    </row>
    <row r="85" spans="2:10">
      <c r="B85" s="75"/>
      <c r="C85" s="75"/>
      <c r="D85" s="75"/>
      <c r="E85" s="75"/>
      <c r="F85" s="73"/>
      <c r="G85" s="73"/>
      <c r="H85" s="73"/>
      <c r="I85" s="73"/>
      <c r="J85" s="73"/>
    </row>
    <row r="86" spans="2:10">
      <c r="B86" s="75"/>
      <c r="C86" s="75"/>
      <c r="D86" s="75"/>
      <c r="E86" s="75"/>
      <c r="F86" s="73"/>
      <c r="G86" s="73"/>
      <c r="H86" s="73"/>
      <c r="I86" s="73"/>
      <c r="J86" s="73"/>
    </row>
    <row r="87" spans="2:10">
      <c r="B87" s="75"/>
      <c r="C87" s="75"/>
      <c r="D87" s="75"/>
      <c r="E87" s="75"/>
      <c r="F87" s="73"/>
      <c r="G87" s="73"/>
      <c r="H87" s="73"/>
      <c r="I87" s="73"/>
      <c r="J87" s="73"/>
    </row>
    <row r="88" spans="2:10">
      <c r="B88" s="75"/>
      <c r="C88" s="75"/>
      <c r="D88" s="75"/>
      <c r="E88" s="75"/>
      <c r="F88" s="73"/>
      <c r="G88" s="73"/>
      <c r="H88" s="73"/>
      <c r="I88" s="73"/>
      <c r="J88" s="73"/>
    </row>
    <row r="89" spans="2:10">
      <c r="B89" s="75"/>
      <c r="C89" s="75"/>
      <c r="D89" s="75"/>
      <c r="E89" s="75"/>
      <c r="F89" s="73"/>
      <c r="G89" s="73"/>
      <c r="H89" s="73"/>
      <c r="I89" s="73"/>
      <c r="J89" s="73"/>
    </row>
    <row r="90" spans="2:10">
      <c r="B90" s="75"/>
      <c r="C90" s="75"/>
      <c r="D90" s="75"/>
      <c r="E90" s="75"/>
      <c r="F90" s="73"/>
      <c r="G90" s="73"/>
      <c r="H90" s="73"/>
      <c r="I90" s="73"/>
      <c r="J90" s="73"/>
    </row>
    <row r="91" spans="2:10">
      <c r="B91" s="75"/>
      <c r="C91" s="75"/>
      <c r="D91" s="75"/>
      <c r="E91" s="75"/>
      <c r="F91" s="73"/>
      <c r="G91" s="73"/>
      <c r="H91" s="73"/>
      <c r="I91" s="73"/>
      <c r="J91" s="73"/>
    </row>
    <row r="92" spans="2:10">
      <c r="B92" s="75"/>
      <c r="C92" s="75"/>
      <c r="D92" s="75"/>
      <c r="E92" s="75"/>
      <c r="F92" s="73"/>
      <c r="G92" s="73"/>
      <c r="H92" s="73"/>
      <c r="I92" s="73"/>
      <c r="J92" s="73"/>
    </row>
    <row r="93" spans="2:10">
      <c r="B93" s="75"/>
      <c r="C93" s="75"/>
      <c r="D93" s="75"/>
      <c r="E93" s="75"/>
      <c r="F93" s="73"/>
      <c r="G93" s="73"/>
      <c r="H93" s="73"/>
      <c r="I93" s="73"/>
      <c r="J93" s="73"/>
    </row>
    <row r="94" spans="2:10">
      <c r="B94" s="75"/>
      <c r="C94" s="75"/>
      <c r="D94" s="75"/>
      <c r="E94" s="75"/>
      <c r="F94" s="73"/>
      <c r="G94" s="73"/>
      <c r="H94" s="73"/>
      <c r="I94" s="73"/>
      <c r="J94" s="73"/>
    </row>
    <row r="95" spans="2:10">
      <c r="B95" s="75"/>
      <c r="C95" s="75"/>
      <c r="D95" s="75"/>
      <c r="E95" s="75"/>
      <c r="F95" s="73"/>
      <c r="G95" s="73"/>
      <c r="H95" s="73"/>
      <c r="I95" s="73"/>
      <c r="J95" s="73"/>
    </row>
    <row r="96" spans="2:10">
      <c r="B96" s="75"/>
      <c r="C96" s="75"/>
      <c r="D96" s="75"/>
      <c r="E96" s="75"/>
      <c r="F96" s="73"/>
      <c r="G96" s="73"/>
      <c r="H96" s="73"/>
      <c r="I96" s="73"/>
      <c r="J96" s="73"/>
    </row>
    <row r="97" spans="2:10">
      <c r="B97" s="75"/>
      <c r="C97" s="75"/>
      <c r="D97" s="75"/>
      <c r="E97" s="75"/>
      <c r="F97" s="73"/>
      <c r="G97" s="73"/>
      <c r="H97" s="73"/>
      <c r="I97" s="73"/>
      <c r="J97" s="73"/>
    </row>
    <row r="98" spans="2:10">
      <c r="B98" s="75"/>
      <c r="C98" s="75"/>
      <c r="D98" s="75"/>
      <c r="E98" s="75"/>
      <c r="F98" s="73"/>
      <c r="G98" s="73"/>
      <c r="H98" s="73"/>
      <c r="I98" s="73"/>
      <c r="J98" s="73"/>
    </row>
    <row r="99" spans="2:10">
      <c r="B99" s="75"/>
      <c r="C99" s="75"/>
      <c r="D99" s="75"/>
      <c r="E99" s="75"/>
      <c r="F99" s="73"/>
      <c r="G99" s="73"/>
      <c r="H99" s="73"/>
      <c r="I99" s="73"/>
      <c r="J99" s="73"/>
    </row>
    <row r="100" spans="2:10">
      <c r="B100" s="75"/>
      <c r="C100" s="75"/>
      <c r="D100" s="75"/>
      <c r="E100" s="75"/>
      <c r="F100" s="73"/>
      <c r="G100" s="73"/>
      <c r="H100" s="73"/>
      <c r="I100" s="73"/>
      <c r="J100" s="73"/>
    </row>
    <row r="101" spans="2:10">
      <c r="B101" s="75"/>
      <c r="C101" s="75"/>
      <c r="D101" s="75"/>
      <c r="E101" s="75"/>
      <c r="F101" s="73"/>
      <c r="G101" s="73"/>
      <c r="H101" s="73"/>
      <c r="I101" s="73"/>
      <c r="J101" s="73"/>
    </row>
    <row r="102" spans="2:10">
      <c r="B102" s="75"/>
      <c r="C102" s="75"/>
      <c r="D102" s="75"/>
      <c r="E102" s="75"/>
      <c r="F102" s="73"/>
      <c r="G102" s="73"/>
      <c r="H102" s="73"/>
      <c r="I102" s="73"/>
      <c r="J102" s="73"/>
    </row>
    <row r="103" spans="2:10">
      <c r="B103" s="75"/>
      <c r="C103" s="75"/>
      <c r="D103" s="75"/>
      <c r="E103" s="75"/>
      <c r="F103" s="73"/>
      <c r="G103" s="73"/>
      <c r="H103" s="73"/>
      <c r="I103" s="73"/>
      <c r="J103" s="73"/>
    </row>
    <row r="104" spans="2:10">
      <c r="B104" s="75"/>
      <c r="C104" s="75"/>
      <c r="D104" s="75"/>
      <c r="E104" s="75"/>
      <c r="F104" s="73"/>
      <c r="G104" s="73"/>
      <c r="H104" s="73"/>
      <c r="I104" s="73"/>
      <c r="J104" s="73"/>
    </row>
    <row r="105" spans="2:10">
      <c r="B105" s="75"/>
      <c r="C105" s="75"/>
      <c r="D105" s="75"/>
      <c r="E105" s="75"/>
      <c r="F105" s="73"/>
      <c r="G105" s="73"/>
      <c r="H105" s="73"/>
      <c r="I105" s="73"/>
      <c r="J105" s="73"/>
    </row>
    <row r="106" spans="2:10">
      <c r="B106" s="75"/>
      <c r="C106" s="75"/>
      <c r="D106" s="75"/>
      <c r="E106" s="75"/>
      <c r="F106" s="73"/>
      <c r="G106" s="73"/>
      <c r="H106" s="73"/>
      <c r="I106" s="73"/>
      <c r="J106" s="73"/>
    </row>
    <row r="107" spans="2:10">
      <c r="B107" s="75"/>
      <c r="C107" s="75"/>
      <c r="D107" s="75"/>
      <c r="E107" s="75"/>
      <c r="F107" s="73"/>
      <c r="G107" s="73"/>
      <c r="H107" s="73"/>
      <c r="I107" s="73"/>
      <c r="J107" s="73"/>
    </row>
    <row r="108" spans="2:10">
      <c r="B108" s="75"/>
      <c r="C108" s="75"/>
      <c r="D108" s="75"/>
      <c r="E108" s="75"/>
      <c r="F108" s="73"/>
      <c r="G108" s="73"/>
      <c r="H108" s="73"/>
      <c r="I108" s="73"/>
      <c r="J108" s="73"/>
    </row>
    <row r="109" spans="2:10">
      <c r="B109" s="75"/>
      <c r="C109" s="75"/>
      <c r="D109" s="75"/>
      <c r="E109" s="75"/>
      <c r="F109" s="73"/>
      <c r="G109" s="73"/>
      <c r="H109" s="73"/>
      <c r="I109" s="73"/>
      <c r="J109" s="73"/>
    </row>
    <row r="110" spans="2:10">
      <c r="B110" s="75"/>
      <c r="C110" s="75"/>
      <c r="D110" s="75"/>
      <c r="E110" s="75"/>
      <c r="F110" s="73"/>
      <c r="G110" s="73"/>
      <c r="H110" s="73"/>
      <c r="I110" s="73"/>
      <c r="J110" s="73"/>
    </row>
    <row r="111" spans="2:10">
      <c r="B111" s="75"/>
      <c r="C111" s="75"/>
      <c r="D111" s="75"/>
      <c r="E111" s="75"/>
      <c r="F111" s="73"/>
      <c r="G111" s="73"/>
      <c r="H111" s="73"/>
      <c r="I111" s="73"/>
      <c r="J111" s="73"/>
    </row>
    <row r="112" spans="2:10">
      <c r="B112" s="75"/>
      <c r="C112" s="75"/>
      <c r="D112" s="75"/>
      <c r="E112" s="75"/>
      <c r="F112" s="73"/>
      <c r="G112" s="73"/>
      <c r="H112" s="73"/>
      <c r="I112" s="73"/>
      <c r="J112" s="73"/>
    </row>
    <row r="113" spans="2:10">
      <c r="B113" s="75"/>
      <c r="C113" s="75"/>
      <c r="D113" s="75"/>
      <c r="E113" s="75"/>
      <c r="F113" s="73"/>
      <c r="G113" s="73"/>
      <c r="H113" s="73"/>
      <c r="I113" s="73"/>
      <c r="J113" s="73"/>
    </row>
    <row r="114" spans="2:10">
      <c r="B114" s="75"/>
      <c r="C114" s="75"/>
      <c r="D114" s="75"/>
      <c r="E114" s="75"/>
      <c r="F114" s="73"/>
      <c r="G114" s="73"/>
      <c r="H114" s="73"/>
      <c r="I114" s="73"/>
      <c r="J114" s="73"/>
    </row>
    <row r="115" spans="2:10">
      <c r="B115" s="75"/>
      <c r="C115" s="75"/>
      <c r="D115" s="75"/>
      <c r="E115" s="75"/>
      <c r="F115" s="73"/>
      <c r="G115" s="73"/>
      <c r="H115" s="73"/>
      <c r="I115" s="73"/>
      <c r="J115" s="73"/>
    </row>
    <row r="116" spans="2:10">
      <c r="B116" s="75"/>
      <c r="C116" s="75"/>
      <c r="D116" s="75"/>
      <c r="E116" s="75"/>
      <c r="F116" s="73"/>
      <c r="G116" s="73"/>
      <c r="H116" s="73"/>
      <c r="I116" s="73"/>
      <c r="J116" s="73"/>
    </row>
    <row r="117" spans="2:10">
      <c r="B117" s="75"/>
      <c r="C117" s="75"/>
      <c r="D117" s="75"/>
      <c r="E117" s="75"/>
      <c r="F117" s="73"/>
      <c r="G117" s="73"/>
      <c r="H117" s="73"/>
      <c r="I117" s="73"/>
      <c r="J117" s="73"/>
    </row>
    <row r="118" spans="2:10">
      <c r="B118" s="75"/>
      <c r="C118" s="75"/>
      <c r="D118" s="75"/>
      <c r="E118" s="75"/>
      <c r="F118" s="73"/>
      <c r="G118" s="73"/>
      <c r="H118" s="73"/>
      <c r="I118" s="73"/>
      <c r="J118" s="73"/>
    </row>
    <row r="119" spans="2:10">
      <c r="B119" s="75"/>
      <c r="C119" s="75"/>
      <c r="D119" s="75"/>
      <c r="E119" s="75"/>
      <c r="F119" s="73"/>
      <c r="G119" s="73"/>
      <c r="H119" s="73"/>
      <c r="I119" s="73"/>
      <c r="J119" s="73"/>
    </row>
    <row r="120" spans="2:10">
      <c r="B120" s="75"/>
      <c r="C120" s="75"/>
      <c r="D120" s="75"/>
      <c r="E120" s="75"/>
      <c r="F120" s="73"/>
      <c r="G120" s="73"/>
      <c r="H120" s="73"/>
      <c r="I120" s="73"/>
      <c r="J120" s="73"/>
    </row>
    <row r="121" spans="2:10">
      <c r="B121" s="75"/>
      <c r="C121" s="75"/>
      <c r="D121" s="75"/>
      <c r="E121" s="75"/>
      <c r="F121" s="73"/>
      <c r="G121" s="73"/>
      <c r="H121" s="73"/>
      <c r="I121" s="73"/>
      <c r="J121" s="73"/>
    </row>
    <row r="122" spans="2:10">
      <c r="B122" s="75"/>
      <c r="C122" s="75"/>
      <c r="D122" s="75"/>
      <c r="E122" s="75"/>
      <c r="F122" s="73"/>
      <c r="G122" s="73"/>
      <c r="H122" s="73"/>
      <c r="I122" s="73"/>
      <c r="J122" s="73"/>
    </row>
    <row r="123" spans="2:10">
      <c r="B123" s="75"/>
      <c r="C123" s="75"/>
      <c r="D123" s="75"/>
      <c r="E123" s="75"/>
      <c r="F123" s="73"/>
      <c r="G123" s="73"/>
      <c r="H123" s="73"/>
      <c r="I123" s="73"/>
      <c r="J123" s="73"/>
    </row>
    <row r="124" spans="2:10">
      <c r="B124" s="75"/>
      <c r="C124" s="75"/>
      <c r="D124" s="75"/>
      <c r="E124" s="75"/>
      <c r="F124" s="73"/>
      <c r="G124" s="73"/>
      <c r="H124" s="73"/>
      <c r="I124" s="73"/>
      <c r="J124" s="73"/>
    </row>
    <row r="125" spans="2:10">
      <c r="B125" s="75"/>
      <c r="C125" s="75"/>
      <c r="D125" s="75"/>
      <c r="E125" s="75"/>
      <c r="F125" s="73"/>
      <c r="G125" s="73"/>
      <c r="H125" s="73"/>
      <c r="I125" s="73"/>
      <c r="J125" s="73"/>
    </row>
    <row r="126" spans="2:10">
      <c r="B126" s="75"/>
      <c r="C126" s="75"/>
      <c r="D126" s="75"/>
      <c r="E126" s="75"/>
      <c r="F126" s="73"/>
      <c r="G126" s="73"/>
      <c r="H126" s="73"/>
      <c r="I126" s="73"/>
      <c r="J126" s="73"/>
    </row>
    <row r="127" spans="2:10">
      <c r="B127" s="75"/>
      <c r="C127" s="75"/>
      <c r="D127" s="75"/>
      <c r="E127" s="75"/>
      <c r="F127" s="73"/>
      <c r="G127" s="73"/>
      <c r="H127" s="73"/>
      <c r="I127" s="73"/>
      <c r="J127" s="73"/>
    </row>
    <row r="128" spans="2:10">
      <c r="B128" s="75"/>
      <c r="C128" s="75"/>
      <c r="D128" s="75"/>
      <c r="E128" s="75"/>
      <c r="F128" s="73"/>
      <c r="G128" s="73"/>
      <c r="H128" s="73"/>
      <c r="I128" s="73"/>
      <c r="J128" s="73"/>
    </row>
    <row r="129" spans="2:10">
      <c r="B129" s="75"/>
      <c r="C129" s="75"/>
      <c r="D129" s="75"/>
      <c r="E129" s="75"/>
      <c r="F129" s="73"/>
      <c r="G129" s="73"/>
      <c r="H129" s="73"/>
      <c r="I129" s="73"/>
      <c r="J129" s="73"/>
    </row>
    <row r="130" spans="2:10">
      <c r="B130" s="75"/>
      <c r="C130" s="75"/>
      <c r="D130" s="75"/>
      <c r="E130" s="75"/>
      <c r="F130" s="73"/>
      <c r="G130" s="73"/>
      <c r="H130" s="73"/>
      <c r="I130" s="73"/>
      <c r="J130" s="73"/>
    </row>
    <row r="131" spans="2:10">
      <c r="B131" s="75"/>
      <c r="C131" s="75"/>
      <c r="D131" s="75"/>
      <c r="E131" s="75"/>
      <c r="F131" s="73"/>
      <c r="G131" s="73"/>
      <c r="H131" s="73"/>
      <c r="I131" s="73"/>
      <c r="J131" s="73"/>
    </row>
    <row r="132" spans="2:10">
      <c r="B132" s="75"/>
      <c r="C132" s="75"/>
      <c r="D132" s="75"/>
      <c r="E132" s="75"/>
      <c r="F132" s="73"/>
      <c r="G132" s="73"/>
      <c r="H132" s="73"/>
      <c r="I132" s="73"/>
      <c r="J132" s="73"/>
    </row>
    <row r="133" spans="2:10">
      <c r="B133" s="75"/>
      <c r="C133" s="75"/>
      <c r="D133" s="75"/>
      <c r="E133" s="75"/>
      <c r="F133" s="73"/>
      <c r="G133" s="73"/>
      <c r="H133" s="73"/>
      <c r="I133" s="73"/>
      <c r="J133" s="73"/>
    </row>
    <row r="134" spans="2:10">
      <c r="B134" s="75"/>
      <c r="C134" s="75"/>
      <c r="D134" s="75"/>
      <c r="E134" s="75"/>
      <c r="F134" s="73"/>
      <c r="G134" s="73"/>
      <c r="H134" s="73"/>
      <c r="I134" s="73"/>
      <c r="J134" s="73"/>
    </row>
    <row r="135" spans="2:10">
      <c r="B135" s="75"/>
      <c r="C135" s="75"/>
      <c r="D135" s="75"/>
      <c r="E135" s="75"/>
      <c r="F135" s="73"/>
      <c r="G135" s="73"/>
      <c r="H135" s="73"/>
      <c r="I135" s="73"/>
      <c r="J135" s="73"/>
    </row>
    <row r="136" spans="2:10">
      <c r="B136" s="75"/>
      <c r="C136" s="75"/>
      <c r="D136" s="75"/>
      <c r="E136" s="75"/>
      <c r="F136" s="73"/>
      <c r="G136" s="73"/>
      <c r="H136" s="73"/>
      <c r="I136" s="73"/>
      <c r="J136" s="73"/>
    </row>
    <row r="137" spans="2:10">
      <c r="B137" s="75"/>
      <c r="C137" s="75"/>
      <c r="D137" s="75"/>
      <c r="E137" s="75"/>
      <c r="F137" s="73"/>
      <c r="G137" s="73"/>
      <c r="H137" s="73"/>
      <c r="I137" s="73"/>
      <c r="J137" s="73"/>
    </row>
    <row r="138" spans="2:10">
      <c r="B138" s="75"/>
      <c r="C138" s="75"/>
      <c r="D138" s="75"/>
      <c r="E138" s="75"/>
      <c r="F138" s="73"/>
      <c r="G138" s="73"/>
      <c r="H138" s="73"/>
      <c r="I138" s="73"/>
      <c r="J138" s="73"/>
    </row>
    <row r="139" spans="2:10">
      <c r="B139" s="75"/>
      <c r="C139" s="75"/>
      <c r="D139" s="75"/>
      <c r="E139" s="75"/>
      <c r="F139" s="73"/>
      <c r="G139" s="73"/>
      <c r="H139" s="73"/>
      <c r="I139" s="73"/>
      <c r="J139" s="73"/>
    </row>
    <row r="140" spans="2:10">
      <c r="B140" s="75"/>
      <c r="C140" s="75"/>
      <c r="D140" s="75"/>
      <c r="E140" s="75"/>
      <c r="F140" s="73"/>
      <c r="G140" s="73"/>
      <c r="H140" s="73"/>
      <c r="I140" s="73"/>
      <c r="J140" s="73"/>
    </row>
    <row r="141" spans="2:10">
      <c r="B141" s="75"/>
      <c r="C141" s="75"/>
      <c r="D141" s="75"/>
      <c r="E141" s="75"/>
      <c r="F141" s="73"/>
      <c r="G141" s="73"/>
      <c r="H141" s="73"/>
      <c r="I141" s="73"/>
      <c r="J141" s="73"/>
    </row>
    <row r="142" spans="2:10">
      <c r="B142" s="75"/>
      <c r="C142" s="75"/>
      <c r="D142" s="75"/>
      <c r="E142" s="75"/>
      <c r="F142" s="73"/>
      <c r="G142" s="73"/>
      <c r="H142" s="73"/>
      <c r="I142" s="73"/>
      <c r="J142" s="73"/>
    </row>
    <row r="143" spans="2:10">
      <c r="B143" s="75"/>
      <c r="C143" s="75"/>
      <c r="D143" s="75"/>
      <c r="E143" s="75"/>
      <c r="F143" s="73"/>
      <c r="G143" s="73"/>
      <c r="H143" s="73"/>
      <c r="I143" s="73"/>
      <c r="J143" s="73"/>
    </row>
    <row r="144" spans="2:10">
      <c r="B144" s="75"/>
      <c r="C144" s="75"/>
      <c r="D144" s="75"/>
      <c r="E144" s="75"/>
      <c r="F144" s="73"/>
      <c r="G144" s="73"/>
      <c r="H144" s="73"/>
      <c r="I144" s="73"/>
      <c r="J144" s="73"/>
    </row>
    <row r="145" spans="2:10">
      <c r="B145" s="75"/>
      <c r="C145" s="75"/>
      <c r="D145" s="75"/>
      <c r="E145" s="75"/>
      <c r="F145" s="73"/>
      <c r="G145" s="73"/>
      <c r="H145" s="73"/>
      <c r="I145" s="73"/>
      <c r="J145" s="73"/>
    </row>
    <row r="146" spans="2:10">
      <c r="B146" s="75"/>
      <c r="C146" s="75"/>
      <c r="D146" s="75"/>
      <c r="E146" s="75"/>
      <c r="F146" s="73"/>
      <c r="G146" s="73"/>
      <c r="H146" s="73"/>
      <c r="I146" s="73"/>
      <c r="J146" s="73"/>
    </row>
    <row r="147" spans="2:10">
      <c r="B147" s="75"/>
      <c r="C147" s="75"/>
      <c r="D147" s="75"/>
      <c r="E147" s="75"/>
      <c r="F147" s="73"/>
      <c r="G147" s="73"/>
      <c r="H147" s="73"/>
      <c r="I147" s="73"/>
      <c r="J147" s="73"/>
    </row>
    <row r="148" spans="2:10">
      <c r="B148" s="75"/>
      <c r="C148" s="75"/>
      <c r="D148" s="75"/>
      <c r="E148" s="75"/>
      <c r="F148" s="73"/>
      <c r="G148" s="73"/>
      <c r="H148" s="73"/>
      <c r="I148" s="73"/>
      <c r="J148" s="73"/>
    </row>
    <row r="149" spans="2:10">
      <c r="B149" s="75"/>
      <c r="C149" s="75"/>
      <c r="D149" s="75"/>
      <c r="E149" s="75"/>
      <c r="F149" s="73"/>
      <c r="G149" s="73"/>
      <c r="H149" s="73"/>
      <c r="I149" s="73"/>
      <c r="J149" s="73"/>
    </row>
    <row r="150" spans="2:10">
      <c r="B150" s="75"/>
      <c r="C150" s="75"/>
      <c r="D150" s="75"/>
      <c r="E150" s="75"/>
      <c r="F150" s="73"/>
      <c r="G150" s="73"/>
      <c r="H150" s="73"/>
      <c r="I150" s="73"/>
      <c r="J150" s="73"/>
    </row>
    <row r="151" spans="2:10">
      <c r="B151" s="75"/>
      <c r="C151" s="75"/>
      <c r="D151" s="75"/>
      <c r="E151" s="75"/>
      <c r="F151" s="73"/>
      <c r="G151" s="73"/>
      <c r="H151" s="73"/>
      <c r="I151" s="73"/>
      <c r="J151" s="73"/>
    </row>
    <row r="152" spans="2:10">
      <c r="B152" s="75"/>
      <c r="C152" s="75"/>
      <c r="D152" s="75"/>
      <c r="E152" s="75"/>
      <c r="F152" s="73"/>
      <c r="G152" s="73"/>
      <c r="H152" s="73"/>
      <c r="I152" s="73"/>
      <c r="J152" s="73"/>
    </row>
    <row r="153" spans="2:10">
      <c r="B153" s="75"/>
      <c r="C153" s="75"/>
      <c r="D153" s="75"/>
      <c r="E153" s="75"/>
      <c r="F153" s="73"/>
      <c r="G153" s="73"/>
      <c r="H153" s="73"/>
      <c r="I153" s="73"/>
      <c r="J153" s="73"/>
    </row>
    <row r="154" spans="2:10">
      <c r="B154" s="75"/>
      <c r="C154" s="75"/>
      <c r="D154" s="75"/>
      <c r="E154" s="75"/>
      <c r="F154" s="73"/>
      <c r="G154" s="73"/>
      <c r="H154" s="73"/>
      <c r="I154" s="73"/>
      <c r="J154" s="73"/>
    </row>
    <row r="155" spans="2:10">
      <c r="B155" s="75"/>
      <c r="C155" s="75"/>
      <c r="D155" s="75"/>
      <c r="E155" s="75"/>
      <c r="F155" s="73"/>
      <c r="G155" s="73"/>
      <c r="H155" s="73"/>
      <c r="I155" s="73"/>
      <c r="J155" s="73"/>
    </row>
    <row r="156" spans="2:10">
      <c r="B156" s="75"/>
      <c r="C156" s="75"/>
      <c r="D156" s="75"/>
      <c r="E156" s="75"/>
      <c r="F156" s="73"/>
      <c r="G156" s="73"/>
      <c r="H156" s="73"/>
      <c r="I156" s="73"/>
      <c r="J156" s="73"/>
    </row>
    <row r="157" spans="2:10">
      <c r="B157" s="75"/>
      <c r="C157" s="75"/>
      <c r="D157" s="75"/>
      <c r="E157" s="75"/>
      <c r="F157" s="73"/>
      <c r="G157" s="73"/>
      <c r="H157" s="73"/>
      <c r="I157" s="73"/>
      <c r="J157" s="73"/>
    </row>
    <row r="158" spans="2:10">
      <c r="B158" s="75"/>
      <c r="C158" s="75"/>
      <c r="D158" s="75"/>
      <c r="E158" s="75"/>
      <c r="F158" s="73"/>
      <c r="G158" s="73"/>
      <c r="H158" s="73"/>
      <c r="I158" s="73"/>
      <c r="J158" s="73"/>
    </row>
    <row r="159" spans="2:10">
      <c r="B159" s="75"/>
      <c r="C159" s="75"/>
      <c r="D159" s="75"/>
      <c r="E159" s="75"/>
      <c r="F159" s="73"/>
      <c r="G159" s="73"/>
      <c r="H159" s="73"/>
      <c r="I159" s="73"/>
      <c r="J159" s="73"/>
    </row>
    <row r="160" spans="2:10">
      <c r="B160" s="75"/>
      <c r="C160" s="75"/>
      <c r="D160" s="75"/>
      <c r="E160" s="75"/>
      <c r="F160" s="73"/>
      <c r="G160" s="73"/>
      <c r="H160" s="73"/>
      <c r="I160" s="73"/>
      <c r="J160" s="73"/>
    </row>
    <row r="161" spans="2:10">
      <c r="B161" s="75"/>
      <c r="C161" s="75"/>
      <c r="D161" s="75"/>
      <c r="E161" s="75"/>
      <c r="F161" s="73"/>
      <c r="G161" s="73"/>
      <c r="H161" s="73"/>
      <c r="I161" s="73"/>
      <c r="J161" s="73"/>
    </row>
    <row r="162" spans="2:10">
      <c r="B162" s="75"/>
      <c r="C162" s="75"/>
      <c r="D162" s="75"/>
      <c r="E162" s="75"/>
      <c r="F162" s="73"/>
      <c r="G162" s="73"/>
      <c r="H162" s="73"/>
      <c r="I162" s="73"/>
      <c r="J162" s="73"/>
    </row>
    <row r="163" spans="2:10">
      <c r="B163" s="75"/>
      <c r="C163" s="75"/>
      <c r="D163" s="75"/>
      <c r="E163" s="75"/>
      <c r="F163" s="73"/>
      <c r="G163" s="73"/>
      <c r="H163" s="73"/>
      <c r="I163" s="73"/>
      <c r="J163" s="73"/>
    </row>
    <row r="164" spans="2:10">
      <c r="B164" s="75"/>
      <c r="C164" s="75"/>
      <c r="D164" s="75"/>
      <c r="E164" s="75"/>
      <c r="F164" s="73"/>
      <c r="G164" s="73"/>
      <c r="H164" s="73"/>
      <c r="I164" s="73"/>
      <c r="J164" s="73"/>
    </row>
    <row r="165" spans="2:10">
      <c r="B165" s="75"/>
      <c r="C165" s="75"/>
      <c r="D165" s="75"/>
      <c r="E165" s="75"/>
      <c r="F165" s="73"/>
      <c r="G165" s="73"/>
      <c r="H165" s="73"/>
      <c r="I165" s="73"/>
      <c r="J165" s="73"/>
    </row>
    <row r="166" spans="2:10">
      <c r="B166" s="75"/>
      <c r="C166" s="75"/>
      <c r="D166" s="75"/>
      <c r="E166" s="75"/>
      <c r="F166" s="73"/>
      <c r="G166" s="73"/>
      <c r="H166" s="73"/>
      <c r="I166" s="73"/>
      <c r="J166" s="73"/>
    </row>
    <row r="167" spans="2:10">
      <c r="B167" s="75"/>
      <c r="C167" s="75"/>
      <c r="D167" s="75"/>
      <c r="E167" s="75"/>
      <c r="F167" s="73"/>
      <c r="G167" s="73"/>
      <c r="H167" s="73"/>
      <c r="I167" s="73"/>
      <c r="J167" s="73"/>
    </row>
    <row r="168" spans="2:10">
      <c r="B168" s="75"/>
      <c r="C168" s="75"/>
      <c r="D168" s="75"/>
      <c r="E168" s="75"/>
      <c r="F168" s="73"/>
      <c r="G168" s="73"/>
      <c r="H168" s="73"/>
      <c r="I168" s="73"/>
      <c r="J168" s="73"/>
    </row>
    <row r="169" spans="2:10">
      <c r="B169" s="75"/>
      <c r="C169" s="75"/>
      <c r="D169" s="75"/>
      <c r="E169" s="75"/>
      <c r="F169" s="73"/>
      <c r="G169" s="73"/>
      <c r="H169" s="73"/>
      <c r="I169" s="73"/>
      <c r="J169" s="73"/>
    </row>
    <row r="170" spans="2:10">
      <c r="B170" s="75"/>
      <c r="C170" s="75"/>
      <c r="D170" s="75"/>
      <c r="E170" s="75"/>
      <c r="F170" s="73"/>
      <c r="G170" s="73"/>
      <c r="H170" s="73"/>
      <c r="I170" s="73"/>
      <c r="J170" s="73"/>
    </row>
    <row r="171" spans="2:10">
      <c r="B171" s="75"/>
      <c r="C171" s="75"/>
      <c r="D171" s="75"/>
      <c r="E171" s="75"/>
      <c r="F171" s="73"/>
      <c r="G171" s="73"/>
      <c r="H171" s="73"/>
      <c r="I171" s="73"/>
      <c r="J171" s="73"/>
    </row>
    <row r="172" spans="2:10">
      <c r="B172" s="75"/>
      <c r="C172" s="75"/>
      <c r="D172" s="75"/>
      <c r="E172" s="75"/>
      <c r="F172" s="73"/>
      <c r="G172" s="73"/>
      <c r="H172" s="73"/>
      <c r="I172" s="73"/>
      <c r="J172" s="73"/>
    </row>
    <row r="173" spans="2:10">
      <c r="B173" s="75"/>
      <c r="C173" s="75"/>
      <c r="D173" s="75"/>
      <c r="E173" s="75"/>
      <c r="F173" s="73"/>
      <c r="G173" s="73"/>
      <c r="H173" s="73"/>
      <c r="I173" s="73"/>
      <c r="J173" s="73"/>
    </row>
    <row r="174" spans="2:10">
      <c r="B174" s="75"/>
      <c r="C174" s="75"/>
      <c r="D174" s="75"/>
      <c r="E174" s="75"/>
      <c r="F174" s="73"/>
      <c r="G174" s="73"/>
      <c r="H174" s="73"/>
      <c r="I174" s="73"/>
      <c r="J174" s="73"/>
    </row>
    <row r="175" spans="2:10">
      <c r="B175" s="75"/>
      <c r="C175" s="75"/>
      <c r="D175" s="75"/>
      <c r="E175" s="75"/>
      <c r="F175" s="73"/>
      <c r="G175" s="73"/>
      <c r="H175" s="73"/>
      <c r="I175" s="73"/>
      <c r="J175" s="73"/>
    </row>
    <row r="176" spans="2:10">
      <c r="B176" s="75"/>
      <c r="C176" s="75"/>
      <c r="D176" s="75"/>
      <c r="E176" s="75"/>
      <c r="F176" s="73"/>
      <c r="G176" s="73"/>
      <c r="H176" s="73"/>
      <c r="I176" s="73"/>
      <c r="J176" s="73"/>
    </row>
    <row r="177" spans="2:10">
      <c r="B177" s="75"/>
      <c r="C177" s="75"/>
      <c r="D177" s="75"/>
      <c r="E177" s="75"/>
      <c r="F177" s="73"/>
      <c r="G177" s="73"/>
      <c r="H177" s="73"/>
      <c r="I177" s="73"/>
      <c r="J177" s="73"/>
    </row>
    <row r="178" spans="2:10">
      <c r="B178" s="75"/>
      <c r="C178" s="75"/>
      <c r="D178" s="75"/>
      <c r="E178" s="75"/>
      <c r="F178" s="73"/>
      <c r="G178" s="73"/>
      <c r="H178" s="73"/>
      <c r="I178" s="73"/>
      <c r="J178" s="73"/>
    </row>
    <row r="179" spans="2:10">
      <c r="B179" s="75"/>
      <c r="C179" s="75"/>
      <c r="D179" s="75"/>
      <c r="E179" s="75"/>
      <c r="F179" s="73"/>
      <c r="G179" s="73"/>
      <c r="H179" s="73"/>
      <c r="I179" s="73"/>
      <c r="J179" s="73"/>
    </row>
    <row r="180" spans="2:10">
      <c r="B180" s="75"/>
      <c r="C180" s="75"/>
      <c r="D180" s="75"/>
      <c r="E180" s="75"/>
      <c r="F180" s="73"/>
      <c r="G180" s="73"/>
      <c r="H180" s="73"/>
      <c r="I180" s="73"/>
      <c r="J180" s="73"/>
    </row>
    <row r="181" spans="2:10">
      <c r="B181" s="75"/>
      <c r="C181" s="75"/>
      <c r="D181" s="75"/>
      <c r="E181" s="75"/>
      <c r="F181" s="73"/>
      <c r="G181" s="73"/>
      <c r="H181" s="73"/>
      <c r="I181" s="73"/>
      <c r="J181" s="73"/>
    </row>
    <row r="182" spans="2:10">
      <c r="B182" s="75"/>
      <c r="C182" s="75"/>
      <c r="D182" s="75"/>
      <c r="E182" s="75"/>
      <c r="F182" s="73"/>
      <c r="G182" s="73"/>
      <c r="H182" s="73"/>
      <c r="I182" s="73"/>
      <c r="J182" s="73"/>
    </row>
    <row r="183" spans="2:10">
      <c r="B183" s="75"/>
      <c r="C183" s="75"/>
      <c r="D183" s="75"/>
      <c r="E183" s="75"/>
      <c r="F183" s="73"/>
      <c r="G183" s="73"/>
      <c r="H183" s="73"/>
      <c r="I183" s="73"/>
      <c r="J183" s="73"/>
    </row>
    <row r="184" spans="2:10">
      <c r="B184" s="75"/>
      <c r="C184" s="75"/>
      <c r="D184" s="75"/>
      <c r="E184" s="75"/>
      <c r="F184" s="73"/>
      <c r="G184" s="73"/>
      <c r="H184" s="73"/>
      <c r="I184" s="73"/>
      <c r="J184" s="73"/>
    </row>
    <row r="185" spans="2:10">
      <c r="B185" s="75"/>
      <c r="C185" s="75"/>
      <c r="D185" s="75"/>
      <c r="E185" s="75"/>
      <c r="F185" s="73"/>
      <c r="G185" s="73"/>
      <c r="H185" s="73"/>
      <c r="I185" s="73"/>
      <c r="J185" s="73"/>
    </row>
    <row r="186" spans="2:10">
      <c r="B186" s="75"/>
      <c r="C186" s="75"/>
      <c r="D186" s="75"/>
      <c r="E186" s="75"/>
      <c r="F186" s="73"/>
      <c r="G186" s="73"/>
      <c r="H186" s="73"/>
      <c r="I186" s="73"/>
      <c r="J186" s="73"/>
    </row>
    <row r="187" spans="2:10">
      <c r="B187" s="75"/>
      <c r="C187" s="75"/>
      <c r="D187" s="75"/>
      <c r="E187" s="75"/>
      <c r="F187" s="73"/>
      <c r="G187" s="73"/>
      <c r="H187" s="73"/>
      <c r="I187" s="73"/>
      <c r="J187" s="73"/>
    </row>
    <row r="188" spans="2:10">
      <c r="B188" s="75"/>
      <c r="C188" s="75"/>
      <c r="D188" s="75"/>
      <c r="E188" s="75"/>
      <c r="F188" s="73"/>
      <c r="G188" s="73"/>
      <c r="H188" s="73"/>
      <c r="I188" s="73"/>
      <c r="J188" s="73"/>
    </row>
    <row r="189" spans="2:10" ht="14.25">
      <c r="B189" s="77"/>
      <c r="C189" s="77"/>
      <c r="D189" s="77"/>
      <c r="E189" s="77"/>
      <c r="F189" s="78"/>
      <c r="G189" s="78"/>
      <c r="H189" s="78"/>
      <c r="I189" s="78"/>
      <c r="J189" s="78"/>
    </row>
    <row r="190" spans="2:10" ht="14.25">
      <c r="B190" s="77"/>
      <c r="C190" s="77"/>
      <c r="D190" s="77"/>
      <c r="E190" s="77"/>
      <c r="F190" s="78"/>
      <c r="G190" s="78"/>
      <c r="H190" s="78"/>
      <c r="I190" s="78"/>
      <c r="J190" s="78"/>
    </row>
    <row r="191" spans="2:10" ht="14.25">
      <c r="B191" s="77"/>
      <c r="C191" s="77"/>
      <c r="D191" s="77"/>
      <c r="E191" s="77"/>
      <c r="F191" s="78"/>
      <c r="G191" s="78"/>
      <c r="H191" s="78"/>
      <c r="I191" s="78"/>
      <c r="J191" s="78"/>
    </row>
    <row r="192" spans="2:10" ht="14.25">
      <c r="B192" s="77"/>
      <c r="C192" s="77"/>
      <c r="D192" s="77"/>
      <c r="E192" s="77"/>
      <c r="F192" s="78"/>
      <c r="G192" s="78"/>
      <c r="H192" s="78"/>
      <c r="I192" s="78"/>
      <c r="J192" s="78"/>
    </row>
    <row r="193" spans="2:10" ht="14.25">
      <c r="B193" s="77"/>
      <c r="C193" s="77"/>
      <c r="D193" s="77"/>
      <c r="E193" s="77"/>
      <c r="F193" s="78"/>
      <c r="G193" s="78"/>
      <c r="H193" s="78"/>
      <c r="I193" s="78"/>
      <c r="J193" s="78"/>
    </row>
    <row r="194" spans="2:10" ht="14.25">
      <c r="B194" s="77"/>
      <c r="C194" s="77"/>
      <c r="D194" s="77"/>
      <c r="E194" s="77"/>
      <c r="F194" s="78"/>
      <c r="G194" s="78"/>
      <c r="H194" s="78"/>
      <c r="I194" s="78"/>
      <c r="J194" s="78"/>
    </row>
    <row r="195" spans="2:10" ht="14.25">
      <c r="B195" s="77"/>
      <c r="C195" s="77"/>
      <c r="D195" s="77"/>
      <c r="E195" s="77"/>
      <c r="F195" s="78"/>
      <c r="G195" s="78"/>
      <c r="H195" s="78"/>
      <c r="I195" s="78"/>
      <c r="J195" s="78"/>
    </row>
    <row r="196" spans="2:10" ht="14.25">
      <c r="B196" s="77"/>
      <c r="C196" s="77"/>
      <c r="D196" s="77"/>
      <c r="E196" s="77"/>
      <c r="F196" s="78"/>
      <c r="G196" s="78"/>
      <c r="H196" s="78"/>
      <c r="I196" s="78"/>
      <c r="J196" s="78"/>
    </row>
    <row r="197" spans="2:10" ht="14.25">
      <c r="B197" s="77"/>
      <c r="C197" s="77"/>
      <c r="D197" s="77"/>
      <c r="E197" s="77"/>
      <c r="F197" s="78"/>
      <c r="G197" s="78"/>
      <c r="H197" s="78"/>
      <c r="I197" s="78"/>
      <c r="J197" s="78"/>
    </row>
    <row r="198" spans="2:10" ht="14.25">
      <c r="B198" s="77"/>
      <c r="C198" s="77"/>
      <c r="D198" s="77"/>
      <c r="E198" s="77"/>
      <c r="F198" s="78"/>
      <c r="G198" s="78"/>
      <c r="H198" s="78"/>
      <c r="I198" s="78"/>
      <c r="J198" s="78"/>
    </row>
    <row r="199" spans="2:10" ht="14.25">
      <c r="B199" s="77"/>
      <c r="C199" s="77"/>
      <c r="D199" s="77"/>
      <c r="E199" s="77"/>
      <c r="F199" s="78"/>
      <c r="G199" s="78"/>
      <c r="H199" s="78"/>
      <c r="I199" s="78"/>
      <c r="J199" s="78"/>
    </row>
    <row r="200" spans="2:10" ht="14.25">
      <c r="B200" s="77"/>
      <c r="C200" s="77"/>
      <c r="D200" s="77"/>
      <c r="E200" s="77"/>
      <c r="F200" s="78"/>
      <c r="G200" s="78"/>
      <c r="H200" s="78"/>
      <c r="I200" s="78"/>
      <c r="J200" s="78"/>
    </row>
    <row r="201" spans="2:10" ht="14.25">
      <c r="B201" s="77"/>
      <c r="C201" s="77"/>
      <c r="D201" s="77"/>
      <c r="E201" s="77"/>
      <c r="F201" s="78"/>
      <c r="G201" s="78"/>
      <c r="H201" s="78"/>
      <c r="I201" s="78"/>
      <c r="J201" s="78"/>
    </row>
    <row r="202" spans="2:10" ht="14.25">
      <c r="B202" s="77"/>
      <c r="C202" s="77"/>
      <c r="D202" s="77"/>
      <c r="E202" s="77"/>
      <c r="F202" s="78"/>
      <c r="G202" s="78"/>
      <c r="H202" s="78"/>
      <c r="I202" s="78"/>
      <c r="J202" s="78"/>
    </row>
    <row r="203" spans="2:10" ht="14.25">
      <c r="B203" s="77"/>
      <c r="C203" s="77"/>
      <c r="D203" s="77"/>
      <c r="E203" s="77"/>
      <c r="F203" s="78"/>
      <c r="G203" s="78"/>
      <c r="H203" s="78"/>
      <c r="I203" s="78"/>
      <c r="J203" s="78"/>
    </row>
    <row r="204" spans="2:10" ht="14.25">
      <c r="B204" s="77"/>
      <c r="C204" s="77"/>
      <c r="D204" s="77"/>
      <c r="E204" s="77"/>
      <c r="F204" s="78"/>
      <c r="G204" s="78"/>
      <c r="H204" s="78"/>
      <c r="I204" s="78"/>
      <c r="J204" s="78"/>
    </row>
    <row r="205" spans="2:10" ht="14.25">
      <c r="B205" s="77"/>
      <c r="C205" s="77"/>
      <c r="D205" s="77"/>
      <c r="E205" s="77"/>
      <c r="F205" s="78"/>
      <c r="G205" s="78"/>
      <c r="H205" s="78"/>
      <c r="I205" s="78"/>
      <c r="J205" s="78"/>
    </row>
    <row r="206" spans="2:10" ht="14.25">
      <c r="B206" s="77"/>
      <c r="C206" s="77"/>
      <c r="D206" s="77"/>
      <c r="E206" s="77"/>
      <c r="F206" s="78"/>
      <c r="G206" s="78"/>
      <c r="H206" s="78"/>
      <c r="I206" s="78"/>
      <c r="J206" s="78"/>
    </row>
    <row r="207" spans="2:10" ht="14.25">
      <c r="B207" s="77"/>
      <c r="C207" s="77"/>
      <c r="D207" s="77"/>
      <c r="E207" s="77"/>
      <c r="F207" s="78"/>
      <c r="G207" s="78"/>
      <c r="H207" s="78"/>
      <c r="I207" s="78"/>
      <c r="J207" s="78"/>
    </row>
    <row r="208" spans="2:10" ht="14.25">
      <c r="B208" s="77"/>
      <c r="C208" s="77"/>
      <c r="D208" s="77"/>
      <c r="E208" s="77"/>
      <c r="F208" s="78"/>
      <c r="G208" s="78"/>
      <c r="H208" s="78"/>
      <c r="I208" s="78"/>
      <c r="J208" s="78"/>
    </row>
    <row r="209" spans="2:10" ht="14.25">
      <c r="B209" s="77"/>
      <c r="C209" s="77"/>
      <c r="D209" s="77"/>
      <c r="E209" s="77"/>
      <c r="F209" s="78"/>
      <c r="G209" s="78"/>
      <c r="H209" s="78"/>
      <c r="I209" s="78"/>
      <c r="J209" s="78"/>
    </row>
    <row r="210" spans="2:10" ht="14.25">
      <c r="B210" s="77"/>
      <c r="C210" s="77"/>
      <c r="D210" s="77"/>
      <c r="E210" s="77"/>
      <c r="F210" s="78"/>
      <c r="G210" s="78"/>
      <c r="H210" s="78"/>
      <c r="I210" s="78"/>
      <c r="J210" s="78"/>
    </row>
    <row r="211" spans="2:10" ht="14.25">
      <c r="B211" s="77"/>
      <c r="C211" s="77"/>
      <c r="D211" s="77"/>
      <c r="E211" s="77"/>
      <c r="F211" s="78"/>
      <c r="G211" s="78"/>
      <c r="H211" s="78"/>
      <c r="I211" s="78"/>
      <c r="J211" s="78"/>
    </row>
    <row r="212" spans="2:10" ht="14.25">
      <c r="B212" s="77"/>
      <c r="C212" s="77"/>
      <c r="D212" s="77"/>
      <c r="E212" s="77"/>
      <c r="F212" s="78"/>
      <c r="G212" s="78"/>
      <c r="H212" s="78"/>
      <c r="I212" s="78"/>
      <c r="J212" s="78"/>
    </row>
    <row r="213" spans="2:10" ht="14.25">
      <c r="B213" s="77"/>
      <c r="C213" s="77"/>
      <c r="D213" s="77"/>
      <c r="E213" s="77"/>
      <c r="F213" s="78"/>
      <c r="G213" s="78"/>
      <c r="H213" s="78"/>
      <c r="I213" s="78"/>
      <c r="J213" s="78"/>
    </row>
    <row r="214" spans="2:10" ht="14.25">
      <c r="B214" s="77"/>
      <c r="C214" s="77"/>
      <c r="D214" s="77"/>
      <c r="E214" s="77"/>
      <c r="F214" s="78"/>
      <c r="G214" s="78"/>
      <c r="H214" s="78"/>
      <c r="I214" s="78"/>
      <c r="J214" s="78"/>
    </row>
    <row r="215" spans="2:10" ht="14.25">
      <c r="B215" s="77"/>
      <c r="C215" s="77"/>
      <c r="D215" s="77"/>
      <c r="E215" s="77"/>
      <c r="F215" s="78"/>
      <c r="G215" s="78"/>
      <c r="H215" s="78"/>
      <c r="I215" s="78"/>
      <c r="J215" s="78"/>
    </row>
    <row r="216" spans="2:10" ht="14.25">
      <c r="B216" s="77"/>
      <c r="C216" s="77"/>
      <c r="D216" s="77"/>
      <c r="E216" s="77"/>
      <c r="F216" s="78"/>
      <c r="G216" s="78"/>
      <c r="H216" s="78"/>
      <c r="I216" s="78"/>
      <c r="J216" s="78"/>
    </row>
    <row r="217" spans="2:10" ht="14.25">
      <c r="B217" s="77"/>
      <c r="C217" s="77"/>
      <c r="D217" s="77"/>
      <c r="E217" s="77"/>
      <c r="F217" s="78"/>
      <c r="G217" s="78"/>
      <c r="H217" s="78"/>
      <c r="I217" s="78"/>
      <c r="J217" s="78"/>
    </row>
    <row r="218" spans="2:10" ht="14.25">
      <c r="B218" s="77"/>
      <c r="C218" s="77"/>
      <c r="D218" s="77"/>
      <c r="E218" s="77"/>
      <c r="F218" s="78"/>
      <c r="G218" s="78"/>
      <c r="H218" s="78"/>
      <c r="I218" s="78"/>
      <c r="J218" s="78"/>
    </row>
    <row r="219" spans="2:10" ht="14.25">
      <c r="B219" s="77"/>
      <c r="C219" s="77"/>
      <c r="D219" s="77"/>
      <c r="E219" s="77"/>
      <c r="F219" s="78"/>
      <c r="G219" s="78"/>
      <c r="H219" s="78"/>
      <c r="I219" s="78"/>
      <c r="J219" s="78"/>
    </row>
    <row r="220" spans="2:10" ht="14.25">
      <c r="B220" s="77"/>
      <c r="C220" s="77"/>
      <c r="D220" s="77"/>
      <c r="E220" s="77"/>
      <c r="F220" s="78"/>
      <c r="G220" s="78"/>
      <c r="H220" s="78"/>
      <c r="I220" s="78"/>
      <c r="J220" s="78"/>
    </row>
    <row r="221" spans="2:10" ht="14.25">
      <c r="B221" s="77"/>
      <c r="C221" s="77"/>
      <c r="D221" s="77"/>
      <c r="E221" s="77"/>
      <c r="F221" s="78"/>
      <c r="G221" s="78"/>
      <c r="H221" s="78"/>
      <c r="I221" s="78"/>
      <c r="J221" s="78"/>
    </row>
    <row r="222" spans="2:10" ht="14.25">
      <c r="B222" s="77"/>
      <c r="C222" s="77"/>
      <c r="D222" s="77"/>
      <c r="E222" s="77"/>
      <c r="F222" s="78"/>
      <c r="G222" s="78"/>
      <c r="H222" s="78"/>
      <c r="I222" s="78"/>
      <c r="J222" s="78"/>
    </row>
    <row r="223" spans="2:10" ht="14.25">
      <c r="B223" s="77"/>
      <c r="C223" s="77"/>
      <c r="D223" s="77"/>
      <c r="E223" s="77"/>
      <c r="F223" s="78"/>
      <c r="G223" s="78"/>
      <c r="H223" s="78"/>
      <c r="I223" s="78"/>
      <c r="J223" s="78"/>
    </row>
    <row r="224" spans="2:10" ht="14.25">
      <c r="B224" s="77"/>
      <c r="C224" s="77"/>
      <c r="D224" s="77"/>
      <c r="E224" s="77"/>
      <c r="F224" s="78"/>
      <c r="G224" s="78"/>
      <c r="H224" s="78"/>
      <c r="I224" s="78"/>
      <c r="J224" s="78"/>
    </row>
    <row r="225" spans="2:10" ht="14.25">
      <c r="B225" s="77"/>
      <c r="C225" s="77"/>
      <c r="D225" s="77"/>
      <c r="E225" s="77"/>
      <c r="F225" s="78"/>
      <c r="G225" s="78"/>
      <c r="H225" s="78"/>
      <c r="I225" s="78"/>
      <c r="J225" s="78"/>
    </row>
    <row r="226" spans="2:10" ht="14.25">
      <c r="B226" s="77"/>
      <c r="C226" s="77"/>
      <c r="D226" s="77"/>
      <c r="E226" s="77"/>
      <c r="F226" s="78"/>
      <c r="G226" s="78"/>
      <c r="H226" s="78"/>
      <c r="I226" s="78"/>
      <c r="J226" s="78"/>
    </row>
    <row r="227" spans="2:10" ht="14.25">
      <c r="B227" s="77"/>
      <c r="C227" s="77"/>
      <c r="D227" s="77"/>
      <c r="E227" s="77"/>
      <c r="F227" s="78"/>
      <c r="G227" s="78"/>
      <c r="H227" s="78"/>
      <c r="I227" s="78"/>
      <c r="J227" s="78"/>
    </row>
    <row r="228" spans="2:10" ht="14.25">
      <c r="B228" s="77"/>
      <c r="C228" s="77"/>
      <c r="D228" s="77"/>
      <c r="E228" s="77"/>
      <c r="F228" s="78"/>
      <c r="G228" s="78"/>
      <c r="H228" s="78"/>
      <c r="I228" s="78"/>
      <c r="J228" s="78"/>
    </row>
    <row r="229" spans="2:10" ht="14.25">
      <c r="B229" s="77"/>
      <c r="C229" s="77"/>
      <c r="D229" s="77"/>
      <c r="E229" s="77"/>
      <c r="F229" s="78"/>
      <c r="G229" s="78"/>
      <c r="H229" s="78"/>
      <c r="I229" s="78"/>
      <c r="J229" s="78"/>
    </row>
    <row r="230" spans="2:10" ht="14.25">
      <c r="B230" s="77"/>
      <c r="C230" s="77"/>
      <c r="D230" s="77"/>
      <c r="E230" s="77"/>
      <c r="F230" s="78"/>
      <c r="G230" s="78"/>
      <c r="H230" s="78"/>
      <c r="I230" s="78"/>
      <c r="J230" s="78"/>
    </row>
    <row r="231" spans="2:10" ht="14.25">
      <c r="B231" s="77"/>
      <c r="C231" s="77"/>
      <c r="D231" s="77"/>
      <c r="E231" s="77"/>
      <c r="F231" s="78"/>
      <c r="G231" s="78"/>
      <c r="H231" s="78"/>
      <c r="I231" s="78"/>
      <c r="J231" s="78"/>
    </row>
    <row r="232" spans="2:10" ht="14.25">
      <c r="B232" s="77"/>
      <c r="C232" s="77"/>
      <c r="D232" s="77"/>
      <c r="E232" s="77"/>
      <c r="F232" s="78"/>
      <c r="G232" s="78"/>
      <c r="H232" s="78"/>
      <c r="I232" s="78"/>
      <c r="J232" s="78"/>
    </row>
    <row r="233" spans="2:10" ht="14.25">
      <c r="B233" s="77"/>
      <c r="C233" s="77"/>
      <c r="D233" s="77"/>
      <c r="E233" s="77"/>
      <c r="F233" s="78"/>
      <c r="G233" s="78"/>
      <c r="H233" s="78"/>
      <c r="I233" s="78"/>
      <c r="J233" s="78"/>
    </row>
    <row r="234" spans="2:10" ht="14.25">
      <c r="B234" s="77"/>
      <c r="C234" s="77"/>
      <c r="D234" s="77"/>
      <c r="E234" s="77"/>
      <c r="F234" s="78"/>
      <c r="G234" s="78"/>
      <c r="H234" s="78"/>
      <c r="I234" s="78"/>
      <c r="J234" s="78"/>
    </row>
    <row r="235" spans="2:10" ht="14.25">
      <c r="B235" s="77"/>
      <c r="C235" s="77"/>
      <c r="D235" s="77"/>
      <c r="E235" s="77"/>
      <c r="F235" s="78"/>
      <c r="G235" s="78"/>
      <c r="H235" s="78"/>
      <c r="I235" s="78"/>
      <c r="J235" s="78"/>
    </row>
    <row r="236" spans="2:10" ht="14.25">
      <c r="B236" s="77"/>
      <c r="C236" s="77"/>
      <c r="D236" s="77"/>
      <c r="E236" s="77"/>
      <c r="F236" s="78"/>
      <c r="G236" s="78"/>
      <c r="H236" s="78"/>
      <c r="I236" s="78"/>
      <c r="J236" s="78"/>
    </row>
    <row r="237" spans="2:10" ht="14.25">
      <c r="B237" s="77"/>
      <c r="C237" s="77"/>
      <c r="D237" s="77"/>
      <c r="E237" s="77"/>
      <c r="F237" s="78"/>
      <c r="G237" s="78"/>
      <c r="H237" s="78"/>
      <c r="I237" s="78"/>
      <c r="J237" s="78"/>
    </row>
    <row r="238" spans="2:10" ht="14.25">
      <c r="B238" s="77"/>
      <c r="C238" s="77"/>
      <c r="D238" s="77"/>
      <c r="E238" s="77"/>
      <c r="F238" s="78"/>
      <c r="G238" s="78"/>
      <c r="H238" s="78"/>
      <c r="I238" s="78"/>
      <c r="J238" s="78"/>
    </row>
    <row r="239" spans="2:10" ht="14.25">
      <c r="B239" s="77"/>
      <c r="C239" s="77"/>
      <c r="D239" s="77"/>
      <c r="E239" s="77"/>
      <c r="F239" s="78"/>
      <c r="G239" s="78"/>
      <c r="H239" s="78"/>
      <c r="I239" s="78"/>
      <c r="J239" s="78"/>
    </row>
    <row r="240" spans="2:10" ht="14.25">
      <c r="B240" s="77"/>
      <c r="C240" s="77"/>
      <c r="D240" s="77"/>
      <c r="E240" s="77"/>
      <c r="F240" s="78"/>
      <c r="G240" s="78"/>
      <c r="H240" s="78"/>
      <c r="I240" s="78"/>
      <c r="J240" s="78"/>
    </row>
    <row r="241" spans="2:10" ht="14.25">
      <c r="B241" s="77"/>
      <c r="C241" s="77"/>
      <c r="D241" s="77"/>
      <c r="E241" s="77"/>
      <c r="F241" s="78"/>
      <c r="G241" s="78"/>
      <c r="H241" s="78"/>
      <c r="I241" s="78"/>
      <c r="J241" s="78"/>
    </row>
    <row r="242" spans="2:10" ht="14.25">
      <c r="B242" s="77"/>
      <c r="C242" s="77"/>
      <c r="D242" s="77"/>
      <c r="E242" s="77"/>
      <c r="F242" s="78"/>
      <c r="G242" s="78"/>
      <c r="H242" s="78"/>
      <c r="I242" s="78"/>
      <c r="J242" s="78"/>
    </row>
    <row r="243" spans="2:10">
      <c r="F243" s="3"/>
      <c r="G243" s="3"/>
      <c r="H243" s="3"/>
      <c r="I243" s="3"/>
      <c r="J243" s="3"/>
    </row>
    <row r="244" spans="2:10">
      <c r="F244" s="3"/>
      <c r="G244" s="3"/>
      <c r="H244" s="3"/>
      <c r="I244" s="3"/>
      <c r="J244" s="3"/>
    </row>
    <row r="245" spans="2:10">
      <c r="F245" s="3"/>
      <c r="G245" s="3"/>
      <c r="H245" s="3"/>
      <c r="I245" s="3"/>
      <c r="J245" s="3"/>
    </row>
    <row r="246" spans="2:10">
      <c r="F246" s="3"/>
      <c r="G246" s="3"/>
      <c r="H246" s="3"/>
      <c r="I246" s="3"/>
      <c r="J246" s="3"/>
    </row>
    <row r="247" spans="2:10">
      <c r="F247" s="3"/>
      <c r="G247" s="3"/>
      <c r="H247" s="3"/>
      <c r="I247" s="3"/>
      <c r="J247" s="3"/>
    </row>
    <row r="248" spans="2:10">
      <c r="F248" s="3"/>
      <c r="G248" s="3"/>
      <c r="H248" s="3"/>
      <c r="I248" s="3"/>
      <c r="J248" s="3"/>
    </row>
    <row r="249" spans="2:10">
      <c r="F249" s="3"/>
      <c r="G249" s="3"/>
      <c r="H249" s="3"/>
      <c r="I249" s="3"/>
      <c r="J249" s="3"/>
    </row>
    <row r="250" spans="2:10">
      <c r="F250" s="3"/>
      <c r="G250" s="3"/>
      <c r="H250" s="3"/>
      <c r="I250" s="3"/>
      <c r="J250" s="3"/>
    </row>
    <row r="251" spans="2:10">
      <c r="F251" s="3"/>
      <c r="G251" s="3"/>
      <c r="H251" s="3"/>
      <c r="I251" s="3"/>
      <c r="J251" s="3"/>
    </row>
    <row r="252" spans="2:10">
      <c r="F252" s="3"/>
      <c r="G252" s="3"/>
      <c r="H252" s="3"/>
      <c r="I252" s="3"/>
      <c r="J252" s="3"/>
    </row>
    <row r="253" spans="2:10">
      <c r="F253" s="3"/>
      <c r="G253" s="3"/>
      <c r="H253" s="3"/>
      <c r="I253" s="3"/>
      <c r="J253" s="3"/>
    </row>
    <row r="254" spans="2:10">
      <c r="F254" s="3"/>
      <c r="G254" s="3"/>
      <c r="H254" s="3"/>
      <c r="I254" s="3"/>
      <c r="J254" s="3"/>
    </row>
    <row r="255" spans="2:10">
      <c r="F255" s="3"/>
      <c r="G255" s="3"/>
      <c r="H255" s="3"/>
      <c r="I255" s="3"/>
      <c r="J255" s="3"/>
    </row>
    <row r="256" spans="2:10">
      <c r="F256" s="3"/>
      <c r="G256" s="3"/>
      <c r="H256" s="3"/>
      <c r="I256" s="3"/>
      <c r="J256" s="3"/>
    </row>
    <row r="257" spans="6:10">
      <c r="F257" s="3"/>
      <c r="G257" s="3"/>
      <c r="H257" s="3"/>
      <c r="I257" s="3"/>
      <c r="J257" s="3"/>
    </row>
    <row r="258" spans="6:10">
      <c r="F258" s="3"/>
      <c r="G258" s="3"/>
      <c r="H258" s="3"/>
      <c r="I258" s="3"/>
      <c r="J258" s="3"/>
    </row>
    <row r="259" spans="6:10">
      <c r="F259" s="3"/>
      <c r="G259" s="3"/>
      <c r="H259" s="3"/>
      <c r="I259" s="3"/>
      <c r="J259" s="3"/>
    </row>
    <row r="260" spans="6:10">
      <c r="F260" s="3"/>
      <c r="G260" s="3"/>
      <c r="H260" s="3"/>
      <c r="I260" s="3"/>
      <c r="J260" s="3"/>
    </row>
    <row r="261" spans="6:10">
      <c r="F261" s="3"/>
      <c r="G261" s="3"/>
      <c r="H261" s="3"/>
      <c r="I261" s="3"/>
      <c r="J261" s="3"/>
    </row>
    <row r="262" spans="6:10">
      <c r="F262" s="3"/>
      <c r="G262" s="3"/>
      <c r="H262" s="3"/>
      <c r="I262" s="3"/>
      <c r="J262" s="3"/>
    </row>
    <row r="263" spans="6:10">
      <c r="F263" s="3"/>
      <c r="G263" s="3"/>
      <c r="H263" s="3"/>
      <c r="I263" s="3"/>
      <c r="J263" s="3"/>
    </row>
    <row r="264" spans="6:10">
      <c r="F264" s="3"/>
      <c r="G264" s="3"/>
      <c r="H264" s="3"/>
      <c r="I264" s="3"/>
      <c r="J264" s="3"/>
    </row>
    <row r="265" spans="6:10">
      <c r="F265" s="3"/>
      <c r="G265" s="3"/>
      <c r="H265" s="3"/>
      <c r="I265" s="3"/>
      <c r="J265" s="3"/>
    </row>
    <row r="266" spans="6:10">
      <c r="F266" s="3"/>
      <c r="G266" s="3"/>
      <c r="H266" s="3"/>
      <c r="I266" s="3"/>
      <c r="J266" s="3"/>
    </row>
    <row r="267" spans="6:10">
      <c r="F267" s="3"/>
      <c r="G267" s="3"/>
      <c r="H267" s="3"/>
      <c r="I267" s="3"/>
      <c r="J267" s="3"/>
    </row>
    <row r="268" spans="6:10">
      <c r="F268" s="3"/>
      <c r="G268" s="3"/>
      <c r="H268" s="3"/>
      <c r="I268" s="3"/>
      <c r="J268" s="3"/>
    </row>
    <row r="269" spans="6:10">
      <c r="F269" s="3"/>
      <c r="G269" s="3"/>
      <c r="H269" s="3"/>
      <c r="I269" s="3"/>
      <c r="J269" s="3"/>
    </row>
    <row r="270" spans="6:10">
      <c r="F270" s="3"/>
      <c r="G270" s="3"/>
      <c r="H270" s="3"/>
      <c r="I270" s="3"/>
      <c r="J270" s="3"/>
    </row>
    <row r="271" spans="6:10">
      <c r="F271" s="3"/>
      <c r="G271" s="3"/>
      <c r="H271" s="3"/>
      <c r="I271" s="3"/>
      <c r="J271" s="3"/>
    </row>
    <row r="272" spans="6:10">
      <c r="F272" s="3"/>
      <c r="G272" s="3"/>
      <c r="H272" s="3"/>
      <c r="I272" s="3"/>
      <c r="J272" s="3"/>
    </row>
    <row r="273" spans="6:10">
      <c r="F273" s="3"/>
      <c r="G273" s="3"/>
      <c r="H273" s="3"/>
      <c r="I273" s="3"/>
      <c r="J273" s="3"/>
    </row>
    <row r="274" spans="6:10">
      <c r="F274" s="3"/>
      <c r="G274" s="3"/>
      <c r="H274" s="3"/>
      <c r="I274" s="3"/>
      <c r="J274" s="3"/>
    </row>
    <row r="275" spans="6:10">
      <c r="F275" s="3"/>
      <c r="G275" s="3"/>
      <c r="H275" s="3"/>
      <c r="I275" s="3"/>
      <c r="J275" s="3"/>
    </row>
    <row r="276" spans="6:10">
      <c r="F276" s="3"/>
      <c r="G276" s="3"/>
      <c r="H276" s="3"/>
      <c r="I276" s="3"/>
      <c r="J276" s="3"/>
    </row>
    <row r="277" spans="6:10">
      <c r="F277" s="3"/>
      <c r="G277" s="3"/>
      <c r="H277" s="3"/>
      <c r="I277" s="3"/>
      <c r="J277" s="3"/>
    </row>
    <row r="278" spans="6:10">
      <c r="F278" s="3"/>
      <c r="G278" s="3"/>
      <c r="H278" s="3"/>
      <c r="I278" s="3"/>
      <c r="J278" s="3"/>
    </row>
    <row r="279" spans="6:10">
      <c r="F279" s="3"/>
      <c r="G279" s="3"/>
      <c r="H279" s="3"/>
      <c r="I279" s="3"/>
      <c r="J279" s="3"/>
    </row>
    <row r="280" spans="6:10">
      <c r="F280" s="3"/>
      <c r="G280" s="3"/>
      <c r="H280" s="3"/>
      <c r="I280" s="3"/>
      <c r="J280" s="3"/>
    </row>
    <row r="281" spans="6:10">
      <c r="F281" s="3"/>
      <c r="G281" s="3"/>
      <c r="H281" s="3"/>
      <c r="I281" s="3"/>
      <c r="J281" s="3"/>
    </row>
    <row r="282" spans="6:10">
      <c r="F282" s="3"/>
      <c r="G282" s="3"/>
      <c r="H282" s="3"/>
      <c r="I282" s="3"/>
      <c r="J282" s="3"/>
    </row>
    <row r="283" spans="6:10">
      <c r="F283" s="3"/>
      <c r="G283" s="3"/>
      <c r="H283" s="3"/>
      <c r="I283" s="3"/>
      <c r="J283" s="3"/>
    </row>
    <row r="284" spans="6:10">
      <c r="F284" s="3"/>
      <c r="G284" s="3"/>
      <c r="H284" s="3"/>
      <c r="I284" s="3"/>
      <c r="J284" s="3"/>
    </row>
    <row r="285" spans="6:10">
      <c r="F285" s="3"/>
      <c r="G285" s="3"/>
      <c r="H285" s="3"/>
      <c r="I285" s="3"/>
      <c r="J285" s="3"/>
    </row>
    <row r="286" spans="6:10">
      <c r="F286" s="3"/>
      <c r="G286" s="3"/>
      <c r="H286" s="3"/>
      <c r="I286" s="3"/>
      <c r="J286" s="3"/>
    </row>
    <row r="287" spans="6:10">
      <c r="F287" s="3"/>
      <c r="G287" s="3"/>
      <c r="H287" s="3"/>
      <c r="I287" s="3"/>
      <c r="J287" s="3"/>
    </row>
    <row r="288" spans="6:10">
      <c r="F288" s="3"/>
      <c r="G288" s="3"/>
      <c r="H288" s="3"/>
      <c r="I288" s="3"/>
      <c r="J288" s="3"/>
    </row>
    <row r="289" spans="6:10">
      <c r="F289" s="3"/>
      <c r="G289" s="3"/>
      <c r="H289" s="3"/>
      <c r="I289" s="3"/>
      <c r="J289" s="3"/>
    </row>
    <row r="290" spans="6:10">
      <c r="F290" s="3"/>
      <c r="G290" s="3"/>
      <c r="H290" s="3"/>
      <c r="I290" s="3"/>
      <c r="J290" s="3"/>
    </row>
    <row r="291" spans="6:10">
      <c r="F291" s="3"/>
      <c r="G291" s="3"/>
      <c r="H291" s="3"/>
      <c r="I291" s="3"/>
      <c r="J291" s="3"/>
    </row>
    <row r="292" spans="6:10">
      <c r="F292" s="3"/>
      <c r="G292" s="3"/>
      <c r="H292" s="3"/>
      <c r="I292" s="3"/>
      <c r="J292" s="3"/>
    </row>
    <row r="293" spans="6:10">
      <c r="F293" s="3"/>
      <c r="G293" s="3"/>
      <c r="H293" s="3"/>
      <c r="I293" s="3"/>
      <c r="J293" s="3"/>
    </row>
    <row r="294" spans="6:10">
      <c r="F294" s="3"/>
      <c r="G294" s="3"/>
      <c r="H294" s="3"/>
      <c r="I294" s="3"/>
      <c r="J294" s="3"/>
    </row>
    <row r="295" spans="6:10">
      <c r="F295" s="3"/>
      <c r="G295" s="3"/>
      <c r="H295" s="3"/>
      <c r="I295" s="3"/>
      <c r="J295" s="3"/>
    </row>
    <row r="296" spans="6:10">
      <c r="F296" s="3"/>
      <c r="G296" s="3"/>
      <c r="H296" s="3"/>
      <c r="I296" s="3"/>
      <c r="J296" s="3"/>
    </row>
    <row r="297" spans="6:10">
      <c r="F297" s="3"/>
      <c r="G297" s="3"/>
      <c r="H297" s="3"/>
      <c r="I297" s="3"/>
      <c r="J297" s="3"/>
    </row>
    <row r="298" spans="6:10">
      <c r="F298" s="3"/>
      <c r="G298" s="3"/>
      <c r="H298" s="3"/>
      <c r="I298" s="3"/>
      <c r="J298" s="3"/>
    </row>
    <row r="299" spans="6:10">
      <c r="F299" s="3"/>
      <c r="G299" s="3"/>
      <c r="H299" s="3"/>
      <c r="I299" s="3"/>
      <c r="J299" s="3"/>
    </row>
    <row r="300" spans="6:10">
      <c r="F300" s="3"/>
      <c r="G300" s="3"/>
      <c r="H300" s="3"/>
      <c r="I300" s="3"/>
      <c r="J300" s="3"/>
    </row>
    <row r="301" spans="6:10">
      <c r="F301" s="3"/>
      <c r="G301" s="3"/>
      <c r="H301" s="3"/>
      <c r="I301" s="3"/>
      <c r="J301" s="3"/>
    </row>
    <row r="302" spans="6:10">
      <c r="F302" s="3"/>
      <c r="G302" s="3"/>
      <c r="H302" s="3"/>
      <c r="I302" s="3"/>
      <c r="J302" s="3"/>
    </row>
    <row r="303" spans="6:10">
      <c r="F303" s="3"/>
      <c r="G303" s="3"/>
      <c r="H303" s="3"/>
      <c r="I303" s="3"/>
      <c r="J303" s="3"/>
    </row>
    <row r="304" spans="6:10">
      <c r="F304" s="3"/>
      <c r="G304" s="3"/>
      <c r="H304" s="3"/>
      <c r="I304" s="3"/>
      <c r="J304" s="3"/>
    </row>
    <row r="305" spans="2:10">
      <c r="F305" s="3"/>
      <c r="G305" s="3"/>
      <c r="H305" s="3"/>
      <c r="I305" s="3"/>
      <c r="J305" s="3"/>
    </row>
    <row r="306" spans="2:10">
      <c r="F306" s="3"/>
      <c r="G306" s="3"/>
      <c r="H306" s="3"/>
      <c r="I306" s="3"/>
      <c r="J306" s="3"/>
    </row>
    <row r="307" spans="2:10">
      <c r="F307" s="3"/>
      <c r="G307" s="3"/>
      <c r="H307" s="3"/>
      <c r="I307" s="3"/>
      <c r="J307" s="3"/>
    </row>
    <row r="308" spans="2:10">
      <c r="F308" s="3"/>
      <c r="G308" s="3"/>
      <c r="H308" s="3"/>
      <c r="I308" s="3"/>
      <c r="J308" s="3"/>
    </row>
    <row r="309" spans="2:10">
      <c r="F309" s="3"/>
      <c r="G309" s="3"/>
      <c r="H309" s="3"/>
      <c r="I309" s="3"/>
      <c r="J309" s="3"/>
    </row>
    <row r="310" spans="2:10">
      <c r="F310" s="3"/>
      <c r="G310" s="3"/>
      <c r="H310" s="3"/>
      <c r="I310" s="3"/>
      <c r="J310" s="3"/>
    </row>
    <row r="311" spans="2:10">
      <c r="F311" s="3"/>
      <c r="G311" s="3"/>
      <c r="H311" s="3"/>
      <c r="I311" s="3"/>
      <c r="J311" s="3"/>
    </row>
    <row r="312" spans="2:10">
      <c r="F312" s="3"/>
      <c r="G312" s="3"/>
      <c r="H312" s="3"/>
      <c r="I312" s="3"/>
      <c r="J312" s="3"/>
    </row>
    <row r="313" spans="2:10">
      <c r="B313" s="79"/>
      <c r="F313" s="80"/>
      <c r="G313" s="80"/>
      <c r="H313" s="80"/>
      <c r="I313" s="80"/>
      <c r="J313" s="80"/>
    </row>
    <row r="314" spans="2:10">
      <c r="B314" s="79"/>
      <c r="F314" s="80"/>
      <c r="G314" s="80"/>
      <c r="H314" s="80"/>
      <c r="I314" s="80"/>
      <c r="J314" s="80"/>
    </row>
    <row r="315" spans="2:10">
      <c r="B315" s="79"/>
      <c r="F315" s="80"/>
      <c r="G315" s="80"/>
      <c r="H315" s="80"/>
      <c r="I315" s="80"/>
      <c r="J315" s="80"/>
    </row>
    <row r="316" spans="2:10">
      <c r="B316" s="79"/>
      <c r="F316" s="80"/>
      <c r="G316" s="80"/>
      <c r="H316" s="80"/>
      <c r="I316" s="80"/>
      <c r="J316" s="80"/>
    </row>
    <row r="317" spans="2:10">
      <c r="B317" s="79"/>
      <c r="F317" s="80"/>
      <c r="G317" s="80"/>
      <c r="H317" s="80"/>
      <c r="I317" s="80"/>
      <c r="J317" s="80"/>
    </row>
    <row r="318" spans="2:10">
      <c r="B318" s="79"/>
      <c r="F318" s="80"/>
      <c r="G318" s="80"/>
      <c r="H318" s="80"/>
      <c r="I318" s="80"/>
      <c r="J318" s="80"/>
    </row>
    <row r="319" spans="2:10">
      <c r="B319" s="79"/>
      <c r="F319" s="80"/>
      <c r="G319" s="80"/>
      <c r="H319" s="80"/>
      <c r="I319" s="80"/>
      <c r="J319" s="80"/>
    </row>
    <row r="320" spans="2:10">
      <c r="B320" s="79"/>
      <c r="F320" s="80"/>
      <c r="G320" s="80"/>
      <c r="H320" s="80"/>
      <c r="I320" s="80"/>
      <c r="J320" s="80"/>
    </row>
    <row r="321" spans="2:10">
      <c r="B321" s="79"/>
      <c r="F321" s="80"/>
      <c r="G321" s="80"/>
      <c r="H321" s="80"/>
      <c r="I321" s="80"/>
      <c r="J321" s="80"/>
    </row>
    <row r="322" spans="2:10">
      <c r="B322" s="79"/>
      <c r="F322" s="80"/>
      <c r="G322" s="80"/>
      <c r="H322" s="80"/>
      <c r="I322" s="80"/>
      <c r="J322" s="80"/>
    </row>
    <row r="323" spans="2:10">
      <c r="B323" s="79"/>
      <c r="F323" s="80"/>
      <c r="G323" s="80"/>
      <c r="H323" s="80"/>
      <c r="I323" s="80"/>
      <c r="J323" s="80"/>
    </row>
    <row r="324" spans="2:10">
      <c r="B324" s="79"/>
      <c r="F324" s="80"/>
      <c r="G324" s="80"/>
      <c r="H324" s="80"/>
      <c r="I324" s="80"/>
      <c r="J324" s="80"/>
    </row>
    <row r="325" spans="2:10">
      <c r="B325" s="79"/>
      <c r="F325" s="80"/>
      <c r="G325" s="80"/>
      <c r="H325" s="80"/>
      <c r="I325" s="80"/>
      <c r="J325" s="80"/>
    </row>
    <row r="326" spans="2:10">
      <c r="B326" s="79"/>
      <c r="F326" s="80"/>
      <c r="G326" s="80"/>
      <c r="H326" s="80"/>
      <c r="I326" s="80"/>
      <c r="J326" s="80"/>
    </row>
    <row r="327" spans="2:10">
      <c r="B327" s="79"/>
      <c r="F327" s="80"/>
      <c r="G327" s="80"/>
      <c r="H327" s="80"/>
      <c r="I327" s="80"/>
      <c r="J327" s="80"/>
    </row>
    <row r="328" spans="2:10">
      <c r="B328" s="79"/>
      <c r="F328" s="80"/>
      <c r="G328" s="80"/>
      <c r="H328" s="80"/>
      <c r="I328" s="80"/>
      <c r="J328" s="80"/>
    </row>
    <row r="329" spans="2:10">
      <c r="B329" s="79"/>
      <c r="F329" s="80"/>
      <c r="G329" s="80"/>
      <c r="H329" s="80"/>
      <c r="I329" s="80"/>
      <c r="J329" s="80"/>
    </row>
    <row r="330" spans="2:10">
      <c r="B330" s="79"/>
      <c r="F330" s="80"/>
      <c r="G330" s="80"/>
      <c r="H330" s="80"/>
      <c r="I330" s="80"/>
      <c r="J330" s="80"/>
    </row>
    <row r="331" spans="2:10">
      <c r="B331" s="79"/>
      <c r="F331" s="80"/>
      <c r="G331" s="80"/>
      <c r="H331" s="80"/>
      <c r="I331" s="80"/>
      <c r="J331" s="80"/>
    </row>
    <row r="332" spans="2:10">
      <c r="B332" s="79"/>
      <c r="F332" s="80"/>
      <c r="G332" s="80"/>
      <c r="H332" s="80"/>
      <c r="I332" s="80"/>
      <c r="J332" s="80"/>
    </row>
    <row r="333" spans="2:10">
      <c r="B333" s="79"/>
      <c r="F333" s="80"/>
      <c r="G333" s="80"/>
      <c r="H333" s="80"/>
      <c r="I333" s="80"/>
      <c r="J333" s="80"/>
    </row>
    <row r="334" spans="2:10">
      <c r="B334" s="79"/>
      <c r="F334" s="80"/>
      <c r="G334" s="80"/>
      <c r="H334" s="80"/>
      <c r="I334" s="80"/>
      <c r="J334" s="80"/>
    </row>
    <row r="335" spans="2:10">
      <c r="B335" s="79"/>
      <c r="F335" s="80"/>
      <c r="G335" s="80"/>
      <c r="H335" s="80"/>
      <c r="I335" s="80"/>
      <c r="J335" s="80"/>
    </row>
    <row r="336" spans="2:10">
      <c r="B336" s="79"/>
      <c r="F336" s="80"/>
      <c r="G336" s="80"/>
      <c r="H336" s="80"/>
      <c r="I336" s="80"/>
      <c r="J336" s="80"/>
    </row>
    <row r="337" spans="2:10">
      <c r="B337" s="79"/>
      <c r="F337" s="80"/>
      <c r="G337" s="80"/>
      <c r="H337" s="80"/>
      <c r="I337" s="80"/>
      <c r="J337" s="80"/>
    </row>
    <row r="338" spans="2:10">
      <c r="B338" s="79"/>
      <c r="F338" s="80"/>
      <c r="G338" s="80"/>
      <c r="H338" s="80"/>
      <c r="I338" s="80"/>
      <c r="J338" s="80"/>
    </row>
    <row r="339" spans="2:10">
      <c r="B339" s="79"/>
      <c r="F339" s="80"/>
      <c r="G339" s="80"/>
      <c r="H339" s="80"/>
      <c r="I339" s="80"/>
      <c r="J339" s="80"/>
    </row>
    <row r="340" spans="2:10">
      <c r="B340" s="79"/>
      <c r="F340" s="80"/>
      <c r="G340" s="80"/>
      <c r="H340" s="80"/>
      <c r="I340" s="80"/>
      <c r="J340" s="80"/>
    </row>
    <row r="341" spans="2:10">
      <c r="B341" s="79"/>
      <c r="F341" s="80"/>
      <c r="G341" s="80"/>
      <c r="H341" s="80"/>
      <c r="I341" s="80"/>
      <c r="J341" s="80"/>
    </row>
    <row r="342" spans="2:10">
      <c r="B342" s="79"/>
      <c r="F342" s="80"/>
      <c r="G342" s="80"/>
      <c r="H342" s="80"/>
      <c r="I342" s="80"/>
      <c r="J342" s="80"/>
    </row>
    <row r="343" spans="2:10">
      <c r="B343" s="79"/>
      <c r="F343" s="80"/>
      <c r="G343" s="80"/>
      <c r="H343" s="80"/>
      <c r="I343" s="80"/>
      <c r="J343" s="80"/>
    </row>
    <row r="344" spans="2:10">
      <c r="B344" s="79"/>
      <c r="F344" s="80"/>
      <c r="G344" s="80"/>
      <c r="H344" s="80"/>
      <c r="I344" s="80"/>
      <c r="J344" s="80"/>
    </row>
    <row r="345" spans="2:10">
      <c r="B345" s="79"/>
      <c r="F345" s="80"/>
      <c r="G345" s="80"/>
      <c r="H345" s="80"/>
      <c r="I345" s="80"/>
      <c r="J345" s="80"/>
    </row>
    <row r="346" spans="2:10">
      <c r="B346" s="79"/>
      <c r="F346" s="80"/>
      <c r="G346" s="80"/>
      <c r="H346" s="80"/>
      <c r="I346" s="80"/>
      <c r="J346" s="80"/>
    </row>
    <row r="347" spans="2:10">
      <c r="B347" s="79"/>
      <c r="F347" s="80"/>
      <c r="G347" s="80"/>
      <c r="H347" s="80"/>
      <c r="I347" s="80"/>
      <c r="J347" s="80"/>
    </row>
    <row r="348" spans="2:10">
      <c r="B348" s="79"/>
      <c r="F348" s="80"/>
      <c r="G348" s="80"/>
      <c r="H348" s="80"/>
      <c r="I348" s="80"/>
      <c r="J348" s="80"/>
    </row>
    <row r="349" spans="2:10">
      <c r="B349" s="79"/>
      <c r="F349" s="80"/>
      <c r="G349" s="80"/>
      <c r="H349" s="80"/>
      <c r="I349" s="80"/>
      <c r="J349" s="80"/>
    </row>
    <row r="350" spans="2:10">
      <c r="B350" s="79"/>
      <c r="F350" s="80"/>
      <c r="G350" s="80"/>
      <c r="H350" s="80"/>
      <c r="I350" s="80"/>
      <c r="J350" s="80"/>
    </row>
    <row r="351" spans="2:10">
      <c r="B351" s="79"/>
      <c r="F351" s="80"/>
      <c r="G351" s="80"/>
      <c r="H351" s="80"/>
      <c r="I351" s="80"/>
      <c r="J351" s="80"/>
    </row>
    <row r="352" spans="2:10">
      <c r="B352" s="79"/>
      <c r="F352" s="80"/>
      <c r="G352" s="80"/>
      <c r="H352" s="80"/>
      <c r="I352" s="80"/>
      <c r="J352" s="80"/>
    </row>
    <row r="353" spans="2:10">
      <c r="B353" s="79"/>
      <c r="F353" s="80"/>
      <c r="G353" s="80"/>
      <c r="H353" s="80"/>
      <c r="I353" s="80"/>
      <c r="J353" s="80"/>
    </row>
    <row r="354" spans="2:10">
      <c r="B354" s="79"/>
      <c r="F354" s="80"/>
      <c r="G354" s="80"/>
      <c r="H354" s="80"/>
      <c r="I354" s="80"/>
      <c r="J354" s="80"/>
    </row>
    <row r="355" spans="2:10">
      <c r="B355" s="79"/>
      <c r="F355" s="80"/>
      <c r="G355" s="80"/>
      <c r="H355" s="80"/>
      <c r="I355" s="80"/>
      <c r="J355" s="80"/>
    </row>
    <row r="356" spans="2:10">
      <c r="B356" s="79"/>
      <c r="F356" s="80"/>
      <c r="G356" s="80"/>
      <c r="H356" s="80"/>
      <c r="I356" s="80"/>
      <c r="J356" s="80"/>
    </row>
    <row r="357" spans="2:10">
      <c r="B357" s="79"/>
      <c r="F357" s="80"/>
      <c r="G357" s="80"/>
      <c r="H357" s="80"/>
      <c r="I357" s="80"/>
      <c r="J357" s="80"/>
    </row>
    <row r="358" spans="2:10">
      <c r="B358" s="79"/>
      <c r="F358" s="80"/>
      <c r="G358" s="80"/>
      <c r="H358" s="80"/>
      <c r="I358" s="80"/>
      <c r="J358" s="80"/>
    </row>
    <row r="359" spans="2:10">
      <c r="B359" s="79"/>
      <c r="F359" s="80"/>
      <c r="G359" s="80"/>
      <c r="H359" s="80"/>
      <c r="I359" s="80"/>
      <c r="J359" s="80"/>
    </row>
    <row r="360" spans="2:10">
      <c r="B360" s="79"/>
      <c r="F360" s="80"/>
      <c r="G360" s="80"/>
      <c r="H360" s="80"/>
      <c r="I360" s="80"/>
      <c r="J360" s="80"/>
    </row>
    <row r="361" spans="2:10">
      <c r="B361" s="79"/>
      <c r="F361" s="80"/>
      <c r="G361" s="80"/>
      <c r="H361" s="80"/>
      <c r="I361" s="80"/>
      <c r="J361" s="80"/>
    </row>
    <row r="362" spans="2:10">
      <c r="B362" s="79"/>
      <c r="F362" s="80"/>
      <c r="G362" s="80"/>
      <c r="H362" s="80"/>
      <c r="I362" s="80"/>
      <c r="J362" s="80"/>
    </row>
    <row r="363" spans="2:10">
      <c r="B363" s="79"/>
      <c r="F363" s="80"/>
      <c r="G363" s="80"/>
      <c r="H363" s="80"/>
      <c r="I363" s="80"/>
      <c r="J363" s="80"/>
    </row>
    <row r="364" spans="2:10">
      <c r="B364" s="79"/>
      <c r="F364" s="80"/>
      <c r="G364" s="80"/>
      <c r="H364" s="80"/>
      <c r="I364" s="80"/>
      <c r="J364" s="80"/>
    </row>
    <row r="365" spans="2:10">
      <c r="B365" s="79"/>
      <c r="F365" s="80"/>
      <c r="G365" s="80"/>
      <c r="H365" s="80"/>
      <c r="I365" s="80"/>
      <c r="J365" s="80"/>
    </row>
    <row r="366" spans="2:10">
      <c r="B366" s="79"/>
      <c r="F366" s="80"/>
      <c r="G366" s="80"/>
      <c r="H366" s="80"/>
      <c r="I366" s="80"/>
      <c r="J366" s="80"/>
    </row>
    <row r="367" spans="2:10">
      <c r="B367" s="79"/>
      <c r="F367" s="80"/>
      <c r="G367" s="80"/>
      <c r="H367" s="80"/>
      <c r="I367" s="80"/>
      <c r="J367" s="80"/>
    </row>
    <row r="368" spans="2:10">
      <c r="B368" s="79"/>
      <c r="F368" s="80"/>
      <c r="G368" s="80"/>
      <c r="H368" s="80"/>
      <c r="I368" s="80"/>
      <c r="J368" s="80"/>
    </row>
    <row r="369" spans="2:10">
      <c r="B369" s="79"/>
      <c r="F369" s="80"/>
      <c r="G369" s="80"/>
      <c r="H369" s="80"/>
      <c r="I369" s="80"/>
      <c r="J369" s="80"/>
    </row>
    <row r="370" spans="2:10">
      <c r="B370" s="79"/>
      <c r="F370" s="80"/>
      <c r="G370" s="80"/>
      <c r="H370" s="80"/>
      <c r="I370" s="80"/>
      <c r="J370" s="80"/>
    </row>
    <row r="371" spans="2:10">
      <c r="B371" s="79"/>
      <c r="F371" s="80"/>
      <c r="G371" s="80"/>
      <c r="H371" s="80"/>
      <c r="I371" s="80"/>
      <c r="J371" s="80"/>
    </row>
    <row r="372" spans="2:10">
      <c r="B372" s="79"/>
      <c r="F372" s="80"/>
      <c r="G372" s="80"/>
      <c r="H372" s="80"/>
      <c r="I372" s="80"/>
      <c r="J372" s="80"/>
    </row>
    <row r="373" spans="2:10">
      <c r="B373" s="79"/>
      <c r="F373" s="80"/>
      <c r="G373" s="80"/>
      <c r="H373" s="80"/>
      <c r="I373" s="80"/>
      <c r="J373" s="80"/>
    </row>
    <row r="374" spans="2:10">
      <c r="B374" s="79"/>
      <c r="F374" s="80"/>
      <c r="G374" s="80"/>
      <c r="H374" s="80"/>
      <c r="I374" s="80"/>
      <c r="J374" s="80"/>
    </row>
    <row r="375" spans="2:10">
      <c r="B375" s="79"/>
      <c r="F375" s="80"/>
      <c r="G375" s="80"/>
      <c r="H375" s="80"/>
      <c r="I375" s="80"/>
      <c r="J375" s="80"/>
    </row>
    <row r="376" spans="2:10">
      <c r="B376" s="79"/>
      <c r="F376" s="80"/>
      <c r="G376" s="80"/>
      <c r="H376" s="80"/>
      <c r="I376" s="80"/>
      <c r="J376" s="80"/>
    </row>
    <row r="377" spans="2:10">
      <c r="B377" s="79"/>
      <c r="F377" s="80"/>
      <c r="G377" s="80"/>
      <c r="H377" s="80"/>
      <c r="I377" s="80"/>
      <c r="J377" s="80"/>
    </row>
    <row r="378" spans="2:10">
      <c r="B378" s="79"/>
      <c r="F378" s="80"/>
      <c r="G378" s="80"/>
      <c r="H378" s="80"/>
      <c r="I378" s="80"/>
      <c r="J378" s="80"/>
    </row>
    <row r="379" spans="2:10">
      <c r="B379" s="79"/>
      <c r="F379" s="80"/>
      <c r="G379" s="80"/>
      <c r="H379" s="80"/>
      <c r="I379" s="80"/>
      <c r="J379" s="80"/>
    </row>
    <row r="380" spans="2:10">
      <c r="B380" s="79"/>
      <c r="F380" s="80"/>
      <c r="G380" s="80"/>
      <c r="H380" s="80"/>
      <c r="I380" s="80"/>
      <c r="J380" s="80"/>
    </row>
    <row r="381" spans="2:10">
      <c r="B381" s="79"/>
      <c r="F381" s="80"/>
      <c r="G381" s="80"/>
      <c r="H381" s="80"/>
      <c r="I381" s="80"/>
      <c r="J381" s="80"/>
    </row>
    <row r="382" spans="2:10">
      <c r="B382" s="79"/>
      <c r="F382" s="80"/>
      <c r="G382" s="80"/>
      <c r="H382" s="80"/>
      <c r="I382" s="80"/>
      <c r="J382" s="80"/>
    </row>
    <row r="383" spans="2:10">
      <c r="B383" s="79"/>
      <c r="F383" s="80"/>
      <c r="G383" s="80"/>
      <c r="H383" s="80"/>
      <c r="I383" s="80"/>
      <c r="J383" s="80"/>
    </row>
    <row r="384" spans="2:10">
      <c r="B384" s="79"/>
      <c r="F384" s="80"/>
      <c r="G384" s="80"/>
      <c r="H384" s="80"/>
      <c r="I384" s="80"/>
      <c r="J384" s="80"/>
    </row>
    <row r="385" spans="2:10">
      <c r="B385" s="79"/>
      <c r="F385" s="80"/>
      <c r="G385" s="80"/>
      <c r="H385" s="80"/>
      <c r="I385" s="80"/>
      <c r="J385" s="80"/>
    </row>
    <row r="386" spans="2:10">
      <c r="B386" s="79"/>
      <c r="F386" s="80"/>
      <c r="G386" s="80"/>
      <c r="H386" s="80"/>
      <c r="I386" s="80"/>
      <c r="J386" s="80"/>
    </row>
    <row r="387" spans="2:10">
      <c r="B387" s="79"/>
      <c r="F387" s="80"/>
      <c r="G387" s="80"/>
      <c r="H387" s="80"/>
      <c r="I387" s="80"/>
      <c r="J387" s="80"/>
    </row>
    <row r="388" spans="2:10">
      <c r="B388" s="79"/>
      <c r="F388" s="80"/>
      <c r="G388" s="80"/>
      <c r="H388" s="80"/>
      <c r="I388" s="80"/>
      <c r="J388" s="80"/>
    </row>
    <row r="389" spans="2:10">
      <c r="B389" s="79"/>
      <c r="F389" s="80"/>
      <c r="G389" s="80"/>
      <c r="H389" s="80"/>
      <c r="I389" s="80"/>
      <c r="J389" s="80"/>
    </row>
    <row r="390" spans="2:10">
      <c r="B390" s="79"/>
      <c r="F390" s="80"/>
      <c r="G390" s="80"/>
      <c r="H390" s="80"/>
      <c r="I390" s="80"/>
      <c r="J390" s="80"/>
    </row>
    <row r="391" spans="2:10">
      <c r="B391" s="79"/>
      <c r="F391" s="80"/>
      <c r="G391" s="80"/>
      <c r="H391" s="80"/>
      <c r="I391" s="80"/>
      <c r="J391" s="80"/>
    </row>
    <row r="392" spans="2:10">
      <c r="B392" s="79"/>
      <c r="F392" s="80"/>
      <c r="G392" s="80"/>
      <c r="H392" s="80"/>
      <c r="I392" s="80"/>
      <c r="J392" s="80"/>
    </row>
    <row r="393" spans="2:10">
      <c r="B393" s="79"/>
      <c r="F393" s="80"/>
      <c r="G393" s="80"/>
      <c r="H393" s="80"/>
      <c r="I393" s="80"/>
      <c r="J393" s="80"/>
    </row>
    <row r="394" spans="2:10">
      <c r="B394" s="79"/>
      <c r="F394" s="80"/>
      <c r="G394" s="80"/>
      <c r="H394" s="80"/>
      <c r="I394" s="80"/>
      <c r="J394" s="80"/>
    </row>
    <row r="395" spans="2:10">
      <c r="B395" s="79"/>
      <c r="F395" s="80"/>
      <c r="G395" s="80"/>
      <c r="H395" s="80"/>
      <c r="I395" s="80"/>
      <c r="J395" s="80"/>
    </row>
    <row r="396" spans="2:10">
      <c r="B396" s="79"/>
      <c r="F396" s="80"/>
      <c r="G396" s="80"/>
      <c r="H396" s="80"/>
      <c r="I396" s="80"/>
      <c r="J396" s="80"/>
    </row>
    <row r="397" spans="2:10">
      <c r="B397" s="79"/>
      <c r="F397" s="80"/>
      <c r="G397" s="80"/>
      <c r="H397" s="80"/>
      <c r="I397" s="80"/>
      <c r="J397" s="80"/>
    </row>
    <row r="398" spans="2:10">
      <c r="B398" s="79"/>
      <c r="F398" s="80"/>
      <c r="G398" s="80"/>
      <c r="H398" s="80"/>
      <c r="I398" s="80"/>
      <c r="J398" s="80"/>
    </row>
    <row r="399" spans="2:10">
      <c r="B399" s="79"/>
      <c r="F399" s="80"/>
      <c r="G399" s="80"/>
      <c r="H399" s="80"/>
      <c r="I399" s="80"/>
      <c r="J399" s="80"/>
    </row>
    <row r="400" spans="2:10">
      <c r="B400" s="79"/>
      <c r="F400" s="80"/>
      <c r="G400" s="80"/>
      <c r="H400" s="80"/>
      <c r="I400" s="80"/>
      <c r="J400" s="80"/>
    </row>
    <row r="401" spans="2:10">
      <c r="B401" s="79"/>
      <c r="F401" s="80"/>
      <c r="G401" s="80"/>
      <c r="H401" s="80"/>
      <c r="I401" s="80"/>
      <c r="J401" s="80"/>
    </row>
    <row r="402" spans="2:10">
      <c r="F402" s="80"/>
      <c r="G402" s="80"/>
      <c r="H402" s="80"/>
      <c r="I402" s="80"/>
      <c r="J402" s="80"/>
    </row>
    <row r="403" spans="2:10">
      <c r="F403" s="80"/>
      <c r="G403" s="80"/>
      <c r="H403" s="80"/>
      <c r="I403" s="80"/>
      <c r="J403" s="80"/>
    </row>
    <row r="404" spans="2:10">
      <c r="F404" s="80"/>
      <c r="G404" s="80"/>
      <c r="H404" s="80"/>
      <c r="I404" s="80"/>
      <c r="J404" s="80"/>
    </row>
    <row r="405" spans="2:10">
      <c r="F405" s="80"/>
      <c r="G405" s="80"/>
      <c r="H405" s="80"/>
      <c r="I405" s="80"/>
      <c r="J405" s="80"/>
    </row>
    <row r="406" spans="2:10">
      <c r="F406" s="80"/>
      <c r="G406" s="80"/>
      <c r="H406" s="80"/>
      <c r="I406" s="80"/>
      <c r="J406" s="80"/>
    </row>
    <row r="407" spans="2:10">
      <c r="F407" s="80"/>
      <c r="G407" s="80"/>
      <c r="H407" s="80"/>
      <c r="I407" s="80"/>
      <c r="J407" s="80"/>
    </row>
    <row r="408" spans="2:10">
      <c r="F408" s="80"/>
      <c r="G408" s="80"/>
      <c r="H408" s="80"/>
      <c r="I408" s="80"/>
      <c r="J408" s="80"/>
    </row>
    <row r="409" spans="2:10">
      <c r="F409" s="80"/>
      <c r="G409" s="80"/>
      <c r="H409" s="80"/>
      <c r="I409" s="80"/>
      <c r="J409" s="80"/>
    </row>
    <row r="410" spans="2:10">
      <c r="F410" s="80"/>
      <c r="G410" s="80"/>
      <c r="H410" s="80"/>
      <c r="I410" s="80"/>
      <c r="J410" s="80"/>
    </row>
    <row r="411" spans="2:10">
      <c r="F411" s="80"/>
      <c r="G411" s="80"/>
      <c r="H411" s="80"/>
      <c r="I411" s="80"/>
      <c r="J411" s="80"/>
    </row>
    <row r="412" spans="2:10">
      <c r="F412" s="80"/>
      <c r="G412" s="80"/>
      <c r="H412" s="80"/>
      <c r="I412" s="80"/>
      <c r="J412" s="80"/>
    </row>
    <row r="413" spans="2:10">
      <c r="F413" s="80"/>
      <c r="G413" s="80"/>
      <c r="H413" s="80"/>
      <c r="I413" s="80"/>
      <c r="J413" s="80"/>
    </row>
    <row r="414" spans="2:10">
      <c r="F414" s="80"/>
      <c r="G414" s="80"/>
      <c r="H414" s="80"/>
      <c r="I414" s="80"/>
      <c r="J414" s="80"/>
    </row>
    <row r="415" spans="2:10">
      <c r="F415" s="80"/>
      <c r="G415" s="80"/>
      <c r="H415" s="80"/>
      <c r="I415" s="80"/>
      <c r="J415" s="80"/>
    </row>
    <row r="416" spans="2:10">
      <c r="F416" s="80"/>
      <c r="G416" s="80"/>
      <c r="H416" s="80"/>
      <c r="I416" s="80"/>
      <c r="J416" s="80"/>
    </row>
    <row r="417" spans="6:10">
      <c r="F417" s="80"/>
      <c r="G417" s="80"/>
      <c r="H417" s="80"/>
      <c r="I417" s="80"/>
      <c r="J417" s="80"/>
    </row>
    <row r="418" spans="6:10">
      <c r="F418" s="80"/>
      <c r="G418" s="80"/>
      <c r="H418" s="80"/>
      <c r="I418" s="80"/>
      <c r="J418" s="80"/>
    </row>
    <row r="419" spans="6:10">
      <c r="F419" s="80"/>
      <c r="G419" s="80"/>
      <c r="H419" s="80"/>
      <c r="I419" s="80"/>
      <c r="J419" s="80"/>
    </row>
    <row r="420" spans="6:10">
      <c r="F420" s="80"/>
      <c r="G420" s="80"/>
      <c r="H420" s="80"/>
      <c r="I420" s="80"/>
      <c r="J420" s="80"/>
    </row>
    <row r="421" spans="6:10">
      <c r="F421" s="80"/>
      <c r="G421" s="80"/>
      <c r="H421" s="80"/>
      <c r="I421" s="80"/>
      <c r="J421" s="80"/>
    </row>
    <row r="422" spans="6:10">
      <c r="F422" s="80"/>
      <c r="G422" s="80"/>
      <c r="H422" s="80"/>
      <c r="I422" s="80"/>
      <c r="J422" s="80"/>
    </row>
    <row r="423" spans="6:10">
      <c r="F423" s="80"/>
      <c r="G423" s="80"/>
      <c r="H423" s="80"/>
      <c r="I423" s="80"/>
      <c r="J423" s="80"/>
    </row>
    <row r="424" spans="6:10">
      <c r="F424" s="80"/>
      <c r="G424" s="80"/>
      <c r="H424" s="80"/>
      <c r="I424" s="80"/>
      <c r="J424" s="80"/>
    </row>
    <row r="425" spans="6:10">
      <c r="F425" s="80"/>
      <c r="G425" s="80"/>
      <c r="H425" s="80"/>
      <c r="I425" s="80"/>
      <c r="J425" s="80"/>
    </row>
    <row r="426" spans="6:10">
      <c r="F426" s="80"/>
      <c r="G426" s="80"/>
      <c r="H426" s="80"/>
      <c r="I426" s="80"/>
      <c r="J426" s="80"/>
    </row>
    <row r="427" spans="6:10">
      <c r="F427" s="80"/>
      <c r="G427" s="80"/>
      <c r="H427" s="80"/>
      <c r="I427" s="80"/>
      <c r="J427" s="80"/>
    </row>
    <row r="428" spans="6:10">
      <c r="F428" s="80"/>
      <c r="G428" s="80"/>
      <c r="H428" s="80"/>
      <c r="I428" s="80"/>
      <c r="J428" s="80"/>
    </row>
    <row r="429" spans="6:10">
      <c r="F429" s="80"/>
      <c r="G429" s="80"/>
      <c r="H429" s="80"/>
      <c r="I429" s="80"/>
      <c r="J429" s="80"/>
    </row>
    <row r="430" spans="6:10">
      <c r="F430" s="80"/>
      <c r="G430" s="80"/>
      <c r="H430" s="80"/>
      <c r="I430" s="80"/>
      <c r="J430" s="80"/>
    </row>
    <row r="431" spans="6:10">
      <c r="F431" s="80"/>
      <c r="G431" s="80"/>
      <c r="H431" s="80"/>
      <c r="I431" s="80"/>
      <c r="J431" s="80"/>
    </row>
    <row r="432" spans="6:10">
      <c r="F432" s="80"/>
      <c r="G432" s="80"/>
      <c r="H432" s="80"/>
      <c r="I432" s="80"/>
      <c r="J432" s="80"/>
    </row>
    <row r="433" spans="6:10">
      <c r="F433" s="80"/>
      <c r="G433" s="80"/>
      <c r="H433" s="80"/>
      <c r="I433" s="80"/>
      <c r="J433" s="80"/>
    </row>
    <row r="434" spans="6:10">
      <c r="F434" s="80"/>
      <c r="G434" s="80"/>
      <c r="H434" s="80"/>
      <c r="I434" s="80"/>
      <c r="J434" s="80"/>
    </row>
    <row r="435" spans="6:10">
      <c r="F435" s="80"/>
      <c r="G435" s="80"/>
      <c r="H435" s="80"/>
      <c r="I435" s="80"/>
      <c r="J435" s="80"/>
    </row>
    <row r="436" spans="6:10">
      <c r="F436" s="80"/>
      <c r="G436" s="80"/>
      <c r="H436" s="80"/>
      <c r="I436" s="80"/>
      <c r="J436" s="80"/>
    </row>
    <row r="437" spans="6:10">
      <c r="F437" s="80"/>
      <c r="G437" s="80"/>
      <c r="H437" s="80"/>
      <c r="I437" s="80"/>
      <c r="J437" s="80"/>
    </row>
    <row r="438" spans="6:10">
      <c r="F438" s="80"/>
      <c r="G438" s="80"/>
      <c r="H438" s="80"/>
      <c r="I438" s="80"/>
      <c r="J438" s="80"/>
    </row>
    <row r="439" spans="6:10">
      <c r="F439" s="80"/>
      <c r="G439" s="80"/>
      <c r="H439" s="80"/>
      <c r="I439" s="80"/>
      <c r="J439" s="80"/>
    </row>
    <row r="440" spans="6:10">
      <c r="F440" s="80"/>
      <c r="G440" s="80"/>
      <c r="H440" s="80"/>
      <c r="I440" s="80"/>
      <c r="J440" s="80"/>
    </row>
    <row r="441" spans="6:10">
      <c r="F441" s="80"/>
      <c r="G441" s="80"/>
      <c r="H441" s="80"/>
      <c r="I441" s="80"/>
      <c r="J441" s="80"/>
    </row>
    <row r="442" spans="6:10">
      <c r="F442" s="80"/>
      <c r="G442" s="80"/>
      <c r="H442" s="80"/>
      <c r="I442" s="80"/>
      <c r="J442" s="80"/>
    </row>
    <row r="443" spans="6:10">
      <c r="F443" s="80"/>
      <c r="G443" s="80"/>
      <c r="H443" s="80"/>
      <c r="I443" s="80"/>
      <c r="J443" s="80"/>
    </row>
    <row r="444" spans="6:10">
      <c r="F444" s="80"/>
      <c r="G444" s="80"/>
      <c r="H444" s="80"/>
      <c r="I444" s="80"/>
      <c r="J444" s="80"/>
    </row>
    <row r="445" spans="6:10">
      <c r="F445" s="80"/>
      <c r="G445" s="80"/>
      <c r="H445" s="80"/>
      <c r="I445" s="80"/>
      <c r="J445" s="80"/>
    </row>
    <row r="446" spans="6:10">
      <c r="F446" s="80"/>
      <c r="G446" s="80"/>
      <c r="H446" s="80"/>
      <c r="I446" s="80"/>
      <c r="J446" s="80"/>
    </row>
    <row r="447" spans="6:10">
      <c r="F447" s="80"/>
      <c r="G447" s="80"/>
      <c r="H447" s="80"/>
      <c r="I447" s="80"/>
      <c r="J447" s="80"/>
    </row>
    <row r="448" spans="6:10">
      <c r="F448" s="80"/>
      <c r="G448" s="80"/>
      <c r="H448" s="80"/>
      <c r="I448" s="80"/>
      <c r="J448" s="80"/>
    </row>
    <row r="449" spans="6:10">
      <c r="F449" s="80"/>
      <c r="G449" s="80"/>
      <c r="H449" s="80"/>
      <c r="I449" s="80"/>
      <c r="J449" s="80"/>
    </row>
    <row r="450" spans="6:10">
      <c r="F450" s="80"/>
      <c r="G450" s="80"/>
      <c r="H450" s="80"/>
      <c r="I450" s="80"/>
      <c r="J450" s="80"/>
    </row>
    <row r="451" spans="6:10">
      <c r="F451" s="80"/>
      <c r="G451" s="80"/>
      <c r="H451" s="80"/>
      <c r="I451" s="80"/>
      <c r="J451" s="80"/>
    </row>
    <row r="452" spans="6:10">
      <c r="F452" s="80"/>
      <c r="G452" s="80"/>
      <c r="H452" s="80"/>
      <c r="I452" s="80"/>
      <c r="J452" s="80"/>
    </row>
    <row r="453" spans="6:10">
      <c r="F453" s="80"/>
      <c r="G453" s="80"/>
      <c r="H453" s="80"/>
      <c r="I453" s="80"/>
      <c r="J453" s="80"/>
    </row>
    <row r="454" spans="6:10">
      <c r="F454" s="80"/>
      <c r="G454" s="80"/>
      <c r="H454" s="80"/>
      <c r="I454" s="80"/>
      <c r="J454" s="80"/>
    </row>
    <row r="455" spans="6:10">
      <c r="F455" s="80"/>
      <c r="G455" s="80"/>
      <c r="H455" s="80"/>
      <c r="I455" s="80"/>
      <c r="J455" s="80"/>
    </row>
    <row r="456" spans="6:10">
      <c r="F456" s="80"/>
      <c r="G456" s="80"/>
      <c r="H456" s="80"/>
      <c r="I456" s="80"/>
      <c r="J456" s="80"/>
    </row>
    <row r="457" spans="6:10">
      <c r="F457" s="80"/>
      <c r="G457" s="80"/>
      <c r="H457" s="80"/>
      <c r="I457" s="80"/>
      <c r="J457" s="80"/>
    </row>
    <row r="458" spans="6:10">
      <c r="F458" s="80"/>
      <c r="G458" s="80"/>
      <c r="H458" s="80"/>
      <c r="I458" s="80"/>
      <c r="J458" s="80"/>
    </row>
    <row r="459" spans="6:10">
      <c r="F459" s="80"/>
      <c r="G459" s="80"/>
      <c r="H459" s="80"/>
      <c r="I459" s="80"/>
      <c r="J459" s="80"/>
    </row>
    <row r="460" spans="6:10">
      <c r="F460" s="80"/>
      <c r="G460" s="80"/>
      <c r="H460" s="80"/>
      <c r="I460" s="80"/>
      <c r="J460" s="80"/>
    </row>
    <row r="461" spans="6:10">
      <c r="F461" s="80"/>
      <c r="G461" s="80"/>
      <c r="H461" s="80"/>
      <c r="I461" s="80"/>
      <c r="J461" s="80"/>
    </row>
    <row r="462" spans="6:10">
      <c r="F462" s="80"/>
      <c r="G462" s="80"/>
      <c r="H462" s="80"/>
      <c r="I462" s="80"/>
      <c r="J462" s="80"/>
    </row>
    <row r="463" spans="6:10">
      <c r="F463" s="80"/>
      <c r="G463" s="80"/>
      <c r="H463" s="80"/>
      <c r="I463" s="80"/>
      <c r="J463" s="80"/>
    </row>
    <row r="464" spans="6:10">
      <c r="F464" s="80"/>
      <c r="G464" s="80"/>
      <c r="H464" s="80"/>
      <c r="I464" s="80"/>
      <c r="J464" s="80"/>
    </row>
    <row r="465" spans="6:10">
      <c r="F465" s="80"/>
      <c r="G465" s="80"/>
      <c r="H465" s="80"/>
      <c r="I465" s="80"/>
      <c r="J465" s="80"/>
    </row>
    <row r="466" spans="6:10">
      <c r="F466" s="80"/>
      <c r="G466" s="80"/>
      <c r="H466" s="80"/>
      <c r="I466" s="80"/>
      <c r="J466" s="80"/>
    </row>
    <row r="467" spans="6:10">
      <c r="F467" s="80"/>
      <c r="G467" s="80"/>
      <c r="H467" s="80"/>
      <c r="I467" s="80"/>
      <c r="J467" s="80"/>
    </row>
    <row r="468" spans="6:10">
      <c r="F468" s="80"/>
      <c r="G468" s="80"/>
      <c r="H468" s="80"/>
      <c r="I468" s="80"/>
      <c r="J468" s="80"/>
    </row>
    <row r="469" spans="6:10">
      <c r="F469" s="80"/>
      <c r="G469" s="80"/>
      <c r="H469" s="80"/>
      <c r="I469" s="80"/>
      <c r="J469" s="80"/>
    </row>
    <row r="470" spans="6:10">
      <c r="F470" s="80"/>
      <c r="G470" s="80"/>
      <c r="H470" s="80"/>
      <c r="I470" s="80"/>
      <c r="J470" s="80"/>
    </row>
    <row r="471" spans="6:10">
      <c r="F471" s="80"/>
      <c r="G471" s="80"/>
      <c r="H471" s="80"/>
      <c r="I471" s="80"/>
      <c r="J471" s="80"/>
    </row>
    <row r="472" spans="6:10">
      <c r="F472" s="80"/>
      <c r="G472" s="80"/>
      <c r="H472" s="80"/>
      <c r="I472" s="80"/>
      <c r="J472" s="80"/>
    </row>
    <row r="473" spans="6:10">
      <c r="F473" s="80"/>
      <c r="G473" s="80"/>
      <c r="H473" s="80"/>
      <c r="I473" s="80"/>
      <c r="J473" s="80"/>
    </row>
    <row r="474" spans="6:10">
      <c r="F474" s="80"/>
      <c r="G474" s="80"/>
      <c r="H474" s="80"/>
      <c r="I474" s="80"/>
      <c r="J474" s="80"/>
    </row>
    <row r="475" spans="6:10">
      <c r="F475" s="80"/>
      <c r="G475" s="80"/>
      <c r="H475" s="80"/>
      <c r="I475" s="80"/>
      <c r="J475" s="80"/>
    </row>
    <row r="476" spans="6:10">
      <c r="F476" s="80"/>
      <c r="G476" s="80"/>
      <c r="H476" s="80"/>
      <c r="I476" s="80"/>
      <c r="J476" s="80"/>
    </row>
    <row r="477" spans="6:10">
      <c r="F477" s="80"/>
      <c r="G477" s="80"/>
      <c r="H477" s="80"/>
      <c r="I477" s="80"/>
      <c r="J477" s="80"/>
    </row>
    <row r="478" spans="6:10">
      <c r="F478" s="80"/>
      <c r="G478" s="80"/>
      <c r="H478" s="80"/>
      <c r="I478" s="80"/>
      <c r="J478" s="80"/>
    </row>
    <row r="479" spans="6:10">
      <c r="F479" s="80"/>
      <c r="G479" s="80"/>
      <c r="H479" s="80"/>
      <c r="I479" s="80"/>
      <c r="J479" s="80"/>
    </row>
    <row r="480" spans="6:10">
      <c r="F480" s="80"/>
      <c r="G480" s="80"/>
      <c r="H480" s="80"/>
      <c r="I480" s="80"/>
      <c r="J480" s="80"/>
    </row>
    <row r="481" spans="6:10">
      <c r="F481" s="80"/>
      <c r="G481" s="80"/>
      <c r="H481" s="80"/>
      <c r="I481" s="80"/>
      <c r="J481" s="80"/>
    </row>
    <row r="482" spans="6:10">
      <c r="F482" s="80"/>
      <c r="G482" s="80"/>
      <c r="H482" s="80"/>
      <c r="I482" s="80"/>
      <c r="J482" s="80"/>
    </row>
    <row r="483" spans="6:10">
      <c r="F483" s="80"/>
      <c r="G483" s="80"/>
      <c r="H483" s="80"/>
      <c r="I483" s="80"/>
      <c r="J483" s="80"/>
    </row>
    <row r="484" spans="6:10">
      <c r="F484" s="80"/>
      <c r="G484" s="80"/>
      <c r="H484" s="80"/>
      <c r="I484" s="80"/>
      <c r="J484" s="80"/>
    </row>
    <row r="485" spans="6:10">
      <c r="F485" s="80"/>
      <c r="G485" s="80"/>
      <c r="H485" s="80"/>
      <c r="I485" s="80"/>
      <c r="J485" s="80"/>
    </row>
    <row r="486" spans="6:10">
      <c r="F486" s="80"/>
      <c r="G486" s="80"/>
      <c r="H486" s="80"/>
      <c r="I486" s="80"/>
      <c r="J486" s="80"/>
    </row>
    <row r="487" spans="6:10">
      <c r="F487" s="80"/>
      <c r="G487" s="80"/>
      <c r="H487" s="80"/>
      <c r="I487" s="80"/>
      <c r="J487" s="80"/>
    </row>
    <row r="488" spans="6:10">
      <c r="F488" s="80"/>
      <c r="G488" s="80"/>
      <c r="H488" s="80"/>
      <c r="I488" s="80"/>
      <c r="J488" s="80"/>
    </row>
    <row r="489" spans="6:10">
      <c r="F489" s="80"/>
      <c r="G489" s="80"/>
      <c r="H489" s="80"/>
      <c r="I489" s="80"/>
      <c r="J489" s="80"/>
    </row>
    <row r="490" spans="6:10">
      <c r="F490" s="80"/>
      <c r="G490" s="80"/>
      <c r="H490" s="80"/>
      <c r="I490" s="80"/>
      <c r="J490" s="80"/>
    </row>
    <row r="491" spans="6:10">
      <c r="F491" s="80"/>
      <c r="G491" s="80"/>
      <c r="H491" s="80"/>
      <c r="I491" s="80"/>
      <c r="J491" s="80"/>
    </row>
    <row r="492" spans="6:10">
      <c r="F492" s="80"/>
      <c r="G492" s="80"/>
      <c r="H492" s="80"/>
      <c r="I492" s="80"/>
      <c r="J492" s="80"/>
    </row>
    <row r="493" spans="6:10">
      <c r="F493" s="80"/>
      <c r="G493" s="80"/>
      <c r="H493" s="80"/>
      <c r="I493" s="80"/>
      <c r="J493" s="80"/>
    </row>
    <row r="494" spans="6:10">
      <c r="F494" s="80"/>
      <c r="G494" s="80"/>
      <c r="H494" s="80"/>
      <c r="I494" s="80"/>
      <c r="J494" s="80"/>
    </row>
    <row r="495" spans="6:10">
      <c r="F495" s="80"/>
      <c r="G495" s="80"/>
      <c r="H495" s="80"/>
      <c r="I495" s="80"/>
      <c r="J495" s="80"/>
    </row>
    <row r="496" spans="6:10">
      <c r="F496" s="80"/>
      <c r="G496" s="80"/>
      <c r="H496" s="80"/>
      <c r="I496" s="80"/>
      <c r="J496" s="80"/>
    </row>
    <row r="497" spans="6:10">
      <c r="F497" s="80"/>
      <c r="G497" s="80"/>
      <c r="H497" s="80"/>
      <c r="I497" s="80"/>
      <c r="J497" s="80"/>
    </row>
    <row r="498" spans="6:10">
      <c r="F498" s="80"/>
      <c r="G498" s="80"/>
      <c r="H498" s="80"/>
      <c r="I498" s="80"/>
      <c r="J498" s="80"/>
    </row>
    <row r="499" spans="6:10">
      <c r="F499" s="80"/>
      <c r="G499" s="80"/>
      <c r="H499" s="80"/>
      <c r="I499" s="80"/>
      <c r="J499" s="80"/>
    </row>
    <row r="500" spans="6:10">
      <c r="F500" s="80"/>
      <c r="G500" s="80"/>
      <c r="H500" s="80"/>
      <c r="I500" s="80"/>
      <c r="J500" s="80"/>
    </row>
    <row r="501" spans="6:10">
      <c r="F501" s="80"/>
      <c r="G501" s="80"/>
      <c r="H501" s="80"/>
      <c r="I501" s="80"/>
      <c r="J501" s="80"/>
    </row>
    <row r="502" spans="6:10">
      <c r="F502" s="80"/>
      <c r="G502" s="80"/>
      <c r="H502" s="80"/>
      <c r="I502" s="80"/>
      <c r="J502" s="80"/>
    </row>
    <row r="503" spans="6:10">
      <c r="F503" s="80"/>
      <c r="G503" s="80"/>
      <c r="H503" s="80"/>
      <c r="I503" s="80"/>
      <c r="J503" s="80"/>
    </row>
    <row r="504" spans="6:10">
      <c r="F504" s="80"/>
      <c r="G504" s="80"/>
      <c r="H504" s="80"/>
      <c r="I504" s="80"/>
      <c r="J504" s="80"/>
    </row>
    <row r="505" spans="6:10">
      <c r="F505" s="80"/>
      <c r="G505" s="80"/>
      <c r="H505" s="80"/>
      <c r="I505" s="80"/>
      <c r="J505" s="80"/>
    </row>
    <row r="506" spans="6:10">
      <c r="F506" s="80"/>
      <c r="G506" s="80"/>
      <c r="H506" s="80"/>
      <c r="I506" s="80"/>
      <c r="J506" s="80"/>
    </row>
    <row r="507" spans="6:10">
      <c r="F507" s="80"/>
      <c r="G507" s="80"/>
      <c r="H507" s="80"/>
      <c r="I507" s="80"/>
      <c r="J507" s="80"/>
    </row>
    <row r="508" spans="6:10">
      <c r="F508" s="80"/>
      <c r="G508" s="80"/>
      <c r="H508" s="80"/>
      <c r="I508" s="80"/>
      <c r="J508" s="80"/>
    </row>
    <row r="509" spans="6:10">
      <c r="F509" s="80"/>
      <c r="G509" s="80"/>
      <c r="H509" s="80"/>
      <c r="I509" s="80"/>
      <c r="J509" s="80"/>
    </row>
    <row r="510" spans="6:10">
      <c r="F510" s="80"/>
      <c r="G510" s="80"/>
      <c r="H510" s="80"/>
      <c r="I510" s="80"/>
      <c r="J510" s="80"/>
    </row>
    <row r="511" spans="6:10">
      <c r="F511" s="80"/>
      <c r="G511" s="80"/>
      <c r="H511" s="80"/>
      <c r="I511" s="80"/>
      <c r="J511" s="80"/>
    </row>
    <row r="512" spans="6:10">
      <c r="F512" s="80"/>
      <c r="G512" s="80"/>
      <c r="H512" s="80"/>
      <c r="I512" s="80"/>
      <c r="J512" s="80"/>
    </row>
    <row r="513" spans="6:10">
      <c r="F513" s="80"/>
      <c r="G513" s="80"/>
      <c r="H513" s="80"/>
      <c r="I513" s="80"/>
      <c r="J513" s="80"/>
    </row>
    <row r="514" spans="6:10">
      <c r="F514" s="80"/>
      <c r="G514" s="80"/>
      <c r="H514" s="80"/>
      <c r="I514" s="80"/>
      <c r="J514" s="80"/>
    </row>
    <row r="515" spans="6:10">
      <c r="F515" s="80"/>
      <c r="G515" s="80"/>
      <c r="H515" s="80"/>
      <c r="I515" s="80"/>
      <c r="J515" s="80"/>
    </row>
    <row r="516" spans="6:10">
      <c r="F516" s="80"/>
      <c r="G516" s="80"/>
      <c r="H516" s="80"/>
      <c r="I516" s="80"/>
      <c r="J516" s="80"/>
    </row>
    <row r="517" spans="6:10">
      <c r="F517" s="80"/>
      <c r="G517" s="80"/>
      <c r="H517" s="80"/>
      <c r="I517" s="80"/>
      <c r="J517" s="80"/>
    </row>
    <row r="518" spans="6:10">
      <c r="F518" s="80"/>
      <c r="G518" s="80"/>
      <c r="H518" s="80"/>
      <c r="I518" s="80"/>
      <c r="J518" s="80"/>
    </row>
    <row r="519" spans="6:10">
      <c r="F519" s="80"/>
      <c r="G519" s="80"/>
      <c r="H519" s="80"/>
      <c r="I519" s="80"/>
      <c r="J519" s="80"/>
    </row>
    <row r="520" spans="6:10">
      <c r="F520" s="80"/>
      <c r="G520" s="80"/>
      <c r="H520" s="80"/>
      <c r="I520" s="80"/>
      <c r="J520" s="80"/>
    </row>
    <row r="521" spans="6:10">
      <c r="F521" s="80"/>
      <c r="G521" s="80"/>
      <c r="H521" s="80"/>
      <c r="I521" s="80"/>
      <c r="J521" s="80"/>
    </row>
    <row r="522" spans="6:10">
      <c r="F522" s="80"/>
      <c r="G522" s="80"/>
      <c r="H522" s="80"/>
      <c r="I522" s="80"/>
      <c r="J522" s="80"/>
    </row>
    <row r="523" spans="6:10">
      <c r="F523" s="80"/>
      <c r="G523" s="80"/>
      <c r="H523" s="80"/>
      <c r="I523" s="80"/>
      <c r="J523" s="80"/>
    </row>
    <row r="524" spans="6:10">
      <c r="F524" s="80"/>
      <c r="G524" s="80"/>
      <c r="H524" s="80"/>
      <c r="I524" s="80"/>
      <c r="J524" s="80"/>
    </row>
    <row r="525" spans="6:10">
      <c r="F525" s="80"/>
      <c r="G525" s="80"/>
      <c r="H525" s="80"/>
      <c r="I525" s="80"/>
      <c r="J525" s="80"/>
    </row>
    <row r="526" spans="6:10">
      <c r="F526" s="80"/>
      <c r="G526" s="80"/>
      <c r="H526" s="80"/>
      <c r="I526" s="80"/>
      <c r="J526" s="80"/>
    </row>
    <row r="527" spans="6:10">
      <c r="F527" s="80"/>
      <c r="G527" s="80"/>
      <c r="H527" s="80"/>
      <c r="I527" s="80"/>
      <c r="J527" s="80"/>
    </row>
    <row r="528" spans="6:10">
      <c r="F528" s="80"/>
      <c r="G528" s="80"/>
      <c r="H528" s="80"/>
      <c r="I528" s="80"/>
      <c r="J528" s="80"/>
    </row>
    <row r="529" spans="6:10">
      <c r="F529" s="80"/>
      <c r="G529" s="80"/>
      <c r="H529" s="80"/>
      <c r="I529" s="80"/>
      <c r="J529" s="80"/>
    </row>
    <row r="530" spans="6:10">
      <c r="F530" s="80"/>
      <c r="G530" s="80"/>
      <c r="H530" s="80"/>
      <c r="I530" s="80"/>
      <c r="J530" s="80"/>
    </row>
    <row r="531" spans="6:10">
      <c r="F531" s="80"/>
      <c r="G531" s="80"/>
      <c r="H531" s="80"/>
      <c r="I531" s="80"/>
      <c r="J531" s="80"/>
    </row>
    <row r="532" spans="6:10">
      <c r="F532" s="80"/>
      <c r="G532" s="80"/>
      <c r="H532" s="80"/>
      <c r="I532" s="80"/>
      <c r="J532" s="80"/>
    </row>
    <row r="533" spans="6:10">
      <c r="F533" s="80"/>
      <c r="G533" s="80"/>
      <c r="H533" s="80"/>
      <c r="I533" s="80"/>
      <c r="J533" s="80"/>
    </row>
    <row r="534" spans="6:10">
      <c r="F534" s="80"/>
      <c r="G534" s="80"/>
      <c r="H534" s="80"/>
      <c r="I534" s="80"/>
      <c r="J534" s="80"/>
    </row>
    <row r="535" spans="6:10">
      <c r="F535" s="80"/>
      <c r="G535" s="80"/>
      <c r="H535" s="80"/>
      <c r="I535" s="80"/>
      <c r="J535" s="80"/>
    </row>
    <row r="536" spans="6:10">
      <c r="F536" s="80"/>
      <c r="G536" s="80"/>
      <c r="H536" s="80"/>
      <c r="I536" s="80"/>
      <c r="J536" s="80"/>
    </row>
    <row r="537" spans="6:10">
      <c r="F537" s="80"/>
      <c r="G537" s="80"/>
      <c r="H537" s="80"/>
      <c r="I537" s="80"/>
      <c r="J537" s="80"/>
    </row>
    <row r="538" spans="6:10">
      <c r="F538" s="80"/>
      <c r="G538" s="80"/>
      <c r="H538" s="80"/>
      <c r="I538" s="80"/>
      <c r="J538" s="80"/>
    </row>
    <row r="539" spans="6:10">
      <c r="F539" s="80"/>
      <c r="G539" s="80"/>
      <c r="H539" s="80"/>
      <c r="I539" s="80"/>
      <c r="J539" s="80"/>
    </row>
    <row r="540" spans="6:10">
      <c r="F540" s="80"/>
      <c r="G540" s="80"/>
      <c r="H540" s="80"/>
      <c r="I540" s="80"/>
      <c r="J540" s="80"/>
    </row>
    <row r="541" spans="6:10">
      <c r="F541" s="80"/>
      <c r="G541" s="80"/>
      <c r="H541" s="80"/>
      <c r="I541" s="80"/>
      <c r="J541" s="80"/>
    </row>
    <row r="542" spans="6:10">
      <c r="F542" s="80"/>
      <c r="G542" s="80"/>
      <c r="H542" s="80"/>
      <c r="I542" s="80"/>
      <c r="J542" s="80"/>
    </row>
    <row r="543" spans="6:10">
      <c r="F543" s="80"/>
      <c r="G543" s="80"/>
      <c r="H543" s="80"/>
      <c r="I543" s="80"/>
      <c r="J543" s="80"/>
    </row>
    <row r="544" spans="6:10">
      <c r="F544" s="80"/>
      <c r="G544" s="80"/>
      <c r="H544" s="80"/>
      <c r="I544" s="80"/>
      <c r="J544" s="80"/>
    </row>
    <row r="545" spans="6:10">
      <c r="F545" s="80"/>
      <c r="G545" s="80"/>
      <c r="H545" s="80"/>
      <c r="I545" s="80"/>
      <c r="J545" s="80"/>
    </row>
    <row r="546" spans="6:10">
      <c r="F546" s="80"/>
      <c r="G546" s="80"/>
      <c r="H546" s="80"/>
      <c r="I546" s="80"/>
      <c r="J546" s="80"/>
    </row>
    <row r="547" spans="6:10">
      <c r="F547" s="80"/>
      <c r="G547" s="80"/>
      <c r="H547" s="80"/>
      <c r="I547" s="80"/>
      <c r="J547" s="80"/>
    </row>
    <row r="548" spans="6:10">
      <c r="F548" s="80"/>
      <c r="G548" s="80"/>
      <c r="H548" s="80"/>
      <c r="I548" s="80"/>
      <c r="J548" s="80"/>
    </row>
    <row r="549" spans="6:10">
      <c r="F549" s="80"/>
      <c r="G549" s="80"/>
      <c r="H549" s="80"/>
      <c r="I549" s="80"/>
      <c r="J549" s="80"/>
    </row>
    <row r="550" spans="6:10">
      <c r="F550" s="80"/>
      <c r="G550" s="80"/>
      <c r="H550" s="80"/>
      <c r="I550" s="80"/>
      <c r="J550" s="80"/>
    </row>
    <row r="551" spans="6:10">
      <c r="F551" s="80"/>
      <c r="G551" s="80"/>
      <c r="H551" s="80"/>
      <c r="I551" s="80"/>
      <c r="J551" s="80"/>
    </row>
    <row r="552" spans="6:10">
      <c r="F552" s="80"/>
      <c r="G552" s="80"/>
      <c r="H552" s="80"/>
      <c r="I552" s="80"/>
      <c r="J552" s="80"/>
    </row>
    <row r="553" spans="6:10">
      <c r="F553" s="80"/>
      <c r="G553" s="80"/>
      <c r="H553" s="80"/>
      <c r="I553" s="80"/>
      <c r="J553" s="80"/>
    </row>
    <row r="554" spans="6:10">
      <c r="F554" s="80"/>
      <c r="G554" s="80"/>
      <c r="H554" s="80"/>
      <c r="I554" s="80"/>
      <c r="J554" s="80"/>
    </row>
    <row r="555" spans="6:10">
      <c r="F555" s="80"/>
      <c r="G555" s="80"/>
      <c r="H555" s="80"/>
      <c r="I555" s="80"/>
      <c r="J555" s="80"/>
    </row>
    <row r="556" spans="6:10">
      <c r="F556" s="80"/>
      <c r="G556" s="80"/>
      <c r="H556" s="80"/>
      <c r="I556" s="80"/>
      <c r="J556" s="80"/>
    </row>
    <row r="557" spans="6:10">
      <c r="F557" s="80"/>
      <c r="G557" s="80"/>
      <c r="H557" s="80"/>
      <c r="I557" s="80"/>
      <c r="J557" s="80"/>
    </row>
    <row r="558" spans="6:10">
      <c r="F558" s="80"/>
      <c r="G558" s="80"/>
      <c r="H558" s="80"/>
      <c r="I558" s="80"/>
      <c r="J558" s="80"/>
    </row>
    <row r="559" spans="6:10">
      <c r="F559" s="80"/>
      <c r="G559" s="80"/>
      <c r="H559" s="80"/>
      <c r="I559" s="80"/>
      <c r="J559" s="80"/>
    </row>
    <row r="560" spans="6:10">
      <c r="F560" s="80"/>
      <c r="G560" s="80"/>
      <c r="H560" s="80"/>
      <c r="I560" s="80"/>
      <c r="J560" s="80"/>
    </row>
    <row r="561" spans="6:10">
      <c r="F561" s="80"/>
      <c r="G561" s="80"/>
      <c r="H561" s="80"/>
      <c r="I561" s="80"/>
      <c r="J561" s="80"/>
    </row>
    <row r="562" spans="6:10">
      <c r="F562" s="80"/>
      <c r="G562" s="80"/>
      <c r="H562" s="80"/>
      <c r="I562" s="80"/>
      <c r="J562" s="80"/>
    </row>
    <row r="563" spans="6:10">
      <c r="F563" s="80"/>
      <c r="G563" s="80"/>
      <c r="H563" s="80"/>
      <c r="I563" s="80"/>
      <c r="J563" s="80"/>
    </row>
    <row r="564" spans="6:10">
      <c r="F564" s="80"/>
      <c r="G564" s="80"/>
      <c r="H564" s="80"/>
      <c r="I564" s="80"/>
      <c r="J564" s="80"/>
    </row>
    <row r="565" spans="6:10">
      <c r="F565" s="80"/>
      <c r="G565" s="80"/>
      <c r="H565" s="80"/>
      <c r="I565" s="80"/>
      <c r="J565" s="80"/>
    </row>
    <row r="566" spans="6:10">
      <c r="F566" s="80"/>
      <c r="G566" s="80"/>
      <c r="H566" s="80"/>
      <c r="I566" s="80"/>
      <c r="J566" s="80"/>
    </row>
    <row r="567" spans="6:10">
      <c r="F567" s="80"/>
      <c r="G567" s="80"/>
      <c r="H567" s="80"/>
      <c r="I567" s="80"/>
      <c r="J567" s="80"/>
    </row>
    <row r="568" spans="6:10">
      <c r="F568" s="80"/>
      <c r="G568" s="80"/>
      <c r="H568" s="80"/>
      <c r="I568" s="80"/>
      <c r="J568" s="80"/>
    </row>
    <row r="569" spans="6:10">
      <c r="F569" s="80"/>
      <c r="G569" s="80"/>
      <c r="H569" s="80"/>
      <c r="I569" s="80"/>
      <c r="J569" s="80"/>
    </row>
    <row r="570" spans="6:10">
      <c r="F570" s="80"/>
      <c r="G570" s="80"/>
      <c r="H570" s="80"/>
      <c r="I570" s="80"/>
      <c r="J570" s="80"/>
    </row>
    <row r="571" spans="6:10">
      <c r="F571" s="80"/>
      <c r="G571" s="80"/>
      <c r="H571" s="80"/>
      <c r="I571" s="80"/>
      <c r="J571" s="80"/>
    </row>
    <row r="572" spans="6:10">
      <c r="F572" s="80"/>
      <c r="G572" s="80"/>
      <c r="H572" s="80"/>
      <c r="I572" s="80"/>
      <c r="J572" s="80"/>
    </row>
    <row r="573" spans="6:10">
      <c r="F573" s="80"/>
      <c r="G573" s="80"/>
      <c r="H573" s="80"/>
      <c r="I573" s="80"/>
      <c r="J573" s="80"/>
    </row>
    <row r="574" spans="6:10">
      <c r="F574" s="80"/>
      <c r="G574" s="80"/>
      <c r="H574" s="80"/>
      <c r="I574" s="80"/>
      <c r="J574" s="80"/>
    </row>
    <row r="575" spans="6:10">
      <c r="F575" s="80"/>
      <c r="G575" s="80"/>
      <c r="H575" s="80"/>
      <c r="I575" s="80"/>
      <c r="J575" s="80"/>
    </row>
    <row r="576" spans="6:10">
      <c r="F576" s="80"/>
      <c r="G576" s="80"/>
      <c r="H576" s="80"/>
      <c r="I576" s="80"/>
      <c r="J576" s="80"/>
    </row>
    <row r="577" spans="6:10">
      <c r="F577" s="80"/>
      <c r="G577" s="80"/>
      <c r="H577" s="80"/>
      <c r="I577" s="80"/>
      <c r="J577" s="80"/>
    </row>
    <row r="578" spans="6:10">
      <c r="F578" s="80"/>
      <c r="G578" s="80"/>
      <c r="H578" s="80"/>
      <c r="I578" s="80"/>
      <c r="J578" s="80"/>
    </row>
    <row r="579" spans="6:10">
      <c r="F579" s="80"/>
      <c r="G579" s="80"/>
      <c r="H579" s="80"/>
      <c r="I579" s="80"/>
      <c r="J579" s="80"/>
    </row>
    <row r="580" spans="6:10">
      <c r="F580" s="80"/>
      <c r="G580" s="80"/>
      <c r="H580" s="80"/>
      <c r="I580" s="80"/>
      <c r="J580" s="80"/>
    </row>
    <row r="581" spans="6:10">
      <c r="F581" s="80"/>
      <c r="G581" s="80"/>
      <c r="H581" s="80"/>
      <c r="I581" s="80"/>
      <c r="J581" s="80"/>
    </row>
    <row r="582" spans="6:10">
      <c r="F582" s="80"/>
      <c r="G582" s="80"/>
      <c r="H582" s="80"/>
      <c r="I582" s="80"/>
      <c r="J582" s="80"/>
    </row>
    <row r="583" spans="6:10">
      <c r="F583" s="80"/>
      <c r="G583" s="80"/>
      <c r="H583" s="80"/>
      <c r="I583" s="80"/>
      <c r="J583" s="80"/>
    </row>
    <row r="584" spans="6:10">
      <c r="F584" s="80"/>
      <c r="G584" s="80"/>
      <c r="H584" s="80"/>
      <c r="I584" s="80"/>
      <c r="J584" s="80"/>
    </row>
    <row r="585" spans="6:10">
      <c r="F585" s="80"/>
      <c r="G585" s="80"/>
      <c r="H585" s="80"/>
      <c r="I585" s="80"/>
      <c r="J585" s="80"/>
    </row>
    <row r="586" spans="6:10">
      <c r="F586" s="80"/>
      <c r="G586" s="80"/>
      <c r="H586" s="80"/>
      <c r="I586" s="80"/>
      <c r="J586" s="80"/>
    </row>
    <row r="587" spans="6:10">
      <c r="F587" s="80"/>
      <c r="G587" s="80"/>
      <c r="H587" s="80"/>
      <c r="I587" s="80"/>
      <c r="J587" s="80"/>
    </row>
    <row r="588" spans="6:10">
      <c r="F588" s="80"/>
      <c r="G588" s="80"/>
      <c r="H588" s="80"/>
      <c r="I588" s="80"/>
      <c r="J588" s="80"/>
    </row>
    <row r="589" spans="6:10">
      <c r="F589" s="80"/>
      <c r="G589" s="80"/>
      <c r="H589" s="80"/>
      <c r="I589" s="80"/>
      <c r="J589" s="80"/>
    </row>
    <row r="590" spans="6:10">
      <c r="F590" s="80"/>
      <c r="G590" s="80"/>
      <c r="H590" s="80"/>
      <c r="I590" s="80"/>
      <c r="J590" s="80"/>
    </row>
    <row r="591" spans="6:10">
      <c r="F591" s="80"/>
      <c r="G591" s="80"/>
      <c r="H591" s="80"/>
      <c r="I591" s="80"/>
      <c r="J591" s="80"/>
    </row>
    <row r="592" spans="6:10">
      <c r="F592" s="80"/>
      <c r="G592" s="80"/>
      <c r="H592" s="80"/>
      <c r="I592" s="80"/>
      <c r="J592" s="80"/>
    </row>
    <row r="593" spans="6:10">
      <c r="F593" s="80"/>
      <c r="G593" s="80"/>
      <c r="H593" s="80"/>
      <c r="I593" s="80"/>
      <c r="J593" s="80"/>
    </row>
    <row r="594" spans="6:10">
      <c r="F594" s="80"/>
      <c r="G594" s="80"/>
      <c r="H594" s="80"/>
      <c r="I594" s="80"/>
      <c r="J594" s="80"/>
    </row>
    <row r="595" spans="6:10">
      <c r="F595" s="80"/>
      <c r="G595" s="80"/>
      <c r="H595" s="80"/>
      <c r="I595" s="80"/>
      <c r="J595" s="80"/>
    </row>
    <row r="596" spans="6:10">
      <c r="F596" s="80"/>
      <c r="G596" s="80"/>
      <c r="H596" s="80"/>
      <c r="I596" s="80"/>
      <c r="J596" s="80"/>
    </row>
    <row r="597" spans="6:10">
      <c r="F597" s="80"/>
      <c r="G597" s="80"/>
      <c r="H597" s="80"/>
      <c r="I597" s="80"/>
      <c r="J597" s="80"/>
    </row>
    <row r="598" spans="6:10">
      <c r="F598" s="80"/>
      <c r="G598" s="80"/>
      <c r="H598" s="80"/>
      <c r="I598" s="80"/>
      <c r="J598" s="80"/>
    </row>
    <row r="599" spans="6:10">
      <c r="F599" s="80"/>
      <c r="G599" s="80"/>
      <c r="H599" s="80"/>
      <c r="I599" s="80"/>
      <c r="J599" s="80"/>
    </row>
    <row r="600" spans="6:10">
      <c r="F600" s="80"/>
      <c r="G600" s="80"/>
      <c r="H600" s="80"/>
      <c r="I600" s="80"/>
      <c r="J600" s="80"/>
    </row>
    <row r="601" spans="6:10">
      <c r="F601" s="80"/>
      <c r="G601" s="80"/>
      <c r="H601" s="80"/>
      <c r="I601" s="80"/>
      <c r="J601" s="80"/>
    </row>
    <row r="602" spans="6:10">
      <c r="F602" s="80"/>
      <c r="G602" s="80"/>
      <c r="H602" s="80"/>
      <c r="I602" s="80"/>
      <c r="J602" s="80"/>
    </row>
    <row r="603" spans="6:10">
      <c r="F603" s="80"/>
      <c r="G603" s="80"/>
      <c r="H603" s="80"/>
      <c r="I603" s="80"/>
      <c r="J603" s="80"/>
    </row>
    <row r="604" spans="6:10">
      <c r="F604" s="80"/>
      <c r="G604" s="80"/>
      <c r="H604" s="80"/>
      <c r="I604" s="80"/>
      <c r="J604" s="80"/>
    </row>
    <row r="605" spans="6:10">
      <c r="F605" s="80"/>
      <c r="G605" s="80"/>
      <c r="H605" s="80"/>
      <c r="I605" s="80"/>
      <c r="J605" s="80"/>
    </row>
    <row r="606" spans="6:10">
      <c r="F606" s="80"/>
      <c r="G606" s="80"/>
      <c r="H606" s="80"/>
      <c r="I606" s="80"/>
      <c r="J606" s="80"/>
    </row>
    <row r="607" spans="6:10">
      <c r="F607" s="80"/>
      <c r="G607" s="80"/>
      <c r="H607" s="80"/>
      <c r="I607" s="80"/>
      <c r="J607" s="80"/>
    </row>
    <row r="608" spans="6:10">
      <c r="F608" s="80"/>
      <c r="G608" s="80"/>
      <c r="H608" s="80"/>
      <c r="I608" s="80"/>
      <c r="J608" s="80"/>
    </row>
    <row r="609" spans="6:10">
      <c r="F609" s="80"/>
      <c r="G609" s="80"/>
      <c r="H609" s="80"/>
      <c r="I609" s="80"/>
      <c r="J609" s="80"/>
    </row>
    <row r="610" spans="6:10">
      <c r="F610" s="80"/>
      <c r="G610" s="80"/>
      <c r="H610" s="80"/>
      <c r="I610" s="80"/>
      <c r="J610" s="80"/>
    </row>
    <row r="611" spans="6:10">
      <c r="F611" s="80"/>
      <c r="G611" s="80"/>
      <c r="H611" s="80"/>
      <c r="I611" s="80"/>
      <c r="J611" s="80"/>
    </row>
    <row r="612" spans="6:10">
      <c r="F612" s="80"/>
      <c r="G612" s="80"/>
      <c r="H612" s="80"/>
      <c r="I612" s="80"/>
      <c r="J612" s="80"/>
    </row>
    <row r="613" spans="6:10">
      <c r="F613" s="80"/>
      <c r="G613" s="80"/>
      <c r="H613" s="80"/>
      <c r="I613" s="80"/>
      <c r="J613" s="80"/>
    </row>
    <row r="614" spans="6:10">
      <c r="F614" s="80"/>
      <c r="G614" s="80"/>
      <c r="H614" s="80"/>
      <c r="I614" s="80"/>
      <c r="J614" s="80"/>
    </row>
    <row r="615" spans="6:10">
      <c r="F615" s="80"/>
      <c r="G615" s="80"/>
      <c r="H615" s="80"/>
      <c r="I615" s="80"/>
      <c r="J615" s="80"/>
    </row>
    <row r="616" spans="6:10">
      <c r="F616" s="80"/>
      <c r="G616" s="80"/>
      <c r="H616" s="80"/>
      <c r="I616" s="80"/>
      <c r="J616" s="80"/>
    </row>
    <row r="617" spans="6:10">
      <c r="F617" s="80"/>
      <c r="G617" s="80"/>
      <c r="H617" s="80"/>
      <c r="I617" s="80"/>
      <c r="J617" s="80"/>
    </row>
    <row r="618" spans="6:10">
      <c r="F618" s="80"/>
      <c r="G618" s="80"/>
      <c r="H618" s="80"/>
      <c r="I618" s="80"/>
      <c r="J618" s="80"/>
    </row>
    <row r="619" spans="6:10">
      <c r="F619" s="80"/>
      <c r="G619" s="80"/>
      <c r="H619" s="80"/>
      <c r="I619" s="80"/>
      <c r="J619" s="80"/>
    </row>
    <row r="620" spans="6:10">
      <c r="F620" s="80"/>
      <c r="G620" s="80"/>
      <c r="H620" s="80"/>
      <c r="I620" s="80"/>
      <c r="J620" s="80"/>
    </row>
    <row r="621" spans="6:10">
      <c r="F621" s="80"/>
      <c r="G621" s="80"/>
      <c r="H621" s="80"/>
      <c r="I621" s="80"/>
      <c r="J621" s="80"/>
    </row>
    <row r="622" spans="6:10">
      <c r="F622" s="80"/>
      <c r="G622" s="80"/>
      <c r="H622" s="80"/>
      <c r="I622" s="80"/>
      <c r="J622" s="80"/>
    </row>
    <row r="623" spans="6:10">
      <c r="F623" s="80"/>
      <c r="G623" s="80"/>
      <c r="H623" s="80"/>
      <c r="I623" s="80"/>
      <c r="J623" s="80"/>
    </row>
    <row r="624" spans="6:10">
      <c r="F624" s="80"/>
      <c r="G624" s="80"/>
      <c r="H624" s="80"/>
      <c r="I624" s="80"/>
      <c r="J624" s="80"/>
    </row>
    <row r="625" spans="6:10">
      <c r="F625" s="80"/>
      <c r="G625" s="80"/>
      <c r="H625" s="80"/>
      <c r="I625" s="80"/>
      <c r="J625" s="80"/>
    </row>
    <row r="626" spans="6:10">
      <c r="F626" s="80"/>
      <c r="G626" s="80"/>
      <c r="H626" s="80"/>
      <c r="I626" s="80"/>
      <c r="J626" s="80"/>
    </row>
    <row r="627" spans="6:10">
      <c r="F627" s="80"/>
      <c r="G627" s="80"/>
      <c r="H627" s="80"/>
      <c r="I627" s="80"/>
      <c r="J627" s="80"/>
    </row>
    <row r="628" spans="6:10">
      <c r="F628" s="80"/>
      <c r="G628" s="80"/>
      <c r="H628" s="80"/>
      <c r="I628" s="80"/>
      <c r="J628" s="80"/>
    </row>
    <row r="629" spans="6:10">
      <c r="F629" s="80"/>
      <c r="G629" s="80"/>
      <c r="H629" s="80"/>
      <c r="I629" s="80"/>
      <c r="J629" s="80"/>
    </row>
    <row r="630" spans="6:10">
      <c r="F630" s="80"/>
      <c r="G630" s="80"/>
      <c r="H630" s="80"/>
      <c r="I630" s="80"/>
      <c r="J630" s="80"/>
    </row>
    <row r="631" spans="6:10">
      <c r="F631" s="80"/>
      <c r="G631" s="80"/>
      <c r="H631" s="80"/>
      <c r="I631" s="80"/>
      <c r="J631" s="80"/>
    </row>
    <row r="632" spans="6:10">
      <c r="F632" s="80"/>
      <c r="G632" s="80"/>
      <c r="H632" s="80"/>
      <c r="I632" s="80"/>
      <c r="J632" s="80"/>
    </row>
    <row r="633" spans="6:10">
      <c r="F633" s="80"/>
      <c r="G633" s="80"/>
      <c r="H633" s="80"/>
      <c r="I633" s="80"/>
      <c r="J633" s="80"/>
    </row>
    <row r="634" spans="6:10">
      <c r="F634" s="80"/>
      <c r="G634" s="80"/>
      <c r="H634" s="80"/>
      <c r="I634" s="80"/>
      <c r="J634" s="80"/>
    </row>
    <row r="635" spans="6:10">
      <c r="F635" s="80"/>
      <c r="G635" s="80"/>
      <c r="H635" s="80"/>
      <c r="I635" s="80"/>
      <c r="J635" s="80"/>
    </row>
    <row r="636" spans="6:10">
      <c r="F636" s="80"/>
      <c r="G636" s="80"/>
      <c r="H636" s="80"/>
      <c r="I636" s="80"/>
      <c r="J636" s="80"/>
    </row>
    <row r="637" spans="6:10">
      <c r="F637" s="80"/>
      <c r="G637" s="80"/>
      <c r="H637" s="80"/>
      <c r="I637" s="80"/>
      <c r="J637" s="80"/>
    </row>
    <row r="638" spans="6:10">
      <c r="F638" s="80"/>
      <c r="G638" s="80"/>
      <c r="H638" s="80"/>
      <c r="I638" s="80"/>
      <c r="J638" s="80"/>
    </row>
    <row r="639" spans="6:10">
      <c r="F639" s="80"/>
      <c r="G639" s="80"/>
      <c r="H639" s="80"/>
      <c r="I639" s="80"/>
      <c r="J639" s="80"/>
    </row>
    <row r="640" spans="6:10">
      <c r="F640" s="80"/>
      <c r="G640" s="80"/>
      <c r="H640" s="80"/>
      <c r="I640" s="80"/>
      <c r="J640" s="80"/>
    </row>
    <row r="641" spans="6:10">
      <c r="F641" s="80"/>
      <c r="G641" s="80"/>
      <c r="H641" s="80"/>
      <c r="I641" s="80"/>
      <c r="J641" s="80"/>
    </row>
    <row r="642" spans="6:10">
      <c r="F642" s="80"/>
      <c r="G642" s="80"/>
      <c r="H642" s="80"/>
      <c r="I642" s="80"/>
      <c r="J642" s="80"/>
    </row>
    <row r="643" spans="6:10">
      <c r="F643" s="80"/>
      <c r="G643" s="80"/>
      <c r="H643" s="80"/>
      <c r="I643" s="80"/>
      <c r="J643" s="80"/>
    </row>
    <row r="644" spans="6:10">
      <c r="F644" s="80"/>
      <c r="G644" s="80"/>
      <c r="H644" s="80"/>
      <c r="I644" s="80"/>
      <c r="J644" s="80"/>
    </row>
    <row r="645" spans="6:10">
      <c r="F645" s="80"/>
      <c r="G645" s="80"/>
      <c r="H645" s="80"/>
      <c r="I645" s="80"/>
      <c r="J645" s="80"/>
    </row>
    <row r="646" spans="6:10">
      <c r="F646" s="80"/>
      <c r="G646" s="80"/>
      <c r="H646" s="80"/>
      <c r="I646" s="80"/>
      <c r="J646" s="80"/>
    </row>
    <row r="647" spans="6:10">
      <c r="F647" s="80"/>
      <c r="G647" s="80"/>
      <c r="H647" s="80"/>
      <c r="I647" s="80"/>
      <c r="J647" s="80"/>
    </row>
    <row r="648" spans="6:10">
      <c r="F648" s="80"/>
      <c r="G648" s="80"/>
      <c r="H648" s="80"/>
      <c r="I648" s="80"/>
      <c r="J648" s="80"/>
    </row>
    <row r="649" spans="6:10">
      <c r="F649" s="80"/>
      <c r="G649" s="80"/>
      <c r="H649" s="80"/>
      <c r="I649" s="80"/>
      <c r="J649" s="80"/>
    </row>
    <row r="650" spans="6:10">
      <c r="F650" s="80"/>
      <c r="G650" s="80"/>
      <c r="H650" s="80"/>
      <c r="I650" s="80"/>
      <c r="J650" s="80"/>
    </row>
    <row r="651" spans="6:10">
      <c r="F651" s="80"/>
      <c r="G651" s="80"/>
      <c r="H651" s="80"/>
      <c r="I651" s="80"/>
      <c r="J651" s="80"/>
    </row>
    <row r="652" spans="6:10">
      <c r="F652" s="80"/>
      <c r="G652" s="80"/>
      <c r="H652" s="80"/>
      <c r="I652" s="80"/>
      <c r="J652" s="80"/>
    </row>
    <row r="653" spans="6:10">
      <c r="F653" s="80"/>
      <c r="G653" s="80"/>
      <c r="H653" s="80"/>
      <c r="I653" s="80"/>
      <c r="J653" s="80"/>
    </row>
    <row r="654" spans="6:10">
      <c r="F654" s="80"/>
      <c r="G654" s="80"/>
      <c r="H654" s="80"/>
      <c r="I654" s="80"/>
      <c r="J654" s="80"/>
    </row>
    <row r="655" spans="6:10">
      <c r="F655" s="80"/>
      <c r="G655" s="80"/>
      <c r="H655" s="80"/>
      <c r="I655" s="80"/>
      <c r="J655" s="80"/>
    </row>
    <row r="656" spans="6:10">
      <c r="F656" s="80"/>
      <c r="G656" s="80"/>
      <c r="H656" s="80"/>
      <c r="I656" s="80"/>
      <c r="J656" s="80"/>
    </row>
    <row r="657" spans="6:10">
      <c r="F657" s="80"/>
      <c r="G657" s="80"/>
      <c r="H657" s="80"/>
      <c r="I657" s="80"/>
      <c r="J657" s="80"/>
    </row>
    <row r="658" spans="6:10">
      <c r="F658" s="80"/>
      <c r="G658" s="80"/>
      <c r="H658" s="80"/>
      <c r="I658" s="80"/>
      <c r="J658" s="80"/>
    </row>
    <row r="659" spans="6:10">
      <c r="F659" s="80"/>
      <c r="G659" s="80"/>
      <c r="H659" s="80"/>
      <c r="I659" s="80"/>
      <c r="J659" s="80"/>
    </row>
    <row r="660" spans="6:10">
      <c r="F660" s="80"/>
      <c r="G660" s="80"/>
      <c r="H660" s="80"/>
      <c r="I660" s="80"/>
      <c r="J660" s="80"/>
    </row>
    <row r="661" spans="6:10">
      <c r="F661" s="80"/>
      <c r="G661" s="80"/>
      <c r="H661" s="80"/>
      <c r="I661" s="80"/>
      <c r="J661" s="80"/>
    </row>
    <row r="662" spans="6:10">
      <c r="F662" s="80"/>
      <c r="G662" s="80"/>
      <c r="H662" s="80"/>
      <c r="I662" s="80"/>
      <c r="J662" s="80"/>
    </row>
    <row r="663" spans="6:10">
      <c r="F663" s="80"/>
      <c r="G663" s="80"/>
      <c r="H663" s="80"/>
      <c r="I663" s="80"/>
      <c r="J663" s="80"/>
    </row>
    <row r="664" spans="6:10">
      <c r="F664" s="80"/>
      <c r="G664" s="80"/>
      <c r="H664" s="80"/>
      <c r="I664" s="80"/>
      <c r="J664" s="80"/>
    </row>
    <row r="665" spans="6:10">
      <c r="F665" s="80"/>
      <c r="G665" s="80"/>
      <c r="H665" s="80"/>
      <c r="I665" s="80"/>
      <c r="J665" s="80"/>
    </row>
    <row r="666" spans="6:10">
      <c r="F666" s="80"/>
      <c r="G666" s="80"/>
      <c r="H666" s="80"/>
      <c r="I666" s="80"/>
      <c r="J666" s="80"/>
    </row>
    <row r="667" spans="6:10">
      <c r="F667" s="80"/>
      <c r="G667" s="80"/>
      <c r="H667" s="80"/>
      <c r="I667" s="80"/>
      <c r="J667" s="80"/>
    </row>
    <row r="668" spans="6:10">
      <c r="F668" s="80"/>
      <c r="G668" s="80"/>
      <c r="H668" s="80"/>
      <c r="I668" s="80"/>
      <c r="J668" s="80"/>
    </row>
    <row r="669" spans="6:10">
      <c r="F669" s="80"/>
      <c r="G669" s="80"/>
      <c r="H669" s="80"/>
      <c r="I669" s="80"/>
      <c r="J669" s="80"/>
    </row>
    <row r="670" spans="6:10">
      <c r="F670" s="80"/>
      <c r="G670" s="80"/>
      <c r="H670" s="80"/>
      <c r="I670" s="80"/>
      <c r="J670" s="80"/>
    </row>
    <row r="671" spans="6:10">
      <c r="F671" s="80"/>
      <c r="G671" s="80"/>
      <c r="H671" s="80"/>
      <c r="I671" s="80"/>
      <c r="J671" s="80"/>
    </row>
    <row r="672" spans="6:10">
      <c r="F672" s="80"/>
      <c r="G672" s="80"/>
      <c r="H672" s="80"/>
      <c r="I672" s="80"/>
      <c r="J672" s="80"/>
    </row>
    <row r="673" spans="6:10">
      <c r="F673" s="80"/>
      <c r="G673" s="80"/>
      <c r="H673" s="80"/>
      <c r="I673" s="80"/>
      <c r="J673" s="80"/>
    </row>
    <row r="674" spans="6:10">
      <c r="F674" s="80"/>
      <c r="G674" s="80"/>
      <c r="H674" s="80"/>
      <c r="I674" s="80"/>
      <c r="J674" s="80"/>
    </row>
    <row r="675" spans="6:10">
      <c r="F675" s="80"/>
      <c r="G675" s="80"/>
      <c r="H675" s="80"/>
      <c r="I675" s="80"/>
      <c r="J675" s="80"/>
    </row>
    <row r="676" spans="6:10">
      <c r="F676" s="80"/>
      <c r="G676" s="80"/>
      <c r="H676" s="80"/>
      <c r="I676" s="80"/>
      <c r="J676" s="80"/>
    </row>
    <row r="677" spans="6:10">
      <c r="F677" s="80"/>
      <c r="G677" s="80"/>
      <c r="H677" s="80"/>
      <c r="I677" s="80"/>
      <c r="J677" s="80"/>
    </row>
    <row r="678" spans="6:10">
      <c r="F678" s="80"/>
      <c r="G678" s="80"/>
      <c r="H678" s="80"/>
      <c r="I678" s="80"/>
      <c r="J678" s="80"/>
    </row>
    <row r="679" spans="6:10">
      <c r="F679" s="80"/>
      <c r="G679" s="80"/>
      <c r="H679" s="80"/>
      <c r="I679" s="80"/>
      <c r="J679" s="80"/>
    </row>
    <row r="680" spans="6:10">
      <c r="F680" s="80"/>
      <c r="G680" s="80"/>
      <c r="H680" s="80"/>
      <c r="I680" s="80"/>
      <c r="J680" s="80"/>
    </row>
    <row r="681" spans="6:10">
      <c r="F681" s="80"/>
      <c r="G681" s="80"/>
      <c r="H681" s="80"/>
      <c r="I681" s="80"/>
      <c r="J681" s="80"/>
    </row>
    <row r="682" spans="6:10">
      <c r="F682" s="80"/>
      <c r="G682" s="80"/>
      <c r="H682" s="80"/>
      <c r="I682" s="80"/>
      <c r="J682" s="80"/>
    </row>
    <row r="683" spans="6:10">
      <c r="F683" s="80"/>
      <c r="G683" s="80"/>
      <c r="H683" s="80"/>
      <c r="I683" s="80"/>
      <c r="J683" s="80"/>
    </row>
    <row r="684" spans="6:10">
      <c r="F684" s="80"/>
      <c r="G684" s="80"/>
      <c r="H684" s="80"/>
      <c r="I684" s="80"/>
      <c r="J684" s="80"/>
    </row>
    <row r="685" spans="6:10">
      <c r="F685" s="80"/>
      <c r="G685" s="80"/>
      <c r="H685" s="80"/>
      <c r="I685" s="80"/>
      <c r="J685" s="80"/>
    </row>
    <row r="686" spans="6:10">
      <c r="F686" s="80"/>
      <c r="G686" s="80"/>
      <c r="H686" s="80"/>
      <c r="I686" s="80"/>
      <c r="J686" s="80"/>
    </row>
    <row r="687" spans="6:10">
      <c r="F687" s="80"/>
      <c r="G687" s="80"/>
      <c r="H687" s="80"/>
      <c r="I687" s="80"/>
      <c r="J687" s="80"/>
    </row>
    <row r="688" spans="6:10">
      <c r="F688" s="80"/>
      <c r="G688" s="80"/>
      <c r="H688" s="80"/>
      <c r="I688" s="80"/>
      <c r="J688" s="80"/>
    </row>
    <row r="689" spans="6:10">
      <c r="F689" s="80"/>
      <c r="G689" s="80"/>
      <c r="H689" s="80"/>
      <c r="I689" s="80"/>
      <c r="J689" s="80"/>
    </row>
    <row r="690" spans="6:10">
      <c r="F690" s="80"/>
      <c r="G690" s="80"/>
      <c r="H690" s="80"/>
      <c r="I690" s="80"/>
      <c r="J690" s="80"/>
    </row>
    <row r="691" spans="6:10">
      <c r="F691" s="80"/>
      <c r="G691" s="80"/>
      <c r="H691" s="80"/>
      <c r="I691" s="80"/>
      <c r="J691" s="80"/>
    </row>
    <row r="692" spans="6:10">
      <c r="F692" s="80"/>
      <c r="G692" s="80"/>
      <c r="H692" s="80"/>
      <c r="I692" s="80"/>
      <c r="J692" s="80"/>
    </row>
    <row r="693" spans="6:10">
      <c r="F693" s="80"/>
      <c r="G693" s="80"/>
      <c r="H693" s="80"/>
      <c r="I693" s="80"/>
      <c r="J693" s="80"/>
    </row>
    <row r="694" spans="6:10">
      <c r="F694" s="80"/>
      <c r="G694" s="80"/>
      <c r="H694" s="80"/>
      <c r="I694" s="80"/>
      <c r="J694" s="80"/>
    </row>
    <row r="695" spans="6:10">
      <c r="F695" s="80"/>
      <c r="G695" s="80"/>
      <c r="H695" s="80"/>
      <c r="I695" s="80"/>
      <c r="J695" s="80"/>
    </row>
    <row r="696" spans="6:10">
      <c r="F696" s="80"/>
      <c r="G696" s="80"/>
      <c r="H696" s="80"/>
      <c r="I696" s="80"/>
      <c r="J696" s="80"/>
    </row>
    <row r="697" spans="6:10">
      <c r="F697" s="80"/>
      <c r="G697" s="80"/>
      <c r="H697" s="80"/>
      <c r="I697" s="80"/>
      <c r="J697" s="80"/>
    </row>
    <row r="698" spans="6:10">
      <c r="F698" s="80"/>
      <c r="G698" s="80"/>
      <c r="H698" s="80"/>
      <c r="I698" s="80"/>
      <c r="J698" s="80"/>
    </row>
    <row r="699" spans="6:10">
      <c r="F699" s="80"/>
      <c r="G699" s="80"/>
      <c r="H699" s="80"/>
      <c r="I699" s="80"/>
      <c r="J699" s="80"/>
    </row>
    <row r="700" spans="6:10">
      <c r="F700" s="80"/>
      <c r="G700" s="80"/>
      <c r="H700" s="80"/>
      <c r="I700" s="80"/>
      <c r="J700" s="80"/>
    </row>
    <row r="701" spans="6:10">
      <c r="F701" s="80"/>
      <c r="G701" s="80"/>
      <c r="H701" s="80"/>
      <c r="I701" s="80"/>
      <c r="J701" s="80"/>
    </row>
    <row r="702" spans="6:10">
      <c r="F702" s="80"/>
      <c r="G702" s="80"/>
      <c r="H702" s="80"/>
      <c r="I702" s="80"/>
      <c r="J702" s="80"/>
    </row>
    <row r="703" spans="6:10">
      <c r="F703" s="80"/>
      <c r="G703" s="80"/>
      <c r="H703" s="80"/>
      <c r="I703" s="80"/>
      <c r="J703" s="80"/>
    </row>
    <row r="704" spans="6:10">
      <c r="F704" s="80"/>
      <c r="G704" s="80"/>
      <c r="H704" s="80"/>
      <c r="I704" s="80"/>
      <c r="J704" s="80"/>
    </row>
    <row r="705" spans="6:10">
      <c r="F705" s="80"/>
      <c r="G705" s="80"/>
      <c r="H705" s="80"/>
      <c r="I705" s="80"/>
      <c r="J705" s="80"/>
    </row>
    <row r="706" spans="6:10">
      <c r="F706" s="80"/>
      <c r="G706" s="80"/>
      <c r="H706" s="80"/>
      <c r="I706" s="80"/>
      <c r="J706" s="80"/>
    </row>
    <row r="707" spans="6:10">
      <c r="F707" s="80"/>
      <c r="G707" s="80"/>
      <c r="H707" s="80"/>
      <c r="I707" s="80"/>
      <c r="J707" s="80"/>
    </row>
    <row r="708" spans="6:10">
      <c r="F708" s="80"/>
      <c r="G708" s="80"/>
      <c r="H708" s="80"/>
      <c r="I708" s="80"/>
      <c r="J708" s="80"/>
    </row>
    <row r="709" spans="6:10">
      <c r="F709" s="80"/>
      <c r="G709" s="80"/>
      <c r="H709" s="80"/>
      <c r="I709" s="80"/>
      <c r="J709" s="80"/>
    </row>
    <row r="710" spans="6:10">
      <c r="F710" s="80"/>
      <c r="G710" s="80"/>
      <c r="H710" s="80"/>
      <c r="I710" s="80"/>
      <c r="J710" s="80"/>
    </row>
    <row r="711" spans="6:10">
      <c r="F711" s="80"/>
      <c r="G711" s="80"/>
      <c r="H711" s="80"/>
      <c r="I711" s="80"/>
      <c r="J711" s="80"/>
    </row>
    <row r="712" spans="6:10">
      <c r="F712" s="80"/>
      <c r="G712" s="80"/>
      <c r="H712" s="80"/>
      <c r="I712" s="80"/>
      <c r="J712" s="80"/>
    </row>
    <row r="713" spans="6:10">
      <c r="F713" s="80"/>
      <c r="G713" s="80"/>
      <c r="H713" s="80"/>
      <c r="I713" s="80"/>
      <c r="J713" s="80"/>
    </row>
    <row r="714" spans="6:10">
      <c r="F714" s="80"/>
      <c r="G714" s="80"/>
      <c r="H714" s="80"/>
      <c r="I714" s="80"/>
      <c r="J714" s="80"/>
    </row>
    <row r="715" spans="6:10">
      <c r="F715" s="80"/>
      <c r="G715" s="80"/>
      <c r="H715" s="80"/>
      <c r="I715" s="80"/>
      <c r="J715" s="80"/>
    </row>
    <row r="716" spans="6:10">
      <c r="F716" s="80"/>
      <c r="G716" s="80"/>
      <c r="H716" s="80"/>
      <c r="I716" s="80"/>
      <c r="J716" s="80"/>
    </row>
    <row r="717" spans="6:10">
      <c r="F717" s="80"/>
      <c r="G717" s="80"/>
      <c r="H717" s="80"/>
      <c r="I717" s="80"/>
      <c r="J717" s="80"/>
    </row>
    <row r="718" spans="6:10">
      <c r="F718" s="80"/>
      <c r="G718" s="80"/>
      <c r="H718" s="80"/>
      <c r="I718" s="80"/>
      <c r="J718" s="80"/>
    </row>
    <row r="719" spans="6:10">
      <c r="F719" s="80"/>
      <c r="G719" s="80"/>
      <c r="H719" s="80"/>
      <c r="I719" s="80"/>
      <c r="J719" s="80"/>
    </row>
    <row r="720" spans="6:10">
      <c r="F720" s="80"/>
      <c r="G720" s="80"/>
      <c r="H720" s="80"/>
      <c r="I720" s="80"/>
      <c r="J720" s="80"/>
    </row>
    <row r="721" spans="6:10">
      <c r="F721" s="80"/>
      <c r="G721" s="80"/>
      <c r="H721" s="80"/>
      <c r="I721" s="80"/>
      <c r="J721" s="80"/>
    </row>
    <row r="722" spans="6:10">
      <c r="F722" s="80"/>
      <c r="G722" s="80"/>
      <c r="H722" s="80"/>
      <c r="I722" s="80"/>
      <c r="J722" s="80"/>
    </row>
    <row r="723" spans="6:10">
      <c r="F723" s="80"/>
      <c r="G723" s="80"/>
      <c r="H723" s="80"/>
      <c r="I723" s="80"/>
      <c r="J723" s="80"/>
    </row>
    <row r="724" spans="6:10">
      <c r="F724" s="80"/>
      <c r="G724" s="80"/>
      <c r="H724" s="80"/>
      <c r="I724" s="80"/>
      <c r="J724" s="80"/>
    </row>
    <row r="725" spans="6:10">
      <c r="F725" s="80"/>
      <c r="G725" s="80"/>
      <c r="H725" s="80"/>
      <c r="I725" s="80"/>
      <c r="J725" s="80"/>
    </row>
    <row r="726" spans="6:10">
      <c r="F726" s="80"/>
      <c r="G726" s="80"/>
      <c r="H726" s="80"/>
      <c r="I726" s="80"/>
      <c r="J726" s="80"/>
    </row>
    <row r="727" spans="6:10">
      <c r="F727" s="80"/>
      <c r="G727" s="80"/>
      <c r="H727" s="80"/>
      <c r="I727" s="80"/>
      <c r="J727" s="80"/>
    </row>
    <row r="728" spans="6:10">
      <c r="F728" s="80"/>
      <c r="G728" s="80"/>
      <c r="H728" s="80"/>
      <c r="I728" s="80"/>
      <c r="J728" s="80"/>
    </row>
    <row r="729" spans="6:10">
      <c r="F729" s="80"/>
      <c r="G729" s="80"/>
      <c r="H729" s="80"/>
      <c r="I729" s="80"/>
      <c r="J729" s="80"/>
    </row>
    <row r="730" spans="6:10">
      <c r="F730" s="80"/>
      <c r="G730" s="80"/>
      <c r="H730" s="80"/>
      <c r="I730" s="80"/>
      <c r="J730" s="80"/>
    </row>
    <row r="731" spans="6:10">
      <c r="F731" s="80"/>
      <c r="G731" s="80"/>
      <c r="H731" s="80"/>
      <c r="I731" s="80"/>
      <c r="J731" s="80"/>
    </row>
    <row r="732" spans="6:10">
      <c r="F732" s="80"/>
      <c r="G732" s="80"/>
      <c r="H732" s="80"/>
      <c r="I732" s="80"/>
      <c r="J732" s="80"/>
    </row>
    <row r="733" spans="6:10">
      <c r="F733" s="80"/>
      <c r="G733" s="80"/>
      <c r="H733" s="80"/>
      <c r="I733" s="80"/>
      <c r="J733" s="80"/>
    </row>
    <row r="734" spans="6:10">
      <c r="F734" s="80"/>
      <c r="G734" s="80"/>
      <c r="H734" s="80"/>
      <c r="I734" s="80"/>
      <c r="J734" s="80"/>
    </row>
    <row r="735" spans="6:10">
      <c r="F735" s="80"/>
      <c r="G735" s="80"/>
      <c r="H735" s="80"/>
      <c r="I735" s="80"/>
      <c r="J735" s="80"/>
    </row>
    <row r="736" spans="6:10">
      <c r="F736" s="80"/>
      <c r="G736" s="80"/>
      <c r="H736" s="80"/>
      <c r="I736" s="80"/>
      <c r="J736" s="80"/>
    </row>
    <row r="737" spans="6:10">
      <c r="F737" s="80"/>
      <c r="G737" s="80"/>
      <c r="H737" s="80"/>
      <c r="I737" s="80"/>
      <c r="J737" s="80"/>
    </row>
    <row r="738" spans="6:10">
      <c r="F738" s="80"/>
      <c r="G738" s="80"/>
      <c r="H738" s="80"/>
      <c r="I738" s="80"/>
      <c r="J738" s="80"/>
    </row>
    <row r="739" spans="6:10">
      <c r="F739" s="80"/>
      <c r="G739" s="80"/>
      <c r="H739" s="80"/>
      <c r="I739" s="80"/>
      <c r="J739" s="80"/>
    </row>
    <row r="740" spans="6:10">
      <c r="F740" s="80"/>
      <c r="G740" s="80"/>
      <c r="H740" s="80"/>
      <c r="I740" s="80"/>
      <c r="J740" s="80"/>
    </row>
    <row r="741" spans="6:10">
      <c r="F741" s="80"/>
      <c r="G741" s="80"/>
      <c r="H741" s="80"/>
      <c r="I741" s="80"/>
      <c r="J741" s="80"/>
    </row>
    <row r="742" spans="6:10">
      <c r="F742" s="80"/>
      <c r="G742" s="80"/>
      <c r="H742" s="80"/>
      <c r="I742" s="80"/>
      <c r="J742" s="80"/>
    </row>
    <row r="743" spans="6:10">
      <c r="F743" s="80"/>
      <c r="G743" s="80"/>
      <c r="H743" s="80"/>
      <c r="I743" s="80"/>
      <c r="J743" s="80"/>
    </row>
    <row r="744" spans="6:10">
      <c r="F744" s="80"/>
      <c r="G744" s="80"/>
      <c r="H744" s="80"/>
      <c r="I744" s="80"/>
      <c r="J744" s="80"/>
    </row>
    <row r="745" spans="6:10">
      <c r="F745" s="80"/>
      <c r="G745" s="80"/>
      <c r="H745" s="80"/>
      <c r="I745" s="80"/>
      <c r="J745" s="80"/>
    </row>
    <row r="746" spans="6:10">
      <c r="F746" s="80"/>
      <c r="G746" s="80"/>
      <c r="H746" s="80"/>
      <c r="I746" s="80"/>
      <c r="J746" s="80"/>
    </row>
    <row r="747" spans="6:10">
      <c r="F747" s="80"/>
      <c r="G747" s="80"/>
      <c r="H747" s="80"/>
      <c r="I747" s="80"/>
      <c r="J747" s="80"/>
    </row>
    <row r="748" spans="6:10">
      <c r="F748" s="80"/>
      <c r="G748" s="80"/>
      <c r="H748" s="80"/>
      <c r="I748" s="80"/>
      <c r="J748" s="80"/>
    </row>
    <row r="749" spans="6:10">
      <c r="F749" s="80"/>
      <c r="G749" s="80"/>
      <c r="H749" s="80"/>
      <c r="I749" s="80"/>
      <c r="J749" s="80"/>
    </row>
    <row r="750" spans="6:10">
      <c r="F750" s="80"/>
      <c r="G750" s="80"/>
      <c r="H750" s="80"/>
      <c r="I750" s="80"/>
      <c r="J750" s="80"/>
    </row>
    <row r="751" spans="6:10">
      <c r="F751" s="80"/>
      <c r="G751" s="80"/>
      <c r="H751" s="80"/>
      <c r="I751" s="80"/>
      <c r="J751" s="80"/>
    </row>
    <row r="752" spans="6:10">
      <c r="F752" s="80"/>
      <c r="G752" s="80"/>
      <c r="H752" s="80"/>
      <c r="I752" s="80"/>
      <c r="J752" s="80"/>
    </row>
    <row r="753" spans="6:10">
      <c r="F753" s="80"/>
      <c r="G753" s="80"/>
      <c r="H753" s="80"/>
      <c r="I753" s="80"/>
      <c r="J753" s="80"/>
    </row>
    <row r="754" spans="6:10">
      <c r="F754" s="80"/>
      <c r="G754" s="80"/>
      <c r="H754" s="80"/>
      <c r="I754" s="80"/>
      <c r="J754" s="80"/>
    </row>
    <row r="755" spans="6:10">
      <c r="F755" s="80"/>
      <c r="G755" s="80"/>
      <c r="H755" s="80"/>
      <c r="I755" s="80"/>
      <c r="J755" s="80"/>
    </row>
    <row r="756" spans="6:10">
      <c r="F756" s="80"/>
      <c r="G756" s="80"/>
      <c r="H756" s="80"/>
      <c r="I756" s="80"/>
      <c r="J756" s="80"/>
    </row>
    <row r="757" spans="6:10">
      <c r="F757" s="80"/>
      <c r="G757" s="80"/>
      <c r="H757" s="80"/>
      <c r="I757" s="80"/>
      <c r="J757" s="80"/>
    </row>
    <row r="758" spans="6:10">
      <c r="F758" s="80"/>
      <c r="G758" s="80"/>
      <c r="H758" s="80"/>
      <c r="I758" s="80"/>
      <c r="J758" s="80"/>
    </row>
    <row r="759" spans="6:10">
      <c r="F759" s="80"/>
      <c r="G759" s="80"/>
      <c r="H759" s="80"/>
      <c r="I759" s="80"/>
      <c r="J759" s="80"/>
    </row>
    <row r="760" spans="6:10">
      <c r="F760" s="80"/>
      <c r="G760" s="80"/>
      <c r="H760" s="80"/>
      <c r="I760" s="80"/>
      <c r="J760" s="80"/>
    </row>
    <row r="761" spans="6:10">
      <c r="F761" s="80"/>
      <c r="G761" s="80"/>
      <c r="H761" s="80"/>
      <c r="I761" s="80"/>
      <c r="J761" s="80"/>
    </row>
    <row r="762" spans="6:10">
      <c r="F762" s="80"/>
      <c r="G762" s="80"/>
      <c r="H762" s="80"/>
      <c r="I762" s="80"/>
      <c r="J762" s="80"/>
    </row>
    <row r="763" spans="6:10">
      <c r="F763" s="80"/>
      <c r="G763" s="80"/>
      <c r="H763" s="80"/>
      <c r="I763" s="80"/>
      <c r="J763" s="80"/>
    </row>
    <row r="764" spans="6:10">
      <c r="F764" s="80"/>
      <c r="G764" s="80"/>
      <c r="H764" s="80"/>
      <c r="I764" s="80"/>
      <c r="J764" s="80"/>
    </row>
    <row r="765" spans="6:10">
      <c r="F765" s="80"/>
      <c r="G765" s="80"/>
      <c r="H765" s="80"/>
      <c r="I765" s="80"/>
      <c r="J765" s="80"/>
    </row>
    <row r="766" spans="6:10">
      <c r="F766" s="80"/>
      <c r="G766" s="80"/>
      <c r="H766" s="80"/>
      <c r="I766" s="80"/>
      <c r="J766" s="80"/>
    </row>
    <row r="767" spans="6:10">
      <c r="F767" s="80"/>
      <c r="G767" s="80"/>
      <c r="H767" s="80"/>
      <c r="I767" s="80"/>
      <c r="J767" s="80"/>
    </row>
    <row r="768" spans="6:10">
      <c r="F768" s="80"/>
      <c r="G768" s="80"/>
      <c r="H768" s="80"/>
      <c r="I768" s="80"/>
      <c r="J768" s="80"/>
    </row>
    <row r="769" spans="6:10">
      <c r="F769" s="80"/>
      <c r="G769" s="80"/>
      <c r="H769" s="80"/>
      <c r="I769" s="80"/>
      <c r="J769" s="80"/>
    </row>
    <row r="770" spans="6:10">
      <c r="F770" s="80"/>
      <c r="G770" s="80"/>
      <c r="H770" s="80"/>
      <c r="I770" s="80"/>
      <c r="J770" s="80"/>
    </row>
    <row r="771" spans="6:10">
      <c r="F771" s="80"/>
      <c r="G771" s="80"/>
      <c r="H771" s="80"/>
      <c r="I771" s="80"/>
      <c r="J771" s="80"/>
    </row>
    <row r="772" spans="6:10">
      <c r="F772" s="80"/>
      <c r="G772" s="80"/>
      <c r="H772" s="80"/>
      <c r="I772" s="80"/>
      <c r="J772" s="80"/>
    </row>
    <row r="773" spans="6:10">
      <c r="F773" s="80"/>
      <c r="G773" s="80"/>
      <c r="H773" s="80"/>
      <c r="I773" s="80"/>
      <c r="J773" s="80"/>
    </row>
    <row r="774" spans="6:10">
      <c r="F774" s="80"/>
      <c r="G774" s="80"/>
      <c r="H774" s="80"/>
      <c r="I774" s="80"/>
      <c r="J774" s="80"/>
    </row>
    <row r="775" spans="6:10">
      <c r="F775" s="80"/>
      <c r="G775" s="80"/>
      <c r="H775" s="80"/>
      <c r="I775" s="80"/>
      <c r="J775" s="80"/>
    </row>
    <row r="776" spans="6:10">
      <c r="F776" s="80"/>
      <c r="G776" s="80"/>
      <c r="H776" s="80"/>
      <c r="I776" s="80"/>
      <c r="J776" s="80"/>
    </row>
    <row r="777" spans="6:10">
      <c r="F777" s="80"/>
      <c r="G777" s="80"/>
      <c r="H777" s="80"/>
      <c r="I777" s="80"/>
      <c r="J777" s="80"/>
    </row>
    <row r="778" spans="6:10">
      <c r="F778" s="80"/>
      <c r="G778" s="80"/>
      <c r="H778" s="80"/>
      <c r="I778" s="80"/>
      <c r="J778" s="80"/>
    </row>
    <row r="779" spans="6:10">
      <c r="F779" s="80"/>
      <c r="G779" s="80"/>
      <c r="H779" s="80"/>
      <c r="I779" s="80"/>
      <c r="J779" s="80"/>
    </row>
    <row r="780" spans="6:10">
      <c r="F780" s="80"/>
      <c r="G780" s="80"/>
      <c r="H780" s="80"/>
      <c r="I780" s="80"/>
      <c r="J780" s="80"/>
    </row>
    <row r="781" spans="6:10">
      <c r="F781" s="80"/>
      <c r="G781" s="80"/>
      <c r="H781" s="80"/>
      <c r="I781" s="80"/>
      <c r="J781" s="80"/>
    </row>
    <row r="782" spans="6:10">
      <c r="F782" s="80"/>
      <c r="G782" s="80"/>
      <c r="H782" s="80"/>
      <c r="I782" s="80"/>
      <c r="J782" s="80"/>
    </row>
    <row r="783" spans="6:10">
      <c r="F783" s="80"/>
      <c r="G783" s="80"/>
      <c r="H783" s="80"/>
      <c r="I783" s="80"/>
      <c r="J783" s="80"/>
    </row>
    <row r="784" spans="6:10">
      <c r="F784" s="80"/>
      <c r="G784" s="80"/>
      <c r="H784" s="80"/>
      <c r="I784" s="80"/>
      <c r="J784" s="80"/>
    </row>
    <row r="785" spans="6:10">
      <c r="F785" s="80"/>
      <c r="G785" s="80"/>
      <c r="H785" s="80"/>
      <c r="I785" s="80"/>
      <c r="J785" s="80"/>
    </row>
    <row r="786" spans="6:10">
      <c r="F786" s="80"/>
      <c r="G786" s="80"/>
      <c r="H786" s="80"/>
      <c r="I786" s="80"/>
      <c r="J786" s="80"/>
    </row>
    <row r="787" spans="6:10">
      <c r="F787" s="80"/>
      <c r="G787" s="80"/>
      <c r="H787" s="80"/>
      <c r="I787" s="80"/>
      <c r="J787" s="80"/>
    </row>
    <row r="788" spans="6:10">
      <c r="F788" s="80"/>
      <c r="G788" s="80"/>
      <c r="H788" s="80"/>
      <c r="I788" s="80"/>
      <c r="J788" s="80"/>
    </row>
    <row r="789" spans="6:10">
      <c r="F789" s="80"/>
      <c r="G789" s="80"/>
      <c r="H789" s="80"/>
      <c r="I789" s="80"/>
      <c r="J789" s="80"/>
    </row>
    <row r="790" spans="6:10">
      <c r="F790" s="80"/>
      <c r="G790" s="80"/>
      <c r="H790" s="80"/>
      <c r="I790" s="80"/>
      <c r="J790" s="80"/>
    </row>
    <row r="791" spans="6:10">
      <c r="F791" s="80"/>
      <c r="G791" s="80"/>
      <c r="H791" s="80"/>
      <c r="I791" s="80"/>
      <c r="J791" s="80"/>
    </row>
    <row r="792" spans="6:10">
      <c r="F792" s="80"/>
      <c r="G792" s="80"/>
      <c r="H792" s="80"/>
      <c r="I792" s="80"/>
      <c r="J792" s="80"/>
    </row>
    <row r="793" spans="6:10">
      <c r="F793" s="80"/>
      <c r="G793" s="80"/>
      <c r="H793" s="80"/>
      <c r="I793" s="80"/>
      <c r="J793" s="80"/>
    </row>
    <row r="794" spans="6:10">
      <c r="F794" s="80"/>
      <c r="G794" s="80"/>
      <c r="H794" s="80"/>
      <c r="I794" s="80"/>
      <c r="J794" s="80"/>
    </row>
    <row r="795" spans="6:10">
      <c r="F795" s="80"/>
      <c r="G795" s="80"/>
      <c r="H795" s="80"/>
      <c r="I795" s="80"/>
      <c r="J795" s="80"/>
    </row>
    <row r="796" spans="6:10">
      <c r="F796" s="80"/>
      <c r="G796" s="80"/>
      <c r="H796" s="80"/>
      <c r="I796" s="80"/>
      <c r="J796" s="80"/>
    </row>
    <row r="797" spans="6:10">
      <c r="F797" s="80"/>
      <c r="G797" s="80"/>
      <c r="H797" s="80"/>
      <c r="I797" s="80"/>
      <c r="J797" s="80"/>
    </row>
    <row r="798" spans="6:10">
      <c r="F798" s="80"/>
      <c r="G798" s="80"/>
      <c r="H798" s="80"/>
      <c r="I798" s="80"/>
      <c r="J798" s="80"/>
    </row>
    <row r="799" spans="6:10">
      <c r="F799" s="80"/>
      <c r="G799" s="80"/>
      <c r="H799" s="80"/>
      <c r="I799" s="80"/>
      <c r="J799" s="80"/>
    </row>
    <row r="800" spans="6:10">
      <c r="F800" s="80"/>
      <c r="G800" s="80"/>
      <c r="H800" s="80"/>
      <c r="I800" s="80"/>
      <c r="J800" s="80"/>
    </row>
    <row r="801" spans="6:10">
      <c r="F801" s="80"/>
      <c r="G801" s="80"/>
      <c r="H801" s="80"/>
      <c r="I801" s="80"/>
      <c r="J801" s="80"/>
    </row>
    <row r="802" spans="6:10">
      <c r="F802" s="80"/>
      <c r="G802" s="80"/>
      <c r="H802" s="80"/>
      <c r="I802" s="80"/>
      <c r="J802" s="80"/>
    </row>
    <row r="803" spans="6:10">
      <c r="F803" s="80"/>
      <c r="G803" s="80"/>
      <c r="H803" s="80"/>
      <c r="I803" s="80"/>
      <c r="J803" s="80"/>
    </row>
    <row r="804" spans="6:10">
      <c r="F804" s="80"/>
      <c r="G804" s="80"/>
      <c r="H804" s="80"/>
      <c r="I804" s="80"/>
      <c r="J804" s="80"/>
    </row>
    <row r="805" spans="6:10">
      <c r="F805" s="80"/>
      <c r="G805" s="80"/>
      <c r="H805" s="80"/>
      <c r="I805" s="80"/>
      <c r="J805" s="80"/>
    </row>
    <row r="806" spans="6:10">
      <c r="F806" s="80"/>
      <c r="G806" s="80"/>
      <c r="H806" s="80"/>
      <c r="I806" s="80"/>
      <c r="J806" s="80"/>
    </row>
    <row r="807" spans="6:10">
      <c r="F807" s="80"/>
      <c r="G807" s="80"/>
      <c r="H807" s="80"/>
      <c r="I807" s="80"/>
      <c r="J807" s="80"/>
    </row>
    <row r="808" spans="6:10">
      <c r="F808" s="80"/>
      <c r="G808" s="80"/>
      <c r="H808" s="80"/>
      <c r="I808" s="80"/>
      <c r="J808" s="80"/>
    </row>
    <row r="809" spans="6:10">
      <c r="F809" s="80"/>
      <c r="G809" s="80"/>
      <c r="H809" s="80"/>
      <c r="I809" s="80"/>
      <c r="J809" s="80"/>
    </row>
    <row r="810" spans="6:10">
      <c r="F810" s="80"/>
      <c r="G810" s="80"/>
      <c r="H810" s="80"/>
      <c r="I810" s="80"/>
      <c r="J810" s="80"/>
    </row>
    <row r="811" spans="6:10">
      <c r="F811" s="80"/>
      <c r="G811" s="80"/>
      <c r="H811" s="80"/>
      <c r="I811" s="80"/>
      <c r="J811" s="80"/>
    </row>
    <row r="812" spans="6:10">
      <c r="F812" s="80"/>
      <c r="G812" s="80"/>
      <c r="H812" s="80"/>
      <c r="I812" s="80"/>
      <c r="J812" s="80"/>
    </row>
    <row r="813" spans="6:10">
      <c r="F813" s="80"/>
      <c r="G813" s="80"/>
      <c r="H813" s="80"/>
      <c r="I813" s="80"/>
      <c r="J813" s="80"/>
    </row>
    <row r="814" spans="6:10">
      <c r="F814" s="80"/>
      <c r="G814" s="80"/>
      <c r="H814" s="80"/>
      <c r="I814" s="80"/>
      <c r="J814" s="80"/>
    </row>
    <row r="815" spans="6:10">
      <c r="F815" s="80"/>
      <c r="G815" s="80"/>
      <c r="H815" s="80"/>
      <c r="I815" s="80"/>
      <c r="J815" s="80"/>
    </row>
    <row r="816" spans="6:10">
      <c r="F816" s="80"/>
      <c r="G816" s="80"/>
      <c r="H816" s="80"/>
      <c r="I816" s="80"/>
      <c r="J816" s="80"/>
    </row>
    <row r="817" spans="6:10">
      <c r="F817" s="80"/>
      <c r="G817" s="80"/>
      <c r="H817" s="80"/>
      <c r="I817" s="80"/>
      <c r="J817" s="80"/>
    </row>
    <row r="818" spans="6:10">
      <c r="F818" s="80"/>
      <c r="G818" s="80"/>
      <c r="H818" s="80"/>
      <c r="I818" s="80"/>
      <c r="J818" s="80"/>
    </row>
    <row r="819" spans="6:10">
      <c r="F819" s="80"/>
      <c r="G819" s="80"/>
      <c r="H819" s="80"/>
      <c r="I819" s="80"/>
      <c r="J819" s="80"/>
    </row>
    <row r="820" spans="6:10">
      <c r="F820" s="80"/>
      <c r="G820" s="80"/>
      <c r="H820" s="80"/>
      <c r="I820" s="80"/>
      <c r="J820" s="80"/>
    </row>
    <row r="821" spans="6:10">
      <c r="F821" s="80"/>
      <c r="G821" s="80"/>
      <c r="H821" s="80"/>
      <c r="I821" s="80"/>
      <c r="J821" s="80"/>
    </row>
    <row r="822" spans="6:10">
      <c r="F822" s="80"/>
      <c r="G822" s="80"/>
      <c r="H822" s="80"/>
      <c r="I822" s="80"/>
      <c r="J822" s="80"/>
    </row>
    <row r="823" spans="6:10">
      <c r="F823" s="80"/>
      <c r="G823" s="80"/>
      <c r="H823" s="80"/>
      <c r="I823" s="80"/>
      <c r="J823" s="80"/>
    </row>
    <row r="824" spans="6:10">
      <c r="F824" s="80"/>
      <c r="G824" s="80"/>
      <c r="H824" s="80"/>
      <c r="I824" s="80"/>
      <c r="J824" s="80"/>
    </row>
    <row r="825" spans="6:10">
      <c r="F825" s="80"/>
      <c r="G825" s="80"/>
      <c r="H825" s="80"/>
      <c r="I825" s="80"/>
      <c r="J825" s="80"/>
    </row>
    <row r="826" spans="6:10">
      <c r="F826" s="80"/>
      <c r="G826" s="80"/>
      <c r="H826" s="80"/>
      <c r="I826" s="80"/>
      <c r="J826" s="80"/>
    </row>
    <row r="827" spans="6:10">
      <c r="F827" s="80"/>
      <c r="G827" s="80"/>
      <c r="H827" s="80"/>
      <c r="I827" s="80"/>
      <c r="J827" s="80"/>
    </row>
    <row r="828" spans="6:10">
      <c r="F828" s="80"/>
      <c r="G828" s="80"/>
      <c r="H828" s="80"/>
      <c r="I828" s="80"/>
      <c r="J828" s="80"/>
    </row>
    <row r="829" spans="6:10">
      <c r="F829" s="80"/>
      <c r="G829" s="80"/>
      <c r="H829" s="80"/>
      <c r="I829" s="80"/>
      <c r="J829" s="80"/>
    </row>
    <row r="830" spans="6:10">
      <c r="F830" s="80"/>
      <c r="G830" s="80"/>
      <c r="H830" s="80"/>
      <c r="I830" s="80"/>
      <c r="J830" s="80"/>
    </row>
    <row r="831" spans="6:10">
      <c r="F831" s="80"/>
      <c r="G831" s="80"/>
      <c r="H831" s="80"/>
      <c r="I831" s="80"/>
      <c r="J831" s="80"/>
    </row>
    <row r="832" spans="6:10">
      <c r="F832" s="80"/>
      <c r="G832" s="80"/>
      <c r="H832" s="80"/>
      <c r="I832" s="80"/>
      <c r="J832" s="80"/>
    </row>
    <row r="833" spans="6:10">
      <c r="F833" s="80"/>
      <c r="G833" s="80"/>
      <c r="H833" s="80"/>
      <c r="I833" s="80"/>
      <c r="J833" s="80"/>
    </row>
    <row r="834" spans="6:10">
      <c r="F834" s="80"/>
      <c r="G834" s="80"/>
      <c r="H834" s="80"/>
      <c r="I834" s="80"/>
      <c r="J834" s="80"/>
    </row>
    <row r="835" spans="6:10">
      <c r="F835" s="80"/>
      <c r="G835" s="80"/>
      <c r="H835" s="80"/>
      <c r="I835" s="80"/>
      <c r="J835" s="80"/>
    </row>
    <row r="836" spans="6:10">
      <c r="F836" s="80"/>
      <c r="G836" s="80"/>
      <c r="H836" s="80"/>
      <c r="I836" s="80"/>
      <c r="J836" s="80"/>
    </row>
    <row r="837" spans="6:10">
      <c r="F837" s="80"/>
      <c r="G837" s="80"/>
      <c r="H837" s="80"/>
      <c r="I837" s="80"/>
      <c r="J837" s="80"/>
    </row>
    <row r="838" spans="6:10">
      <c r="F838" s="80"/>
      <c r="G838" s="80"/>
      <c r="H838" s="80"/>
      <c r="I838" s="80"/>
      <c r="J838" s="80"/>
    </row>
    <row r="839" spans="6:10">
      <c r="F839" s="80"/>
      <c r="G839" s="80"/>
      <c r="H839" s="80"/>
      <c r="I839" s="80"/>
      <c r="J839" s="80"/>
    </row>
    <row r="840" spans="6:10">
      <c r="F840" s="80"/>
      <c r="G840" s="80"/>
      <c r="H840" s="80"/>
      <c r="I840" s="80"/>
      <c r="J840" s="80"/>
    </row>
    <row r="841" spans="6:10">
      <c r="F841" s="80"/>
      <c r="G841" s="80"/>
      <c r="H841" s="80"/>
      <c r="I841" s="80"/>
      <c r="J841" s="80"/>
    </row>
    <row r="842" spans="6:10">
      <c r="F842" s="80"/>
      <c r="G842" s="80"/>
      <c r="H842" s="80"/>
      <c r="I842" s="80"/>
      <c r="J842" s="80"/>
    </row>
    <row r="843" spans="6:10">
      <c r="F843" s="80"/>
      <c r="G843" s="80"/>
      <c r="H843" s="80"/>
      <c r="I843" s="80"/>
      <c r="J843" s="80"/>
    </row>
    <row r="844" spans="6:10">
      <c r="F844" s="80"/>
      <c r="G844" s="80"/>
      <c r="H844" s="80"/>
      <c r="I844" s="80"/>
      <c r="J844" s="80"/>
    </row>
    <row r="845" spans="6:10">
      <c r="F845" s="80"/>
      <c r="G845" s="80"/>
      <c r="H845" s="80"/>
      <c r="I845" s="80"/>
      <c r="J845" s="80"/>
    </row>
    <row r="846" spans="6:10">
      <c r="F846" s="80"/>
      <c r="G846" s="80"/>
      <c r="H846" s="80"/>
      <c r="I846" s="80"/>
      <c r="J846" s="80"/>
    </row>
    <row r="847" spans="6:10">
      <c r="F847" s="80"/>
      <c r="G847" s="80"/>
      <c r="H847" s="80"/>
      <c r="I847" s="80"/>
      <c r="J847" s="80"/>
    </row>
    <row r="848" spans="6:10">
      <c r="F848" s="80"/>
      <c r="G848" s="80"/>
      <c r="H848" s="80"/>
      <c r="I848" s="80"/>
      <c r="J848" s="80"/>
    </row>
    <row r="849" spans="6:10">
      <c r="F849" s="80"/>
      <c r="G849" s="80"/>
      <c r="H849" s="80"/>
      <c r="I849" s="80"/>
      <c r="J849" s="80"/>
    </row>
    <row r="850" spans="6:10">
      <c r="F850" s="80"/>
      <c r="G850" s="80"/>
      <c r="H850" s="80"/>
      <c r="I850" s="80"/>
      <c r="J850" s="80"/>
    </row>
    <row r="851" spans="6:10">
      <c r="F851" s="80"/>
      <c r="G851" s="80"/>
      <c r="H851" s="80"/>
      <c r="I851" s="80"/>
      <c r="J851" s="80"/>
    </row>
    <row r="852" spans="6:10">
      <c r="F852" s="80"/>
      <c r="G852" s="80"/>
      <c r="H852" s="80"/>
      <c r="I852" s="80"/>
      <c r="J852" s="80"/>
    </row>
    <row r="853" spans="6:10">
      <c r="F853" s="80"/>
      <c r="G853" s="80"/>
      <c r="H853" s="80"/>
      <c r="I853" s="80"/>
      <c r="J853" s="80"/>
    </row>
    <row r="854" spans="6:10">
      <c r="F854" s="80"/>
      <c r="G854" s="80"/>
      <c r="H854" s="80"/>
      <c r="I854" s="80"/>
      <c r="J854" s="80"/>
    </row>
    <row r="855" spans="6:10">
      <c r="F855" s="80"/>
      <c r="G855" s="80"/>
      <c r="H855" s="80"/>
      <c r="I855" s="80"/>
      <c r="J855" s="80"/>
    </row>
    <row r="856" spans="6:10">
      <c r="F856" s="80"/>
      <c r="G856" s="80"/>
      <c r="H856" s="80"/>
      <c r="I856" s="80"/>
      <c r="J856" s="80"/>
    </row>
    <row r="857" spans="6:10">
      <c r="F857" s="80"/>
      <c r="G857" s="80"/>
      <c r="H857" s="80"/>
      <c r="I857" s="80"/>
      <c r="J857" s="80"/>
    </row>
    <row r="858" spans="6:10">
      <c r="F858" s="80"/>
      <c r="G858" s="80"/>
      <c r="H858" s="80"/>
      <c r="I858" s="80"/>
      <c r="J858" s="80"/>
    </row>
    <row r="859" spans="6:10">
      <c r="F859" s="80"/>
      <c r="G859" s="80"/>
      <c r="H859" s="80"/>
      <c r="I859" s="80"/>
      <c r="J859" s="80"/>
    </row>
    <row r="860" spans="6:10">
      <c r="F860" s="80"/>
      <c r="G860" s="80"/>
      <c r="H860" s="80"/>
      <c r="I860" s="80"/>
      <c r="J860" s="80"/>
    </row>
    <row r="861" spans="6:10">
      <c r="F861" s="80"/>
      <c r="G861" s="80"/>
      <c r="H861" s="80"/>
      <c r="I861" s="80"/>
      <c r="J861" s="80"/>
    </row>
    <row r="862" spans="6:10">
      <c r="F862" s="80"/>
      <c r="G862" s="80"/>
      <c r="H862" s="80"/>
      <c r="I862" s="80"/>
      <c r="J862" s="80"/>
    </row>
    <row r="863" spans="6:10">
      <c r="F863" s="80"/>
      <c r="G863" s="80"/>
      <c r="H863" s="80"/>
      <c r="I863" s="80"/>
      <c r="J863" s="80"/>
    </row>
    <row r="864" spans="6:10">
      <c r="F864" s="80"/>
      <c r="G864" s="80"/>
      <c r="H864" s="80"/>
      <c r="I864" s="80"/>
      <c r="J864" s="80"/>
    </row>
    <row r="865" spans="6:10">
      <c r="F865" s="80"/>
      <c r="G865" s="80"/>
      <c r="H865" s="80"/>
      <c r="I865" s="80"/>
      <c r="J865" s="80"/>
    </row>
    <row r="866" spans="6:10">
      <c r="F866" s="80"/>
      <c r="G866" s="80"/>
      <c r="H866" s="80"/>
      <c r="I866" s="80"/>
      <c r="J866" s="80"/>
    </row>
    <row r="867" spans="6:10">
      <c r="F867" s="80"/>
      <c r="G867" s="80"/>
      <c r="H867" s="80"/>
      <c r="I867" s="80"/>
      <c r="J867" s="80"/>
    </row>
    <row r="868" spans="6:10">
      <c r="F868" s="80"/>
      <c r="G868" s="80"/>
      <c r="H868" s="80"/>
      <c r="I868" s="80"/>
      <c r="J868" s="80"/>
    </row>
    <row r="869" spans="6:10">
      <c r="F869" s="80"/>
      <c r="G869" s="80"/>
      <c r="H869" s="80"/>
      <c r="I869" s="80"/>
      <c r="J869" s="80"/>
    </row>
    <row r="870" spans="6:10">
      <c r="F870" s="80"/>
      <c r="G870" s="80"/>
      <c r="H870" s="80"/>
      <c r="I870" s="80"/>
      <c r="J870" s="80"/>
    </row>
    <row r="871" spans="6:10">
      <c r="F871" s="80"/>
      <c r="G871" s="80"/>
      <c r="H871" s="80"/>
      <c r="I871" s="80"/>
      <c r="J871" s="80"/>
    </row>
    <row r="872" spans="6:10">
      <c r="F872" s="80"/>
      <c r="G872" s="80"/>
      <c r="H872" s="80"/>
      <c r="I872" s="80"/>
      <c r="J872" s="80"/>
    </row>
    <row r="873" spans="6:10">
      <c r="F873" s="80"/>
      <c r="G873" s="80"/>
      <c r="H873" s="80"/>
      <c r="I873" s="80"/>
      <c r="J873" s="80"/>
    </row>
    <row r="874" spans="6:10">
      <c r="F874" s="80"/>
      <c r="G874" s="80"/>
      <c r="H874" s="80"/>
      <c r="I874" s="80"/>
      <c r="J874" s="80"/>
    </row>
    <row r="875" spans="6:10">
      <c r="F875" s="80"/>
      <c r="G875" s="80"/>
      <c r="H875" s="80"/>
      <c r="I875" s="80"/>
      <c r="J875" s="80"/>
    </row>
    <row r="876" spans="6:10">
      <c r="F876" s="80"/>
      <c r="G876" s="80"/>
      <c r="H876" s="80"/>
      <c r="I876" s="80"/>
      <c r="J876" s="80"/>
    </row>
    <row r="877" spans="6:10">
      <c r="F877" s="80"/>
      <c r="G877" s="80"/>
      <c r="H877" s="80"/>
      <c r="I877" s="80"/>
      <c r="J877" s="80"/>
    </row>
    <row r="878" spans="6:10">
      <c r="F878" s="80"/>
      <c r="G878" s="80"/>
      <c r="H878" s="80"/>
      <c r="I878" s="80"/>
      <c r="J878" s="80"/>
    </row>
    <row r="879" spans="6:10">
      <c r="F879" s="80"/>
      <c r="G879" s="80"/>
      <c r="H879" s="80"/>
      <c r="I879" s="80"/>
      <c r="J879" s="80"/>
    </row>
    <row r="880" spans="6:10">
      <c r="F880" s="80"/>
      <c r="G880" s="80"/>
      <c r="H880" s="80"/>
      <c r="I880" s="80"/>
      <c r="J880" s="80"/>
    </row>
    <row r="881" spans="6:10">
      <c r="F881" s="80"/>
      <c r="G881" s="80"/>
      <c r="H881" s="80"/>
      <c r="I881" s="80"/>
      <c r="J881" s="80"/>
    </row>
    <row r="882" spans="6:10">
      <c r="F882" s="80"/>
      <c r="G882" s="80"/>
      <c r="H882" s="80"/>
      <c r="I882" s="80"/>
      <c r="J882" s="80"/>
    </row>
    <row r="883" spans="6:10">
      <c r="F883" s="80"/>
      <c r="G883" s="80"/>
      <c r="H883" s="80"/>
      <c r="I883" s="80"/>
      <c r="J883" s="80"/>
    </row>
    <row r="884" spans="6:10">
      <c r="F884" s="80"/>
      <c r="G884" s="80"/>
      <c r="H884" s="80"/>
      <c r="I884" s="80"/>
      <c r="J884" s="80"/>
    </row>
    <row r="885" spans="6:10">
      <c r="F885" s="80"/>
      <c r="G885" s="80"/>
      <c r="H885" s="80"/>
      <c r="I885" s="80"/>
      <c r="J885" s="80"/>
    </row>
    <row r="886" spans="6:10">
      <c r="F886" s="80"/>
      <c r="G886" s="80"/>
      <c r="H886" s="80"/>
      <c r="I886" s="80"/>
      <c r="J886" s="80"/>
    </row>
    <row r="887" spans="6:10">
      <c r="F887" s="80"/>
      <c r="G887" s="80"/>
      <c r="H887" s="80"/>
      <c r="I887" s="80"/>
      <c r="J887" s="80"/>
    </row>
    <row r="888" spans="6:10">
      <c r="F888" s="80"/>
      <c r="G888" s="80"/>
      <c r="H888" s="80"/>
      <c r="I888" s="80"/>
      <c r="J888" s="80"/>
    </row>
    <row r="889" spans="6:10">
      <c r="F889" s="80"/>
      <c r="G889" s="80"/>
      <c r="H889" s="80"/>
      <c r="I889" s="80"/>
      <c r="J889" s="80"/>
    </row>
    <row r="890" spans="6:10">
      <c r="F890" s="80"/>
      <c r="G890" s="80"/>
      <c r="H890" s="80"/>
      <c r="I890" s="80"/>
      <c r="J890" s="80"/>
    </row>
    <row r="891" spans="6:10">
      <c r="F891" s="80"/>
      <c r="G891" s="80"/>
      <c r="H891" s="80"/>
      <c r="I891" s="80"/>
      <c r="J891" s="80"/>
    </row>
    <row r="892" spans="6:10">
      <c r="F892" s="80"/>
      <c r="G892" s="80"/>
      <c r="H892" s="80"/>
      <c r="I892" s="80"/>
      <c r="J892" s="80"/>
    </row>
    <row r="893" spans="6:10">
      <c r="F893" s="80"/>
      <c r="G893" s="80"/>
      <c r="H893" s="80"/>
      <c r="I893" s="80"/>
      <c r="J893" s="80"/>
    </row>
  </sheetData>
  <mergeCells count="11">
    <mergeCell ref="J7:J8"/>
    <mergeCell ref="B2:J2"/>
    <mergeCell ref="B4:J4"/>
    <mergeCell ref="B5:J5"/>
    <mergeCell ref="B6:J6"/>
    <mergeCell ref="B7:B8"/>
    <mergeCell ref="C7:D7"/>
    <mergeCell ref="E7:E8"/>
    <mergeCell ref="F7:G7"/>
    <mergeCell ref="H7:H8"/>
    <mergeCell ref="I7:I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1A66-D889-4DC7-9481-BABA4D833AA1}">
  <sheetPr>
    <pageSetUpPr fitToPage="1"/>
  </sheetPr>
  <dimension ref="A1:M181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30" sqref="E30"/>
    </sheetView>
  </sheetViews>
  <sheetFormatPr baseColWidth="10" defaultColWidth="11.42578125" defaultRowHeight="12.75"/>
  <cols>
    <col min="1" max="1" width="1.28515625" style="1" customWidth="1"/>
    <col min="2" max="2" width="76.28515625" style="1" customWidth="1"/>
    <col min="3" max="4" width="10.7109375" style="1" customWidth="1"/>
    <col min="5" max="5" width="14.5703125" style="1" customWidth="1"/>
    <col min="6" max="7" width="10.7109375" style="1" customWidth="1"/>
    <col min="8" max="8" width="17.42578125" style="1" customWidth="1"/>
    <col min="9" max="9" width="14.5703125" style="1" customWidth="1"/>
    <col min="10" max="10" width="15" style="1" customWidth="1"/>
    <col min="11" max="11" width="14.28515625" style="1" customWidth="1"/>
    <col min="12" max="16384" width="11.42578125" style="1"/>
  </cols>
  <sheetData>
    <row r="1" spans="1:12" ht="15.75">
      <c r="A1" s="1" t="s">
        <v>0</v>
      </c>
      <c r="B1" s="6" t="s">
        <v>72</v>
      </c>
      <c r="C1" s="6"/>
      <c r="D1" s="6"/>
      <c r="E1" s="6"/>
      <c r="F1" s="6"/>
      <c r="G1" s="6"/>
      <c r="H1" s="6"/>
      <c r="I1" s="6"/>
      <c r="J1" s="6"/>
      <c r="K1" s="6"/>
    </row>
    <row r="2" spans="1:12" ht="15.75"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2" ht="18.75" customHeight="1">
      <c r="B3" s="10" t="s">
        <v>73</v>
      </c>
      <c r="C3" s="10"/>
      <c r="D3" s="10"/>
      <c r="E3" s="10"/>
      <c r="F3" s="10"/>
      <c r="G3" s="10"/>
      <c r="H3" s="10"/>
      <c r="I3" s="10"/>
      <c r="J3" s="10"/>
      <c r="K3" s="83"/>
    </row>
    <row r="4" spans="1:12" ht="18.75" customHeight="1">
      <c r="B4" s="11" t="s">
        <v>3</v>
      </c>
      <c r="C4" s="11"/>
      <c r="D4" s="11"/>
      <c r="E4" s="11"/>
      <c r="F4" s="11"/>
      <c r="G4" s="11"/>
      <c r="H4" s="11"/>
      <c r="I4" s="11"/>
      <c r="J4" s="11"/>
      <c r="K4" s="82"/>
    </row>
    <row r="5" spans="1:12" ht="14.25" customHeight="1">
      <c r="B5" s="11" t="s">
        <v>4</v>
      </c>
      <c r="C5" s="11"/>
      <c r="D5" s="11"/>
      <c r="E5" s="11"/>
      <c r="F5" s="11"/>
      <c r="G5" s="11"/>
      <c r="H5" s="11"/>
      <c r="I5" s="11"/>
      <c r="J5" s="11"/>
      <c r="K5" s="8"/>
    </row>
    <row r="6" spans="1:12" ht="18" customHeight="1">
      <c r="B6" s="12" t="s">
        <v>5</v>
      </c>
      <c r="C6" s="13">
        <v>2026</v>
      </c>
      <c r="D6" s="14"/>
      <c r="E6" s="15" t="s">
        <v>6</v>
      </c>
      <c r="F6" s="13">
        <v>2026</v>
      </c>
      <c r="G6" s="14"/>
      <c r="H6" s="15" t="s">
        <v>7</v>
      </c>
      <c r="I6" s="84" t="s">
        <v>8</v>
      </c>
      <c r="J6" s="15" t="s">
        <v>9</v>
      </c>
      <c r="K6" s="85"/>
    </row>
    <row r="7" spans="1:12" ht="31.5" customHeight="1" thickBot="1">
      <c r="B7" s="16"/>
      <c r="C7" s="17" t="s">
        <v>10</v>
      </c>
      <c r="D7" s="17" t="s">
        <v>11</v>
      </c>
      <c r="E7" s="18"/>
      <c r="F7" s="17" t="s">
        <v>10</v>
      </c>
      <c r="G7" s="17" t="s">
        <v>11</v>
      </c>
      <c r="H7" s="18"/>
      <c r="I7" s="86"/>
      <c r="J7" s="18"/>
      <c r="K7" s="85"/>
    </row>
    <row r="8" spans="1:12" ht="18" customHeight="1" thickTop="1">
      <c r="B8" s="87" t="s">
        <v>13</v>
      </c>
      <c r="C8" s="88">
        <f t="shared" ref="C8:H8" si="0">+C9+C19</f>
        <v>20851.8</v>
      </c>
      <c r="D8" s="88">
        <f t="shared" si="0"/>
        <v>18320.899999999998</v>
      </c>
      <c r="E8" s="88">
        <f t="shared" si="0"/>
        <v>39172.699999999997</v>
      </c>
      <c r="F8" s="88">
        <f t="shared" si="0"/>
        <v>20220.608767106613</v>
      </c>
      <c r="G8" s="88">
        <f t="shared" si="0"/>
        <v>21136.271028415722</v>
      </c>
      <c r="H8" s="89">
        <f t="shared" si="0"/>
        <v>41356.879795522334</v>
      </c>
      <c r="I8" s="89">
        <f t="shared" ref="I8:I30" si="1">+E8-H8</f>
        <v>-2184.1797955223374</v>
      </c>
      <c r="J8" s="90">
        <f t="shared" ref="J8:J16" si="2">+E8/H8*100</f>
        <v>94.71870265280792</v>
      </c>
      <c r="K8" s="91"/>
      <c r="L8" s="23"/>
    </row>
    <row r="9" spans="1:12" ht="18" customHeight="1">
      <c r="B9" s="92" t="s">
        <v>74</v>
      </c>
      <c r="C9" s="25">
        <f>+C11+C12+C18</f>
        <v>16009.2</v>
      </c>
      <c r="D9" s="25">
        <f>+D11+D12+D18</f>
        <v>14204.699999999999</v>
      </c>
      <c r="E9" s="25">
        <f>+E10+E12+E18</f>
        <v>30213.899999999998</v>
      </c>
      <c r="F9" s="25">
        <f>+F11+F12+F18</f>
        <v>15544.74165210872</v>
      </c>
      <c r="G9" s="25">
        <f>+G11+G12+G18</f>
        <v>16233.775829638113</v>
      </c>
      <c r="H9" s="93">
        <f>+H11+H12+H18</f>
        <v>31778.517481746832</v>
      </c>
      <c r="I9" s="93">
        <f t="shared" si="1"/>
        <v>-1564.6174817468345</v>
      </c>
      <c r="J9" s="90">
        <f t="shared" si="2"/>
        <v>95.076493160369964</v>
      </c>
      <c r="K9" s="91"/>
      <c r="L9" s="23"/>
    </row>
    <row r="10" spans="1:12" ht="18" customHeight="1">
      <c r="B10" s="94" t="s">
        <v>30</v>
      </c>
      <c r="C10" s="25">
        <f t="shared" ref="C10:H10" si="3">+C11</f>
        <v>13956.3</v>
      </c>
      <c r="D10" s="25">
        <f t="shared" si="3"/>
        <v>12172.9</v>
      </c>
      <c r="E10" s="29">
        <f t="shared" si="3"/>
        <v>26129.199999999997</v>
      </c>
      <c r="F10" s="25">
        <f t="shared" si="3"/>
        <v>13767.560927043203</v>
      </c>
      <c r="G10" s="25">
        <f t="shared" si="3"/>
        <v>14092.018335990517</v>
      </c>
      <c r="H10" s="90">
        <f t="shared" si="3"/>
        <v>27859.57926303372</v>
      </c>
      <c r="I10" s="90">
        <f t="shared" si="1"/>
        <v>-1730.379263033723</v>
      </c>
      <c r="J10" s="90">
        <f t="shared" si="2"/>
        <v>93.788925357786269</v>
      </c>
      <c r="K10" s="91"/>
      <c r="L10" s="23"/>
    </row>
    <row r="11" spans="1:12" ht="18" customHeight="1">
      <c r="B11" s="95" t="s">
        <v>31</v>
      </c>
      <c r="C11" s="96">
        <f>+[1]DGA!F11</f>
        <v>13956.3</v>
      </c>
      <c r="D11" s="96">
        <f>+[1]DGA!G11</f>
        <v>12172.9</v>
      </c>
      <c r="E11" s="97">
        <f>SUM(C11:D11)</f>
        <v>26129.199999999997</v>
      </c>
      <c r="F11" s="96">
        <v>13767.560927043203</v>
      </c>
      <c r="G11" s="96">
        <v>14092.018335990517</v>
      </c>
      <c r="H11" s="98">
        <f>SUM(F11:G11)</f>
        <v>27859.57926303372</v>
      </c>
      <c r="I11" s="98">
        <f t="shared" si="1"/>
        <v>-1730.379263033723</v>
      </c>
      <c r="J11" s="98">
        <f t="shared" si="2"/>
        <v>93.788925357786269</v>
      </c>
      <c r="K11" s="91"/>
      <c r="L11" s="23"/>
    </row>
    <row r="12" spans="1:12" ht="18" customHeight="1">
      <c r="B12" s="38" t="s">
        <v>32</v>
      </c>
      <c r="C12" s="99">
        <f t="shared" ref="C12:H12" si="4">SUM(C13:C17)</f>
        <v>2003.2</v>
      </c>
      <c r="D12" s="99">
        <f t="shared" si="4"/>
        <v>1972.1999999999998</v>
      </c>
      <c r="E12" s="99">
        <f t="shared" si="4"/>
        <v>3975.4</v>
      </c>
      <c r="F12" s="99">
        <f t="shared" si="4"/>
        <v>1713.2582936083827</v>
      </c>
      <c r="G12" s="99">
        <f t="shared" si="4"/>
        <v>2083.6286716169052</v>
      </c>
      <c r="H12" s="100">
        <f t="shared" si="4"/>
        <v>3796.8869652252888</v>
      </c>
      <c r="I12" s="100">
        <f t="shared" si="1"/>
        <v>178.51303477471129</v>
      </c>
      <c r="J12" s="101">
        <f t="shared" si="2"/>
        <v>104.70156305440921</v>
      </c>
      <c r="K12" s="91"/>
      <c r="L12" s="23"/>
    </row>
    <row r="13" spans="1:12" ht="18" customHeight="1">
      <c r="B13" s="102" t="s">
        <v>35</v>
      </c>
      <c r="C13" s="96">
        <f>+[1]DGA!F13</f>
        <v>1506.8</v>
      </c>
      <c r="D13" s="96">
        <f>+[1]DGA!G13</f>
        <v>1317.3</v>
      </c>
      <c r="E13" s="97">
        <f t="shared" ref="E13:E18" si="5">SUM(C13:D13)</f>
        <v>2824.1</v>
      </c>
      <c r="F13" s="96">
        <v>1125.083891990382</v>
      </c>
      <c r="G13" s="96">
        <v>1438.5707432482391</v>
      </c>
      <c r="H13" s="98">
        <f t="shared" ref="H13:H18" si="6">SUM(F13:G13)</f>
        <v>2563.6546352386213</v>
      </c>
      <c r="I13" s="98">
        <f t="shared" si="1"/>
        <v>260.44536476137864</v>
      </c>
      <c r="J13" s="98">
        <f t="shared" si="2"/>
        <v>110.15914394947886</v>
      </c>
      <c r="K13" s="91"/>
      <c r="L13" s="23"/>
    </row>
    <row r="14" spans="1:12" ht="18" customHeight="1">
      <c r="B14" s="102" t="s">
        <v>37</v>
      </c>
      <c r="C14" s="96">
        <f>+[1]DGA!F14</f>
        <v>132.19999999999999</v>
      </c>
      <c r="D14" s="96">
        <f>+[1]DGA!G14</f>
        <v>296.89999999999998</v>
      </c>
      <c r="E14" s="97">
        <f t="shared" si="5"/>
        <v>429.09999999999997</v>
      </c>
      <c r="F14" s="96">
        <v>126.90968260832058</v>
      </c>
      <c r="G14" s="96">
        <v>240.05099058346761</v>
      </c>
      <c r="H14" s="98">
        <f t="shared" si="6"/>
        <v>366.9606731917882</v>
      </c>
      <c r="I14" s="98">
        <f t="shared" si="1"/>
        <v>62.139326808211763</v>
      </c>
      <c r="J14" s="98">
        <f t="shared" si="2"/>
        <v>116.93351123098013</v>
      </c>
      <c r="K14" s="91"/>
      <c r="L14" s="23"/>
    </row>
    <row r="15" spans="1:12" ht="18" customHeight="1">
      <c r="B15" s="102" t="s">
        <v>75</v>
      </c>
      <c r="C15" s="96">
        <f>+[1]DGA!F15</f>
        <v>181</v>
      </c>
      <c r="D15" s="96">
        <f>+[1]DGA!G15</f>
        <v>197.3</v>
      </c>
      <c r="E15" s="97">
        <f t="shared" si="5"/>
        <v>378.3</v>
      </c>
      <c r="F15" s="96">
        <v>285.42960273937524</v>
      </c>
      <c r="G15" s="96">
        <v>253.95974586068488</v>
      </c>
      <c r="H15" s="98">
        <f t="shared" si="6"/>
        <v>539.38934860006009</v>
      </c>
      <c r="I15" s="98">
        <f t="shared" si="1"/>
        <v>-161.08934860006008</v>
      </c>
      <c r="J15" s="98">
        <f t="shared" si="2"/>
        <v>70.134866582339086</v>
      </c>
      <c r="K15" s="91"/>
      <c r="L15" s="23"/>
    </row>
    <row r="16" spans="1:12" ht="22.5" customHeight="1">
      <c r="B16" s="102" t="s">
        <v>76</v>
      </c>
      <c r="C16" s="96">
        <f>+[1]DGA!F16</f>
        <v>183.2</v>
      </c>
      <c r="D16" s="96">
        <f>+[1]DGA!G16</f>
        <v>160.69999999999999</v>
      </c>
      <c r="E16" s="97">
        <f t="shared" si="5"/>
        <v>343.9</v>
      </c>
      <c r="F16" s="96">
        <v>175.83511627030501</v>
      </c>
      <c r="G16" s="96">
        <v>151.04719192451375</v>
      </c>
      <c r="H16" s="98">
        <f t="shared" si="6"/>
        <v>326.88230819481873</v>
      </c>
      <c r="I16" s="98">
        <f t="shared" si="1"/>
        <v>17.017691805181244</v>
      </c>
      <c r="J16" s="98">
        <f t="shared" si="2"/>
        <v>105.20606082940374</v>
      </c>
      <c r="K16" s="91"/>
      <c r="L16" s="23"/>
    </row>
    <row r="17" spans="1:13" ht="17.25" customHeight="1">
      <c r="B17" s="102" t="s">
        <v>27</v>
      </c>
      <c r="C17" s="96">
        <f>+[1]DGA!F17</f>
        <v>0</v>
      </c>
      <c r="D17" s="96">
        <f>+[1]DGA!G17</f>
        <v>0</v>
      </c>
      <c r="E17" s="97">
        <f t="shared" si="5"/>
        <v>0</v>
      </c>
      <c r="F17" s="96">
        <v>0</v>
      </c>
      <c r="G17" s="96">
        <v>0</v>
      </c>
      <c r="H17" s="98">
        <f t="shared" si="6"/>
        <v>0</v>
      </c>
      <c r="I17" s="98">
        <f t="shared" si="1"/>
        <v>0</v>
      </c>
      <c r="J17" s="103">
        <v>0</v>
      </c>
      <c r="K17" s="91"/>
      <c r="L17" s="23"/>
    </row>
    <row r="18" spans="1:13" ht="17.25" customHeight="1">
      <c r="B18" s="104" t="s">
        <v>45</v>
      </c>
      <c r="C18" s="99">
        <f>+[1]DGA!F18</f>
        <v>49.7</v>
      </c>
      <c r="D18" s="99">
        <f>+[1]DGA!G18</f>
        <v>59.6</v>
      </c>
      <c r="E18" s="105">
        <f t="shared" si="5"/>
        <v>109.30000000000001</v>
      </c>
      <c r="F18" s="99">
        <v>63.922431457133996</v>
      </c>
      <c r="G18" s="99">
        <v>58.128822030690436</v>
      </c>
      <c r="H18" s="101">
        <f t="shared" si="6"/>
        <v>122.05125348782443</v>
      </c>
      <c r="I18" s="101">
        <f t="shared" si="1"/>
        <v>-12.751253487824414</v>
      </c>
      <c r="J18" s="101">
        <f t="shared" ref="J18:J24" si="7">+E18/H18*100</f>
        <v>89.552541966235154</v>
      </c>
      <c r="K18" s="91"/>
      <c r="L18" s="23"/>
    </row>
    <row r="19" spans="1:13" ht="18" customHeight="1">
      <c r="B19" s="48" t="s">
        <v>77</v>
      </c>
      <c r="C19" s="99">
        <f t="shared" ref="C19:H19" si="8">+C20+C22</f>
        <v>4842.5999999999995</v>
      </c>
      <c r="D19" s="99">
        <f t="shared" si="8"/>
        <v>4116.2</v>
      </c>
      <c r="E19" s="99">
        <f t="shared" si="8"/>
        <v>8958.7999999999993</v>
      </c>
      <c r="F19" s="99">
        <f t="shared" si="8"/>
        <v>4675.8671149978918</v>
      </c>
      <c r="G19" s="99">
        <f t="shared" si="8"/>
        <v>4902.4951987776103</v>
      </c>
      <c r="H19" s="100">
        <f t="shared" si="8"/>
        <v>9578.3623137755021</v>
      </c>
      <c r="I19" s="100">
        <f t="shared" si="1"/>
        <v>-619.56231377550284</v>
      </c>
      <c r="J19" s="101">
        <f t="shared" si="7"/>
        <v>93.531646710790483</v>
      </c>
      <c r="K19" s="91"/>
      <c r="L19" s="23"/>
    </row>
    <row r="20" spans="1:13" ht="18" customHeight="1">
      <c r="B20" s="94" t="s">
        <v>78</v>
      </c>
      <c r="C20" s="99">
        <f t="shared" ref="C20:H20" si="9">+C21</f>
        <v>4837.3999999999996</v>
      </c>
      <c r="D20" s="99">
        <f t="shared" si="9"/>
        <v>4112.8999999999996</v>
      </c>
      <c r="E20" s="99">
        <f t="shared" si="9"/>
        <v>8950.2999999999993</v>
      </c>
      <c r="F20" s="99">
        <f t="shared" si="9"/>
        <v>4672.1384200952716</v>
      </c>
      <c r="G20" s="99">
        <f t="shared" si="9"/>
        <v>4899.785409694904</v>
      </c>
      <c r="H20" s="100">
        <f t="shared" si="9"/>
        <v>9571.9238297901757</v>
      </c>
      <c r="I20" s="100">
        <f t="shared" si="1"/>
        <v>-621.62382979017639</v>
      </c>
      <c r="J20" s="101">
        <f t="shared" si="7"/>
        <v>93.505758708029717</v>
      </c>
      <c r="K20" s="91"/>
      <c r="L20" s="23"/>
    </row>
    <row r="21" spans="1:13" ht="18" customHeight="1">
      <c r="B21" s="44" t="s">
        <v>79</v>
      </c>
      <c r="C21" s="96">
        <f>+[1]DGA!F21</f>
        <v>4837.3999999999996</v>
      </c>
      <c r="D21" s="96">
        <f>+[1]DGA!G21</f>
        <v>4112.8999999999996</v>
      </c>
      <c r="E21" s="97">
        <f>SUM(C21:D21)</f>
        <v>8950.2999999999993</v>
      </c>
      <c r="F21" s="96">
        <v>4672.1384200952716</v>
      </c>
      <c r="G21" s="96">
        <v>4899.785409694904</v>
      </c>
      <c r="H21" s="98">
        <f>SUM(F21:G21)</f>
        <v>9571.9238297901757</v>
      </c>
      <c r="I21" s="98">
        <f t="shared" si="1"/>
        <v>-621.62382979017639</v>
      </c>
      <c r="J21" s="98">
        <f t="shared" si="7"/>
        <v>93.505758708029717</v>
      </c>
      <c r="K21" s="91"/>
      <c r="L21" s="23"/>
    </row>
    <row r="22" spans="1:13" ht="18" customHeight="1">
      <c r="B22" s="94" t="s">
        <v>80</v>
      </c>
      <c r="C22" s="25">
        <f t="shared" ref="C22:H22" si="10">+C23+C24</f>
        <v>5.2</v>
      </c>
      <c r="D22" s="25">
        <f t="shared" si="10"/>
        <v>3.3</v>
      </c>
      <c r="E22" s="29">
        <f t="shared" si="10"/>
        <v>8.5</v>
      </c>
      <c r="F22" s="25">
        <f t="shared" si="10"/>
        <v>3.728694902620477</v>
      </c>
      <c r="G22" s="25">
        <f t="shared" si="10"/>
        <v>2.7097890827058881</v>
      </c>
      <c r="H22" s="90">
        <f t="shared" si="10"/>
        <v>6.4384839853263651</v>
      </c>
      <c r="I22" s="90">
        <f t="shared" si="1"/>
        <v>2.0615160146736349</v>
      </c>
      <c r="J22" s="101">
        <f t="shared" si="7"/>
        <v>132.0186556240869</v>
      </c>
      <c r="K22" s="91"/>
      <c r="L22" s="23"/>
    </row>
    <row r="23" spans="1:13" ht="18" customHeight="1">
      <c r="B23" s="44" t="s">
        <v>81</v>
      </c>
      <c r="C23" s="33">
        <f>+[1]DGA!F23</f>
        <v>4.5</v>
      </c>
      <c r="D23" s="33">
        <f>+[1]DGA!G23</f>
        <v>2.4</v>
      </c>
      <c r="E23" s="97">
        <f>SUM(C23:D23)</f>
        <v>6.9</v>
      </c>
      <c r="F23" s="33">
        <v>2.920747354003566</v>
      </c>
      <c r="G23" s="33">
        <v>1.6491000738687742</v>
      </c>
      <c r="H23" s="98">
        <f>SUM(F23:G23)</f>
        <v>4.5698474278723404</v>
      </c>
      <c r="I23" s="98">
        <f t="shared" si="1"/>
        <v>2.3301525721276599</v>
      </c>
      <c r="J23" s="98">
        <f t="shared" si="7"/>
        <v>150.98972359373818</v>
      </c>
      <c r="K23" s="91"/>
      <c r="L23" s="23"/>
    </row>
    <row r="24" spans="1:13" ht="18" customHeight="1">
      <c r="B24" s="106" t="s">
        <v>27</v>
      </c>
      <c r="C24" s="33">
        <f>+[1]DGA!F24</f>
        <v>0.7</v>
      </c>
      <c r="D24" s="33">
        <f>+[1]DGA!G24</f>
        <v>0.9</v>
      </c>
      <c r="E24" s="97">
        <f>SUM(C24:D24)</f>
        <v>1.6</v>
      </c>
      <c r="F24" s="33">
        <v>0.80794754861691109</v>
      </c>
      <c r="G24" s="33">
        <v>1.0606890088371137</v>
      </c>
      <c r="H24" s="98">
        <f>SUM(F24:G24)</f>
        <v>1.8686365574540247</v>
      </c>
      <c r="I24" s="98">
        <f t="shared" si="1"/>
        <v>-0.26863655745402459</v>
      </c>
      <c r="J24" s="98">
        <f t="shared" si="7"/>
        <v>85.623926901010876</v>
      </c>
      <c r="K24" s="91"/>
      <c r="L24" s="23"/>
    </row>
    <row r="25" spans="1:13" ht="18" customHeight="1">
      <c r="B25" s="87" t="s">
        <v>82</v>
      </c>
      <c r="C25" s="25">
        <f>+[1]DGA!F25</f>
        <v>0</v>
      </c>
      <c r="D25" s="25">
        <f>+[1]DGA!G25</f>
        <v>0</v>
      </c>
      <c r="E25" s="105">
        <f>SUM(C25:D25)</f>
        <v>0</v>
      </c>
      <c r="F25" s="25">
        <v>0</v>
      </c>
      <c r="G25" s="25">
        <v>0</v>
      </c>
      <c r="H25" s="101">
        <f>SUM(F25:G25)</f>
        <v>0</v>
      </c>
      <c r="I25" s="101">
        <f t="shared" si="1"/>
        <v>0</v>
      </c>
      <c r="J25" s="101">
        <v>0</v>
      </c>
      <c r="K25" s="91"/>
      <c r="L25" s="23"/>
    </row>
    <row r="26" spans="1:13" ht="18" customHeight="1">
      <c r="B26" s="107" t="s">
        <v>83</v>
      </c>
      <c r="C26" s="25">
        <f t="shared" ref="C26:H27" si="11">+C27</f>
        <v>221.5</v>
      </c>
      <c r="D26" s="25">
        <f t="shared" si="11"/>
        <v>114.6</v>
      </c>
      <c r="E26" s="25">
        <f t="shared" si="11"/>
        <v>336.1</v>
      </c>
      <c r="F26" s="25">
        <f t="shared" si="11"/>
        <v>203.70940866446782</v>
      </c>
      <c r="G26" s="25">
        <f t="shared" si="11"/>
        <v>112.02214679931663</v>
      </c>
      <c r="H26" s="93">
        <f t="shared" si="11"/>
        <v>315.73155546378445</v>
      </c>
      <c r="I26" s="93">
        <f t="shared" si="1"/>
        <v>20.368444536215577</v>
      </c>
      <c r="J26" s="101">
        <f>+E26/H26*100</f>
        <v>106.45119063449199</v>
      </c>
      <c r="K26" s="108"/>
      <c r="L26" s="23"/>
    </row>
    <row r="27" spans="1:13" ht="18" customHeight="1">
      <c r="B27" s="109" t="s">
        <v>51</v>
      </c>
      <c r="C27" s="25">
        <f t="shared" si="11"/>
        <v>221.5</v>
      </c>
      <c r="D27" s="25">
        <f t="shared" si="11"/>
        <v>114.6</v>
      </c>
      <c r="E27" s="29">
        <f t="shared" si="11"/>
        <v>336.1</v>
      </c>
      <c r="F27" s="25">
        <f t="shared" si="11"/>
        <v>203.70940866446782</v>
      </c>
      <c r="G27" s="25">
        <f t="shared" si="11"/>
        <v>112.02214679931663</v>
      </c>
      <c r="H27" s="90">
        <f t="shared" si="11"/>
        <v>315.73155546378445</v>
      </c>
      <c r="I27" s="90">
        <f t="shared" si="1"/>
        <v>20.368444536215577</v>
      </c>
      <c r="J27" s="101">
        <f>+E27/H27*100</f>
        <v>106.45119063449199</v>
      </c>
      <c r="K27" s="91"/>
      <c r="L27" s="23"/>
    </row>
    <row r="28" spans="1:13" ht="18" customHeight="1">
      <c r="B28" s="110" t="s">
        <v>53</v>
      </c>
      <c r="C28" s="33">
        <f>+[1]DGA!F28</f>
        <v>221.5</v>
      </c>
      <c r="D28" s="33">
        <f>+[1]DGA!G28</f>
        <v>114.6</v>
      </c>
      <c r="E28" s="97">
        <f>SUM(C28:D28)</f>
        <v>336.1</v>
      </c>
      <c r="F28" s="33">
        <v>203.70940866446782</v>
      </c>
      <c r="G28" s="33">
        <v>112.02214679931663</v>
      </c>
      <c r="H28" s="98">
        <f>SUM(F28:G28)</f>
        <v>315.73155546378445</v>
      </c>
      <c r="I28" s="98">
        <f t="shared" si="1"/>
        <v>20.368444536215577</v>
      </c>
      <c r="J28" s="98">
        <f>+E28/H28*100</f>
        <v>106.45119063449199</v>
      </c>
      <c r="K28" s="68"/>
      <c r="L28" s="23"/>
    </row>
    <row r="29" spans="1:13" ht="18" customHeight="1">
      <c r="B29" s="48" t="s">
        <v>84</v>
      </c>
      <c r="C29" s="25">
        <f>+[1]DGA!F29</f>
        <v>125.3</v>
      </c>
      <c r="D29" s="25">
        <f>+[1]DGA!G29</f>
        <v>0.8</v>
      </c>
      <c r="E29" s="97">
        <f>SUM(C29:D29)</f>
        <v>126.1</v>
      </c>
      <c r="F29" s="25">
        <v>277.02882954223742</v>
      </c>
      <c r="G29" s="25">
        <v>0</v>
      </c>
      <c r="H29" s="101">
        <f>SUM(F29:G29)</f>
        <v>277.02882954223742</v>
      </c>
      <c r="I29" s="101">
        <f t="shared" si="1"/>
        <v>-150.92882954223742</v>
      </c>
      <c r="J29" s="101">
        <f>+E29/H29*100</f>
        <v>45.51872821625377</v>
      </c>
      <c r="K29" s="68"/>
      <c r="L29" s="23"/>
    </row>
    <row r="30" spans="1:13" ht="20.25" customHeight="1" thickBot="1">
      <c r="B30" s="60" t="s">
        <v>85</v>
      </c>
      <c r="C30" s="61">
        <f t="shared" ref="C30:H30" si="12">+C8+C25+C26+C29</f>
        <v>21198.6</v>
      </c>
      <c r="D30" s="61">
        <f t="shared" si="12"/>
        <v>18436.299999999996</v>
      </c>
      <c r="E30" s="61">
        <f t="shared" si="12"/>
        <v>39634.899999999994</v>
      </c>
      <c r="F30" s="61">
        <f t="shared" si="12"/>
        <v>20701.347005313317</v>
      </c>
      <c r="G30" s="61">
        <f t="shared" si="12"/>
        <v>21248.29317521504</v>
      </c>
      <c r="H30" s="111">
        <f t="shared" si="12"/>
        <v>41949.640180528353</v>
      </c>
      <c r="I30" s="111">
        <f t="shared" si="1"/>
        <v>-2314.7401805283589</v>
      </c>
      <c r="J30" s="112">
        <f>+E30/H30*100</f>
        <v>94.482097651929848</v>
      </c>
      <c r="K30" s="113"/>
      <c r="L30" s="114"/>
      <c r="M30" s="23"/>
    </row>
    <row r="31" spans="1:13" ht="18" customHeight="1" thickTop="1">
      <c r="A31" s="115"/>
      <c r="B31" s="63" t="s">
        <v>67</v>
      </c>
      <c r="C31" s="64"/>
      <c r="D31" s="64"/>
      <c r="E31" s="64"/>
      <c r="F31" s="64"/>
      <c r="G31" s="64"/>
      <c r="H31" s="116"/>
      <c r="I31" s="64"/>
      <c r="J31" s="64"/>
      <c r="K31" s="75"/>
    </row>
    <row r="32" spans="1:13">
      <c r="B32" s="67" t="s">
        <v>68</v>
      </c>
      <c r="C32" s="68"/>
      <c r="D32" s="68"/>
      <c r="E32" s="68"/>
      <c r="F32" s="68"/>
      <c r="G32" s="68"/>
      <c r="H32" s="68"/>
      <c r="I32" s="68"/>
      <c r="J32" s="68"/>
      <c r="K32" s="75"/>
    </row>
    <row r="33" spans="2:11" ht="18" customHeight="1">
      <c r="B33" s="71" t="s">
        <v>86</v>
      </c>
      <c r="C33" s="68"/>
      <c r="D33" s="68"/>
      <c r="E33" s="68"/>
      <c r="F33" s="68"/>
      <c r="G33" s="68"/>
      <c r="H33" s="68"/>
      <c r="I33" s="117"/>
      <c r="J33" s="68"/>
      <c r="K33" s="75"/>
    </row>
    <row r="34" spans="2:11" ht="12" customHeight="1">
      <c r="B34" s="71" t="s">
        <v>87</v>
      </c>
      <c r="C34" s="75"/>
      <c r="D34" s="75"/>
      <c r="E34" s="75"/>
      <c r="F34" s="68"/>
      <c r="G34" s="68"/>
      <c r="H34" s="75"/>
      <c r="I34" s="75"/>
      <c r="J34" s="75"/>
      <c r="K34" s="75"/>
    </row>
    <row r="35" spans="2:11" ht="15.75" customHeight="1">
      <c r="B35" s="74" t="s">
        <v>71</v>
      </c>
      <c r="C35" s="75"/>
      <c r="D35" s="75"/>
      <c r="E35" s="75"/>
      <c r="F35" s="73"/>
      <c r="G35" s="73"/>
      <c r="H35" s="68"/>
      <c r="I35" s="68"/>
      <c r="J35" s="75"/>
      <c r="K35" s="75"/>
    </row>
    <row r="36" spans="2:11">
      <c r="B36" s="75"/>
      <c r="C36" s="75"/>
      <c r="D36" s="75"/>
      <c r="E36" s="75"/>
      <c r="F36" s="73"/>
      <c r="G36" s="73"/>
      <c r="H36" s="75"/>
      <c r="I36" s="75"/>
      <c r="J36" s="75"/>
      <c r="K36" s="75"/>
    </row>
    <row r="37" spans="2:11">
      <c r="B37" s="75"/>
      <c r="C37" s="118"/>
      <c r="D37" s="118"/>
      <c r="E37" s="118"/>
      <c r="F37" s="75"/>
      <c r="G37" s="75"/>
      <c r="H37" s="75"/>
      <c r="I37" s="75"/>
      <c r="J37" s="75"/>
      <c r="K37" s="75"/>
    </row>
    <row r="38" spans="2:11"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2:11">
      <c r="B39" s="85"/>
      <c r="C39" s="75"/>
      <c r="D39" s="75"/>
      <c r="E39" s="75"/>
      <c r="F39" s="75"/>
      <c r="G39" s="75"/>
      <c r="H39" s="75"/>
      <c r="I39" s="75"/>
      <c r="J39" s="75"/>
      <c r="K39" s="75"/>
    </row>
    <row r="40" spans="2:11">
      <c r="B40" s="85"/>
      <c r="C40" s="75"/>
      <c r="D40" s="75"/>
      <c r="E40" s="75"/>
      <c r="F40" s="75"/>
      <c r="G40" s="75"/>
      <c r="H40" s="75"/>
      <c r="I40" s="75"/>
      <c r="J40" s="75"/>
      <c r="K40" s="75"/>
    </row>
    <row r="41" spans="2:11">
      <c r="B41" s="75"/>
      <c r="C41" s="75"/>
      <c r="D41" s="75"/>
      <c r="E41" s="75"/>
      <c r="F41" s="75"/>
      <c r="G41" s="75"/>
      <c r="H41" s="75"/>
      <c r="I41" s="75"/>
      <c r="J41" s="75"/>
      <c r="K41" s="75"/>
    </row>
    <row r="42" spans="2:11"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2:11"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2:11">
      <c r="B44" s="75"/>
      <c r="C44" s="75"/>
      <c r="D44" s="75"/>
      <c r="E44" s="75"/>
      <c r="F44" s="75"/>
      <c r="G44" s="75"/>
      <c r="H44" s="75"/>
      <c r="I44" s="75"/>
      <c r="J44" s="75"/>
      <c r="K44" s="75"/>
    </row>
    <row r="45" spans="2:11">
      <c r="B45" s="75"/>
      <c r="C45" s="75"/>
      <c r="D45" s="75"/>
      <c r="E45" s="75"/>
      <c r="F45" s="75"/>
      <c r="G45" s="75"/>
      <c r="H45" s="75"/>
      <c r="I45" s="75"/>
      <c r="J45" s="75"/>
      <c r="K45" s="75"/>
    </row>
    <row r="46" spans="2:11">
      <c r="B46" s="75"/>
      <c r="C46" s="75"/>
      <c r="D46" s="75"/>
      <c r="E46" s="75"/>
      <c r="F46" s="75"/>
      <c r="G46" s="75"/>
      <c r="H46" s="75"/>
      <c r="I46" s="75"/>
      <c r="J46" s="75"/>
      <c r="K46" s="75"/>
    </row>
    <row r="47" spans="2:11">
      <c r="B47" s="75"/>
      <c r="C47" s="75"/>
      <c r="D47" s="75"/>
      <c r="E47" s="75"/>
      <c r="F47" s="75"/>
      <c r="G47" s="75"/>
      <c r="H47" s="75"/>
      <c r="I47" s="75"/>
      <c r="J47" s="75"/>
      <c r="K47" s="75"/>
    </row>
    <row r="48" spans="2:11">
      <c r="B48" s="75"/>
      <c r="C48" s="75"/>
      <c r="D48" s="75"/>
      <c r="E48" s="75"/>
      <c r="F48" s="75"/>
      <c r="G48" s="75"/>
      <c r="H48" s="75"/>
      <c r="I48" s="75"/>
      <c r="J48" s="75"/>
      <c r="K48" s="75"/>
    </row>
    <row r="49" spans="2:11">
      <c r="B49" s="75"/>
      <c r="C49" s="75"/>
      <c r="D49" s="75"/>
      <c r="E49" s="75"/>
      <c r="F49" s="75"/>
      <c r="G49" s="75"/>
      <c r="H49" s="75"/>
      <c r="I49" s="75"/>
      <c r="J49" s="75"/>
      <c r="K49" s="75"/>
    </row>
    <row r="50" spans="2:11">
      <c r="B50" s="75"/>
      <c r="C50" s="75"/>
      <c r="D50" s="75"/>
      <c r="E50" s="75"/>
      <c r="F50" s="75"/>
      <c r="G50" s="75"/>
      <c r="H50" s="75"/>
      <c r="I50" s="75"/>
      <c r="J50" s="75"/>
      <c r="K50" s="75"/>
    </row>
    <row r="51" spans="2:11"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2:11"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2:11"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2:11">
      <c r="B54" s="75"/>
      <c r="C54" s="75"/>
      <c r="D54" s="75"/>
      <c r="E54" s="75"/>
      <c r="F54" s="75"/>
      <c r="G54" s="75"/>
      <c r="H54" s="75"/>
      <c r="I54" s="75"/>
      <c r="J54" s="75"/>
      <c r="K54" s="75"/>
    </row>
    <row r="55" spans="2:11">
      <c r="B55" s="75"/>
      <c r="C55" s="75"/>
      <c r="D55" s="75"/>
      <c r="E55" s="75"/>
      <c r="F55" s="75"/>
      <c r="G55" s="75"/>
      <c r="H55" s="75"/>
      <c r="I55" s="75"/>
      <c r="J55" s="75"/>
      <c r="K55" s="75"/>
    </row>
    <row r="56" spans="2:11">
      <c r="B56" s="75"/>
      <c r="C56" s="75"/>
      <c r="D56" s="75"/>
      <c r="E56" s="75"/>
      <c r="F56" s="75"/>
      <c r="G56" s="75"/>
      <c r="H56" s="75"/>
      <c r="I56" s="75"/>
      <c r="J56" s="75"/>
      <c r="K56" s="75"/>
    </row>
    <row r="57" spans="2:11">
      <c r="B57" s="75"/>
      <c r="C57" s="75"/>
      <c r="D57" s="75"/>
      <c r="E57" s="75"/>
      <c r="F57" s="75"/>
      <c r="G57" s="75"/>
      <c r="H57" s="75"/>
      <c r="I57" s="75"/>
      <c r="J57" s="75"/>
      <c r="K57" s="75"/>
    </row>
    <row r="58" spans="2:11">
      <c r="B58" s="75"/>
      <c r="C58" s="75"/>
      <c r="D58" s="75"/>
      <c r="E58" s="75"/>
      <c r="F58" s="75"/>
      <c r="G58" s="75"/>
      <c r="H58" s="75"/>
      <c r="I58" s="75"/>
      <c r="J58" s="75"/>
      <c r="K58" s="75"/>
    </row>
    <row r="59" spans="2:11">
      <c r="B59" s="75"/>
      <c r="C59" s="75"/>
      <c r="D59" s="75"/>
      <c r="E59" s="75"/>
      <c r="F59" s="75"/>
      <c r="G59" s="75"/>
      <c r="H59" s="75"/>
      <c r="I59" s="75"/>
      <c r="J59" s="75"/>
      <c r="K59" s="75"/>
    </row>
    <row r="60" spans="2:11"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2:11">
      <c r="B61" s="75"/>
      <c r="C61" s="75"/>
      <c r="D61" s="75"/>
      <c r="E61" s="75"/>
      <c r="F61" s="75"/>
      <c r="G61" s="75"/>
      <c r="H61" s="75"/>
      <c r="I61" s="75"/>
      <c r="J61" s="75"/>
      <c r="K61" s="75"/>
    </row>
    <row r="62" spans="2:11"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2:11"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2:11"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2:11"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2:11"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2:11">
      <c r="B67" s="75"/>
      <c r="C67" s="75"/>
      <c r="D67" s="75"/>
      <c r="E67" s="75"/>
      <c r="F67" s="75"/>
      <c r="G67" s="75"/>
      <c r="H67" s="75"/>
      <c r="I67" s="75"/>
      <c r="J67" s="75"/>
      <c r="K67" s="75"/>
    </row>
    <row r="68" spans="2:11">
      <c r="B68" s="75"/>
      <c r="C68" s="75"/>
      <c r="D68" s="75"/>
      <c r="E68" s="75"/>
      <c r="F68" s="75"/>
      <c r="G68" s="75"/>
      <c r="H68" s="75"/>
      <c r="I68" s="75"/>
      <c r="J68" s="75"/>
      <c r="K68" s="75"/>
    </row>
    <row r="69" spans="2:11">
      <c r="B69" s="75"/>
      <c r="C69" s="75"/>
      <c r="D69" s="75"/>
      <c r="E69" s="75"/>
      <c r="F69" s="75"/>
      <c r="G69" s="75"/>
      <c r="H69" s="75"/>
      <c r="I69" s="75"/>
      <c r="J69" s="75"/>
      <c r="K69" s="75"/>
    </row>
    <row r="70" spans="2:11">
      <c r="B70" s="75"/>
      <c r="C70" s="75"/>
      <c r="D70" s="75"/>
      <c r="E70" s="75"/>
      <c r="F70" s="75"/>
      <c r="G70" s="75"/>
      <c r="H70" s="75"/>
      <c r="I70" s="75"/>
      <c r="J70" s="75"/>
      <c r="K70" s="75"/>
    </row>
    <row r="71" spans="2:11">
      <c r="B71" s="75"/>
      <c r="C71" s="75"/>
      <c r="D71" s="75"/>
      <c r="E71" s="75"/>
      <c r="F71" s="75"/>
      <c r="G71" s="75"/>
      <c r="H71" s="75"/>
      <c r="I71" s="75"/>
      <c r="J71" s="75"/>
      <c r="K71" s="75"/>
    </row>
    <row r="72" spans="2:11">
      <c r="B72" s="75"/>
      <c r="C72" s="75"/>
      <c r="D72" s="75"/>
      <c r="E72" s="75"/>
      <c r="F72" s="75"/>
      <c r="G72" s="75"/>
      <c r="H72" s="75"/>
      <c r="I72" s="75"/>
      <c r="J72" s="75"/>
      <c r="K72" s="75"/>
    </row>
    <row r="73" spans="2:11">
      <c r="B73" s="75"/>
      <c r="C73" s="75"/>
      <c r="D73" s="75"/>
      <c r="E73" s="75"/>
      <c r="F73" s="75"/>
      <c r="G73" s="75"/>
      <c r="H73" s="75"/>
      <c r="I73" s="75"/>
      <c r="J73" s="75"/>
      <c r="K73" s="75"/>
    </row>
    <row r="74" spans="2:11">
      <c r="B74" s="75"/>
      <c r="C74" s="75"/>
      <c r="D74" s="75"/>
      <c r="E74" s="75"/>
      <c r="F74" s="75"/>
      <c r="G74" s="75"/>
      <c r="H74" s="75"/>
      <c r="I74" s="75"/>
      <c r="J74" s="75"/>
      <c r="K74" s="75"/>
    </row>
    <row r="75" spans="2:11">
      <c r="B75" s="75"/>
      <c r="C75" s="75"/>
      <c r="D75" s="75"/>
      <c r="E75" s="75"/>
      <c r="F75" s="75"/>
      <c r="G75" s="75"/>
      <c r="H75" s="75"/>
      <c r="I75" s="75"/>
      <c r="J75" s="75"/>
      <c r="K75" s="75"/>
    </row>
    <row r="76" spans="2:11">
      <c r="B76" s="75"/>
      <c r="C76" s="75"/>
      <c r="D76" s="75"/>
      <c r="E76" s="75"/>
      <c r="F76" s="75"/>
      <c r="G76" s="75"/>
      <c r="H76" s="75"/>
      <c r="I76" s="75"/>
      <c r="J76" s="75"/>
      <c r="K76" s="75"/>
    </row>
    <row r="77" spans="2:11">
      <c r="B77" s="75"/>
      <c r="C77" s="75"/>
      <c r="D77" s="75"/>
      <c r="E77" s="75"/>
      <c r="F77" s="75"/>
      <c r="G77" s="75"/>
      <c r="H77" s="75"/>
      <c r="I77" s="75"/>
      <c r="J77" s="75"/>
      <c r="K77" s="75"/>
    </row>
    <row r="78" spans="2:11">
      <c r="B78" s="75"/>
      <c r="C78" s="75"/>
      <c r="D78" s="75"/>
      <c r="E78" s="75"/>
      <c r="F78" s="75"/>
      <c r="G78" s="75"/>
      <c r="H78" s="75"/>
      <c r="I78" s="75"/>
      <c r="J78" s="75"/>
      <c r="K78" s="75"/>
    </row>
    <row r="79" spans="2:11"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2:11">
      <c r="B80" s="75"/>
      <c r="C80" s="75"/>
      <c r="D80" s="75"/>
      <c r="E80" s="75"/>
      <c r="F80" s="75"/>
      <c r="G80" s="75"/>
      <c r="H80" s="75"/>
      <c r="I80" s="75"/>
      <c r="J80" s="75"/>
      <c r="K80" s="75"/>
    </row>
    <row r="81" spans="2:11">
      <c r="B81" s="75"/>
      <c r="C81" s="75"/>
      <c r="D81" s="75"/>
      <c r="E81" s="75"/>
      <c r="F81" s="75"/>
      <c r="G81" s="75"/>
      <c r="H81" s="75"/>
      <c r="I81" s="75"/>
      <c r="J81" s="75"/>
      <c r="K81" s="75"/>
    </row>
    <row r="82" spans="2:11">
      <c r="B82" s="75"/>
      <c r="C82" s="75"/>
      <c r="D82" s="75"/>
      <c r="E82" s="75"/>
      <c r="F82" s="75"/>
      <c r="G82" s="75"/>
      <c r="H82" s="75"/>
      <c r="I82" s="75"/>
      <c r="J82" s="75"/>
      <c r="K82" s="75"/>
    </row>
    <row r="83" spans="2:11">
      <c r="B83" s="75"/>
      <c r="C83" s="75"/>
      <c r="D83" s="75"/>
      <c r="E83" s="75"/>
      <c r="F83" s="75"/>
      <c r="G83" s="75"/>
      <c r="H83" s="75"/>
      <c r="I83" s="75"/>
      <c r="J83" s="75"/>
      <c r="K83" s="75"/>
    </row>
    <row r="84" spans="2:11">
      <c r="B84" s="75"/>
      <c r="C84" s="75"/>
      <c r="D84" s="75"/>
      <c r="E84" s="75"/>
      <c r="F84" s="75"/>
      <c r="G84" s="75"/>
      <c r="H84" s="75"/>
      <c r="I84" s="75"/>
      <c r="J84" s="75"/>
      <c r="K84" s="75"/>
    </row>
    <row r="85" spans="2:11">
      <c r="B85" s="75"/>
      <c r="C85" s="75"/>
      <c r="D85" s="75"/>
      <c r="E85" s="75"/>
      <c r="F85" s="75"/>
      <c r="G85" s="75"/>
      <c r="H85" s="75"/>
      <c r="I85" s="75"/>
      <c r="J85" s="75"/>
      <c r="K85" s="75"/>
    </row>
    <row r="86" spans="2:11">
      <c r="B86" s="75"/>
      <c r="C86" s="75"/>
      <c r="D86" s="75"/>
      <c r="E86" s="75"/>
      <c r="F86" s="75"/>
      <c r="G86" s="75"/>
      <c r="H86" s="75"/>
      <c r="I86" s="75"/>
      <c r="J86" s="75"/>
      <c r="K86" s="75"/>
    </row>
    <row r="87" spans="2:11">
      <c r="B87" s="75"/>
      <c r="C87" s="75"/>
      <c r="D87" s="75"/>
      <c r="E87" s="75"/>
      <c r="F87" s="75"/>
      <c r="G87" s="75"/>
      <c r="H87" s="75"/>
      <c r="I87" s="75"/>
      <c r="J87" s="75"/>
      <c r="K87" s="75"/>
    </row>
    <row r="88" spans="2:11">
      <c r="B88" s="75"/>
      <c r="C88" s="75"/>
      <c r="D88" s="75"/>
      <c r="E88" s="75"/>
      <c r="F88" s="75"/>
      <c r="G88" s="75"/>
      <c r="H88" s="75"/>
      <c r="I88" s="75"/>
      <c r="J88" s="75"/>
      <c r="K88" s="75"/>
    </row>
    <row r="89" spans="2:11">
      <c r="B89" s="75"/>
      <c r="C89" s="75"/>
      <c r="D89" s="75"/>
      <c r="E89" s="75"/>
      <c r="F89" s="75"/>
      <c r="G89" s="75"/>
      <c r="H89" s="75"/>
      <c r="I89" s="75"/>
      <c r="J89" s="75"/>
      <c r="K89" s="75"/>
    </row>
    <row r="90" spans="2:11">
      <c r="B90" s="75"/>
      <c r="C90" s="75"/>
      <c r="D90" s="75"/>
      <c r="E90" s="75"/>
      <c r="F90" s="75"/>
      <c r="G90" s="75"/>
      <c r="H90" s="75"/>
      <c r="I90" s="75"/>
      <c r="J90" s="75"/>
      <c r="K90" s="75"/>
    </row>
    <row r="91" spans="2:11">
      <c r="B91" s="75"/>
      <c r="C91" s="75"/>
      <c r="D91" s="75"/>
      <c r="E91" s="75"/>
      <c r="F91" s="75"/>
      <c r="G91" s="75"/>
      <c r="H91" s="75"/>
      <c r="I91" s="75"/>
      <c r="J91" s="75"/>
      <c r="K91" s="75"/>
    </row>
    <row r="92" spans="2:11">
      <c r="B92" s="75"/>
      <c r="C92" s="75"/>
      <c r="D92" s="75"/>
      <c r="E92" s="75"/>
      <c r="F92" s="75"/>
      <c r="G92" s="75"/>
      <c r="H92" s="75"/>
      <c r="I92" s="75"/>
      <c r="J92" s="75"/>
      <c r="K92" s="75"/>
    </row>
    <row r="93" spans="2:11">
      <c r="B93" s="75"/>
      <c r="C93" s="75"/>
      <c r="D93" s="75"/>
      <c r="E93" s="75"/>
      <c r="F93" s="75"/>
      <c r="G93" s="75"/>
      <c r="H93" s="75"/>
      <c r="I93" s="75"/>
      <c r="J93" s="75"/>
      <c r="K93" s="75"/>
    </row>
    <row r="94" spans="2:11">
      <c r="B94" s="75"/>
      <c r="C94" s="75"/>
      <c r="D94" s="75"/>
      <c r="E94" s="75"/>
      <c r="F94" s="75"/>
      <c r="G94" s="75"/>
      <c r="H94" s="75"/>
      <c r="I94" s="75"/>
      <c r="J94" s="75"/>
      <c r="K94" s="75"/>
    </row>
    <row r="95" spans="2:11">
      <c r="B95" s="75"/>
      <c r="C95" s="75"/>
      <c r="D95" s="75"/>
      <c r="E95" s="75"/>
      <c r="F95" s="75"/>
      <c r="G95" s="75"/>
      <c r="H95" s="75"/>
      <c r="I95" s="75"/>
      <c r="J95" s="75"/>
      <c r="K95" s="75"/>
    </row>
    <row r="96" spans="2:11">
      <c r="B96" s="75"/>
      <c r="C96" s="75"/>
      <c r="D96" s="75"/>
      <c r="E96" s="75"/>
      <c r="F96" s="75"/>
      <c r="G96" s="75"/>
      <c r="H96" s="75"/>
      <c r="I96" s="75"/>
      <c r="J96" s="75"/>
      <c r="K96" s="75"/>
    </row>
    <row r="97" spans="2:11">
      <c r="B97" s="75"/>
      <c r="C97" s="75"/>
      <c r="D97" s="75"/>
      <c r="E97" s="75"/>
      <c r="F97" s="75"/>
      <c r="G97" s="75"/>
      <c r="H97" s="75"/>
      <c r="I97" s="75"/>
      <c r="J97" s="75"/>
      <c r="K97" s="75"/>
    </row>
    <row r="98" spans="2:11">
      <c r="B98" s="75"/>
      <c r="C98" s="75"/>
      <c r="D98" s="75"/>
      <c r="E98" s="75"/>
      <c r="F98" s="75"/>
      <c r="G98" s="75"/>
      <c r="H98" s="75"/>
      <c r="I98" s="75"/>
      <c r="J98" s="75"/>
      <c r="K98" s="75"/>
    </row>
    <row r="99" spans="2:11">
      <c r="B99" s="75"/>
      <c r="C99" s="75"/>
      <c r="D99" s="75"/>
      <c r="E99" s="75"/>
      <c r="F99" s="75"/>
      <c r="G99" s="75"/>
      <c r="H99" s="75"/>
      <c r="I99" s="75"/>
      <c r="J99" s="75"/>
      <c r="K99" s="75"/>
    </row>
    <row r="100" spans="2:11">
      <c r="B100" s="75"/>
      <c r="C100" s="75"/>
      <c r="D100" s="75"/>
      <c r="E100" s="75"/>
      <c r="F100" s="75"/>
      <c r="G100" s="75"/>
      <c r="H100" s="75"/>
      <c r="I100" s="75"/>
      <c r="J100" s="75"/>
      <c r="K100" s="75"/>
    </row>
    <row r="101" spans="2:11">
      <c r="B101" s="75"/>
      <c r="C101" s="75"/>
      <c r="D101" s="75"/>
      <c r="E101" s="75"/>
      <c r="F101" s="75"/>
      <c r="G101" s="75"/>
      <c r="H101" s="75"/>
      <c r="I101" s="75"/>
      <c r="J101" s="75"/>
      <c r="K101" s="75"/>
    </row>
    <row r="102" spans="2:11">
      <c r="B102" s="75"/>
      <c r="C102" s="75"/>
      <c r="D102" s="75"/>
      <c r="E102" s="75"/>
      <c r="F102" s="75"/>
      <c r="G102" s="75"/>
      <c r="H102" s="75"/>
      <c r="I102" s="75"/>
      <c r="J102" s="75"/>
      <c r="K102" s="75"/>
    </row>
    <row r="103" spans="2:11">
      <c r="B103" s="75"/>
      <c r="C103" s="75"/>
      <c r="D103" s="75"/>
      <c r="E103" s="75"/>
      <c r="F103" s="75"/>
      <c r="G103" s="75"/>
      <c r="H103" s="75"/>
      <c r="I103" s="75"/>
      <c r="J103" s="75"/>
      <c r="K103" s="75"/>
    </row>
    <row r="104" spans="2:11">
      <c r="B104" s="75"/>
      <c r="C104" s="75"/>
      <c r="D104" s="75"/>
      <c r="E104" s="75"/>
      <c r="F104" s="75"/>
      <c r="G104" s="75"/>
      <c r="H104" s="75"/>
      <c r="I104" s="75"/>
      <c r="J104" s="75"/>
      <c r="K104" s="75"/>
    </row>
    <row r="105" spans="2:11">
      <c r="B105" s="75"/>
      <c r="C105" s="75"/>
      <c r="D105" s="75"/>
      <c r="E105" s="75"/>
      <c r="F105" s="75"/>
      <c r="G105" s="75"/>
      <c r="H105" s="75"/>
      <c r="I105" s="75"/>
      <c r="J105" s="75"/>
      <c r="K105" s="75"/>
    </row>
    <row r="106" spans="2:11">
      <c r="B106" s="75"/>
      <c r="C106" s="75"/>
      <c r="D106" s="75"/>
      <c r="E106" s="75"/>
      <c r="F106" s="75"/>
      <c r="G106" s="75"/>
      <c r="H106" s="75"/>
      <c r="I106" s="75"/>
      <c r="J106" s="75"/>
      <c r="K106" s="75"/>
    </row>
    <row r="107" spans="2:11">
      <c r="B107" s="75"/>
      <c r="C107" s="75"/>
      <c r="D107" s="75"/>
      <c r="E107" s="75"/>
      <c r="F107" s="75"/>
      <c r="G107" s="75"/>
      <c r="H107" s="75"/>
      <c r="I107" s="75"/>
      <c r="J107" s="75"/>
      <c r="K107" s="75"/>
    </row>
    <row r="108" spans="2:11">
      <c r="B108" s="75"/>
      <c r="C108" s="75"/>
      <c r="D108" s="75"/>
      <c r="E108" s="75"/>
      <c r="F108" s="75"/>
      <c r="G108" s="75"/>
      <c r="H108" s="75"/>
      <c r="I108" s="75"/>
      <c r="J108" s="75"/>
      <c r="K108" s="75"/>
    </row>
    <row r="109" spans="2:11">
      <c r="B109" s="75"/>
      <c r="C109" s="75"/>
      <c r="D109" s="75"/>
      <c r="E109" s="75"/>
      <c r="F109" s="75"/>
      <c r="G109" s="75"/>
      <c r="H109" s="75"/>
      <c r="I109" s="75"/>
      <c r="J109" s="75"/>
      <c r="K109" s="75"/>
    </row>
    <row r="110" spans="2:11">
      <c r="B110" s="75"/>
      <c r="C110" s="75"/>
      <c r="D110" s="75"/>
      <c r="E110" s="75"/>
      <c r="F110" s="75"/>
      <c r="G110" s="75"/>
      <c r="H110" s="75"/>
      <c r="I110" s="75"/>
      <c r="J110" s="75"/>
      <c r="K110" s="75"/>
    </row>
    <row r="111" spans="2:11">
      <c r="B111" s="75"/>
      <c r="C111" s="75"/>
      <c r="D111" s="75"/>
      <c r="E111" s="75"/>
      <c r="F111" s="75"/>
      <c r="G111" s="75"/>
      <c r="H111" s="75"/>
      <c r="I111" s="75"/>
      <c r="J111" s="75"/>
      <c r="K111" s="75"/>
    </row>
    <row r="112" spans="2:11">
      <c r="B112" s="75"/>
      <c r="C112" s="75"/>
      <c r="D112" s="75"/>
      <c r="E112" s="75"/>
      <c r="F112" s="75"/>
      <c r="G112" s="75"/>
      <c r="H112" s="75"/>
      <c r="I112" s="75"/>
      <c r="J112" s="75"/>
      <c r="K112" s="75"/>
    </row>
    <row r="113" spans="2:11">
      <c r="B113" s="75"/>
      <c r="C113" s="75"/>
      <c r="D113" s="75"/>
      <c r="E113" s="75"/>
      <c r="F113" s="75"/>
      <c r="G113" s="75"/>
      <c r="H113" s="75"/>
      <c r="I113" s="75"/>
      <c r="J113" s="75"/>
      <c r="K113" s="75"/>
    </row>
    <row r="114" spans="2:11">
      <c r="B114" s="75"/>
      <c r="C114" s="75"/>
      <c r="D114" s="75"/>
      <c r="E114" s="75"/>
      <c r="F114" s="75"/>
      <c r="G114" s="75"/>
      <c r="H114" s="75"/>
      <c r="I114" s="75"/>
      <c r="J114" s="75"/>
      <c r="K114" s="75"/>
    </row>
    <row r="115" spans="2:11">
      <c r="B115" s="75"/>
      <c r="C115" s="75"/>
      <c r="D115" s="75"/>
      <c r="E115" s="75"/>
      <c r="F115" s="75"/>
      <c r="G115" s="75"/>
      <c r="H115" s="75"/>
      <c r="I115" s="75"/>
      <c r="J115" s="75"/>
      <c r="K115" s="75"/>
    </row>
    <row r="116" spans="2:11">
      <c r="B116" s="75"/>
      <c r="C116" s="75"/>
      <c r="D116" s="75"/>
      <c r="E116" s="75"/>
      <c r="F116" s="75"/>
      <c r="G116" s="75"/>
      <c r="H116" s="75"/>
      <c r="I116" s="75"/>
      <c r="J116" s="75"/>
      <c r="K116" s="75"/>
    </row>
    <row r="117" spans="2:11">
      <c r="B117" s="75"/>
      <c r="C117" s="75"/>
      <c r="D117" s="75"/>
      <c r="E117" s="75"/>
      <c r="F117" s="75"/>
      <c r="G117" s="75"/>
      <c r="H117" s="75"/>
      <c r="I117" s="75"/>
      <c r="J117" s="75"/>
      <c r="K117" s="75"/>
    </row>
    <row r="118" spans="2:11">
      <c r="B118" s="75"/>
      <c r="C118" s="75"/>
      <c r="D118" s="75"/>
      <c r="E118" s="75"/>
      <c r="F118" s="75"/>
      <c r="G118" s="75"/>
      <c r="H118" s="75"/>
      <c r="I118" s="75"/>
      <c r="J118" s="75"/>
      <c r="K118" s="75"/>
    </row>
    <row r="119" spans="2:11">
      <c r="B119" s="75"/>
      <c r="C119" s="75"/>
      <c r="D119" s="75"/>
      <c r="E119" s="75"/>
      <c r="F119" s="75"/>
      <c r="G119" s="75"/>
      <c r="H119" s="75"/>
      <c r="I119" s="75"/>
      <c r="J119" s="75"/>
      <c r="K119" s="75"/>
    </row>
    <row r="120" spans="2:11">
      <c r="B120" s="75"/>
      <c r="C120" s="75"/>
      <c r="D120" s="75"/>
      <c r="E120" s="75"/>
      <c r="F120" s="75"/>
      <c r="G120" s="75"/>
      <c r="H120" s="75"/>
      <c r="I120" s="75"/>
      <c r="J120" s="75"/>
      <c r="K120" s="75"/>
    </row>
    <row r="121" spans="2:11">
      <c r="B121" s="75"/>
      <c r="C121" s="75"/>
      <c r="D121" s="75"/>
      <c r="E121" s="75"/>
      <c r="F121" s="75"/>
      <c r="G121" s="75"/>
      <c r="H121" s="75"/>
      <c r="I121" s="75"/>
      <c r="J121" s="75"/>
      <c r="K121" s="75"/>
    </row>
    <row r="122" spans="2:11">
      <c r="B122" s="75"/>
      <c r="C122" s="75"/>
      <c r="D122" s="75"/>
      <c r="E122" s="75"/>
      <c r="F122" s="75"/>
      <c r="G122" s="75"/>
      <c r="H122" s="75"/>
      <c r="I122" s="75"/>
      <c r="J122" s="75"/>
      <c r="K122" s="75"/>
    </row>
    <row r="123" spans="2:11">
      <c r="B123" s="75"/>
      <c r="C123" s="75"/>
      <c r="D123" s="75"/>
      <c r="E123" s="75"/>
      <c r="F123" s="75"/>
      <c r="G123" s="75"/>
      <c r="H123" s="75"/>
      <c r="I123" s="75"/>
      <c r="J123" s="75"/>
      <c r="K123" s="75"/>
    </row>
    <row r="124" spans="2:11">
      <c r="B124" s="75"/>
      <c r="C124" s="75"/>
      <c r="D124" s="75"/>
      <c r="E124" s="75"/>
      <c r="F124" s="75"/>
      <c r="G124" s="75"/>
      <c r="H124" s="75"/>
      <c r="I124" s="75"/>
      <c r="J124" s="75"/>
      <c r="K124" s="75"/>
    </row>
    <row r="125" spans="2:11">
      <c r="B125" s="75"/>
      <c r="C125" s="75"/>
      <c r="D125" s="75"/>
      <c r="E125" s="75"/>
      <c r="F125" s="75"/>
      <c r="G125" s="75"/>
      <c r="H125" s="75"/>
      <c r="I125" s="75"/>
      <c r="J125" s="75"/>
      <c r="K125" s="75"/>
    </row>
    <row r="126" spans="2:11">
      <c r="B126" s="75"/>
      <c r="C126" s="75"/>
      <c r="D126" s="75"/>
      <c r="E126" s="75"/>
      <c r="F126" s="75"/>
      <c r="G126" s="75"/>
      <c r="H126" s="75"/>
      <c r="I126" s="75"/>
      <c r="J126" s="75"/>
      <c r="K126" s="75"/>
    </row>
    <row r="127" spans="2:11">
      <c r="B127" s="75"/>
      <c r="C127" s="75"/>
      <c r="D127" s="75"/>
      <c r="E127" s="75"/>
      <c r="F127" s="75"/>
      <c r="G127" s="75"/>
      <c r="H127" s="75"/>
      <c r="I127" s="75"/>
      <c r="J127" s="75"/>
      <c r="K127" s="75"/>
    </row>
    <row r="128" spans="2:11">
      <c r="B128" s="75"/>
      <c r="C128" s="75"/>
      <c r="D128" s="75"/>
      <c r="E128" s="75"/>
      <c r="F128" s="75"/>
      <c r="G128" s="75"/>
      <c r="H128" s="75"/>
      <c r="I128" s="75"/>
      <c r="J128" s="75"/>
      <c r="K128" s="75"/>
    </row>
    <row r="129" spans="2:11">
      <c r="B129" s="75"/>
      <c r="C129" s="75"/>
      <c r="D129" s="75"/>
      <c r="E129" s="75"/>
      <c r="F129" s="75"/>
      <c r="G129" s="75"/>
      <c r="H129" s="75"/>
      <c r="I129" s="75"/>
      <c r="J129" s="75"/>
      <c r="K129" s="75"/>
    </row>
    <row r="130" spans="2:11">
      <c r="B130" s="75"/>
      <c r="C130" s="75"/>
      <c r="D130" s="75"/>
      <c r="E130" s="75"/>
      <c r="F130" s="75"/>
      <c r="G130" s="75"/>
      <c r="H130" s="75"/>
      <c r="I130" s="75"/>
      <c r="J130" s="75"/>
      <c r="K130" s="75"/>
    </row>
    <row r="131" spans="2:11">
      <c r="B131" s="75"/>
      <c r="C131" s="75"/>
      <c r="D131" s="75"/>
      <c r="E131" s="75"/>
      <c r="F131" s="75"/>
      <c r="G131" s="75"/>
      <c r="H131" s="75"/>
      <c r="I131" s="75"/>
      <c r="J131" s="75"/>
      <c r="K131" s="75"/>
    </row>
    <row r="132" spans="2:11">
      <c r="B132" s="75"/>
      <c r="C132" s="75"/>
      <c r="D132" s="75"/>
      <c r="E132" s="75"/>
      <c r="F132" s="75"/>
      <c r="G132" s="75"/>
      <c r="H132" s="75"/>
      <c r="I132" s="75"/>
      <c r="J132" s="75"/>
      <c r="K132" s="75"/>
    </row>
    <row r="133" spans="2:11">
      <c r="B133" s="75"/>
      <c r="C133" s="75"/>
      <c r="D133" s="75"/>
      <c r="E133" s="75"/>
      <c r="F133" s="75"/>
      <c r="G133" s="75"/>
      <c r="H133" s="75"/>
      <c r="I133" s="75"/>
      <c r="J133" s="75"/>
      <c r="K133" s="75"/>
    </row>
    <row r="134" spans="2:11">
      <c r="B134" s="75"/>
      <c r="C134" s="75"/>
      <c r="D134" s="75"/>
      <c r="E134" s="75"/>
      <c r="F134" s="75"/>
      <c r="G134" s="75"/>
      <c r="H134" s="75"/>
      <c r="I134" s="75"/>
      <c r="J134" s="75"/>
      <c r="K134" s="75"/>
    </row>
    <row r="135" spans="2:11">
      <c r="B135" s="75"/>
      <c r="C135" s="75"/>
      <c r="D135" s="75"/>
      <c r="E135" s="75"/>
      <c r="F135" s="75"/>
      <c r="G135" s="75"/>
      <c r="H135" s="75"/>
      <c r="I135" s="75"/>
      <c r="J135" s="75"/>
      <c r="K135" s="75"/>
    </row>
    <row r="136" spans="2:11">
      <c r="B136" s="75"/>
      <c r="C136" s="75"/>
      <c r="D136" s="75"/>
      <c r="E136" s="75"/>
      <c r="F136" s="75"/>
      <c r="G136" s="75"/>
      <c r="H136" s="75"/>
      <c r="I136" s="75"/>
      <c r="J136" s="75"/>
      <c r="K136" s="75"/>
    </row>
    <row r="137" spans="2:11">
      <c r="B137" s="75"/>
      <c r="C137" s="75"/>
      <c r="D137" s="75"/>
      <c r="E137" s="75"/>
      <c r="F137" s="75"/>
      <c r="G137" s="75"/>
      <c r="H137" s="75"/>
      <c r="I137" s="75"/>
      <c r="J137" s="75"/>
      <c r="K137" s="75"/>
    </row>
    <row r="138" spans="2:11">
      <c r="B138" s="75"/>
      <c r="C138" s="75"/>
      <c r="D138" s="75"/>
      <c r="E138" s="75"/>
      <c r="F138" s="75"/>
      <c r="G138" s="75"/>
      <c r="H138" s="75"/>
      <c r="I138" s="75"/>
      <c r="J138" s="75"/>
      <c r="K138" s="75"/>
    </row>
    <row r="139" spans="2:11">
      <c r="B139" s="75"/>
      <c r="C139" s="75"/>
      <c r="D139" s="75"/>
      <c r="E139" s="75"/>
      <c r="F139" s="75"/>
      <c r="G139" s="75"/>
      <c r="H139" s="75"/>
      <c r="I139" s="75"/>
      <c r="J139" s="75"/>
      <c r="K139" s="75"/>
    </row>
    <row r="140" spans="2:11">
      <c r="B140" s="75"/>
      <c r="C140" s="75"/>
      <c r="D140" s="75"/>
      <c r="E140" s="75"/>
      <c r="F140" s="75"/>
      <c r="G140" s="75"/>
      <c r="H140" s="75"/>
      <c r="I140" s="75"/>
      <c r="J140" s="75"/>
      <c r="K140" s="75"/>
    </row>
    <row r="141" spans="2:11">
      <c r="B141" s="75"/>
      <c r="C141" s="75"/>
      <c r="D141" s="75"/>
      <c r="E141" s="75"/>
      <c r="F141" s="75"/>
      <c r="G141" s="75"/>
      <c r="H141" s="75"/>
      <c r="I141" s="75"/>
      <c r="J141" s="75"/>
      <c r="K141" s="75"/>
    </row>
    <row r="142" spans="2:11">
      <c r="B142" s="75"/>
      <c r="C142" s="75"/>
      <c r="D142" s="75"/>
      <c r="E142" s="75"/>
      <c r="F142" s="75"/>
      <c r="G142" s="75"/>
      <c r="H142" s="75"/>
      <c r="I142" s="75"/>
      <c r="J142" s="75"/>
      <c r="K142" s="75"/>
    </row>
    <row r="143" spans="2:11">
      <c r="B143" s="75"/>
      <c r="C143" s="75"/>
      <c r="D143" s="75"/>
      <c r="E143" s="75"/>
      <c r="F143" s="75"/>
      <c r="G143" s="75"/>
      <c r="H143" s="75"/>
      <c r="I143" s="75"/>
      <c r="J143" s="75"/>
      <c r="K143" s="75"/>
    </row>
    <row r="144" spans="2:11">
      <c r="B144" s="75"/>
      <c r="C144" s="75"/>
      <c r="D144" s="75"/>
      <c r="E144" s="75"/>
      <c r="F144" s="75"/>
      <c r="G144" s="75"/>
      <c r="H144" s="75"/>
      <c r="I144" s="75"/>
      <c r="J144" s="75"/>
      <c r="K144" s="75"/>
    </row>
    <row r="145" spans="2:11">
      <c r="B145" s="75"/>
      <c r="C145" s="75"/>
      <c r="D145" s="75"/>
      <c r="E145" s="75"/>
      <c r="F145" s="75"/>
      <c r="G145" s="75"/>
      <c r="H145" s="75"/>
      <c r="I145" s="75"/>
      <c r="J145" s="75"/>
      <c r="K145" s="75"/>
    </row>
    <row r="146" spans="2:11">
      <c r="B146" s="75"/>
      <c r="C146" s="75"/>
      <c r="D146" s="75"/>
      <c r="E146" s="75"/>
      <c r="F146" s="75"/>
      <c r="G146" s="75"/>
      <c r="H146" s="75"/>
      <c r="I146" s="75"/>
      <c r="J146" s="75"/>
      <c r="K146" s="75"/>
    </row>
    <row r="147" spans="2:11">
      <c r="B147" s="75"/>
      <c r="C147" s="75"/>
      <c r="D147" s="75"/>
      <c r="E147" s="75"/>
      <c r="F147" s="75"/>
      <c r="G147" s="75"/>
      <c r="H147" s="75"/>
      <c r="I147" s="75"/>
      <c r="J147" s="75"/>
      <c r="K147" s="75"/>
    </row>
    <row r="148" spans="2:11">
      <c r="B148" s="75"/>
      <c r="C148" s="75"/>
      <c r="D148" s="75"/>
      <c r="E148" s="75"/>
      <c r="F148" s="75"/>
      <c r="G148" s="75"/>
      <c r="H148" s="75"/>
      <c r="I148" s="75"/>
      <c r="J148" s="75"/>
      <c r="K148" s="75"/>
    </row>
    <row r="149" spans="2:11">
      <c r="B149" s="75"/>
      <c r="C149" s="75"/>
      <c r="D149" s="75"/>
      <c r="E149" s="75"/>
      <c r="F149" s="75"/>
      <c r="G149" s="75"/>
      <c r="H149" s="75"/>
      <c r="I149" s="75"/>
      <c r="J149" s="75"/>
      <c r="K149" s="75"/>
    </row>
    <row r="150" spans="2:11">
      <c r="B150" s="75"/>
      <c r="C150" s="75"/>
      <c r="D150" s="75"/>
      <c r="E150" s="75"/>
      <c r="F150" s="75"/>
      <c r="G150" s="75"/>
      <c r="H150" s="75"/>
      <c r="I150" s="75"/>
      <c r="J150" s="75"/>
      <c r="K150" s="75"/>
    </row>
    <row r="151" spans="2:11">
      <c r="B151" s="75"/>
      <c r="C151" s="75"/>
      <c r="D151" s="75"/>
      <c r="E151" s="75"/>
      <c r="F151" s="75"/>
      <c r="G151" s="75"/>
      <c r="H151" s="75"/>
      <c r="I151" s="75"/>
      <c r="J151" s="75"/>
      <c r="K151" s="75"/>
    </row>
    <row r="152" spans="2:11">
      <c r="B152" s="75"/>
      <c r="C152" s="75"/>
      <c r="D152" s="75"/>
      <c r="E152" s="75"/>
      <c r="F152" s="75"/>
      <c r="G152" s="75"/>
      <c r="H152" s="75"/>
      <c r="I152" s="75"/>
      <c r="J152" s="75"/>
      <c r="K152" s="75"/>
    </row>
    <row r="153" spans="2:11">
      <c r="B153" s="75"/>
      <c r="C153" s="75"/>
      <c r="D153" s="75"/>
      <c r="E153" s="75"/>
      <c r="F153" s="75"/>
      <c r="G153" s="75"/>
      <c r="H153" s="75"/>
      <c r="I153" s="75"/>
      <c r="J153" s="75"/>
      <c r="K153" s="75"/>
    </row>
    <row r="154" spans="2:11">
      <c r="B154" s="75"/>
      <c r="C154" s="75"/>
      <c r="D154" s="75"/>
      <c r="E154" s="75"/>
      <c r="F154" s="75"/>
      <c r="G154" s="75"/>
      <c r="H154" s="75"/>
      <c r="I154" s="75"/>
      <c r="J154" s="75"/>
      <c r="K154" s="75"/>
    </row>
    <row r="155" spans="2:11">
      <c r="B155" s="75"/>
      <c r="C155" s="75"/>
      <c r="D155" s="75"/>
      <c r="E155" s="75"/>
      <c r="F155" s="75"/>
      <c r="G155" s="75"/>
      <c r="H155" s="75"/>
      <c r="I155" s="75"/>
      <c r="J155" s="75"/>
      <c r="K155" s="75"/>
    </row>
    <row r="156" spans="2:11">
      <c r="B156" s="75"/>
      <c r="C156" s="75"/>
      <c r="D156" s="75"/>
      <c r="E156" s="75"/>
      <c r="F156" s="75"/>
      <c r="G156" s="75"/>
      <c r="H156" s="75"/>
      <c r="I156" s="75"/>
      <c r="J156" s="75"/>
      <c r="K156" s="75"/>
    </row>
    <row r="157" spans="2:11">
      <c r="B157" s="75"/>
      <c r="C157" s="75"/>
      <c r="D157" s="75"/>
      <c r="E157" s="75"/>
      <c r="F157" s="75"/>
      <c r="G157" s="75"/>
      <c r="H157" s="75"/>
      <c r="I157" s="75"/>
      <c r="J157" s="75"/>
      <c r="K157" s="75"/>
    </row>
    <row r="158" spans="2:11">
      <c r="B158" s="75"/>
      <c r="C158" s="75"/>
      <c r="D158" s="75"/>
      <c r="E158" s="75"/>
      <c r="F158" s="75"/>
      <c r="G158" s="75"/>
      <c r="H158" s="75"/>
      <c r="I158" s="75"/>
      <c r="J158" s="75"/>
      <c r="K158" s="75"/>
    </row>
    <row r="159" spans="2:11">
      <c r="B159" s="75"/>
      <c r="C159" s="75"/>
      <c r="D159" s="75"/>
      <c r="E159" s="75"/>
      <c r="F159" s="75"/>
      <c r="G159" s="75"/>
      <c r="H159" s="75"/>
      <c r="I159" s="75"/>
      <c r="J159" s="75"/>
      <c r="K159" s="75"/>
    </row>
    <row r="160" spans="2:11">
      <c r="B160" s="75"/>
      <c r="C160" s="75"/>
      <c r="D160" s="75"/>
      <c r="E160" s="75"/>
      <c r="F160" s="75"/>
      <c r="G160" s="75"/>
      <c r="H160" s="75"/>
      <c r="I160" s="75"/>
      <c r="J160" s="75"/>
      <c r="K160" s="75"/>
    </row>
    <row r="161" spans="2:11">
      <c r="B161" s="75"/>
      <c r="C161" s="75"/>
      <c r="D161" s="75"/>
      <c r="E161" s="75"/>
      <c r="F161" s="75"/>
      <c r="G161" s="75"/>
      <c r="H161" s="75"/>
      <c r="I161" s="75"/>
      <c r="J161" s="75"/>
      <c r="K161" s="75"/>
    </row>
    <row r="162" spans="2:11">
      <c r="B162" s="75"/>
      <c r="C162" s="75"/>
      <c r="D162" s="75"/>
      <c r="E162" s="75"/>
      <c r="F162" s="75"/>
      <c r="G162" s="75"/>
      <c r="H162" s="75"/>
      <c r="I162" s="75"/>
      <c r="J162" s="75"/>
      <c r="K162" s="75"/>
    </row>
    <row r="163" spans="2:11">
      <c r="B163" s="75"/>
      <c r="C163" s="75"/>
      <c r="D163" s="75"/>
      <c r="E163" s="75"/>
      <c r="F163" s="75"/>
      <c r="G163" s="75"/>
      <c r="H163" s="75"/>
      <c r="I163" s="75"/>
      <c r="J163" s="75"/>
      <c r="K163" s="75"/>
    </row>
    <row r="164" spans="2:11">
      <c r="B164" s="75"/>
      <c r="C164" s="75"/>
      <c r="D164" s="75"/>
      <c r="E164" s="75"/>
      <c r="F164" s="75"/>
      <c r="G164" s="75"/>
      <c r="H164" s="75"/>
      <c r="I164" s="75"/>
      <c r="J164" s="75"/>
      <c r="K164" s="75"/>
    </row>
    <row r="165" spans="2:11">
      <c r="B165" s="75"/>
      <c r="C165" s="75"/>
      <c r="D165" s="75"/>
      <c r="E165" s="75"/>
      <c r="F165" s="75"/>
      <c r="G165" s="75"/>
      <c r="H165" s="75"/>
      <c r="I165" s="75"/>
      <c r="J165" s="75"/>
      <c r="K165" s="75"/>
    </row>
    <row r="166" spans="2:11">
      <c r="B166" s="75"/>
      <c r="C166" s="75"/>
      <c r="D166" s="75"/>
      <c r="E166" s="75"/>
      <c r="F166" s="75"/>
      <c r="G166" s="75"/>
      <c r="H166" s="75"/>
      <c r="I166" s="75"/>
      <c r="J166" s="75"/>
      <c r="K166" s="75"/>
    </row>
    <row r="167" spans="2:11">
      <c r="B167" s="75"/>
      <c r="C167" s="75"/>
      <c r="D167" s="75"/>
      <c r="E167" s="75"/>
      <c r="F167" s="75"/>
      <c r="G167" s="75"/>
      <c r="H167" s="75"/>
      <c r="I167" s="75"/>
      <c r="J167" s="75"/>
      <c r="K167" s="75"/>
    </row>
    <row r="168" spans="2:11">
      <c r="B168" s="75"/>
      <c r="C168" s="75"/>
      <c r="D168" s="75"/>
      <c r="E168" s="75"/>
      <c r="F168" s="75"/>
      <c r="G168" s="75"/>
      <c r="H168" s="75"/>
      <c r="I168" s="75"/>
      <c r="J168" s="75"/>
      <c r="K168" s="75"/>
    </row>
    <row r="169" spans="2:11">
      <c r="B169" s="75"/>
      <c r="C169" s="75"/>
      <c r="D169" s="75"/>
      <c r="E169" s="75"/>
      <c r="F169" s="75"/>
      <c r="G169" s="75"/>
      <c r="H169" s="75"/>
      <c r="I169" s="75"/>
      <c r="J169" s="75"/>
      <c r="K169" s="75"/>
    </row>
    <row r="170" spans="2:11">
      <c r="B170" s="75"/>
      <c r="C170" s="75"/>
      <c r="D170" s="75"/>
      <c r="E170" s="75"/>
      <c r="F170" s="75"/>
      <c r="G170" s="75"/>
      <c r="H170" s="75"/>
      <c r="I170" s="75"/>
      <c r="J170" s="75"/>
      <c r="K170" s="75"/>
    </row>
    <row r="171" spans="2:11">
      <c r="B171" s="75"/>
      <c r="C171" s="75"/>
      <c r="D171" s="75"/>
      <c r="E171" s="75"/>
      <c r="F171" s="75"/>
      <c r="G171" s="75"/>
      <c r="H171" s="75"/>
      <c r="I171" s="75"/>
      <c r="J171" s="75"/>
      <c r="K171" s="75"/>
    </row>
    <row r="172" spans="2:11">
      <c r="B172" s="75"/>
      <c r="C172" s="75"/>
      <c r="D172" s="75"/>
      <c r="E172" s="75"/>
      <c r="F172" s="75"/>
      <c r="G172" s="75"/>
      <c r="H172" s="75"/>
      <c r="I172" s="75"/>
      <c r="J172" s="75"/>
      <c r="K172" s="75"/>
    </row>
    <row r="173" spans="2:11">
      <c r="B173" s="75"/>
      <c r="C173" s="75"/>
      <c r="D173" s="75"/>
      <c r="E173" s="75"/>
      <c r="F173" s="75"/>
      <c r="G173" s="75"/>
      <c r="H173" s="75"/>
      <c r="I173" s="75"/>
      <c r="J173" s="75"/>
      <c r="K173" s="75"/>
    </row>
    <row r="174" spans="2:11">
      <c r="B174" s="75"/>
      <c r="C174" s="75"/>
      <c r="D174" s="75"/>
      <c r="E174" s="75"/>
      <c r="F174" s="75"/>
      <c r="G174" s="75"/>
      <c r="H174" s="75"/>
      <c r="I174" s="75"/>
      <c r="J174" s="75"/>
      <c r="K174" s="75"/>
    </row>
    <row r="175" spans="2:11">
      <c r="B175" s="75"/>
      <c r="C175" s="75"/>
      <c r="D175" s="75"/>
      <c r="E175" s="75"/>
      <c r="F175" s="75"/>
      <c r="G175" s="75"/>
      <c r="H175" s="75"/>
      <c r="I175" s="75"/>
      <c r="J175" s="75"/>
      <c r="K175" s="75"/>
    </row>
    <row r="176" spans="2:11">
      <c r="B176" s="75"/>
      <c r="C176" s="75"/>
      <c r="D176" s="75"/>
      <c r="E176" s="75"/>
      <c r="F176" s="75"/>
      <c r="G176" s="75"/>
      <c r="H176" s="75"/>
      <c r="I176" s="75"/>
      <c r="J176" s="75"/>
      <c r="K176" s="75"/>
    </row>
    <row r="177" spans="2:11">
      <c r="B177" s="75"/>
      <c r="C177" s="75"/>
      <c r="D177" s="75"/>
      <c r="E177" s="75"/>
      <c r="F177" s="75"/>
      <c r="G177" s="75"/>
      <c r="H177" s="75"/>
      <c r="I177" s="75"/>
      <c r="J177" s="75"/>
      <c r="K177" s="75"/>
    </row>
    <row r="178" spans="2:11">
      <c r="B178" s="75"/>
      <c r="C178" s="75"/>
      <c r="D178" s="75"/>
      <c r="E178" s="75"/>
      <c r="F178" s="75"/>
      <c r="G178" s="75"/>
      <c r="H178" s="75"/>
      <c r="I178" s="75"/>
      <c r="J178" s="75"/>
      <c r="K178" s="75"/>
    </row>
    <row r="179" spans="2:11">
      <c r="B179" s="75"/>
      <c r="C179" s="75"/>
      <c r="D179" s="75"/>
      <c r="E179" s="75"/>
      <c r="F179" s="75"/>
      <c r="G179" s="75"/>
      <c r="H179" s="75"/>
      <c r="I179" s="75"/>
      <c r="J179" s="75"/>
      <c r="K179" s="75"/>
    </row>
    <row r="180" spans="2:11">
      <c r="B180" s="75"/>
      <c r="C180" s="75"/>
      <c r="D180" s="75"/>
      <c r="E180" s="75"/>
      <c r="F180" s="75"/>
      <c r="G180" s="75"/>
      <c r="H180" s="75"/>
      <c r="I180" s="75"/>
      <c r="J180" s="75"/>
      <c r="K180" s="75"/>
    </row>
    <row r="181" spans="2:11">
      <c r="B181" s="75"/>
      <c r="C181" s="75"/>
      <c r="D181" s="75"/>
      <c r="E181" s="75"/>
      <c r="F181" s="75"/>
      <c r="G181" s="75"/>
      <c r="H181" s="75"/>
      <c r="I181" s="75"/>
      <c r="J181" s="75"/>
      <c r="K181" s="75"/>
    </row>
  </sheetData>
  <mergeCells count="11">
    <mergeCell ref="J6:J7"/>
    <mergeCell ref="B1:K1"/>
    <mergeCell ref="B3:J3"/>
    <mergeCell ref="B4:J4"/>
    <mergeCell ref="B5:J5"/>
    <mergeCell ref="B6:B7"/>
    <mergeCell ref="C6:D6"/>
    <mergeCell ref="E6:E7"/>
    <mergeCell ref="F6:G6"/>
    <mergeCell ref="H6:H7"/>
    <mergeCell ref="I6:I7"/>
  </mergeCells>
  <printOptions horizontalCentered="1"/>
  <pageMargins left="0" right="0" top="0.19685039370078741" bottom="0.19685039370078741" header="0" footer="0.19685039370078741"/>
  <pageSetup scale="2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FE93-FBA4-4AA8-9350-282915E1FA3E}">
  <dimension ref="B1:AK274"/>
  <sheetViews>
    <sheetView showGridLines="0" topLeftCell="B1" zoomScaleNormal="100" workbookViewId="0">
      <pane xSplit="1" ySplit="8" topLeftCell="C54" activePane="bottomRight" state="frozen"/>
      <selection pane="topRight" activeCell="C1" sqref="C1"/>
      <selection pane="bottomLeft" activeCell="B8" sqref="B8"/>
      <selection pane="bottomRight" activeCell="K53" sqref="K53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4" width="10.140625" style="1" customWidth="1"/>
    <col min="5" max="5" width="14" style="119" customWidth="1"/>
    <col min="6" max="7" width="11.7109375" style="1" customWidth="1"/>
    <col min="8" max="8" width="16.28515625" style="1" customWidth="1"/>
    <col min="9" max="9" width="13.28515625" style="1" customWidth="1"/>
    <col min="10" max="10" width="10.140625" style="1" customWidth="1"/>
    <col min="11" max="11" width="11.140625" style="119" customWidth="1"/>
    <col min="12" max="37" width="11.42578125" style="119"/>
    <col min="38" max="16384" width="11.42578125" style="1"/>
  </cols>
  <sheetData>
    <row r="1" spans="2:37">
      <c r="B1" s="1" t="s">
        <v>0</v>
      </c>
    </row>
    <row r="2" spans="2:37" ht="14.25">
      <c r="B2" s="120" t="s">
        <v>88</v>
      </c>
      <c r="C2" s="120"/>
      <c r="D2" s="120"/>
      <c r="E2" s="120"/>
      <c r="F2" s="120"/>
      <c r="G2" s="120"/>
      <c r="H2" s="120"/>
      <c r="I2" s="120"/>
      <c r="J2" s="120"/>
    </row>
    <row r="3" spans="2:37" ht="14.25" customHeight="1">
      <c r="B3" s="121"/>
      <c r="C3" s="121"/>
      <c r="D3" s="121"/>
      <c r="E3" s="122"/>
      <c r="F3" s="121"/>
      <c r="G3" s="121"/>
      <c r="H3" s="121"/>
      <c r="I3" s="121"/>
      <c r="J3" s="121"/>
    </row>
    <row r="4" spans="2:37" s="115" customFormat="1" ht="15">
      <c r="B4" s="123" t="s">
        <v>89</v>
      </c>
      <c r="C4" s="123"/>
      <c r="D4" s="123"/>
      <c r="E4" s="123"/>
      <c r="F4" s="123"/>
      <c r="G4" s="123"/>
      <c r="H4" s="123"/>
      <c r="I4" s="123"/>
      <c r="J4" s="123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</row>
    <row r="5" spans="2:37" s="115" customFormat="1" ht="15">
      <c r="B5" s="11" t="s">
        <v>90</v>
      </c>
      <c r="C5" s="11"/>
      <c r="D5" s="11"/>
      <c r="E5" s="11"/>
      <c r="F5" s="11"/>
      <c r="G5" s="11"/>
      <c r="H5" s="11"/>
      <c r="I5" s="11"/>
      <c r="J5" s="11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2:37" s="115" customFormat="1" ht="18" customHeight="1">
      <c r="B6" s="11" t="s">
        <v>91</v>
      </c>
      <c r="C6" s="11"/>
      <c r="D6" s="11"/>
      <c r="E6" s="11"/>
      <c r="F6" s="11"/>
      <c r="G6" s="11"/>
      <c r="H6" s="11"/>
      <c r="I6" s="11"/>
      <c r="J6" s="11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2:37" s="115" customFormat="1" ht="18" customHeight="1">
      <c r="B7" s="12" t="s">
        <v>5</v>
      </c>
      <c r="C7" s="13">
        <v>2026</v>
      </c>
      <c r="D7" s="14"/>
      <c r="E7" s="15" t="s">
        <v>92</v>
      </c>
      <c r="F7" s="13">
        <v>2026</v>
      </c>
      <c r="G7" s="14"/>
      <c r="H7" s="15" t="s">
        <v>7</v>
      </c>
      <c r="I7" s="84" t="s">
        <v>8</v>
      </c>
      <c r="J7" s="12" t="s">
        <v>93</v>
      </c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2:37" ht="44.25" customHeight="1" thickBot="1">
      <c r="B8" s="125"/>
      <c r="C8" s="126" t="s">
        <v>10</v>
      </c>
      <c r="D8" s="126" t="s">
        <v>11</v>
      </c>
      <c r="E8" s="18"/>
      <c r="F8" s="126" t="s">
        <v>10</v>
      </c>
      <c r="G8" s="126" t="s">
        <v>11</v>
      </c>
      <c r="H8" s="18"/>
      <c r="I8" s="86"/>
      <c r="J8" s="16"/>
    </row>
    <row r="9" spans="2:37" ht="18" customHeight="1" thickTop="1">
      <c r="B9" s="127" t="s">
        <v>12</v>
      </c>
      <c r="C9" s="25">
        <f t="shared" ref="C9:H9" si="0">+C10+C21+C32+C24+C44</f>
        <v>776.3</v>
      </c>
      <c r="D9" s="25">
        <f t="shared" si="0"/>
        <v>1533.2</v>
      </c>
      <c r="E9" s="25">
        <f t="shared" si="0"/>
        <v>2309.5</v>
      </c>
      <c r="F9" s="25">
        <f t="shared" si="0"/>
        <v>1142.7544030073987</v>
      </c>
      <c r="G9" s="25">
        <f t="shared" si="0"/>
        <v>978.65398775515314</v>
      </c>
      <c r="H9" s="25">
        <f t="shared" si="0"/>
        <v>2121.4083907625518</v>
      </c>
      <c r="I9" s="25">
        <f t="shared" ref="I9:I47" si="1">+E9-H9</f>
        <v>188.09160923744821</v>
      </c>
      <c r="J9" s="25">
        <f t="shared" ref="J9:J17" si="2">+E9/H9*100</f>
        <v>108.86635548612296</v>
      </c>
      <c r="K9" s="128"/>
      <c r="L9" s="129"/>
      <c r="M9" s="129"/>
    </row>
    <row r="10" spans="2:37" ht="18" customHeight="1">
      <c r="B10" s="130" t="s">
        <v>13</v>
      </c>
      <c r="C10" s="25">
        <f t="shared" ref="C10:H10" si="3">+C11+C19</f>
        <v>26.799999999999997</v>
      </c>
      <c r="D10" s="25">
        <f t="shared" si="3"/>
        <v>64.5</v>
      </c>
      <c r="E10" s="131">
        <f t="shared" si="3"/>
        <v>91.3</v>
      </c>
      <c r="F10" s="25">
        <f t="shared" si="3"/>
        <v>225.6112434774374</v>
      </c>
      <c r="G10" s="25">
        <f t="shared" si="3"/>
        <v>220.90379684734319</v>
      </c>
      <c r="H10" s="29">
        <f t="shared" si="3"/>
        <v>446.51504032478061</v>
      </c>
      <c r="I10" s="29">
        <f t="shared" si="1"/>
        <v>-355.2150403247806</v>
      </c>
      <c r="J10" s="29">
        <f t="shared" si="2"/>
        <v>20.447239567471527</v>
      </c>
      <c r="K10" s="128"/>
      <c r="L10" s="129"/>
      <c r="M10" s="129"/>
    </row>
    <row r="11" spans="2:37" ht="18" customHeight="1">
      <c r="B11" s="130" t="s">
        <v>74</v>
      </c>
      <c r="C11" s="25">
        <f t="shared" ref="C11:H11" si="4">+C12+C15</f>
        <v>11.6</v>
      </c>
      <c r="D11" s="25">
        <f t="shared" si="4"/>
        <v>47.4</v>
      </c>
      <c r="E11" s="131">
        <f t="shared" si="4"/>
        <v>59</v>
      </c>
      <c r="F11" s="25">
        <f t="shared" si="4"/>
        <v>208.75530649045422</v>
      </c>
      <c r="G11" s="25">
        <f t="shared" si="4"/>
        <v>205.14488620557114</v>
      </c>
      <c r="H11" s="29">
        <f t="shared" si="4"/>
        <v>413.90019269602539</v>
      </c>
      <c r="I11" s="29">
        <f t="shared" si="1"/>
        <v>-354.90019269602539</v>
      </c>
      <c r="J11" s="29">
        <f t="shared" si="2"/>
        <v>14.254644245437811</v>
      </c>
      <c r="K11" s="128"/>
      <c r="L11" s="129"/>
      <c r="M11" s="129"/>
    </row>
    <row r="12" spans="2:37" ht="18" customHeight="1">
      <c r="B12" s="132" t="s">
        <v>32</v>
      </c>
      <c r="C12" s="25">
        <f t="shared" ref="C12:H12" si="5">+C13+C14</f>
        <v>0</v>
      </c>
      <c r="D12" s="25">
        <f t="shared" si="5"/>
        <v>26.2</v>
      </c>
      <c r="E12" s="133">
        <f t="shared" si="5"/>
        <v>26.2</v>
      </c>
      <c r="F12" s="25">
        <f t="shared" si="5"/>
        <v>194.69101370223422</v>
      </c>
      <c r="G12" s="25">
        <f t="shared" si="5"/>
        <v>194.50458941453439</v>
      </c>
      <c r="H12" s="25">
        <f t="shared" si="5"/>
        <v>389.19560311676861</v>
      </c>
      <c r="I12" s="25">
        <f t="shared" si="1"/>
        <v>-362.99560311676862</v>
      </c>
      <c r="J12" s="29">
        <f t="shared" si="2"/>
        <v>6.7318335022760607</v>
      </c>
      <c r="K12" s="128"/>
      <c r="L12" s="129"/>
      <c r="M12" s="129"/>
    </row>
    <row r="13" spans="2:37" ht="18" customHeight="1">
      <c r="B13" s="134" t="s">
        <v>94</v>
      </c>
      <c r="C13" s="33">
        <f>+'[1]TESORERIA '!F12</f>
        <v>0</v>
      </c>
      <c r="D13" s="33">
        <f>+'[1]TESORERIA '!G12</f>
        <v>0</v>
      </c>
      <c r="E13" s="135">
        <f>SUM(C13:D13)</f>
        <v>0</v>
      </c>
      <c r="F13" s="33">
        <v>124.91382427457924</v>
      </c>
      <c r="G13" s="33">
        <v>125.69474334462646</v>
      </c>
      <c r="H13" s="34">
        <f>SUM(F13:G13)</f>
        <v>250.6085676192057</v>
      </c>
      <c r="I13" s="34">
        <f t="shared" si="1"/>
        <v>-250.6085676192057</v>
      </c>
      <c r="J13" s="34">
        <f t="shared" si="2"/>
        <v>0</v>
      </c>
      <c r="K13" s="128"/>
      <c r="L13" s="129"/>
      <c r="M13" s="129"/>
    </row>
    <row r="14" spans="2:37" ht="18" customHeight="1">
      <c r="B14" s="136" t="s">
        <v>95</v>
      </c>
      <c r="C14" s="33">
        <f>+'[1]TESORERIA '!F14</f>
        <v>0</v>
      </c>
      <c r="D14" s="33">
        <f>+'[1]TESORERIA '!G14</f>
        <v>26.2</v>
      </c>
      <c r="E14" s="135">
        <f>SUM(C14:D14)</f>
        <v>26.2</v>
      </c>
      <c r="F14" s="33">
        <v>69.777189427654989</v>
      </c>
      <c r="G14" s="33">
        <v>68.80984606990792</v>
      </c>
      <c r="H14" s="34">
        <f>SUM(F14:G14)</f>
        <v>138.58703549756291</v>
      </c>
      <c r="I14" s="34">
        <f t="shared" si="1"/>
        <v>-112.38703549756291</v>
      </c>
      <c r="J14" s="34">
        <f t="shared" si="2"/>
        <v>18.905087265872524</v>
      </c>
      <c r="K14" s="128"/>
      <c r="L14" s="129"/>
      <c r="M14" s="129"/>
    </row>
    <row r="15" spans="2:37" ht="18" customHeight="1">
      <c r="B15" s="132" t="s">
        <v>96</v>
      </c>
      <c r="C15" s="25">
        <f t="shared" ref="C15:F16" si="6">+C16</f>
        <v>11.6</v>
      </c>
      <c r="D15" s="25">
        <f t="shared" si="6"/>
        <v>21.2</v>
      </c>
      <c r="E15" s="133">
        <f>+E16+E18</f>
        <v>32.799999999999997</v>
      </c>
      <c r="F15" s="25">
        <f>+F16</f>
        <v>14.06429278822001</v>
      </c>
      <c r="G15" s="25">
        <f>+G16</f>
        <v>10.640296791036752</v>
      </c>
      <c r="H15" s="25">
        <f>SUM(F15:G15)</f>
        <v>24.704589579256762</v>
      </c>
      <c r="I15" s="25">
        <f t="shared" si="1"/>
        <v>8.0954104207432351</v>
      </c>
      <c r="J15" s="29">
        <f t="shared" si="2"/>
        <v>132.76885209839941</v>
      </c>
      <c r="K15" s="128"/>
      <c r="L15" s="129"/>
      <c r="M15" s="129"/>
    </row>
    <row r="16" spans="2:37" ht="18" customHeight="1">
      <c r="B16" s="137" t="s">
        <v>97</v>
      </c>
      <c r="C16" s="25">
        <f>+C17</f>
        <v>11.6</v>
      </c>
      <c r="D16" s="25">
        <f t="shared" si="6"/>
        <v>21.2</v>
      </c>
      <c r="E16" s="25">
        <f>+E17</f>
        <v>32.799999999999997</v>
      </c>
      <c r="F16" s="25">
        <f t="shared" si="6"/>
        <v>14.06429278822001</v>
      </c>
      <c r="G16" s="25">
        <f>+G17</f>
        <v>10.640296791036752</v>
      </c>
      <c r="H16" s="25">
        <f>+H17</f>
        <v>24.704589579256762</v>
      </c>
      <c r="I16" s="25">
        <f t="shared" si="1"/>
        <v>8.0954104207432351</v>
      </c>
      <c r="J16" s="29">
        <f t="shared" si="2"/>
        <v>132.76885209839941</v>
      </c>
      <c r="K16" s="128"/>
      <c r="L16" s="129"/>
      <c r="M16" s="129"/>
    </row>
    <row r="17" spans="2:13" ht="18" customHeight="1">
      <c r="B17" s="138" t="s">
        <v>98</v>
      </c>
      <c r="C17" s="33">
        <f>+'[1]TESORERIA '!F17</f>
        <v>11.6</v>
      </c>
      <c r="D17" s="33">
        <f>+'[1]TESORERIA '!G17</f>
        <v>21.2</v>
      </c>
      <c r="E17" s="135">
        <f>SUM(C17:D17)</f>
        <v>32.799999999999997</v>
      </c>
      <c r="F17" s="33">
        <v>14.06429278822001</v>
      </c>
      <c r="G17" s="33">
        <v>10.640296791036752</v>
      </c>
      <c r="H17" s="34">
        <f>SUM(F17:G17)</f>
        <v>24.704589579256762</v>
      </c>
      <c r="I17" s="34">
        <f t="shared" si="1"/>
        <v>8.0954104207432351</v>
      </c>
      <c r="J17" s="34">
        <f t="shared" si="2"/>
        <v>132.76885209839941</v>
      </c>
      <c r="K17" s="128"/>
      <c r="L17" s="129"/>
      <c r="M17" s="129"/>
    </row>
    <row r="18" spans="2:13" ht="18" customHeight="1">
      <c r="B18" s="43" t="s">
        <v>27</v>
      </c>
      <c r="C18" s="33">
        <f>+'[1]TESORERIA '!F18</f>
        <v>0</v>
      </c>
      <c r="D18" s="33">
        <f>+'[1]TESORERIA '!F18</f>
        <v>0</v>
      </c>
      <c r="E18" s="135">
        <f>SUM(C18:D18)</f>
        <v>0</v>
      </c>
      <c r="F18" s="33">
        <v>0</v>
      </c>
      <c r="G18" s="33">
        <v>0</v>
      </c>
      <c r="H18" s="34">
        <f>SUM(F18:G18)</f>
        <v>0</v>
      </c>
      <c r="I18" s="139">
        <f t="shared" si="1"/>
        <v>0</v>
      </c>
      <c r="J18" s="140">
        <v>0</v>
      </c>
      <c r="K18" s="128"/>
      <c r="L18" s="129"/>
      <c r="M18" s="129"/>
    </row>
    <row r="19" spans="2:13" ht="18" customHeight="1">
      <c r="B19" s="132" t="s">
        <v>77</v>
      </c>
      <c r="C19" s="25">
        <f t="shared" ref="C19:H19" si="7">+C20</f>
        <v>15.2</v>
      </c>
      <c r="D19" s="25">
        <f t="shared" si="7"/>
        <v>17.100000000000001</v>
      </c>
      <c r="E19" s="131">
        <f t="shared" si="7"/>
        <v>32.299999999999997</v>
      </c>
      <c r="F19" s="25">
        <f t="shared" si="7"/>
        <v>16.855936986983178</v>
      </c>
      <c r="G19" s="25">
        <f t="shared" si="7"/>
        <v>15.758910641772053</v>
      </c>
      <c r="H19" s="29">
        <f t="shared" si="7"/>
        <v>32.614847628755228</v>
      </c>
      <c r="I19" s="29">
        <f t="shared" si="1"/>
        <v>-0.31484762875523131</v>
      </c>
      <c r="J19" s="29">
        <f>+E19/H19*100</f>
        <v>99.034649395456185</v>
      </c>
      <c r="K19" s="128"/>
      <c r="L19" s="129"/>
      <c r="M19" s="129"/>
    </row>
    <row r="20" spans="2:13" ht="18" customHeight="1">
      <c r="B20" s="43" t="s">
        <v>99</v>
      </c>
      <c r="C20" s="33">
        <f>+'[1]TESORERIA '!F20</f>
        <v>15.2</v>
      </c>
      <c r="D20" s="33">
        <f>+'[1]TESORERIA '!G20</f>
        <v>17.100000000000001</v>
      </c>
      <c r="E20" s="135">
        <f>SUM(C20:D20)</f>
        <v>32.299999999999997</v>
      </c>
      <c r="F20" s="33">
        <v>16.855936986983178</v>
      </c>
      <c r="G20" s="33">
        <v>15.758910641772053</v>
      </c>
      <c r="H20" s="34">
        <f>SUM(F20:G20)</f>
        <v>32.614847628755228</v>
      </c>
      <c r="I20" s="34">
        <f t="shared" si="1"/>
        <v>-0.31484762875523131</v>
      </c>
      <c r="J20" s="34">
        <f>+E20/H20*100</f>
        <v>99.034649395456185</v>
      </c>
      <c r="K20" s="128"/>
      <c r="L20" s="129"/>
      <c r="M20" s="129"/>
    </row>
    <row r="21" spans="2:13" ht="18" customHeight="1">
      <c r="B21" s="141" t="s">
        <v>100</v>
      </c>
      <c r="C21" s="25">
        <f>+'[1]TESORERIA '!F21</f>
        <v>539.6</v>
      </c>
      <c r="D21" s="25">
        <f>+'[1]TESORERIA '!G21</f>
        <v>817.5</v>
      </c>
      <c r="E21" s="131">
        <f>SUM(C21:D21)</f>
        <v>1357.1</v>
      </c>
      <c r="F21" s="25">
        <f>+F22+F23</f>
        <v>398.76507015226611</v>
      </c>
      <c r="G21" s="25">
        <f>+G22+G23</f>
        <v>439.3428687188009</v>
      </c>
      <c r="H21" s="29">
        <f>SUM(F21:G21)</f>
        <v>838.10793887106706</v>
      </c>
      <c r="I21" s="29">
        <f t="shared" si="1"/>
        <v>518.99206112893285</v>
      </c>
      <c r="J21" s="29">
        <f>+E21/H21*100</f>
        <v>161.92425069114796</v>
      </c>
      <c r="K21" s="128"/>
      <c r="L21" s="129"/>
      <c r="M21" s="129"/>
    </row>
    <row r="22" spans="2:13" ht="18" customHeight="1">
      <c r="B22" s="142" t="s">
        <v>101</v>
      </c>
      <c r="C22" s="33">
        <f>+'[1]TESORERIA '!F22</f>
        <v>504.1</v>
      </c>
      <c r="D22" s="33">
        <f>+'[1]TESORERIA '!G22</f>
        <v>782</v>
      </c>
      <c r="E22" s="135">
        <f>SUM(C22:D22)</f>
        <v>1286.0999999999999</v>
      </c>
      <c r="F22" s="33">
        <v>361.4574519908661</v>
      </c>
      <c r="G22" s="33">
        <v>398.06834470880091</v>
      </c>
      <c r="H22" s="29">
        <f>+F22+G22</f>
        <v>759.52579669966701</v>
      </c>
      <c r="I22" s="29">
        <f>+E22-H22</f>
        <v>526.5742033003329</v>
      </c>
      <c r="J22" s="29">
        <f>+E22/H22*100</f>
        <v>169.32933754040113</v>
      </c>
      <c r="K22" s="128"/>
      <c r="L22" s="129"/>
      <c r="M22" s="129"/>
    </row>
    <row r="23" spans="2:13" ht="18" customHeight="1">
      <c r="B23" s="142" t="s">
        <v>102</v>
      </c>
      <c r="C23" s="33">
        <f>+'[1]TESORERIA '!F23</f>
        <v>35.5</v>
      </c>
      <c r="D23" s="33">
        <f>+'[1]TESORERIA '!G23</f>
        <v>35.5</v>
      </c>
      <c r="E23" s="135">
        <f>SUM(C23:D23)</f>
        <v>71</v>
      </c>
      <c r="F23" s="33">
        <v>37.307618161400001</v>
      </c>
      <c r="G23" s="33">
        <v>41.27452401</v>
      </c>
      <c r="H23" s="29">
        <f>+F23+G23</f>
        <v>78.582142171399994</v>
      </c>
      <c r="I23" s="29">
        <f>+E23-H23</f>
        <v>-7.5821421713999939</v>
      </c>
      <c r="J23" s="29">
        <f>+E23/H23*100</f>
        <v>90.351316518119148</v>
      </c>
      <c r="K23" s="128"/>
      <c r="L23" s="129"/>
      <c r="M23" s="129"/>
    </row>
    <row r="24" spans="2:13" ht="18" customHeight="1">
      <c r="B24" s="143" t="s">
        <v>103</v>
      </c>
      <c r="C24" s="25">
        <f>+C25</f>
        <v>0</v>
      </c>
      <c r="D24" s="25">
        <f>+D25</f>
        <v>0</v>
      </c>
      <c r="E24" s="133">
        <f>+E25</f>
        <v>0</v>
      </c>
      <c r="F24" s="25">
        <f>+F25</f>
        <v>0</v>
      </c>
      <c r="G24" s="25">
        <f>+G25</f>
        <v>0</v>
      </c>
      <c r="H24" s="25">
        <f>SUM(F24:G24)</f>
        <v>0</v>
      </c>
      <c r="I24" s="144">
        <f t="shared" si="1"/>
        <v>0</v>
      </c>
      <c r="J24" s="145">
        <v>0</v>
      </c>
      <c r="K24" s="128"/>
      <c r="L24" s="129"/>
      <c r="M24" s="129"/>
    </row>
    <row r="25" spans="2:13" ht="18" customHeight="1">
      <c r="B25" s="146" t="s">
        <v>104</v>
      </c>
      <c r="C25" s="25">
        <f t="shared" ref="C25:H25" si="8">SUM(C26:C31)</f>
        <v>0</v>
      </c>
      <c r="D25" s="25">
        <f t="shared" si="8"/>
        <v>0</v>
      </c>
      <c r="E25" s="25">
        <f t="shared" si="8"/>
        <v>0</v>
      </c>
      <c r="F25" s="25">
        <f t="shared" si="8"/>
        <v>0</v>
      </c>
      <c r="G25" s="25">
        <f t="shared" si="8"/>
        <v>0</v>
      </c>
      <c r="H25" s="25">
        <f t="shared" si="8"/>
        <v>0</v>
      </c>
      <c r="I25" s="144">
        <f t="shared" si="1"/>
        <v>0</v>
      </c>
      <c r="J25" s="145">
        <v>0</v>
      </c>
      <c r="K25" s="128"/>
      <c r="L25" s="129"/>
      <c r="M25" s="129"/>
    </row>
    <row r="26" spans="2:13" ht="18" customHeight="1">
      <c r="B26" s="147" t="s">
        <v>105</v>
      </c>
      <c r="C26" s="33">
        <f>+[1]PP!F60</f>
        <v>0</v>
      </c>
      <c r="D26" s="33">
        <f>+[1]PP!G60</f>
        <v>0</v>
      </c>
      <c r="E26" s="135">
        <f t="shared" ref="E26:E31" si="9">SUM(C26:D26)</f>
        <v>0</v>
      </c>
      <c r="F26" s="148">
        <v>0</v>
      </c>
      <c r="G26" s="148">
        <v>0</v>
      </c>
      <c r="H26" s="148">
        <f t="shared" ref="H26:H31" si="10">SUM(F26:G26)</f>
        <v>0</v>
      </c>
      <c r="I26" s="149">
        <f t="shared" si="1"/>
        <v>0</v>
      </c>
      <c r="J26" s="149">
        <v>0</v>
      </c>
      <c r="K26" s="128"/>
      <c r="L26" s="129"/>
      <c r="M26" s="129"/>
    </row>
    <row r="27" spans="2:13" ht="18" hidden="1" customHeight="1">
      <c r="B27" s="147" t="s">
        <v>106</v>
      </c>
      <c r="C27" s="33">
        <f>+[1]PP!F61</f>
        <v>0</v>
      </c>
      <c r="D27" s="33">
        <f>+[1]PP!G61</f>
        <v>0</v>
      </c>
      <c r="E27" s="135">
        <f t="shared" si="9"/>
        <v>0</v>
      </c>
      <c r="F27" s="148">
        <v>0</v>
      </c>
      <c r="G27" s="148">
        <v>0</v>
      </c>
      <c r="H27" s="148">
        <f t="shared" si="10"/>
        <v>0</v>
      </c>
      <c r="I27" s="135">
        <f t="shared" si="1"/>
        <v>0</v>
      </c>
      <c r="J27" s="135">
        <v>0</v>
      </c>
      <c r="K27" s="128"/>
      <c r="L27" s="129"/>
      <c r="M27" s="129"/>
    </row>
    <row r="28" spans="2:13" ht="18" hidden="1" customHeight="1">
      <c r="B28" s="147" t="s">
        <v>107</v>
      </c>
      <c r="C28" s="33">
        <f>+[1]PP!F62</f>
        <v>0</v>
      </c>
      <c r="D28" s="33">
        <f>+[1]PP!G62</f>
        <v>0</v>
      </c>
      <c r="E28" s="135">
        <f t="shared" si="9"/>
        <v>0</v>
      </c>
      <c r="F28" s="148">
        <v>0</v>
      </c>
      <c r="G28" s="148">
        <v>0</v>
      </c>
      <c r="H28" s="148">
        <f t="shared" si="10"/>
        <v>0</v>
      </c>
      <c r="I28" s="135">
        <f t="shared" si="1"/>
        <v>0</v>
      </c>
      <c r="J28" s="135">
        <v>0</v>
      </c>
      <c r="K28" s="128"/>
      <c r="L28" s="129"/>
      <c r="M28" s="129"/>
    </row>
    <row r="29" spans="2:13" ht="18" hidden="1" customHeight="1">
      <c r="B29" s="147" t="s">
        <v>108</v>
      </c>
      <c r="C29" s="33">
        <f>+[1]PP!F63</f>
        <v>0</v>
      </c>
      <c r="D29" s="33">
        <f>+[1]PP!G63</f>
        <v>0</v>
      </c>
      <c r="E29" s="135">
        <f t="shared" si="9"/>
        <v>0</v>
      </c>
      <c r="F29" s="148">
        <v>0</v>
      </c>
      <c r="G29" s="148">
        <v>0</v>
      </c>
      <c r="H29" s="148">
        <f t="shared" si="10"/>
        <v>0</v>
      </c>
      <c r="I29" s="135">
        <f t="shared" si="1"/>
        <v>0</v>
      </c>
      <c r="J29" s="135">
        <v>0</v>
      </c>
      <c r="K29" s="128"/>
      <c r="L29" s="129"/>
      <c r="M29" s="129"/>
    </row>
    <row r="30" spans="2:13" ht="18" hidden="1" customHeight="1">
      <c r="B30" s="147" t="s">
        <v>109</v>
      </c>
      <c r="C30" s="33">
        <f>+[1]PP!F64</f>
        <v>0</v>
      </c>
      <c r="D30" s="33">
        <f>+[1]PP!G64</f>
        <v>0</v>
      </c>
      <c r="E30" s="135">
        <f t="shared" si="9"/>
        <v>0</v>
      </c>
      <c r="F30" s="148">
        <v>0</v>
      </c>
      <c r="G30" s="148">
        <v>0</v>
      </c>
      <c r="H30" s="148">
        <f t="shared" si="10"/>
        <v>0</v>
      </c>
      <c r="I30" s="135">
        <f t="shared" si="1"/>
        <v>0</v>
      </c>
      <c r="J30" s="135">
        <v>0</v>
      </c>
      <c r="K30" s="128"/>
      <c r="L30" s="129"/>
      <c r="M30" s="129"/>
    </row>
    <row r="31" spans="2:13" ht="18" hidden="1" customHeight="1">
      <c r="B31" s="147" t="s">
        <v>110</v>
      </c>
      <c r="C31" s="33">
        <f>+[1]PP!F65</f>
        <v>0</v>
      </c>
      <c r="D31" s="33">
        <f>+[1]PP!G65</f>
        <v>0</v>
      </c>
      <c r="E31" s="135">
        <f t="shared" si="9"/>
        <v>0</v>
      </c>
      <c r="F31" s="148">
        <v>0</v>
      </c>
      <c r="G31" s="148">
        <v>0</v>
      </c>
      <c r="H31" s="148">
        <f t="shared" si="10"/>
        <v>0</v>
      </c>
      <c r="I31" s="135">
        <f t="shared" si="1"/>
        <v>0</v>
      </c>
      <c r="J31" s="135">
        <v>0</v>
      </c>
      <c r="K31" s="128"/>
      <c r="L31" s="129"/>
      <c r="M31" s="129"/>
    </row>
    <row r="32" spans="2:13" ht="18" customHeight="1">
      <c r="B32" s="143" t="s">
        <v>111</v>
      </c>
      <c r="C32" s="25">
        <f>+C33+C41</f>
        <v>194.2</v>
      </c>
      <c r="D32" s="25">
        <f>+D33+D41</f>
        <v>173.39999999999998</v>
      </c>
      <c r="E32" s="25">
        <f>+E33+E41</f>
        <v>367.6</v>
      </c>
      <c r="F32" s="25">
        <f>+F33+F41</f>
        <v>260.63452717592816</v>
      </c>
      <c r="G32" s="25">
        <f>+G33+G41</f>
        <v>197.5710937866441</v>
      </c>
      <c r="H32" s="25">
        <f>+F32+G32</f>
        <v>458.20562096257225</v>
      </c>
      <c r="I32" s="25">
        <f t="shared" si="1"/>
        <v>-90.605620962572232</v>
      </c>
      <c r="J32" s="29">
        <f>+E32/H32*100</f>
        <v>80.22599094872885</v>
      </c>
      <c r="K32" s="128"/>
      <c r="L32" s="129"/>
      <c r="M32" s="129"/>
    </row>
    <row r="33" spans="2:13" ht="18" customHeight="1">
      <c r="B33" s="137" t="s">
        <v>51</v>
      </c>
      <c r="C33" s="25">
        <f t="shared" ref="C33:H33" si="11">+C34+C38</f>
        <v>98.600000000000009</v>
      </c>
      <c r="D33" s="25">
        <f t="shared" si="11"/>
        <v>103.8</v>
      </c>
      <c r="E33" s="131">
        <f t="shared" si="11"/>
        <v>202.40000000000003</v>
      </c>
      <c r="F33" s="25">
        <f t="shared" si="11"/>
        <v>116.3427661418168</v>
      </c>
      <c r="G33" s="25">
        <f t="shared" si="11"/>
        <v>96.052789552684914</v>
      </c>
      <c r="H33" s="29">
        <f t="shared" si="11"/>
        <v>212.3955556945017</v>
      </c>
      <c r="I33" s="29">
        <f t="shared" si="1"/>
        <v>-9.995555694501661</v>
      </c>
      <c r="J33" s="29">
        <f>+E33/H33*100</f>
        <v>95.293896022533204</v>
      </c>
    </row>
    <row r="34" spans="2:13" ht="18" customHeight="1">
      <c r="B34" s="150" t="s">
        <v>52</v>
      </c>
      <c r="C34" s="25">
        <f t="shared" ref="C34:H34" si="12">+C35+C37</f>
        <v>86.4</v>
      </c>
      <c r="D34" s="25">
        <f t="shared" si="12"/>
        <v>96.7</v>
      </c>
      <c r="E34" s="25">
        <f t="shared" si="12"/>
        <v>183.10000000000002</v>
      </c>
      <c r="F34" s="25">
        <f t="shared" si="12"/>
        <v>106.12893378891152</v>
      </c>
      <c r="G34" s="25">
        <f t="shared" si="12"/>
        <v>88.447327959853283</v>
      </c>
      <c r="H34" s="25">
        <f t="shared" si="12"/>
        <v>194.57626174876481</v>
      </c>
      <c r="I34" s="25">
        <f t="shared" si="1"/>
        <v>-11.476261748764784</v>
      </c>
      <c r="J34" s="29">
        <f>+E34/H34*100</f>
        <v>94.101920940601261</v>
      </c>
    </row>
    <row r="35" spans="2:13" ht="18" customHeight="1">
      <c r="B35" s="151" t="s">
        <v>112</v>
      </c>
      <c r="C35" s="33">
        <f>+C36</f>
        <v>86.4</v>
      </c>
      <c r="D35" s="33">
        <f>+D36</f>
        <v>96.7</v>
      </c>
      <c r="E35" s="33">
        <f>+E36</f>
        <v>183.10000000000002</v>
      </c>
      <c r="F35" s="33">
        <f>+F36</f>
        <v>106.12893378891152</v>
      </c>
      <c r="G35" s="33">
        <f>+G36</f>
        <v>88.447327959853283</v>
      </c>
      <c r="H35" s="33">
        <f>+F35+G35</f>
        <v>194.57626174876481</v>
      </c>
      <c r="I35" s="34">
        <f t="shared" si="1"/>
        <v>-11.476261748764784</v>
      </c>
      <c r="J35" s="34">
        <f>+E35/H35*100</f>
        <v>94.101920940601261</v>
      </c>
    </row>
    <row r="36" spans="2:13" ht="18" customHeight="1">
      <c r="B36" s="152" t="s">
        <v>113</v>
      </c>
      <c r="C36" s="33">
        <f>+'[1]TESORERIA '!F36</f>
        <v>86.4</v>
      </c>
      <c r="D36" s="33">
        <f>+'[1]TESORERIA '!G36</f>
        <v>96.7</v>
      </c>
      <c r="E36" s="135">
        <f>SUM(C36:D36)</f>
        <v>183.10000000000002</v>
      </c>
      <c r="F36" s="33">
        <v>106.12893378891152</v>
      </c>
      <c r="G36" s="33">
        <v>88.447327959853283</v>
      </c>
      <c r="H36" s="33">
        <f>+F36+G36</f>
        <v>194.57626174876481</v>
      </c>
      <c r="I36" s="34">
        <f t="shared" si="1"/>
        <v>-11.476261748764784</v>
      </c>
      <c r="J36" s="34">
        <f>+E36/H36*100</f>
        <v>94.101920940601261</v>
      </c>
    </row>
    <row r="37" spans="2:13" ht="18" customHeight="1">
      <c r="B37" s="151" t="s">
        <v>114</v>
      </c>
      <c r="C37" s="33">
        <f>+'[1]TESORERIA '!F37</f>
        <v>0</v>
      </c>
      <c r="D37" s="33">
        <f>+'[1]TESORERIA '!F37</f>
        <v>0</v>
      </c>
      <c r="E37" s="135">
        <f>SUM(C37:D37)</f>
        <v>0</v>
      </c>
      <c r="F37" s="33">
        <v>0</v>
      </c>
      <c r="G37" s="33">
        <v>0</v>
      </c>
      <c r="H37" s="33">
        <f>+F37+G37</f>
        <v>0</v>
      </c>
      <c r="I37" s="139">
        <f t="shared" si="1"/>
        <v>0</v>
      </c>
      <c r="J37" s="140">
        <v>0</v>
      </c>
    </row>
    <row r="38" spans="2:13" ht="18" customHeight="1">
      <c r="B38" s="153" t="s">
        <v>53</v>
      </c>
      <c r="C38" s="25">
        <f t="shared" ref="C38:H38" si="13">SUM(C39:C40)</f>
        <v>12.2</v>
      </c>
      <c r="D38" s="25">
        <f t="shared" si="13"/>
        <v>7.1</v>
      </c>
      <c r="E38" s="131">
        <f t="shared" si="13"/>
        <v>19.299999999999997</v>
      </c>
      <c r="F38" s="25">
        <f t="shared" si="13"/>
        <v>10.213832352905273</v>
      </c>
      <c r="G38" s="25">
        <f t="shared" si="13"/>
        <v>7.6054615928316291</v>
      </c>
      <c r="H38" s="29">
        <f t="shared" si="13"/>
        <v>17.819293945736902</v>
      </c>
      <c r="I38" s="29">
        <f t="shared" si="1"/>
        <v>1.480706054263095</v>
      </c>
      <c r="J38" s="29">
        <f>+E38/H38*100</f>
        <v>108.30956635415592</v>
      </c>
    </row>
    <row r="39" spans="2:13" ht="18" customHeight="1">
      <c r="B39" s="151" t="s">
        <v>115</v>
      </c>
      <c r="C39" s="33">
        <f>+'[1]TESORERIA '!F39</f>
        <v>12.2</v>
      </c>
      <c r="D39" s="33">
        <f>+'[1]TESORERIA '!G39</f>
        <v>7.1</v>
      </c>
      <c r="E39" s="135">
        <f>SUM(C39:D39)</f>
        <v>19.299999999999997</v>
      </c>
      <c r="F39" s="33">
        <v>10.213832352905273</v>
      </c>
      <c r="G39" s="33">
        <v>7.6054615928316291</v>
      </c>
      <c r="H39" s="34">
        <f>SUM(F39:G39)</f>
        <v>17.819293945736902</v>
      </c>
      <c r="I39" s="34">
        <f t="shared" si="1"/>
        <v>1.480706054263095</v>
      </c>
      <c r="J39" s="34">
        <f>+E39/H39*100</f>
        <v>108.30956635415592</v>
      </c>
    </row>
    <row r="40" spans="2:13" ht="18" customHeight="1">
      <c r="B40" s="151" t="s">
        <v>27</v>
      </c>
      <c r="C40" s="33">
        <f>+'[1]TESORERIA '!F40</f>
        <v>0</v>
      </c>
      <c r="D40" s="33">
        <f>+'[1]TESORERIA '!F40</f>
        <v>0</v>
      </c>
      <c r="E40" s="135">
        <f>SUM(C40:D40)</f>
        <v>0</v>
      </c>
      <c r="F40" s="33">
        <v>0</v>
      </c>
      <c r="G40" s="33">
        <v>0</v>
      </c>
      <c r="H40" s="34">
        <f>SUM(F40:G40)</f>
        <v>0</v>
      </c>
      <c r="I40" s="34">
        <f t="shared" si="1"/>
        <v>0</v>
      </c>
      <c r="J40" s="139">
        <v>0</v>
      </c>
      <c r="K40" s="128"/>
      <c r="L40" s="129"/>
      <c r="M40" s="129"/>
    </row>
    <row r="41" spans="2:13" ht="18" customHeight="1">
      <c r="B41" s="153" t="s">
        <v>55</v>
      </c>
      <c r="C41" s="25">
        <f t="shared" ref="C41:H41" si="14">+C42+C43</f>
        <v>95.6</v>
      </c>
      <c r="D41" s="25">
        <f t="shared" si="14"/>
        <v>69.599999999999994</v>
      </c>
      <c r="E41" s="131">
        <f t="shared" si="14"/>
        <v>165.2</v>
      </c>
      <c r="F41" s="25">
        <f t="shared" si="14"/>
        <v>144.29176103411135</v>
      </c>
      <c r="G41" s="25">
        <f t="shared" si="14"/>
        <v>101.51830423395919</v>
      </c>
      <c r="H41" s="29">
        <f t="shared" si="14"/>
        <v>245.81006526807053</v>
      </c>
      <c r="I41" s="29">
        <f t="shared" si="1"/>
        <v>-80.610065268070542</v>
      </c>
      <c r="J41" s="29">
        <f>+E41/H41*100</f>
        <v>67.206361065743806</v>
      </c>
      <c r="K41" s="128"/>
      <c r="L41" s="129"/>
      <c r="M41" s="129"/>
    </row>
    <row r="42" spans="2:13" ht="16.5" customHeight="1">
      <c r="B42" s="151" t="s">
        <v>116</v>
      </c>
      <c r="C42" s="33">
        <f>+'[1]TESORERIA '!F42</f>
        <v>95.6</v>
      </c>
      <c r="D42" s="33">
        <f>+'[1]TESORERIA '!G42</f>
        <v>69.599999999999994</v>
      </c>
      <c r="E42" s="135">
        <f>SUM(C42:D42)</f>
        <v>165.2</v>
      </c>
      <c r="F42" s="33">
        <v>144.29176103411135</v>
      </c>
      <c r="G42" s="33">
        <v>101.51830423395919</v>
      </c>
      <c r="H42" s="34">
        <f>SUM(F42:G42)</f>
        <v>245.81006526807053</v>
      </c>
      <c r="I42" s="34">
        <f t="shared" si="1"/>
        <v>-80.610065268070542</v>
      </c>
      <c r="J42" s="34">
        <f>+E42/H42*100</f>
        <v>67.206361065743806</v>
      </c>
      <c r="K42" s="128"/>
      <c r="L42" s="129"/>
      <c r="M42" s="129"/>
    </row>
    <row r="43" spans="2:13" ht="18" customHeight="1">
      <c r="B43" s="151" t="s">
        <v>27</v>
      </c>
      <c r="C43" s="33">
        <f>+'[1]TESORERIA '!F43</f>
        <v>0</v>
      </c>
      <c r="D43" s="33">
        <f>+'[1]TESORERIA '!F43</f>
        <v>0</v>
      </c>
      <c r="E43" s="135">
        <f>SUM(C43:D43)</f>
        <v>0</v>
      </c>
      <c r="F43" s="33">
        <v>0</v>
      </c>
      <c r="G43" s="33">
        <v>0</v>
      </c>
      <c r="H43" s="34">
        <f>SUM(F43:G43)</f>
        <v>0</v>
      </c>
      <c r="I43" s="139">
        <f t="shared" si="1"/>
        <v>0</v>
      </c>
      <c r="J43" s="139">
        <v>0</v>
      </c>
      <c r="K43" s="128"/>
      <c r="L43" s="129"/>
      <c r="M43" s="129"/>
    </row>
    <row r="44" spans="2:13" ht="18" customHeight="1">
      <c r="B44" s="154" t="s">
        <v>117</v>
      </c>
      <c r="C44" s="25">
        <f t="shared" ref="C44:H44" si="15">+C45+C52+C53</f>
        <v>15.7</v>
      </c>
      <c r="D44" s="25">
        <f t="shared" si="15"/>
        <v>477.8</v>
      </c>
      <c r="E44" s="131">
        <f t="shared" si="15"/>
        <v>493.5</v>
      </c>
      <c r="F44" s="25">
        <f t="shared" si="15"/>
        <v>257.74356220176702</v>
      </c>
      <c r="G44" s="25">
        <f t="shared" si="15"/>
        <v>120.83622840236492</v>
      </c>
      <c r="H44" s="29">
        <f t="shared" si="15"/>
        <v>378.57979060413197</v>
      </c>
      <c r="I44" s="29">
        <f t="shared" si="1"/>
        <v>114.92020939586803</v>
      </c>
      <c r="J44" s="29">
        <f>+E44/H44*100</f>
        <v>130.3556112206835</v>
      </c>
      <c r="K44" s="128"/>
      <c r="L44" s="129"/>
      <c r="M44" s="129"/>
    </row>
    <row r="45" spans="2:13" ht="18" customHeight="1">
      <c r="B45" s="155" t="s">
        <v>118</v>
      </c>
      <c r="C45" s="25">
        <f t="shared" ref="C45:H45" si="16">+C46+C50</f>
        <v>0.5</v>
      </c>
      <c r="D45" s="25">
        <f t="shared" si="16"/>
        <v>0.5</v>
      </c>
      <c r="E45" s="25">
        <f t="shared" si="16"/>
        <v>1</v>
      </c>
      <c r="F45" s="25">
        <f t="shared" si="16"/>
        <v>191.09407743878413</v>
      </c>
      <c r="G45" s="25">
        <f t="shared" si="16"/>
        <v>26.769317127161329</v>
      </c>
      <c r="H45" s="25">
        <f t="shared" si="16"/>
        <v>217.86339456594544</v>
      </c>
      <c r="I45" s="25">
        <f t="shared" si="1"/>
        <v>-216.86339456594544</v>
      </c>
      <c r="J45" s="29">
        <f>+E45/H45*100</f>
        <v>0.45900322171713354</v>
      </c>
      <c r="K45" s="128"/>
      <c r="L45" s="129"/>
      <c r="M45" s="129"/>
    </row>
    <row r="46" spans="2:13" ht="18" customHeight="1">
      <c r="B46" s="156" t="s">
        <v>119</v>
      </c>
      <c r="C46" s="25">
        <f t="shared" ref="C46:H46" si="17">SUM(C47:C49)</f>
        <v>0</v>
      </c>
      <c r="D46" s="25">
        <f t="shared" si="17"/>
        <v>0</v>
      </c>
      <c r="E46" s="133">
        <f t="shared" si="17"/>
        <v>0</v>
      </c>
      <c r="F46" s="25">
        <f t="shared" si="17"/>
        <v>0</v>
      </c>
      <c r="G46" s="25">
        <f t="shared" si="17"/>
        <v>0</v>
      </c>
      <c r="H46" s="29">
        <f t="shared" si="17"/>
        <v>0</v>
      </c>
      <c r="I46" s="157">
        <f t="shared" si="1"/>
        <v>0</v>
      </c>
      <c r="J46" s="139">
        <v>0</v>
      </c>
      <c r="K46" s="128"/>
      <c r="L46" s="129"/>
      <c r="M46" s="129"/>
    </row>
    <row r="47" spans="2:13" ht="18" customHeight="1">
      <c r="B47" s="158" t="s">
        <v>120</v>
      </c>
      <c r="C47" s="33">
        <f>+'[1]TESORERIA '!F47</f>
        <v>0</v>
      </c>
      <c r="D47" s="33">
        <f>+'[1]TESORERIA '!F47</f>
        <v>0</v>
      </c>
      <c r="E47" s="135">
        <f>SUM(C47:D47)</f>
        <v>0</v>
      </c>
      <c r="F47" s="33">
        <v>0</v>
      </c>
      <c r="G47" s="33">
        <v>0</v>
      </c>
      <c r="H47" s="34">
        <f>SUM(F47:G47)</f>
        <v>0</v>
      </c>
      <c r="I47" s="159">
        <f t="shared" si="1"/>
        <v>0</v>
      </c>
      <c r="J47" s="139">
        <v>0</v>
      </c>
      <c r="K47" s="128"/>
      <c r="L47" s="129"/>
      <c r="M47" s="129"/>
    </row>
    <row r="48" spans="2:13" ht="18.75" hidden="1" customHeight="1">
      <c r="B48" s="158" t="s">
        <v>121</v>
      </c>
      <c r="C48" s="33">
        <f>+'[1]TESORERIA '!F48</f>
        <v>0</v>
      </c>
      <c r="D48" s="33">
        <f>+'[1]TESORERIA '!G48</f>
        <v>0</v>
      </c>
      <c r="E48" s="135">
        <f>SUM(C48:D48)</f>
        <v>0</v>
      </c>
      <c r="F48" s="33">
        <v>0</v>
      </c>
      <c r="G48" s="33">
        <v>0</v>
      </c>
      <c r="H48" s="34">
        <f>SUM(F48:G48)</f>
        <v>0</v>
      </c>
      <c r="I48" s="159">
        <f>+E48-H48</f>
        <v>0</v>
      </c>
      <c r="J48" s="139">
        <v>0</v>
      </c>
      <c r="K48" s="160"/>
      <c r="L48" s="129"/>
      <c r="M48" s="129"/>
    </row>
    <row r="49" spans="2:13" ht="18" hidden="1" customHeight="1">
      <c r="B49" s="158" t="s">
        <v>122</v>
      </c>
      <c r="C49" s="33">
        <f>+'[1]TESORERIA '!F49</f>
        <v>0</v>
      </c>
      <c r="D49" s="33">
        <f>+'[1]TESORERIA '!G49</f>
        <v>0</v>
      </c>
      <c r="E49" s="135">
        <f>SUM(C49:D49)</f>
        <v>0</v>
      </c>
      <c r="F49" s="33">
        <v>0</v>
      </c>
      <c r="G49" s="33">
        <v>0</v>
      </c>
      <c r="H49" s="34">
        <f>SUM(F49:G49)</f>
        <v>0</v>
      </c>
      <c r="I49" s="159">
        <f t="shared" ref="I49:I62" si="18">+E49-H49</f>
        <v>0</v>
      </c>
      <c r="J49" s="139">
        <v>0</v>
      </c>
      <c r="K49" s="128"/>
      <c r="L49" s="129"/>
      <c r="M49" s="129"/>
    </row>
    <row r="50" spans="2:13" ht="18" customHeight="1">
      <c r="B50" s="161" t="s">
        <v>123</v>
      </c>
      <c r="C50" s="25">
        <f>SUM(C51:C51)</f>
        <v>0.5</v>
      </c>
      <c r="D50" s="25">
        <f>SUM(D51:D51)</f>
        <v>0.5</v>
      </c>
      <c r="E50" s="133">
        <f>SUM(E51:E51)</f>
        <v>1</v>
      </c>
      <c r="F50" s="25">
        <f>+F51</f>
        <v>191.09407743878413</v>
      </c>
      <c r="G50" s="25">
        <f>+G51</f>
        <v>26.769317127161329</v>
      </c>
      <c r="H50" s="25">
        <f>SUM(H51:H51)</f>
        <v>217.86339456594544</v>
      </c>
      <c r="I50" s="25">
        <f t="shared" si="18"/>
        <v>-216.86339456594544</v>
      </c>
      <c r="J50" s="29">
        <f>+E50/H50*100</f>
        <v>0.45900322171713354</v>
      </c>
      <c r="K50" s="128"/>
      <c r="L50" s="129"/>
      <c r="M50" s="129"/>
    </row>
    <row r="51" spans="2:13" ht="18" customHeight="1">
      <c r="B51" s="158" t="s">
        <v>124</v>
      </c>
      <c r="C51" s="33">
        <f>+'[1]TESORERIA '!F51</f>
        <v>0.5</v>
      </c>
      <c r="D51" s="33">
        <f>+'[1]TESORERIA '!G51</f>
        <v>0.5</v>
      </c>
      <c r="E51" s="135">
        <f t="shared" ref="E51:E57" si="19">SUM(C51:D51)</f>
        <v>1</v>
      </c>
      <c r="F51" s="162">
        <v>191.09407743878413</v>
      </c>
      <c r="G51" s="162">
        <v>26.769317127161329</v>
      </c>
      <c r="H51" s="34">
        <f t="shared" ref="H51:H56" si="20">SUM(F51:G51)</f>
        <v>217.86339456594544</v>
      </c>
      <c r="I51" s="34">
        <f t="shared" si="18"/>
        <v>-216.86339456594544</v>
      </c>
      <c r="J51" s="34">
        <f>+E51/H51*100</f>
        <v>0.45900322171713354</v>
      </c>
      <c r="K51" s="128"/>
      <c r="L51" s="129"/>
      <c r="M51" s="129"/>
    </row>
    <row r="52" spans="2:13" ht="18" customHeight="1">
      <c r="B52" s="161" t="s">
        <v>63</v>
      </c>
      <c r="C52" s="163">
        <f>+'[1]TESORERIA '!F52</f>
        <v>0</v>
      </c>
      <c r="D52" s="163">
        <f>+'[1]TESORERIA '!G52</f>
        <v>0</v>
      </c>
      <c r="E52" s="131">
        <f t="shared" si="19"/>
        <v>0</v>
      </c>
      <c r="F52" s="164">
        <v>5.6268815182915807E-2</v>
      </c>
      <c r="G52" s="164">
        <v>4.0393841403576131E-2</v>
      </c>
      <c r="H52" s="29">
        <f t="shared" si="20"/>
        <v>9.6662656586491938E-2</v>
      </c>
      <c r="I52" s="29">
        <f t="shared" si="18"/>
        <v>-9.6662656586491938E-2</v>
      </c>
      <c r="J52" s="139">
        <f>+E52/H52*100</f>
        <v>0</v>
      </c>
      <c r="K52" s="128"/>
      <c r="L52" s="129"/>
      <c r="M52" s="129"/>
    </row>
    <row r="53" spans="2:13" ht="18" customHeight="1">
      <c r="B53" s="161" t="s">
        <v>64</v>
      </c>
      <c r="C53" s="163">
        <f>+'[1]TESORERIA '!F53</f>
        <v>15.2</v>
      </c>
      <c r="D53" s="163">
        <f>+'[1]TESORERIA '!G53</f>
        <v>477.3</v>
      </c>
      <c r="E53" s="131">
        <f t="shared" si="19"/>
        <v>492.5</v>
      </c>
      <c r="F53" s="133">
        <f>+F54+F55+F56</f>
        <v>66.593215947800005</v>
      </c>
      <c r="G53" s="133">
        <f>+G54+G55+G56</f>
        <v>94.026517433800009</v>
      </c>
      <c r="H53" s="131">
        <f t="shared" si="20"/>
        <v>160.61973338160001</v>
      </c>
      <c r="I53" s="131">
        <f t="shared" si="18"/>
        <v>331.88026661840001</v>
      </c>
      <c r="J53" s="29">
        <f>+E53/H53*100</f>
        <v>306.62483969508253</v>
      </c>
      <c r="K53" s="128"/>
      <c r="L53" s="129"/>
      <c r="M53" s="129"/>
    </row>
    <row r="54" spans="2:13" ht="18" customHeight="1">
      <c r="B54" s="158" t="s">
        <v>125</v>
      </c>
      <c r="C54" s="163">
        <f>+'[1]TESORERIA '!F54</f>
        <v>15.2</v>
      </c>
      <c r="D54" s="163">
        <f>+'[1]TESORERIA '!G54</f>
        <v>477.3</v>
      </c>
      <c r="E54" s="131">
        <f t="shared" si="19"/>
        <v>492.5</v>
      </c>
      <c r="F54" s="131">
        <v>66.593215947800005</v>
      </c>
      <c r="G54" s="131">
        <v>94.026517433800009</v>
      </c>
      <c r="H54" s="131">
        <f t="shared" si="20"/>
        <v>160.61973338160001</v>
      </c>
      <c r="I54" s="131">
        <f>+E54-H54</f>
        <v>331.88026661840001</v>
      </c>
      <c r="J54" s="29">
        <f>+E54/H54*100</f>
        <v>306.62483969508253</v>
      </c>
      <c r="K54" s="128"/>
      <c r="L54" s="129"/>
      <c r="M54" s="129"/>
    </row>
    <row r="55" spans="2:13" ht="18" hidden="1" customHeight="1">
      <c r="B55" s="158" t="s">
        <v>126</v>
      </c>
      <c r="C55" s="163">
        <f>+'[1]TESORERIA '!F55</f>
        <v>0</v>
      </c>
      <c r="D55" s="163">
        <f>+'[1]TESORERIA '!F55</f>
        <v>0</v>
      </c>
      <c r="E55" s="131">
        <f t="shared" si="19"/>
        <v>0</v>
      </c>
      <c r="F55" s="131">
        <v>0</v>
      </c>
      <c r="G55" s="131">
        <v>0</v>
      </c>
      <c r="H55" s="131">
        <f t="shared" si="20"/>
        <v>0</v>
      </c>
      <c r="I55" s="131">
        <f>+E55-H55</f>
        <v>0</v>
      </c>
      <c r="J55" s="29">
        <v>0</v>
      </c>
      <c r="K55" s="128"/>
      <c r="L55" s="129"/>
      <c r="M55" s="129"/>
    </row>
    <row r="56" spans="2:13" ht="18" customHeight="1">
      <c r="B56" s="158" t="s">
        <v>27</v>
      </c>
      <c r="C56" s="163">
        <f>+'[1]TESORERIA '!F56</f>
        <v>0</v>
      </c>
      <c r="D56" s="163">
        <f>+'[1]TESORERIA '!F56</f>
        <v>0</v>
      </c>
      <c r="E56" s="131">
        <f t="shared" si="19"/>
        <v>0</v>
      </c>
      <c r="F56" s="131">
        <v>0</v>
      </c>
      <c r="G56" s="131">
        <v>0</v>
      </c>
      <c r="H56" s="131">
        <f t="shared" si="20"/>
        <v>0</v>
      </c>
      <c r="I56" s="131">
        <f>+E56-H56</f>
        <v>0</v>
      </c>
      <c r="J56" s="145">
        <v>0</v>
      </c>
      <c r="K56" s="128"/>
      <c r="L56" s="129"/>
      <c r="M56" s="129"/>
    </row>
    <row r="57" spans="2:13" ht="18" customHeight="1">
      <c r="B57" s="154" t="s">
        <v>127</v>
      </c>
      <c r="C57" s="25">
        <f>+C58+C61</f>
        <v>0</v>
      </c>
      <c r="D57" s="25">
        <f>+D58+D61</f>
        <v>51.2</v>
      </c>
      <c r="E57" s="131">
        <f t="shared" si="19"/>
        <v>51.2</v>
      </c>
      <c r="F57" s="29">
        <f>+F58+F61</f>
        <v>0</v>
      </c>
      <c r="G57" s="29">
        <f>+G58+G61</f>
        <v>0</v>
      </c>
      <c r="H57" s="29">
        <f>+H58+H61</f>
        <v>0</v>
      </c>
      <c r="I57" s="29">
        <f t="shared" si="18"/>
        <v>51.2</v>
      </c>
      <c r="J57" s="145">
        <v>0</v>
      </c>
      <c r="K57" s="128"/>
      <c r="L57" s="129"/>
      <c r="M57" s="129"/>
    </row>
    <row r="58" spans="2:13" ht="18" customHeight="1">
      <c r="B58" s="165" t="s">
        <v>128</v>
      </c>
      <c r="C58" s="166">
        <f>+C59+C60</f>
        <v>0</v>
      </c>
      <c r="D58" s="166">
        <f>+D59+D60</f>
        <v>51.2</v>
      </c>
      <c r="E58" s="167">
        <f>+E59+E60</f>
        <v>51.2</v>
      </c>
      <c r="F58" s="166">
        <f>+F59+F60</f>
        <v>0</v>
      </c>
      <c r="G58" s="166">
        <f>+G59+G60</f>
        <v>0</v>
      </c>
      <c r="H58" s="166">
        <f>SUM(F58:G58)</f>
        <v>0</v>
      </c>
      <c r="I58" s="166">
        <f t="shared" si="18"/>
        <v>51.2</v>
      </c>
      <c r="J58" s="139">
        <v>0</v>
      </c>
      <c r="K58" s="128"/>
      <c r="L58" s="129"/>
      <c r="M58" s="129"/>
    </row>
    <row r="59" spans="2:13" ht="18" customHeight="1">
      <c r="B59" s="168" t="s">
        <v>129</v>
      </c>
      <c r="C59" s="33">
        <f>+'[1]TESORERIA '!F59</f>
        <v>0</v>
      </c>
      <c r="D59" s="33">
        <f>+'[1]TESORERIA '!G59</f>
        <v>51.2</v>
      </c>
      <c r="E59" s="135">
        <f>SUM(C59:D59)</f>
        <v>51.2</v>
      </c>
      <c r="F59" s="33">
        <v>0</v>
      </c>
      <c r="G59" s="33">
        <v>0</v>
      </c>
      <c r="H59" s="34">
        <f>SUM(F59:G59)</f>
        <v>0</v>
      </c>
      <c r="I59" s="34">
        <f t="shared" si="18"/>
        <v>51.2</v>
      </c>
      <c r="J59" s="139">
        <v>0</v>
      </c>
      <c r="K59" s="128"/>
      <c r="L59" s="129"/>
      <c r="M59" s="129"/>
    </row>
    <row r="60" spans="2:13" ht="18" hidden="1" customHeight="1">
      <c r="B60" s="168" t="s">
        <v>130</v>
      </c>
      <c r="C60" s="33">
        <f>+'[1]TESORERIA '!F60</f>
        <v>0</v>
      </c>
      <c r="D60" s="33">
        <f>+'[1]TESORERIA '!F60</f>
        <v>0</v>
      </c>
      <c r="E60" s="135">
        <f>SUM(C60:D60)</f>
        <v>0</v>
      </c>
      <c r="F60" s="33">
        <v>0</v>
      </c>
      <c r="G60" s="33">
        <v>0</v>
      </c>
      <c r="H60" s="34">
        <f>SUM(F60:G60)</f>
        <v>0</v>
      </c>
      <c r="I60" s="34">
        <f t="shared" si="18"/>
        <v>0</v>
      </c>
      <c r="J60" s="34">
        <v>0</v>
      </c>
      <c r="K60" s="128"/>
      <c r="L60" s="129"/>
      <c r="M60" s="129"/>
    </row>
    <row r="61" spans="2:13" ht="18" hidden="1" customHeight="1">
      <c r="B61" s="169" t="s">
        <v>131</v>
      </c>
      <c r="C61" s="33">
        <f>+'[1]TESORERIA '!F61</f>
        <v>0</v>
      </c>
      <c r="D61" s="33">
        <f>+'[1]TESORERIA '!F61</f>
        <v>0</v>
      </c>
      <c r="E61" s="135">
        <f>SUM(C61:D61)</f>
        <v>0</v>
      </c>
      <c r="F61" s="33">
        <v>0</v>
      </c>
      <c r="G61" s="33">
        <v>0</v>
      </c>
      <c r="H61" s="34">
        <f>SUM(F61:G61)</f>
        <v>0</v>
      </c>
      <c r="I61" s="34">
        <f t="shared" si="18"/>
        <v>0</v>
      </c>
      <c r="J61" s="34">
        <v>0</v>
      </c>
      <c r="K61" s="128"/>
      <c r="L61" s="129"/>
      <c r="M61" s="129"/>
    </row>
    <row r="62" spans="2:13" ht="27.75" customHeight="1" thickBot="1">
      <c r="B62" s="170" t="s">
        <v>132</v>
      </c>
      <c r="C62" s="61">
        <f t="shared" ref="C62:H62" si="21">+C57+C9</f>
        <v>776.3</v>
      </c>
      <c r="D62" s="61">
        <f t="shared" si="21"/>
        <v>1584.4</v>
      </c>
      <c r="E62" s="61">
        <f t="shared" si="21"/>
        <v>2360.6999999999998</v>
      </c>
      <c r="F62" s="171">
        <f t="shared" si="21"/>
        <v>1142.7544030073987</v>
      </c>
      <c r="G62" s="61">
        <f t="shared" si="21"/>
        <v>978.65398775515314</v>
      </c>
      <c r="H62" s="61">
        <f t="shared" si="21"/>
        <v>2121.4083907625518</v>
      </c>
      <c r="I62" s="61">
        <f t="shared" si="18"/>
        <v>239.29160923744803</v>
      </c>
      <c r="J62" s="61">
        <f>+E62/H62*100</f>
        <v>111.27984645857998</v>
      </c>
      <c r="K62" s="128"/>
      <c r="L62" s="129"/>
      <c r="M62" s="172"/>
    </row>
    <row r="63" spans="2:13" ht="18" customHeight="1" thickTop="1">
      <c r="B63" s="63" t="s">
        <v>67</v>
      </c>
      <c r="C63" s="173"/>
      <c r="D63" s="173"/>
      <c r="E63" s="173"/>
      <c r="F63" s="73"/>
      <c r="G63" s="73"/>
      <c r="H63" s="173"/>
      <c r="I63" s="173"/>
      <c r="J63" s="173"/>
      <c r="K63" s="128"/>
      <c r="L63" s="129"/>
    </row>
    <row r="64" spans="2:13" ht="15" customHeight="1">
      <c r="B64" s="67" t="s">
        <v>68</v>
      </c>
      <c r="C64" s="91"/>
      <c r="D64" s="91"/>
      <c r="E64" s="91"/>
      <c r="F64" s="73"/>
      <c r="G64" s="73"/>
      <c r="H64" s="73"/>
      <c r="I64" s="174"/>
      <c r="J64" s="175"/>
      <c r="K64" s="128"/>
      <c r="L64" s="129"/>
      <c r="M64" s="176"/>
    </row>
    <row r="65" spans="2:12" ht="12" customHeight="1">
      <c r="B65" s="71" t="s">
        <v>133</v>
      </c>
      <c r="C65" s="91"/>
      <c r="D65" s="91"/>
      <c r="E65" s="91"/>
      <c r="F65" s="73"/>
      <c r="G65" s="73"/>
      <c r="H65" s="91"/>
      <c r="I65" s="175"/>
      <c r="J65" s="175"/>
      <c r="K65" s="128"/>
      <c r="L65" s="129"/>
    </row>
    <row r="66" spans="2:12">
      <c r="B66" s="71" t="s">
        <v>134</v>
      </c>
      <c r="C66" s="177"/>
      <c r="D66" s="177"/>
      <c r="E66" s="175"/>
      <c r="F66" s="73"/>
      <c r="G66" s="73"/>
      <c r="H66" s="73"/>
      <c r="I66" s="73"/>
      <c r="J66" s="73"/>
      <c r="K66" s="128"/>
      <c r="L66" s="129"/>
    </row>
    <row r="67" spans="2:12">
      <c r="B67" s="74" t="s">
        <v>135</v>
      </c>
      <c r="C67" s="178"/>
      <c r="D67" s="178"/>
      <c r="E67" s="175"/>
      <c r="F67" s="179"/>
      <c r="G67" s="179"/>
      <c r="H67" s="179"/>
      <c r="I67" s="73"/>
      <c r="J67" s="73"/>
      <c r="K67" s="128"/>
      <c r="L67" s="129"/>
    </row>
    <row r="68" spans="2:12" ht="14.25">
      <c r="B68" s="75"/>
      <c r="C68" s="180"/>
      <c r="D68" s="180"/>
      <c r="E68" s="181"/>
      <c r="F68" s="178"/>
      <c r="G68" s="178"/>
      <c r="H68" s="178"/>
      <c r="I68" s="178"/>
      <c r="J68" s="178"/>
      <c r="K68" s="128"/>
      <c r="L68" s="129"/>
    </row>
    <row r="69" spans="2:12">
      <c r="B69" s="75"/>
      <c r="C69" s="182"/>
      <c r="D69" s="182"/>
      <c r="E69" s="183"/>
      <c r="F69" s="178"/>
      <c r="G69" s="178"/>
      <c r="H69" s="184"/>
      <c r="I69" s="184"/>
      <c r="J69" s="75"/>
      <c r="K69" s="128"/>
      <c r="L69" s="129"/>
    </row>
    <row r="70" spans="2:12">
      <c r="B70" s="85"/>
      <c r="C70" s="75"/>
      <c r="D70" s="75"/>
      <c r="E70" s="185"/>
      <c r="F70" s="178"/>
      <c r="G70" s="178"/>
      <c r="H70" s="75"/>
      <c r="I70" s="75"/>
      <c r="J70" s="75"/>
      <c r="K70" s="128"/>
      <c r="L70" s="129"/>
    </row>
    <row r="71" spans="2:12">
      <c r="B71" s="85"/>
      <c r="C71" s="75"/>
      <c r="D71" s="75"/>
      <c r="E71" s="185"/>
      <c r="F71" s="75"/>
      <c r="G71" s="75"/>
      <c r="H71" s="75"/>
      <c r="I71" s="75"/>
      <c r="J71" s="75"/>
      <c r="K71" s="128"/>
      <c r="L71" s="129"/>
    </row>
    <row r="72" spans="2:12">
      <c r="B72" s="85"/>
      <c r="C72" s="75"/>
      <c r="D72" s="75"/>
      <c r="E72" s="185"/>
      <c r="F72" s="186"/>
      <c r="G72" s="186"/>
      <c r="H72" s="75"/>
      <c r="I72" s="75"/>
      <c r="J72" s="75"/>
      <c r="L72" s="129"/>
    </row>
    <row r="73" spans="2:12">
      <c r="B73" s="85"/>
      <c r="C73" s="75"/>
      <c r="D73" s="75"/>
      <c r="E73" s="185"/>
      <c r="F73" s="186"/>
      <c r="G73" s="186"/>
      <c r="H73" s="75"/>
      <c r="I73" s="75"/>
      <c r="J73" s="75"/>
      <c r="L73" s="129"/>
    </row>
    <row r="74" spans="2:12">
      <c r="B74" s="85"/>
      <c r="C74" s="75"/>
      <c r="D74" s="75"/>
      <c r="E74" s="183"/>
      <c r="F74" s="75"/>
      <c r="G74" s="75"/>
      <c r="H74" s="75"/>
      <c r="I74" s="75"/>
      <c r="J74" s="75"/>
      <c r="L74" s="129"/>
    </row>
    <row r="75" spans="2:12">
      <c r="B75" s="75"/>
      <c r="C75" s="75"/>
      <c r="D75" s="75"/>
      <c r="E75" s="185"/>
      <c r="F75" s="75"/>
      <c r="G75" s="75"/>
      <c r="H75" s="75"/>
      <c r="I75" s="75"/>
      <c r="J75" s="75"/>
      <c r="L75" s="129"/>
    </row>
    <row r="76" spans="2:12">
      <c r="B76" s="75"/>
      <c r="C76" s="75"/>
      <c r="D76" s="75"/>
      <c r="E76" s="185"/>
      <c r="F76" s="186"/>
      <c r="G76" s="186"/>
      <c r="H76" s="75"/>
      <c r="I76" s="75"/>
      <c r="J76" s="75"/>
      <c r="L76" s="129"/>
    </row>
    <row r="77" spans="2:12">
      <c r="B77" s="75"/>
      <c r="C77" s="75"/>
      <c r="D77" s="75"/>
      <c r="E77" s="185"/>
      <c r="F77" s="68"/>
      <c r="G77" s="68"/>
      <c r="H77" s="75"/>
      <c r="I77" s="75"/>
      <c r="J77" s="75"/>
    </row>
    <row r="78" spans="2:12">
      <c r="B78" s="75"/>
      <c r="C78" s="75"/>
      <c r="D78" s="75"/>
      <c r="E78" s="185"/>
      <c r="F78" s="75"/>
      <c r="G78" s="75"/>
      <c r="H78" s="75"/>
      <c r="I78" s="75"/>
      <c r="J78" s="75"/>
    </row>
    <row r="79" spans="2:12">
      <c r="B79" s="75"/>
      <c r="C79" s="75"/>
      <c r="D79" s="75"/>
      <c r="E79" s="185"/>
      <c r="F79" s="75"/>
      <c r="G79" s="75"/>
      <c r="H79" s="75"/>
      <c r="I79" s="75"/>
      <c r="J79" s="75"/>
    </row>
    <row r="80" spans="2:12">
      <c r="B80" s="85"/>
      <c r="C80" s="75"/>
      <c r="D80" s="75"/>
      <c r="E80" s="185"/>
      <c r="F80" s="187"/>
      <c r="G80" s="187"/>
      <c r="H80" s="75"/>
      <c r="I80" s="75"/>
      <c r="J80" s="75"/>
    </row>
    <row r="81" spans="2:10">
      <c r="B81" s="85"/>
      <c r="C81" s="75"/>
      <c r="D81" s="75"/>
      <c r="E81" s="185"/>
      <c r="F81" s="186"/>
      <c r="G81" s="186"/>
      <c r="H81" s="75"/>
      <c r="I81" s="75"/>
      <c r="J81" s="75"/>
    </row>
    <row r="82" spans="2:10">
      <c r="B82" s="75"/>
      <c r="C82" s="75"/>
      <c r="D82" s="75"/>
      <c r="E82" s="185"/>
      <c r="F82" s="184"/>
      <c r="G82" s="184"/>
      <c r="H82" s="75"/>
      <c r="I82" s="75"/>
      <c r="J82" s="75"/>
    </row>
    <row r="83" spans="2:10">
      <c r="B83" s="85"/>
      <c r="C83" s="75"/>
      <c r="D83" s="75"/>
      <c r="E83" s="185"/>
      <c r="F83" s="75"/>
      <c r="G83" s="75"/>
      <c r="H83" s="75"/>
      <c r="I83" s="75"/>
      <c r="J83" s="75"/>
    </row>
    <row r="84" spans="2:10">
      <c r="B84" s="85"/>
      <c r="C84" s="75"/>
      <c r="D84" s="75"/>
      <c r="E84" s="185"/>
      <c r="F84" s="186"/>
      <c r="G84" s="186"/>
      <c r="H84" s="75"/>
      <c r="I84" s="75"/>
      <c r="J84" s="75"/>
    </row>
    <row r="85" spans="2:10">
      <c r="B85" s="85"/>
      <c r="C85" s="75"/>
      <c r="D85" s="75"/>
      <c r="E85" s="185"/>
      <c r="F85" s="68"/>
      <c r="G85" s="68"/>
      <c r="H85" s="75"/>
      <c r="I85" s="75"/>
      <c r="J85" s="75"/>
    </row>
    <row r="86" spans="2:10">
      <c r="B86" s="75"/>
      <c r="C86" s="75"/>
      <c r="D86" s="75"/>
      <c r="E86" s="185"/>
      <c r="F86" s="186"/>
      <c r="G86" s="186"/>
      <c r="H86" s="75"/>
      <c r="I86" s="75"/>
      <c r="J86" s="75"/>
    </row>
    <row r="87" spans="2:10">
      <c r="B87" s="85"/>
      <c r="C87" s="75"/>
      <c r="D87" s="75"/>
      <c r="E87" s="185"/>
      <c r="F87" s="68"/>
      <c r="G87" s="68"/>
      <c r="H87" s="75"/>
      <c r="I87" s="75"/>
      <c r="J87" s="75"/>
    </row>
    <row r="88" spans="2:10">
      <c r="B88" s="85"/>
      <c r="C88" s="75"/>
      <c r="D88" s="75"/>
      <c r="E88" s="185"/>
      <c r="F88" s="186"/>
      <c r="G88" s="186"/>
      <c r="H88" s="75"/>
      <c r="I88" s="75"/>
      <c r="J88" s="75"/>
    </row>
    <row r="89" spans="2:10">
      <c r="B89" s="85"/>
      <c r="C89" s="75"/>
      <c r="D89" s="75"/>
      <c r="E89" s="185"/>
      <c r="F89" s="68"/>
      <c r="G89" s="68"/>
      <c r="H89" s="75"/>
      <c r="I89" s="75"/>
      <c r="J89" s="75"/>
    </row>
    <row r="90" spans="2:10">
      <c r="B90" s="75"/>
      <c r="C90" s="75"/>
      <c r="D90" s="75"/>
      <c r="E90" s="185"/>
      <c r="F90" s="186"/>
      <c r="G90" s="186"/>
      <c r="H90" s="75"/>
      <c r="I90" s="75"/>
      <c r="J90" s="75"/>
    </row>
    <row r="91" spans="2:10">
      <c r="B91" s="85"/>
      <c r="C91" s="75"/>
      <c r="D91" s="75"/>
      <c r="E91" s="185"/>
      <c r="F91" s="68"/>
      <c r="G91" s="68"/>
      <c r="H91" s="75"/>
      <c r="I91" s="75"/>
      <c r="J91" s="75"/>
    </row>
    <row r="92" spans="2:10">
      <c r="B92" s="85"/>
      <c r="C92" s="75"/>
      <c r="D92" s="75"/>
      <c r="E92" s="185"/>
      <c r="F92" s="186"/>
      <c r="G92" s="186"/>
      <c r="H92" s="75"/>
      <c r="I92" s="75"/>
      <c r="J92" s="75"/>
    </row>
    <row r="93" spans="2:10">
      <c r="B93" s="85"/>
      <c r="C93" s="75"/>
      <c r="D93" s="75"/>
      <c r="E93" s="185"/>
      <c r="F93" s="68"/>
      <c r="G93" s="68"/>
      <c r="H93" s="75"/>
      <c r="I93" s="75"/>
      <c r="J93" s="75"/>
    </row>
    <row r="94" spans="2:10">
      <c r="B94" s="85"/>
      <c r="C94" s="75"/>
      <c r="D94" s="75"/>
      <c r="E94" s="185"/>
      <c r="F94" s="186"/>
      <c r="G94" s="186"/>
      <c r="H94" s="75"/>
      <c r="I94" s="75"/>
      <c r="J94" s="75"/>
    </row>
    <row r="95" spans="2:10">
      <c r="B95" s="75"/>
      <c r="C95" s="75"/>
      <c r="D95" s="75"/>
      <c r="E95" s="185"/>
      <c r="F95" s="68"/>
      <c r="G95" s="68"/>
      <c r="H95" s="75"/>
      <c r="I95" s="75"/>
      <c r="J95" s="75"/>
    </row>
    <row r="96" spans="2:10">
      <c r="B96" s="75"/>
      <c r="C96" s="75"/>
      <c r="D96" s="75"/>
      <c r="E96" s="185"/>
      <c r="F96" s="186"/>
      <c r="G96" s="186"/>
      <c r="H96" s="75"/>
      <c r="I96" s="75"/>
      <c r="J96" s="75"/>
    </row>
    <row r="97" spans="2:10">
      <c r="B97" s="75"/>
      <c r="C97" s="75"/>
      <c r="D97" s="75"/>
      <c r="E97" s="185"/>
      <c r="F97" s="186"/>
      <c r="G97" s="186"/>
      <c r="H97" s="75"/>
      <c r="I97" s="75"/>
      <c r="J97" s="75"/>
    </row>
    <row r="98" spans="2:10">
      <c r="B98" s="75"/>
      <c r="C98" s="75"/>
      <c r="D98" s="75"/>
      <c r="E98" s="185"/>
      <c r="F98" s="75"/>
      <c r="G98" s="75"/>
      <c r="H98" s="75"/>
      <c r="I98" s="75"/>
      <c r="J98" s="75"/>
    </row>
    <row r="99" spans="2:10">
      <c r="B99" s="75"/>
      <c r="C99" s="75"/>
      <c r="D99" s="75"/>
      <c r="E99" s="185"/>
      <c r="F99" s="68"/>
      <c r="G99" s="68"/>
      <c r="H99" s="75"/>
      <c r="I99" s="75"/>
      <c r="J99" s="75"/>
    </row>
    <row r="100" spans="2:10">
      <c r="B100" s="75"/>
      <c r="C100" s="75"/>
      <c r="D100" s="75"/>
      <c r="E100" s="185"/>
      <c r="F100" s="68"/>
      <c r="G100" s="68"/>
      <c r="H100" s="75"/>
      <c r="I100" s="75"/>
      <c r="J100" s="75"/>
    </row>
    <row r="101" spans="2:10">
      <c r="B101" s="75"/>
      <c r="C101" s="75"/>
      <c r="D101" s="75"/>
      <c r="E101" s="185"/>
      <c r="F101" s="186"/>
      <c r="G101" s="186"/>
      <c r="H101" s="75"/>
      <c r="I101" s="75"/>
      <c r="J101" s="75"/>
    </row>
    <row r="102" spans="2:10">
      <c r="B102" s="75"/>
      <c r="C102" s="75"/>
      <c r="D102" s="75"/>
      <c r="E102" s="185"/>
      <c r="F102" s="68"/>
      <c r="G102" s="68"/>
      <c r="H102" s="75"/>
      <c r="I102" s="75"/>
      <c r="J102" s="75"/>
    </row>
    <row r="103" spans="2:10">
      <c r="B103" s="75"/>
      <c r="C103" s="75"/>
      <c r="D103" s="75"/>
      <c r="E103" s="185"/>
      <c r="F103" s="186"/>
      <c r="G103" s="186"/>
      <c r="H103" s="75"/>
      <c r="I103" s="75"/>
      <c r="J103" s="75"/>
    </row>
    <row r="104" spans="2:10">
      <c r="B104" s="75"/>
      <c r="C104" s="75"/>
      <c r="D104" s="75"/>
      <c r="E104" s="185"/>
      <c r="F104" s="68"/>
      <c r="G104" s="68"/>
      <c r="H104" s="75"/>
      <c r="I104" s="75"/>
      <c r="J104" s="75"/>
    </row>
    <row r="105" spans="2:10">
      <c r="B105" s="75"/>
      <c r="C105" s="75"/>
      <c r="D105" s="75"/>
      <c r="E105" s="185"/>
      <c r="F105" s="75"/>
      <c r="G105" s="75"/>
      <c r="H105" s="75"/>
      <c r="I105" s="75"/>
      <c r="J105" s="75"/>
    </row>
    <row r="106" spans="2:10">
      <c r="B106" s="75"/>
      <c r="C106" s="75"/>
      <c r="D106" s="75"/>
      <c r="E106" s="185"/>
      <c r="F106" s="186"/>
      <c r="G106" s="186"/>
      <c r="H106" s="75"/>
      <c r="I106" s="75"/>
      <c r="J106" s="75"/>
    </row>
    <row r="107" spans="2:10">
      <c r="B107" s="75"/>
      <c r="C107" s="75"/>
      <c r="D107" s="75"/>
      <c r="E107" s="185"/>
      <c r="F107" s="68"/>
      <c r="G107" s="68"/>
      <c r="H107" s="75"/>
      <c r="I107" s="75"/>
      <c r="J107" s="75"/>
    </row>
    <row r="108" spans="2:10">
      <c r="B108" s="75"/>
      <c r="C108" s="75"/>
      <c r="D108" s="75"/>
      <c r="E108" s="185"/>
      <c r="F108" s="75"/>
      <c r="G108" s="75"/>
      <c r="H108" s="75"/>
      <c r="I108" s="75"/>
      <c r="J108" s="75"/>
    </row>
    <row r="109" spans="2:10">
      <c r="B109" s="75"/>
      <c r="C109" s="75"/>
      <c r="D109" s="75"/>
      <c r="E109" s="185"/>
      <c r="F109" s="75"/>
      <c r="G109" s="75"/>
      <c r="H109" s="75"/>
      <c r="I109" s="75"/>
      <c r="J109" s="75"/>
    </row>
    <row r="110" spans="2:10">
      <c r="B110" s="75"/>
      <c r="C110" s="75"/>
      <c r="D110" s="75"/>
      <c r="E110" s="185"/>
      <c r="F110" s="75"/>
      <c r="G110" s="75"/>
      <c r="H110" s="75"/>
      <c r="I110" s="75"/>
      <c r="J110" s="75"/>
    </row>
    <row r="111" spans="2:10">
      <c r="B111" s="75"/>
      <c r="C111" s="75"/>
      <c r="D111" s="75"/>
      <c r="E111" s="185"/>
      <c r="F111" s="75"/>
      <c r="G111" s="75"/>
      <c r="H111" s="75"/>
      <c r="I111" s="75"/>
      <c r="J111" s="75"/>
    </row>
    <row r="112" spans="2:10">
      <c r="B112" s="75"/>
      <c r="C112" s="75"/>
      <c r="D112" s="75"/>
      <c r="E112" s="185"/>
      <c r="F112" s="75"/>
      <c r="G112" s="75"/>
      <c r="H112" s="75"/>
      <c r="I112" s="75"/>
      <c r="J112" s="75"/>
    </row>
    <row r="113" spans="2:10">
      <c r="B113" s="75"/>
      <c r="C113" s="75"/>
      <c r="D113" s="75"/>
      <c r="E113" s="185"/>
      <c r="F113" s="75"/>
      <c r="G113" s="75"/>
      <c r="H113" s="75"/>
      <c r="I113" s="75"/>
      <c r="J113" s="75"/>
    </row>
    <row r="114" spans="2:10">
      <c r="B114" s="75"/>
      <c r="C114" s="75"/>
      <c r="D114" s="75"/>
      <c r="E114" s="185"/>
      <c r="F114" s="75"/>
      <c r="G114" s="75"/>
      <c r="H114" s="75"/>
      <c r="I114" s="75"/>
      <c r="J114" s="75"/>
    </row>
    <row r="115" spans="2:10">
      <c r="B115" s="75"/>
      <c r="C115" s="75"/>
      <c r="D115" s="75"/>
      <c r="E115" s="185"/>
      <c r="F115" s="75"/>
      <c r="G115" s="75"/>
      <c r="H115" s="75"/>
      <c r="I115" s="75"/>
      <c r="J115" s="75"/>
    </row>
    <row r="116" spans="2:10">
      <c r="B116" s="75"/>
      <c r="C116" s="75"/>
      <c r="D116" s="75"/>
      <c r="E116" s="185"/>
      <c r="F116" s="75"/>
      <c r="G116" s="75"/>
      <c r="H116" s="75"/>
      <c r="I116" s="75"/>
      <c r="J116" s="75"/>
    </row>
    <row r="117" spans="2:10">
      <c r="B117" s="75"/>
      <c r="C117" s="75"/>
      <c r="D117" s="75"/>
      <c r="E117" s="185"/>
      <c r="F117" s="75"/>
      <c r="G117" s="75"/>
      <c r="H117" s="75"/>
      <c r="I117" s="75"/>
      <c r="J117" s="75"/>
    </row>
    <row r="118" spans="2:10">
      <c r="B118" s="75"/>
      <c r="C118" s="75"/>
      <c r="D118" s="75"/>
      <c r="E118" s="185"/>
      <c r="F118" s="75"/>
      <c r="G118" s="75"/>
      <c r="H118" s="75"/>
      <c r="I118" s="75"/>
      <c r="J118" s="75"/>
    </row>
    <row r="119" spans="2:10">
      <c r="B119" s="75"/>
      <c r="C119" s="75"/>
      <c r="D119" s="75"/>
      <c r="E119" s="185"/>
      <c r="F119" s="75"/>
      <c r="G119" s="75"/>
      <c r="H119" s="75"/>
      <c r="I119" s="75"/>
      <c r="J119" s="75"/>
    </row>
    <row r="120" spans="2:10">
      <c r="B120" s="75"/>
      <c r="C120" s="75"/>
      <c r="D120" s="75"/>
      <c r="E120" s="185"/>
      <c r="F120" s="75"/>
      <c r="G120" s="75"/>
      <c r="H120" s="75"/>
      <c r="I120" s="75"/>
      <c r="J120" s="75"/>
    </row>
    <row r="121" spans="2:10">
      <c r="B121" s="75"/>
      <c r="C121" s="75"/>
      <c r="D121" s="75"/>
      <c r="E121" s="185"/>
      <c r="F121" s="75"/>
      <c r="G121" s="75"/>
      <c r="H121" s="75"/>
      <c r="I121" s="75"/>
      <c r="J121" s="75"/>
    </row>
    <row r="122" spans="2:10">
      <c r="B122" s="75"/>
      <c r="C122" s="75"/>
      <c r="D122" s="75"/>
      <c r="E122" s="185"/>
      <c r="F122" s="75"/>
      <c r="G122" s="75"/>
      <c r="H122" s="75"/>
      <c r="I122" s="75"/>
      <c r="J122" s="75"/>
    </row>
    <row r="123" spans="2:10">
      <c r="B123" s="75"/>
      <c r="C123" s="75"/>
      <c r="D123" s="75"/>
      <c r="E123" s="185"/>
      <c r="F123" s="75"/>
      <c r="G123" s="75"/>
      <c r="H123" s="75"/>
      <c r="I123" s="75"/>
      <c r="J123" s="75"/>
    </row>
    <row r="124" spans="2:10">
      <c r="B124" s="75"/>
      <c r="C124" s="75"/>
      <c r="D124" s="75"/>
      <c r="E124" s="185"/>
      <c r="F124" s="75"/>
      <c r="G124" s="75"/>
      <c r="H124" s="75"/>
      <c r="I124" s="75"/>
      <c r="J124" s="75"/>
    </row>
    <row r="125" spans="2:10">
      <c r="B125" s="75"/>
      <c r="C125" s="75"/>
      <c r="D125" s="75"/>
      <c r="E125" s="185"/>
      <c r="F125" s="75"/>
      <c r="G125" s="75"/>
      <c r="H125" s="75"/>
      <c r="I125" s="75"/>
      <c r="J125" s="75"/>
    </row>
    <row r="126" spans="2:10">
      <c r="B126" s="75"/>
      <c r="C126" s="75"/>
      <c r="D126" s="75"/>
      <c r="E126" s="185"/>
      <c r="F126" s="75"/>
      <c r="G126" s="75"/>
      <c r="H126" s="75"/>
      <c r="I126" s="75"/>
      <c r="J126" s="75"/>
    </row>
    <row r="127" spans="2:10">
      <c r="B127" s="75"/>
      <c r="C127" s="75"/>
      <c r="D127" s="75"/>
      <c r="E127" s="185"/>
      <c r="F127" s="75"/>
      <c r="G127" s="75"/>
      <c r="H127" s="75"/>
      <c r="I127" s="75"/>
      <c r="J127" s="75"/>
    </row>
    <row r="128" spans="2:10">
      <c r="B128" s="75"/>
      <c r="C128" s="75"/>
      <c r="D128" s="75"/>
      <c r="E128" s="185"/>
      <c r="F128" s="75"/>
      <c r="G128" s="75"/>
      <c r="H128" s="75"/>
      <c r="I128" s="75"/>
      <c r="J128" s="75"/>
    </row>
    <row r="129" spans="2:10">
      <c r="B129" s="75"/>
      <c r="C129" s="75"/>
      <c r="D129" s="75"/>
      <c r="E129" s="185"/>
      <c r="F129" s="75"/>
      <c r="G129" s="75"/>
      <c r="H129" s="75"/>
      <c r="I129" s="75"/>
      <c r="J129" s="75"/>
    </row>
    <row r="130" spans="2:10">
      <c r="B130" s="75"/>
      <c r="C130" s="75"/>
      <c r="D130" s="75"/>
      <c r="E130" s="185"/>
      <c r="F130" s="75"/>
      <c r="G130" s="75"/>
      <c r="H130" s="75"/>
      <c r="I130" s="75"/>
      <c r="J130" s="75"/>
    </row>
    <row r="131" spans="2:10">
      <c r="B131" s="75"/>
      <c r="C131" s="75"/>
      <c r="D131" s="75"/>
      <c r="E131" s="185"/>
      <c r="F131" s="75"/>
      <c r="G131" s="75"/>
      <c r="H131" s="75"/>
      <c r="I131" s="75"/>
      <c r="J131" s="75"/>
    </row>
    <row r="132" spans="2:10">
      <c r="B132" s="75"/>
      <c r="C132" s="75"/>
      <c r="D132" s="75"/>
      <c r="E132" s="185"/>
      <c r="F132" s="75"/>
      <c r="G132" s="75"/>
      <c r="H132" s="75"/>
      <c r="I132" s="75"/>
      <c r="J132" s="75"/>
    </row>
    <row r="133" spans="2:10">
      <c r="B133" s="75"/>
      <c r="C133" s="75"/>
      <c r="D133" s="75"/>
      <c r="E133" s="185"/>
      <c r="F133" s="75"/>
      <c r="G133" s="75"/>
      <c r="H133" s="75"/>
      <c r="I133" s="75"/>
      <c r="J133" s="75"/>
    </row>
    <row r="134" spans="2:10">
      <c r="B134" s="75"/>
      <c r="C134" s="75"/>
      <c r="D134" s="75"/>
      <c r="E134" s="185"/>
      <c r="F134" s="75"/>
      <c r="G134" s="75"/>
      <c r="H134" s="75"/>
      <c r="I134" s="75"/>
      <c r="J134" s="75"/>
    </row>
    <row r="135" spans="2:10">
      <c r="B135" s="75"/>
      <c r="C135" s="75"/>
      <c r="D135" s="75"/>
      <c r="E135" s="185"/>
      <c r="F135" s="75"/>
      <c r="G135" s="75"/>
      <c r="H135" s="75"/>
      <c r="I135" s="75"/>
      <c r="J135" s="75"/>
    </row>
    <row r="136" spans="2:10">
      <c r="B136" s="75"/>
      <c r="C136" s="75"/>
      <c r="D136" s="75"/>
      <c r="E136" s="185"/>
      <c r="F136" s="75"/>
      <c r="G136" s="75"/>
      <c r="H136" s="75"/>
      <c r="I136" s="75"/>
      <c r="J136" s="75"/>
    </row>
    <row r="137" spans="2:10">
      <c r="B137" s="75"/>
      <c r="C137" s="75"/>
      <c r="D137" s="75"/>
      <c r="E137" s="185"/>
      <c r="F137" s="75"/>
      <c r="G137" s="75"/>
      <c r="H137" s="75"/>
      <c r="I137" s="75"/>
      <c r="J137" s="75"/>
    </row>
    <row r="138" spans="2:10">
      <c r="B138" s="75"/>
      <c r="C138" s="75"/>
      <c r="D138" s="75"/>
      <c r="E138" s="185"/>
      <c r="F138" s="75"/>
      <c r="G138" s="75"/>
      <c r="H138" s="75"/>
      <c r="I138" s="75"/>
      <c r="J138" s="75"/>
    </row>
    <row r="139" spans="2:10">
      <c r="B139" s="75"/>
      <c r="C139" s="75"/>
      <c r="D139" s="75"/>
      <c r="E139" s="185"/>
      <c r="F139" s="75"/>
      <c r="G139" s="75"/>
      <c r="H139" s="75"/>
      <c r="I139" s="75"/>
      <c r="J139" s="75"/>
    </row>
    <row r="140" spans="2:10">
      <c r="B140" s="75"/>
      <c r="C140" s="75"/>
      <c r="D140" s="75"/>
      <c r="E140" s="185"/>
      <c r="F140" s="75"/>
      <c r="G140" s="75"/>
      <c r="H140" s="75"/>
      <c r="I140" s="75"/>
      <c r="J140" s="75"/>
    </row>
    <row r="141" spans="2:10">
      <c r="B141" s="75"/>
      <c r="C141" s="75"/>
      <c r="D141" s="75"/>
      <c r="E141" s="185"/>
      <c r="F141" s="75"/>
      <c r="G141" s="75"/>
      <c r="H141" s="75"/>
      <c r="I141" s="75"/>
      <c r="J141" s="75"/>
    </row>
    <row r="142" spans="2:10">
      <c r="B142" s="75"/>
      <c r="C142" s="75"/>
      <c r="D142" s="75"/>
      <c r="E142" s="185"/>
      <c r="F142" s="75"/>
      <c r="G142" s="75"/>
      <c r="H142" s="75"/>
      <c r="I142" s="75"/>
      <c r="J142" s="75"/>
    </row>
    <row r="143" spans="2:10">
      <c r="B143" s="75"/>
      <c r="C143" s="75"/>
      <c r="D143" s="75"/>
      <c r="E143" s="185"/>
      <c r="F143" s="75"/>
      <c r="G143" s="75"/>
      <c r="H143" s="75"/>
      <c r="I143" s="75"/>
      <c r="J143" s="75"/>
    </row>
    <row r="144" spans="2:10">
      <c r="B144" s="75"/>
      <c r="C144" s="75"/>
      <c r="D144" s="75"/>
      <c r="E144" s="185"/>
      <c r="F144" s="75"/>
      <c r="G144" s="75"/>
      <c r="H144" s="75"/>
      <c r="I144" s="75"/>
      <c r="J144" s="75"/>
    </row>
    <row r="145" spans="2:10">
      <c r="B145" s="75"/>
      <c r="C145" s="75"/>
      <c r="D145" s="75"/>
      <c r="E145" s="185"/>
      <c r="F145" s="75"/>
      <c r="G145" s="75"/>
      <c r="H145" s="75"/>
      <c r="I145" s="75"/>
      <c r="J145" s="75"/>
    </row>
    <row r="146" spans="2:10">
      <c r="B146" s="75"/>
      <c r="C146" s="75"/>
      <c r="D146" s="75"/>
      <c r="E146" s="185"/>
      <c r="F146" s="75"/>
      <c r="G146" s="75"/>
      <c r="H146" s="75"/>
      <c r="I146" s="75"/>
      <c r="J146" s="75"/>
    </row>
    <row r="147" spans="2:10">
      <c r="B147" s="75"/>
      <c r="C147" s="75"/>
      <c r="D147" s="75"/>
      <c r="E147" s="185"/>
      <c r="F147" s="75"/>
      <c r="G147" s="75"/>
      <c r="H147" s="75"/>
      <c r="I147" s="75"/>
      <c r="J147" s="75"/>
    </row>
    <row r="148" spans="2:10">
      <c r="B148" s="75"/>
      <c r="C148" s="75"/>
      <c r="D148" s="75"/>
      <c r="E148" s="185"/>
      <c r="F148" s="75"/>
      <c r="G148" s="75"/>
      <c r="H148" s="75"/>
      <c r="I148" s="75"/>
      <c r="J148" s="75"/>
    </row>
    <row r="149" spans="2:10">
      <c r="B149" s="75"/>
      <c r="C149" s="75"/>
      <c r="D149" s="75"/>
      <c r="E149" s="185"/>
      <c r="F149" s="75"/>
      <c r="G149" s="75"/>
      <c r="H149" s="75"/>
      <c r="I149" s="75"/>
      <c r="J149" s="75"/>
    </row>
    <row r="150" spans="2:10">
      <c r="B150" s="75"/>
      <c r="C150" s="75"/>
      <c r="D150" s="75"/>
      <c r="E150" s="185"/>
      <c r="F150" s="75"/>
      <c r="G150" s="75"/>
      <c r="H150" s="75"/>
      <c r="I150" s="75"/>
      <c r="J150" s="75"/>
    </row>
    <row r="151" spans="2:10">
      <c r="B151" s="75"/>
      <c r="C151" s="75"/>
      <c r="D151" s="75"/>
      <c r="E151" s="185"/>
      <c r="F151" s="75"/>
      <c r="G151" s="75"/>
      <c r="H151" s="75"/>
      <c r="I151" s="75"/>
      <c r="J151" s="75"/>
    </row>
    <row r="152" spans="2:10">
      <c r="B152" s="75"/>
      <c r="C152" s="75"/>
      <c r="D152" s="75"/>
      <c r="E152" s="185"/>
      <c r="F152" s="75"/>
      <c r="G152" s="75"/>
      <c r="H152" s="75"/>
      <c r="I152" s="75"/>
      <c r="J152" s="75"/>
    </row>
    <row r="153" spans="2:10">
      <c r="B153" s="75"/>
      <c r="C153" s="75"/>
      <c r="D153" s="75"/>
      <c r="E153" s="185"/>
      <c r="F153" s="75"/>
      <c r="G153" s="75"/>
      <c r="H153" s="75"/>
      <c r="I153" s="75"/>
      <c r="J153" s="75"/>
    </row>
    <row r="154" spans="2:10">
      <c r="B154" s="75"/>
      <c r="C154" s="75"/>
      <c r="D154" s="75"/>
      <c r="E154" s="185"/>
      <c r="F154" s="75"/>
      <c r="G154" s="75"/>
      <c r="H154" s="75"/>
      <c r="I154" s="75"/>
      <c r="J154" s="75"/>
    </row>
    <row r="155" spans="2:10">
      <c r="B155" s="75"/>
      <c r="C155" s="75"/>
      <c r="D155" s="75"/>
      <c r="E155" s="185"/>
      <c r="F155" s="75"/>
      <c r="G155" s="75"/>
      <c r="H155" s="75"/>
      <c r="I155" s="75"/>
      <c r="J155" s="75"/>
    </row>
    <row r="156" spans="2:10">
      <c r="B156" s="75"/>
      <c r="C156" s="75"/>
      <c r="D156" s="75"/>
      <c r="E156" s="185"/>
      <c r="F156" s="75"/>
      <c r="G156" s="75"/>
      <c r="H156" s="75"/>
      <c r="I156" s="75"/>
      <c r="J156" s="75"/>
    </row>
    <row r="157" spans="2:10">
      <c r="B157" s="75"/>
      <c r="C157" s="75"/>
      <c r="D157" s="75"/>
      <c r="E157" s="185"/>
      <c r="F157" s="75"/>
      <c r="G157" s="75"/>
      <c r="H157" s="75"/>
      <c r="I157" s="75"/>
      <c r="J157" s="75"/>
    </row>
    <row r="158" spans="2:10">
      <c r="B158" s="75"/>
      <c r="C158" s="75"/>
      <c r="D158" s="75"/>
      <c r="E158" s="185"/>
      <c r="F158" s="75"/>
      <c r="G158" s="75"/>
      <c r="H158" s="75"/>
      <c r="I158" s="75"/>
      <c r="J158" s="75"/>
    </row>
    <row r="159" spans="2:10">
      <c r="B159" s="75"/>
      <c r="C159" s="75"/>
      <c r="D159" s="75"/>
      <c r="E159" s="185"/>
      <c r="F159" s="75"/>
      <c r="G159" s="75"/>
      <c r="H159" s="75"/>
      <c r="I159" s="75"/>
      <c r="J159" s="75"/>
    </row>
    <row r="160" spans="2:10">
      <c r="B160" s="75"/>
      <c r="C160" s="75"/>
      <c r="D160" s="75"/>
      <c r="E160" s="185"/>
      <c r="F160" s="75"/>
      <c r="G160" s="75"/>
      <c r="H160" s="75"/>
      <c r="I160" s="75"/>
      <c r="J160" s="75"/>
    </row>
    <row r="161" spans="2:10">
      <c r="B161" s="75"/>
      <c r="C161" s="75"/>
      <c r="D161" s="75"/>
      <c r="E161" s="185"/>
      <c r="F161" s="75"/>
      <c r="G161" s="75"/>
      <c r="H161" s="75"/>
      <c r="I161" s="75"/>
      <c r="J161" s="75"/>
    </row>
    <row r="162" spans="2:10">
      <c r="B162" s="75"/>
      <c r="C162" s="75"/>
      <c r="D162" s="75"/>
      <c r="E162" s="185"/>
      <c r="F162" s="75"/>
      <c r="G162" s="75"/>
      <c r="H162" s="75"/>
      <c r="I162" s="75"/>
      <c r="J162" s="75"/>
    </row>
    <row r="163" spans="2:10">
      <c r="B163" s="75"/>
      <c r="C163" s="75"/>
      <c r="D163" s="75"/>
      <c r="E163" s="185"/>
      <c r="F163" s="75"/>
      <c r="G163" s="75"/>
      <c r="H163" s="75"/>
      <c r="I163" s="75"/>
      <c r="J163" s="75"/>
    </row>
    <row r="164" spans="2:10">
      <c r="B164" s="75"/>
      <c r="C164" s="75"/>
      <c r="D164" s="75"/>
      <c r="E164" s="185"/>
      <c r="F164" s="75"/>
      <c r="G164" s="75"/>
      <c r="H164" s="75"/>
      <c r="I164" s="75"/>
      <c r="J164" s="75"/>
    </row>
    <row r="165" spans="2:10">
      <c r="B165" s="75"/>
      <c r="C165" s="75"/>
      <c r="D165" s="75"/>
      <c r="E165" s="185"/>
      <c r="F165" s="75"/>
      <c r="G165" s="75"/>
      <c r="H165" s="75"/>
      <c r="I165" s="75"/>
      <c r="J165" s="75"/>
    </row>
    <row r="166" spans="2:10">
      <c r="B166" s="75"/>
      <c r="C166" s="75"/>
      <c r="D166" s="75"/>
      <c r="E166" s="185"/>
      <c r="F166" s="75"/>
      <c r="G166" s="75"/>
      <c r="H166" s="75"/>
      <c r="I166" s="75"/>
      <c r="J166" s="75"/>
    </row>
    <row r="167" spans="2:10">
      <c r="B167" s="75"/>
      <c r="C167" s="75"/>
      <c r="D167" s="75"/>
      <c r="E167" s="185"/>
      <c r="F167" s="75"/>
      <c r="G167" s="75"/>
      <c r="H167" s="75"/>
      <c r="I167" s="75"/>
      <c r="J167" s="75"/>
    </row>
    <row r="168" spans="2:10">
      <c r="B168" s="75"/>
      <c r="C168" s="75"/>
      <c r="D168" s="75"/>
      <c r="E168" s="185"/>
      <c r="F168" s="75"/>
      <c r="G168" s="75"/>
      <c r="H168" s="75"/>
      <c r="I168" s="75"/>
      <c r="J168" s="75"/>
    </row>
    <row r="169" spans="2:10">
      <c r="B169" s="75"/>
      <c r="C169" s="75"/>
      <c r="D169" s="75"/>
      <c r="E169" s="185"/>
      <c r="F169" s="75"/>
      <c r="G169" s="75"/>
      <c r="H169" s="75"/>
      <c r="I169" s="75"/>
      <c r="J169" s="75"/>
    </row>
    <row r="170" spans="2:10">
      <c r="B170" s="75"/>
      <c r="C170" s="75"/>
      <c r="D170" s="75"/>
      <c r="E170" s="185"/>
      <c r="F170" s="75"/>
      <c r="G170" s="75"/>
      <c r="H170" s="75"/>
      <c r="I170" s="75"/>
      <c r="J170" s="75"/>
    </row>
    <row r="171" spans="2:10">
      <c r="B171" s="75"/>
      <c r="C171" s="75"/>
      <c r="D171" s="75"/>
      <c r="E171" s="185"/>
      <c r="F171" s="75"/>
      <c r="G171" s="75"/>
      <c r="H171" s="75"/>
      <c r="I171" s="75"/>
      <c r="J171" s="75"/>
    </row>
    <row r="172" spans="2:10">
      <c r="B172" s="75"/>
      <c r="C172" s="75"/>
      <c r="D172" s="75"/>
      <c r="E172" s="185"/>
      <c r="F172" s="75"/>
      <c r="G172" s="75"/>
      <c r="H172" s="75"/>
      <c r="I172" s="75"/>
      <c r="J172" s="75"/>
    </row>
    <row r="173" spans="2:10">
      <c r="B173" s="75"/>
      <c r="C173" s="75"/>
      <c r="D173" s="75"/>
      <c r="E173" s="185"/>
      <c r="F173" s="75"/>
      <c r="G173" s="75"/>
      <c r="H173" s="75"/>
      <c r="I173" s="75"/>
      <c r="J173" s="75"/>
    </row>
    <row r="174" spans="2:10">
      <c r="B174" s="75"/>
      <c r="C174" s="75"/>
      <c r="D174" s="75"/>
      <c r="E174" s="185"/>
      <c r="F174" s="75"/>
      <c r="G174" s="75"/>
      <c r="H174" s="75"/>
      <c r="I174" s="75"/>
      <c r="J174" s="75"/>
    </row>
    <row r="175" spans="2:10">
      <c r="B175" s="75"/>
      <c r="C175" s="75"/>
      <c r="D175" s="75"/>
      <c r="E175" s="185"/>
      <c r="F175" s="75"/>
      <c r="G175" s="75"/>
      <c r="H175" s="75"/>
      <c r="I175" s="75"/>
      <c r="J175" s="75"/>
    </row>
    <row r="176" spans="2:10">
      <c r="B176" s="75"/>
      <c r="C176" s="75"/>
      <c r="D176" s="75"/>
      <c r="E176" s="185"/>
      <c r="F176" s="75"/>
      <c r="G176" s="75"/>
      <c r="H176" s="75"/>
      <c r="I176" s="75"/>
      <c r="J176" s="75"/>
    </row>
    <row r="177" spans="2:10">
      <c r="B177" s="75"/>
      <c r="C177" s="75"/>
      <c r="D177" s="75"/>
      <c r="E177" s="185"/>
      <c r="F177" s="75"/>
      <c r="G177" s="75"/>
      <c r="H177" s="75"/>
      <c r="I177" s="75"/>
      <c r="J177" s="75"/>
    </row>
    <row r="178" spans="2:10">
      <c r="B178" s="75"/>
      <c r="C178" s="75"/>
      <c r="D178" s="75"/>
      <c r="E178" s="185"/>
      <c r="F178" s="75"/>
      <c r="G178" s="75"/>
      <c r="H178" s="75"/>
      <c r="I178" s="75"/>
      <c r="J178" s="75"/>
    </row>
    <row r="179" spans="2:10">
      <c r="B179" s="75"/>
      <c r="C179" s="75"/>
      <c r="D179" s="75"/>
      <c r="E179" s="185"/>
      <c r="F179" s="75"/>
      <c r="G179" s="75"/>
      <c r="H179" s="75"/>
      <c r="I179" s="75"/>
      <c r="J179" s="75"/>
    </row>
    <row r="180" spans="2:10">
      <c r="B180" s="75"/>
      <c r="C180" s="75"/>
      <c r="D180" s="75"/>
      <c r="E180" s="185"/>
      <c r="F180" s="75"/>
      <c r="G180" s="75"/>
      <c r="H180" s="75"/>
      <c r="I180" s="75"/>
      <c r="J180" s="75"/>
    </row>
    <row r="181" spans="2:10">
      <c r="B181" s="75"/>
      <c r="C181" s="75"/>
      <c r="D181" s="75"/>
      <c r="E181" s="185"/>
      <c r="F181" s="75"/>
      <c r="G181" s="75"/>
      <c r="H181" s="75"/>
      <c r="I181" s="75"/>
      <c r="J181" s="75"/>
    </row>
    <row r="182" spans="2:10">
      <c r="B182" s="75"/>
      <c r="C182" s="75"/>
      <c r="D182" s="75"/>
      <c r="E182" s="185"/>
      <c r="F182" s="75"/>
      <c r="G182" s="75"/>
      <c r="H182" s="75"/>
      <c r="I182" s="75"/>
      <c r="J182" s="75"/>
    </row>
    <row r="183" spans="2:10">
      <c r="B183" s="75"/>
      <c r="C183" s="75"/>
      <c r="D183" s="75"/>
      <c r="E183" s="185"/>
      <c r="F183" s="75"/>
      <c r="G183" s="75"/>
      <c r="H183" s="75"/>
      <c r="I183" s="75"/>
      <c r="J183" s="75"/>
    </row>
    <row r="184" spans="2:10">
      <c r="B184" s="75"/>
      <c r="C184" s="75"/>
      <c r="D184" s="75"/>
      <c r="E184" s="185"/>
      <c r="F184" s="75"/>
      <c r="G184" s="75"/>
      <c r="H184" s="75"/>
      <c r="I184" s="75"/>
      <c r="J184" s="75"/>
    </row>
    <row r="185" spans="2:10">
      <c r="B185" s="75"/>
      <c r="C185" s="75"/>
      <c r="D185" s="75"/>
      <c r="E185" s="185"/>
      <c r="F185" s="75"/>
      <c r="G185" s="75"/>
      <c r="H185" s="75"/>
      <c r="I185" s="75"/>
      <c r="J185" s="75"/>
    </row>
    <row r="186" spans="2:10">
      <c r="B186" s="75"/>
      <c r="C186" s="75"/>
      <c r="D186" s="75"/>
      <c r="E186" s="185"/>
      <c r="F186" s="75"/>
      <c r="G186" s="75"/>
      <c r="H186" s="75"/>
      <c r="I186" s="75"/>
      <c r="J186" s="75"/>
    </row>
    <row r="187" spans="2:10">
      <c r="B187" s="75"/>
      <c r="C187" s="75"/>
      <c r="D187" s="75"/>
      <c r="E187" s="185"/>
      <c r="F187" s="75"/>
      <c r="G187" s="75"/>
      <c r="H187" s="75"/>
      <c r="I187" s="75"/>
      <c r="J187" s="75"/>
    </row>
    <row r="188" spans="2:10">
      <c r="B188" s="75"/>
      <c r="C188" s="75"/>
      <c r="D188" s="75"/>
      <c r="E188" s="185"/>
      <c r="F188" s="75"/>
      <c r="G188" s="75"/>
      <c r="H188" s="75"/>
      <c r="I188" s="75"/>
      <c r="J188" s="75"/>
    </row>
    <row r="189" spans="2:10">
      <c r="B189" s="75"/>
      <c r="C189" s="75"/>
      <c r="D189" s="75"/>
      <c r="E189" s="185"/>
      <c r="F189" s="75"/>
      <c r="G189" s="75"/>
      <c r="H189" s="75"/>
      <c r="I189" s="75"/>
      <c r="J189" s="75"/>
    </row>
    <row r="190" spans="2:10">
      <c r="B190" s="75"/>
      <c r="C190" s="75"/>
      <c r="D190" s="75"/>
      <c r="E190" s="185"/>
      <c r="F190" s="75"/>
      <c r="G190" s="75"/>
      <c r="H190" s="75"/>
      <c r="I190" s="75"/>
      <c r="J190" s="75"/>
    </row>
    <row r="191" spans="2:10">
      <c r="B191" s="75"/>
      <c r="C191" s="75"/>
      <c r="D191" s="75"/>
      <c r="E191" s="185"/>
      <c r="F191" s="75"/>
      <c r="G191" s="75"/>
      <c r="H191" s="75"/>
      <c r="I191" s="75"/>
      <c r="J191" s="75"/>
    </row>
    <row r="192" spans="2:10">
      <c r="B192" s="75"/>
      <c r="C192" s="75"/>
      <c r="D192" s="75"/>
      <c r="E192" s="185"/>
      <c r="F192" s="75"/>
      <c r="G192" s="75"/>
      <c r="H192" s="75"/>
      <c r="I192" s="75"/>
      <c r="J192" s="75"/>
    </row>
    <row r="193" spans="2:10">
      <c r="B193" s="75"/>
      <c r="C193" s="75"/>
      <c r="D193" s="75"/>
      <c r="E193" s="185"/>
      <c r="F193" s="75"/>
      <c r="G193" s="75"/>
      <c r="H193" s="75"/>
      <c r="I193" s="75"/>
      <c r="J193" s="75"/>
    </row>
    <row r="194" spans="2:10">
      <c r="B194" s="75"/>
      <c r="C194" s="75"/>
      <c r="D194" s="75"/>
      <c r="E194" s="185"/>
      <c r="F194" s="75"/>
      <c r="G194" s="75"/>
      <c r="H194" s="75"/>
      <c r="I194" s="75"/>
      <c r="J194" s="75"/>
    </row>
    <row r="195" spans="2:10">
      <c r="B195" s="75"/>
      <c r="C195" s="75"/>
      <c r="D195" s="75"/>
      <c r="E195" s="185"/>
      <c r="F195" s="75"/>
      <c r="G195" s="75"/>
      <c r="H195" s="75"/>
      <c r="I195" s="75"/>
      <c r="J195" s="75"/>
    </row>
    <row r="196" spans="2:10">
      <c r="B196" s="75"/>
      <c r="C196" s="75"/>
      <c r="D196" s="75"/>
      <c r="E196" s="185"/>
      <c r="F196" s="75"/>
      <c r="G196" s="75"/>
      <c r="H196" s="75"/>
      <c r="I196" s="75"/>
      <c r="J196" s="75"/>
    </row>
    <row r="197" spans="2:10">
      <c r="B197" s="75"/>
      <c r="C197" s="75"/>
      <c r="D197" s="75"/>
      <c r="E197" s="185"/>
      <c r="F197" s="75"/>
      <c r="G197" s="75"/>
      <c r="H197" s="75"/>
      <c r="I197" s="75"/>
      <c r="J197" s="75"/>
    </row>
    <row r="198" spans="2:10">
      <c r="B198" s="75"/>
      <c r="C198" s="75"/>
      <c r="D198" s="75"/>
      <c r="E198" s="185"/>
      <c r="F198" s="75"/>
      <c r="G198" s="75"/>
      <c r="H198" s="75"/>
      <c r="I198" s="75"/>
      <c r="J198" s="75"/>
    </row>
    <row r="199" spans="2:10">
      <c r="B199" s="75"/>
      <c r="C199" s="75"/>
      <c r="D199" s="75"/>
      <c r="E199" s="185"/>
      <c r="F199" s="75"/>
      <c r="G199" s="75"/>
      <c r="H199" s="75"/>
      <c r="I199" s="75"/>
      <c r="J199" s="75"/>
    </row>
    <row r="200" spans="2:10">
      <c r="B200" s="75"/>
      <c r="C200" s="75"/>
      <c r="D200" s="75"/>
      <c r="E200" s="185"/>
      <c r="F200" s="75"/>
      <c r="G200" s="75"/>
      <c r="H200" s="75"/>
      <c r="I200" s="75"/>
      <c r="J200" s="75"/>
    </row>
    <row r="201" spans="2:10">
      <c r="B201" s="75"/>
      <c r="C201" s="75"/>
      <c r="D201" s="75"/>
      <c r="E201" s="185"/>
      <c r="F201" s="75"/>
      <c r="G201" s="75"/>
      <c r="H201" s="75"/>
      <c r="I201" s="75"/>
      <c r="J201" s="75"/>
    </row>
    <row r="202" spans="2:10">
      <c r="B202" s="75"/>
      <c r="C202" s="75"/>
      <c r="D202" s="75"/>
      <c r="E202" s="185"/>
      <c r="F202" s="75"/>
      <c r="G202" s="75"/>
      <c r="H202" s="75"/>
      <c r="I202" s="75"/>
      <c r="J202" s="75"/>
    </row>
    <row r="203" spans="2:10">
      <c r="B203" s="75"/>
      <c r="C203" s="75"/>
      <c r="D203" s="75"/>
      <c r="E203" s="185"/>
      <c r="F203" s="75"/>
      <c r="G203" s="75"/>
      <c r="H203" s="75"/>
      <c r="I203" s="75"/>
      <c r="J203" s="75"/>
    </row>
    <row r="204" spans="2:10">
      <c r="B204" s="75"/>
      <c r="C204" s="75"/>
      <c r="D204" s="75"/>
      <c r="E204" s="185"/>
      <c r="F204" s="75"/>
      <c r="G204" s="75"/>
      <c r="H204" s="75"/>
      <c r="I204" s="75"/>
      <c r="J204" s="75"/>
    </row>
    <row r="205" spans="2:10">
      <c r="B205" s="75"/>
      <c r="C205" s="75"/>
      <c r="D205" s="75"/>
      <c r="E205" s="185"/>
      <c r="F205" s="75"/>
      <c r="G205" s="75"/>
      <c r="H205" s="75"/>
      <c r="I205" s="75"/>
      <c r="J205" s="75"/>
    </row>
    <row r="206" spans="2:10">
      <c r="B206" s="75"/>
      <c r="C206" s="75"/>
      <c r="D206" s="75"/>
      <c r="E206" s="185"/>
      <c r="F206" s="75"/>
      <c r="G206" s="75"/>
      <c r="H206" s="75"/>
      <c r="I206" s="75"/>
      <c r="J206" s="75"/>
    </row>
    <row r="207" spans="2:10">
      <c r="B207" s="75"/>
      <c r="C207" s="75"/>
      <c r="D207" s="75"/>
      <c r="E207" s="185"/>
      <c r="F207" s="75"/>
      <c r="G207" s="75"/>
      <c r="H207" s="75"/>
      <c r="I207" s="75"/>
      <c r="J207" s="75"/>
    </row>
    <row r="208" spans="2:10">
      <c r="B208" s="75"/>
      <c r="C208" s="75"/>
      <c r="D208" s="75"/>
      <c r="E208" s="185"/>
      <c r="F208" s="75"/>
      <c r="G208" s="75"/>
      <c r="H208" s="75"/>
      <c r="I208" s="75"/>
      <c r="J208" s="75"/>
    </row>
    <row r="209" spans="2:10">
      <c r="B209" s="75"/>
      <c r="C209" s="75"/>
      <c r="D209" s="75"/>
      <c r="E209" s="185"/>
      <c r="F209" s="75"/>
      <c r="G209" s="75"/>
      <c r="H209" s="75"/>
      <c r="I209" s="75"/>
      <c r="J209" s="75"/>
    </row>
    <row r="210" spans="2:10">
      <c r="B210" s="75"/>
      <c r="C210" s="75"/>
      <c r="D210" s="75"/>
      <c r="E210" s="185"/>
      <c r="F210" s="75"/>
      <c r="G210" s="75"/>
      <c r="H210" s="75"/>
      <c r="I210" s="75"/>
      <c r="J210" s="75"/>
    </row>
    <row r="211" spans="2:10">
      <c r="B211" s="75"/>
      <c r="C211" s="75"/>
      <c r="D211" s="75"/>
      <c r="E211" s="185"/>
      <c r="F211" s="75"/>
      <c r="G211" s="75"/>
      <c r="H211" s="75"/>
      <c r="I211" s="75"/>
      <c r="J211" s="75"/>
    </row>
    <row r="212" spans="2:10">
      <c r="B212" s="75"/>
      <c r="C212" s="75"/>
      <c r="D212" s="75"/>
      <c r="E212" s="185"/>
      <c r="F212" s="75"/>
      <c r="G212" s="75"/>
      <c r="H212" s="75"/>
      <c r="I212" s="75"/>
      <c r="J212" s="75"/>
    </row>
    <row r="213" spans="2:10">
      <c r="B213" s="75"/>
      <c r="C213" s="75"/>
      <c r="D213" s="75"/>
      <c r="E213" s="185"/>
      <c r="F213" s="75"/>
      <c r="G213" s="75"/>
      <c r="H213" s="75"/>
      <c r="I213" s="75"/>
      <c r="J213" s="75"/>
    </row>
    <row r="214" spans="2:10">
      <c r="B214" s="75"/>
      <c r="C214" s="75"/>
      <c r="D214" s="75"/>
      <c r="E214" s="185"/>
      <c r="F214" s="75"/>
      <c r="G214" s="75"/>
      <c r="H214" s="75"/>
      <c r="I214" s="75"/>
      <c r="J214" s="75"/>
    </row>
    <row r="215" spans="2:10">
      <c r="B215" s="75"/>
      <c r="C215" s="75"/>
      <c r="D215" s="75"/>
      <c r="E215" s="185"/>
      <c r="F215" s="75"/>
      <c r="G215" s="75"/>
      <c r="H215" s="75"/>
      <c r="I215" s="75"/>
      <c r="J215" s="75"/>
    </row>
    <row r="216" spans="2:10">
      <c r="B216" s="75"/>
      <c r="C216" s="75"/>
      <c r="D216" s="75"/>
      <c r="E216" s="185"/>
      <c r="F216" s="75"/>
      <c r="G216" s="75"/>
      <c r="H216" s="75"/>
      <c r="I216" s="75"/>
      <c r="J216" s="75"/>
    </row>
    <row r="217" spans="2:10">
      <c r="B217" s="75"/>
      <c r="C217" s="75"/>
      <c r="D217" s="75"/>
      <c r="E217" s="185"/>
      <c r="F217" s="75"/>
      <c r="G217" s="75"/>
      <c r="H217" s="75"/>
      <c r="I217" s="75"/>
      <c r="J217" s="75"/>
    </row>
    <row r="218" spans="2:10">
      <c r="B218" s="75"/>
      <c r="C218" s="75"/>
      <c r="D218" s="75"/>
      <c r="E218" s="185"/>
      <c r="F218" s="75"/>
      <c r="G218" s="75"/>
      <c r="H218" s="75"/>
      <c r="I218" s="75"/>
      <c r="J218" s="75"/>
    </row>
    <row r="219" spans="2:10">
      <c r="B219" s="75"/>
      <c r="C219" s="75"/>
      <c r="D219" s="75"/>
      <c r="E219" s="185"/>
      <c r="F219" s="75"/>
      <c r="G219" s="75"/>
      <c r="H219" s="75"/>
      <c r="I219" s="75"/>
      <c r="J219" s="75"/>
    </row>
    <row r="220" spans="2:10">
      <c r="B220" s="75"/>
      <c r="C220" s="75"/>
      <c r="D220" s="75"/>
      <c r="E220" s="185"/>
      <c r="F220" s="75"/>
      <c r="G220" s="75"/>
      <c r="H220" s="75"/>
      <c r="I220" s="75"/>
      <c r="J220" s="75"/>
    </row>
    <row r="221" spans="2:10">
      <c r="B221" s="75"/>
      <c r="C221" s="75"/>
      <c r="D221" s="75"/>
      <c r="E221" s="185"/>
      <c r="F221" s="75"/>
      <c r="G221" s="75"/>
      <c r="H221" s="75"/>
      <c r="I221" s="75"/>
      <c r="J221" s="75"/>
    </row>
    <row r="222" spans="2:10">
      <c r="B222" s="75"/>
      <c r="C222" s="75"/>
      <c r="D222" s="75"/>
      <c r="E222" s="185"/>
      <c r="F222" s="75"/>
      <c r="G222" s="75"/>
      <c r="H222" s="75"/>
      <c r="I222" s="75"/>
      <c r="J222" s="75"/>
    </row>
    <row r="223" spans="2:10">
      <c r="B223" s="75"/>
      <c r="C223" s="75"/>
      <c r="D223" s="75"/>
      <c r="E223" s="185"/>
      <c r="F223" s="75"/>
      <c r="G223" s="75"/>
      <c r="H223" s="75"/>
      <c r="I223" s="75"/>
      <c r="J223" s="75"/>
    </row>
    <row r="224" spans="2:10">
      <c r="B224" s="75"/>
      <c r="C224" s="75"/>
      <c r="D224" s="75"/>
      <c r="E224" s="185"/>
      <c r="F224" s="75"/>
      <c r="G224" s="75"/>
      <c r="H224" s="75"/>
      <c r="I224" s="75"/>
      <c r="J224" s="75"/>
    </row>
    <row r="225" spans="2:10">
      <c r="B225" s="75"/>
      <c r="C225" s="75"/>
      <c r="D225" s="75"/>
      <c r="E225" s="185"/>
      <c r="F225" s="75"/>
      <c r="G225" s="75"/>
      <c r="H225" s="75"/>
      <c r="I225" s="75"/>
      <c r="J225" s="75"/>
    </row>
    <row r="226" spans="2:10">
      <c r="B226" s="75"/>
      <c r="C226" s="75"/>
      <c r="D226" s="75"/>
      <c r="E226" s="185"/>
      <c r="F226" s="75"/>
      <c r="G226" s="75"/>
      <c r="H226" s="75"/>
      <c r="I226" s="75"/>
      <c r="J226" s="75"/>
    </row>
    <row r="227" spans="2:10">
      <c r="B227" s="75"/>
      <c r="C227" s="75"/>
      <c r="D227" s="75"/>
      <c r="E227" s="185"/>
      <c r="F227" s="75"/>
      <c r="G227" s="75"/>
      <c r="H227" s="75"/>
      <c r="I227" s="75"/>
      <c r="J227" s="75"/>
    </row>
    <row r="228" spans="2:10">
      <c r="B228" s="75"/>
      <c r="C228" s="75"/>
      <c r="D228" s="75"/>
      <c r="E228" s="185"/>
      <c r="F228" s="75"/>
      <c r="G228" s="75"/>
      <c r="H228" s="75"/>
      <c r="I228" s="75"/>
      <c r="J228" s="75"/>
    </row>
    <row r="229" spans="2:10">
      <c r="B229" s="75"/>
      <c r="C229" s="75"/>
      <c r="D229" s="75"/>
      <c r="E229" s="185"/>
      <c r="F229" s="75"/>
      <c r="G229" s="75"/>
      <c r="H229" s="75"/>
      <c r="I229" s="75"/>
      <c r="J229" s="75"/>
    </row>
    <row r="230" spans="2:10">
      <c r="B230" s="75"/>
      <c r="C230" s="75"/>
      <c r="D230" s="75"/>
      <c r="E230" s="185"/>
      <c r="F230" s="75"/>
      <c r="G230" s="75"/>
      <c r="H230" s="75"/>
      <c r="I230" s="75"/>
      <c r="J230" s="75"/>
    </row>
    <row r="231" spans="2:10">
      <c r="B231" s="75"/>
      <c r="C231" s="75"/>
      <c r="D231" s="75"/>
      <c r="E231" s="185"/>
      <c r="F231" s="75"/>
      <c r="G231" s="75"/>
      <c r="H231" s="75"/>
      <c r="I231" s="75"/>
      <c r="J231" s="75"/>
    </row>
    <row r="232" spans="2:10">
      <c r="B232" s="75"/>
      <c r="C232" s="75"/>
      <c r="D232" s="75"/>
      <c r="E232" s="185"/>
      <c r="F232" s="75"/>
      <c r="G232" s="75"/>
      <c r="H232" s="75"/>
      <c r="I232" s="75"/>
      <c r="J232" s="75"/>
    </row>
    <row r="233" spans="2:10">
      <c r="B233" s="75"/>
      <c r="C233" s="75"/>
      <c r="D233" s="75"/>
      <c r="E233" s="185"/>
      <c r="F233" s="75"/>
      <c r="G233" s="75"/>
      <c r="H233" s="75"/>
      <c r="I233" s="75"/>
      <c r="J233" s="75"/>
    </row>
    <row r="234" spans="2:10">
      <c r="B234" s="75"/>
      <c r="C234" s="75"/>
      <c r="D234" s="75"/>
      <c r="E234" s="185"/>
      <c r="F234" s="75"/>
      <c r="G234" s="75"/>
      <c r="H234" s="75"/>
      <c r="I234" s="75"/>
      <c r="J234" s="75"/>
    </row>
    <row r="235" spans="2:10">
      <c r="B235" s="75"/>
      <c r="C235" s="75"/>
      <c r="D235" s="75"/>
      <c r="E235" s="185"/>
      <c r="F235" s="75"/>
      <c r="G235" s="75"/>
      <c r="H235" s="75"/>
      <c r="I235" s="75"/>
      <c r="J235" s="75"/>
    </row>
    <row r="236" spans="2:10">
      <c r="B236" s="75"/>
      <c r="C236" s="75"/>
      <c r="D236" s="75"/>
      <c r="E236" s="185"/>
      <c r="F236" s="75"/>
      <c r="G236" s="75"/>
      <c r="H236" s="75"/>
      <c r="I236" s="75"/>
      <c r="J236" s="75"/>
    </row>
    <row r="237" spans="2:10">
      <c r="B237" s="75"/>
      <c r="C237" s="75"/>
      <c r="D237" s="75"/>
      <c r="E237" s="185"/>
      <c r="F237" s="75"/>
      <c r="G237" s="75"/>
      <c r="H237" s="75"/>
      <c r="I237" s="75"/>
      <c r="J237" s="75"/>
    </row>
    <row r="238" spans="2:10">
      <c r="B238" s="75"/>
      <c r="C238" s="75"/>
      <c r="D238" s="75"/>
      <c r="E238" s="185"/>
      <c r="F238" s="75"/>
      <c r="G238" s="75"/>
      <c r="H238" s="75"/>
      <c r="I238" s="75"/>
      <c r="J238" s="75"/>
    </row>
    <row r="239" spans="2:10">
      <c r="B239" s="75"/>
      <c r="C239" s="75"/>
      <c r="D239" s="75"/>
      <c r="E239" s="185"/>
      <c r="F239" s="75"/>
      <c r="G239" s="75"/>
      <c r="H239" s="75"/>
      <c r="I239" s="75"/>
      <c r="J239" s="75"/>
    </row>
    <row r="240" spans="2:10">
      <c r="B240" s="75"/>
      <c r="C240" s="75"/>
      <c r="D240" s="75"/>
      <c r="E240" s="185"/>
      <c r="F240" s="75"/>
      <c r="G240" s="75"/>
      <c r="H240" s="75"/>
      <c r="I240" s="75"/>
      <c r="J240" s="75"/>
    </row>
    <row r="241" spans="2:10">
      <c r="B241" s="75"/>
      <c r="C241" s="75"/>
      <c r="D241" s="75"/>
      <c r="E241" s="185"/>
      <c r="F241" s="75"/>
      <c r="G241" s="75"/>
      <c r="H241" s="75"/>
      <c r="I241" s="75"/>
      <c r="J241" s="75"/>
    </row>
    <row r="242" spans="2:10">
      <c r="B242" s="75"/>
      <c r="C242" s="75"/>
      <c r="D242" s="75"/>
      <c r="E242" s="185"/>
      <c r="F242" s="75"/>
      <c r="G242" s="75"/>
      <c r="H242" s="75"/>
      <c r="I242" s="75"/>
      <c r="J242" s="75"/>
    </row>
    <row r="243" spans="2:10">
      <c r="B243" s="75"/>
      <c r="C243" s="75"/>
      <c r="D243" s="75"/>
      <c r="E243" s="185"/>
      <c r="F243" s="75"/>
      <c r="G243" s="75"/>
      <c r="H243" s="75"/>
      <c r="I243" s="75"/>
      <c r="J243" s="75"/>
    </row>
    <row r="244" spans="2:10">
      <c r="B244" s="75"/>
      <c r="C244" s="75"/>
      <c r="D244" s="75"/>
      <c r="E244" s="185"/>
      <c r="F244" s="75"/>
      <c r="G244" s="75"/>
      <c r="H244" s="75"/>
      <c r="I244" s="75"/>
      <c r="J244" s="75"/>
    </row>
    <row r="245" spans="2:10">
      <c r="B245" s="75"/>
      <c r="C245" s="75"/>
      <c r="D245" s="75"/>
      <c r="E245" s="185"/>
      <c r="F245" s="75"/>
      <c r="G245" s="75"/>
      <c r="H245" s="75"/>
      <c r="I245" s="75"/>
      <c r="J245" s="75"/>
    </row>
    <row r="246" spans="2:10">
      <c r="B246" s="75"/>
      <c r="C246" s="75"/>
      <c r="D246" s="75"/>
      <c r="E246" s="185"/>
      <c r="F246" s="75"/>
      <c r="G246" s="75"/>
      <c r="H246" s="75"/>
      <c r="I246" s="75"/>
      <c r="J246" s="75"/>
    </row>
    <row r="247" spans="2:10">
      <c r="B247" s="75"/>
      <c r="C247" s="75"/>
      <c r="D247" s="75"/>
      <c r="E247" s="185"/>
      <c r="F247" s="75"/>
      <c r="G247" s="75"/>
      <c r="H247" s="75"/>
      <c r="I247" s="75"/>
      <c r="J247" s="75"/>
    </row>
    <row r="248" spans="2:10">
      <c r="B248" s="75"/>
      <c r="C248" s="75"/>
      <c r="D248" s="75"/>
      <c r="E248" s="185"/>
      <c r="F248" s="75"/>
      <c r="G248" s="75"/>
      <c r="H248" s="75"/>
      <c r="I248" s="75"/>
      <c r="J248" s="75"/>
    </row>
    <row r="249" spans="2:10">
      <c r="B249" s="75"/>
      <c r="C249" s="75"/>
      <c r="D249" s="75"/>
      <c r="E249" s="185"/>
      <c r="F249" s="75"/>
      <c r="G249" s="75"/>
      <c r="H249" s="75"/>
      <c r="I249" s="75"/>
      <c r="J249" s="75"/>
    </row>
    <row r="250" spans="2:10">
      <c r="B250" s="75"/>
      <c r="C250" s="75"/>
      <c r="D250" s="75"/>
      <c r="E250" s="185"/>
      <c r="F250" s="75"/>
      <c r="G250" s="75"/>
      <c r="H250" s="75"/>
      <c r="I250" s="75"/>
      <c r="J250" s="75"/>
    </row>
    <row r="251" spans="2:10">
      <c r="B251" s="75"/>
      <c r="C251" s="75"/>
      <c r="D251" s="75"/>
      <c r="E251" s="185"/>
      <c r="F251" s="75"/>
      <c r="G251" s="75"/>
      <c r="H251" s="75"/>
      <c r="I251" s="75"/>
      <c r="J251" s="75"/>
    </row>
    <row r="252" spans="2:10">
      <c r="B252" s="75"/>
      <c r="C252" s="75"/>
      <c r="D252" s="75"/>
      <c r="E252" s="185"/>
      <c r="F252" s="75"/>
      <c r="G252" s="75"/>
      <c r="H252" s="75"/>
      <c r="I252" s="75"/>
      <c r="J252" s="75"/>
    </row>
    <row r="253" spans="2:10">
      <c r="B253" s="75"/>
      <c r="C253" s="75"/>
      <c r="D253" s="75"/>
      <c r="E253" s="185"/>
      <c r="F253" s="75"/>
      <c r="G253" s="75"/>
      <c r="H253" s="75"/>
      <c r="I253" s="75"/>
      <c r="J253" s="75"/>
    </row>
    <row r="254" spans="2:10">
      <c r="B254" s="75"/>
      <c r="C254" s="75"/>
      <c r="D254" s="75"/>
      <c r="E254" s="185"/>
      <c r="F254" s="75"/>
      <c r="G254" s="75"/>
      <c r="H254" s="75"/>
      <c r="I254" s="75"/>
      <c r="J254" s="75"/>
    </row>
    <row r="255" spans="2:10">
      <c r="B255" s="75"/>
      <c r="C255" s="75"/>
      <c r="D255" s="75"/>
      <c r="E255" s="185"/>
      <c r="F255" s="75"/>
      <c r="G255" s="75"/>
      <c r="H255" s="75"/>
      <c r="I255" s="75"/>
      <c r="J255" s="75"/>
    </row>
    <row r="256" spans="2:10">
      <c r="B256" s="75"/>
      <c r="C256" s="75"/>
      <c r="D256" s="75"/>
      <c r="E256" s="185"/>
      <c r="F256" s="75"/>
      <c r="G256" s="75"/>
      <c r="H256" s="75"/>
      <c r="I256" s="75"/>
      <c r="J256" s="75"/>
    </row>
    <row r="257" spans="2:10">
      <c r="B257" s="75"/>
      <c r="C257" s="75"/>
      <c r="D257" s="75"/>
      <c r="E257" s="185"/>
      <c r="F257" s="75"/>
      <c r="G257" s="75"/>
      <c r="H257" s="75"/>
      <c r="I257" s="75"/>
      <c r="J257" s="75"/>
    </row>
    <row r="258" spans="2:10">
      <c r="B258" s="75"/>
      <c r="C258" s="75"/>
      <c r="D258" s="75"/>
      <c r="E258" s="185"/>
      <c r="F258" s="75"/>
      <c r="G258" s="75"/>
      <c r="H258" s="75"/>
      <c r="I258" s="75"/>
      <c r="J258" s="75"/>
    </row>
    <row r="259" spans="2:10">
      <c r="B259" s="75"/>
      <c r="C259" s="75"/>
      <c r="D259" s="75"/>
      <c r="E259" s="185"/>
      <c r="F259" s="75"/>
      <c r="G259" s="75"/>
      <c r="H259" s="75"/>
      <c r="I259" s="75"/>
      <c r="J259" s="75"/>
    </row>
    <row r="260" spans="2:10">
      <c r="B260" s="75"/>
      <c r="C260" s="75"/>
      <c r="D260" s="75"/>
      <c r="E260" s="185"/>
      <c r="F260" s="75"/>
      <c r="G260" s="75"/>
      <c r="H260" s="75"/>
      <c r="I260" s="75"/>
      <c r="J260" s="75"/>
    </row>
    <row r="261" spans="2:10">
      <c r="B261" s="75"/>
      <c r="C261" s="75"/>
      <c r="D261" s="75"/>
      <c r="E261" s="185"/>
      <c r="F261" s="75"/>
      <c r="G261" s="75"/>
      <c r="H261" s="75"/>
      <c r="I261" s="75"/>
      <c r="J261" s="75"/>
    </row>
    <row r="262" spans="2:10">
      <c r="B262" s="75"/>
      <c r="C262" s="75"/>
      <c r="D262" s="75"/>
      <c r="E262" s="185"/>
      <c r="F262" s="75"/>
      <c r="G262" s="75"/>
      <c r="H262" s="75"/>
      <c r="I262" s="75"/>
      <c r="J262" s="75"/>
    </row>
    <row r="263" spans="2:10">
      <c r="B263" s="75"/>
      <c r="C263" s="75"/>
      <c r="D263" s="75"/>
      <c r="E263" s="185"/>
      <c r="F263" s="75"/>
      <c r="G263" s="75"/>
      <c r="H263" s="75"/>
      <c r="I263" s="75"/>
      <c r="J263" s="75"/>
    </row>
    <row r="264" spans="2:10">
      <c r="B264" s="75"/>
      <c r="C264" s="75"/>
      <c r="D264" s="75"/>
      <c r="E264" s="185"/>
      <c r="F264" s="75"/>
      <c r="G264" s="75"/>
      <c r="H264" s="75"/>
      <c r="I264" s="75"/>
      <c r="J264" s="75"/>
    </row>
    <row r="265" spans="2:10">
      <c r="B265" s="75"/>
      <c r="C265" s="75"/>
      <c r="D265" s="75"/>
      <c r="E265" s="185"/>
      <c r="F265" s="75"/>
      <c r="G265" s="75"/>
      <c r="H265" s="75"/>
      <c r="I265" s="75"/>
      <c r="J265" s="75"/>
    </row>
    <row r="266" spans="2:10">
      <c r="B266" s="75"/>
      <c r="C266" s="75"/>
      <c r="D266" s="75"/>
      <c r="E266" s="185"/>
      <c r="F266" s="75"/>
      <c r="G266" s="75"/>
      <c r="H266" s="75"/>
      <c r="I266" s="75"/>
      <c r="J266" s="75"/>
    </row>
    <row r="267" spans="2:10">
      <c r="B267" s="75"/>
      <c r="C267" s="75"/>
      <c r="D267" s="75"/>
      <c r="E267" s="185"/>
      <c r="F267" s="75"/>
      <c r="G267" s="75"/>
      <c r="H267" s="75"/>
      <c r="I267" s="75"/>
      <c r="J267" s="75"/>
    </row>
    <row r="268" spans="2:10">
      <c r="B268" s="75"/>
      <c r="C268" s="75"/>
      <c r="D268" s="75"/>
      <c r="E268" s="185"/>
      <c r="F268" s="75"/>
      <c r="G268" s="75"/>
      <c r="H268" s="75"/>
      <c r="I268" s="75"/>
      <c r="J268" s="75"/>
    </row>
    <row r="269" spans="2:10">
      <c r="B269" s="75"/>
      <c r="C269" s="75"/>
      <c r="D269" s="75"/>
      <c r="E269" s="185"/>
      <c r="F269" s="75"/>
      <c r="G269" s="75"/>
      <c r="H269" s="75"/>
      <c r="I269" s="75"/>
      <c r="J269" s="75"/>
    </row>
    <row r="270" spans="2:10">
      <c r="B270" s="75"/>
      <c r="C270" s="75"/>
      <c r="D270" s="75"/>
      <c r="E270" s="185"/>
      <c r="F270" s="75"/>
      <c r="G270" s="75"/>
      <c r="H270" s="75"/>
      <c r="I270" s="75"/>
      <c r="J270" s="75"/>
    </row>
    <row r="271" spans="2:10">
      <c r="B271" s="75"/>
      <c r="C271" s="75"/>
      <c r="D271" s="75"/>
      <c r="E271" s="185"/>
      <c r="F271" s="75"/>
      <c r="G271" s="75"/>
      <c r="H271" s="75"/>
      <c r="I271" s="75"/>
      <c r="J271" s="75"/>
    </row>
    <row r="272" spans="2:10">
      <c r="B272" s="75"/>
      <c r="C272" s="75"/>
      <c r="D272" s="75"/>
      <c r="E272" s="185"/>
      <c r="F272" s="75"/>
      <c r="G272" s="75"/>
      <c r="H272" s="75"/>
      <c r="I272" s="75"/>
      <c r="J272" s="75"/>
    </row>
    <row r="273" spans="2:10">
      <c r="B273" s="75"/>
      <c r="C273" s="75"/>
      <c r="D273" s="75"/>
      <c r="E273" s="185"/>
      <c r="F273" s="75"/>
      <c r="G273" s="75"/>
      <c r="H273" s="75"/>
      <c r="I273" s="75"/>
      <c r="J273" s="75"/>
    </row>
    <row r="274" spans="2:10">
      <c r="B274" s="75"/>
      <c r="C274" s="75"/>
      <c r="D274" s="75"/>
      <c r="E274" s="185"/>
      <c r="F274" s="75"/>
      <c r="G274" s="75"/>
      <c r="H274" s="75"/>
      <c r="I274" s="75"/>
      <c r="J274" s="75"/>
    </row>
  </sheetData>
  <mergeCells count="11">
    <mergeCell ref="J7:J8"/>
    <mergeCell ref="B2:J2"/>
    <mergeCell ref="B4:J4"/>
    <mergeCell ref="B5:J5"/>
    <mergeCell ref="B6:J6"/>
    <mergeCell ref="B7:B8"/>
    <mergeCell ref="C7:D7"/>
    <mergeCell ref="E7:E8"/>
    <mergeCell ref="F7:G7"/>
    <mergeCell ref="H7:H8"/>
    <mergeCell ref="I7:I8"/>
  </mergeCells>
  <printOptions horizontalCentered="1"/>
  <pageMargins left="0" right="0" top="0" bottom="0" header="0" footer="0"/>
  <pageSetup scale="65" fitToHeight="2" orientation="portrait" r:id="rId1"/>
  <headerFooter alignWithMargins="0"/>
  <ignoredErrors>
    <ignoredError sqref="E15:H6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FA19-1983-47C5-8359-C7090506C01D}">
  <dimension ref="A1:L265"/>
  <sheetViews>
    <sheetView showGridLines="0" tabSelected="1" topLeftCell="B1" zoomScaleNormal="100" workbookViewId="0">
      <pane xSplit="1" ySplit="7" topLeftCell="C34" activePane="bottomRight" state="frozen"/>
      <selection pane="topRight" activeCell="C1" sqref="C1"/>
      <selection pane="bottomLeft" activeCell="B8" sqref="B8"/>
      <selection pane="bottomRight" activeCell="M19" sqref="M19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3" width="11.85546875" style="1" customWidth="1"/>
    <col min="4" max="4" width="11" style="1" customWidth="1"/>
    <col min="5" max="5" width="11.7109375" style="1" customWidth="1"/>
    <col min="6" max="7" width="10.5703125" style="119" customWidth="1"/>
    <col min="8" max="8" width="17.140625" style="1" customWidth="1"/>
    <col min="9" max="9" width="12" style="1" bestFit="1" customWidth="1"/>
    <col min="10" max="10" width="9.42578125" style="1" customWidth="1"/>
    <col min="11" max="16384" width="11.42578125" style="1"/>
  </cols>
  <sheetData>
    <row r="1" spans="2:12" ht="15.75">
      <c r="B1" s="6" t="s">
        <v>88</v>
      </c>
      <c r="C1" s="6"/>
      <c r="D1" s="6"/>
      <c r="E1" s="6"/>
      <c r="F1" s="6"/>
      <c r="G1" s="6"/>
      <c r="H1" s="6"/>
      <c r="I1" s="6"/>
      <c r="J1" s="6"/>
    </row>
    <row r="2" spans="2:12" ht="14.25" customHeight="1">
      <c r="B2" s="7"/>
      <c r="C2" s="7"/>
      <c r="D2" s="7"/>
      <c r="E2" s="7"/>
      <c r="F2" s="234"/>
      <c r="G2" s="234"/>
      <c r="H2" s="7"/>
      <c r="I2" s="7"/>
      <c r="J2" s="7"/>
    </row>
    <row r="3" spans="2:12" s="115" customFormat="1" ht="15">
      <c r="B3" s="10" t="s">
        <v>150</v>
      </c>
      <c r="C3" s="10"/>
      <c r="D3" s="10"/>
      <c r="E3" s="10"/>
      <c r="F3" s="10"/>
      <c r="G3" s="10"/>
      <c r="H3" s="10"/>
      <c r="I3" s="10"/>
      <c r="J3" s="10"/>
    </row>
    <row r="4" spans="2:12" s="115" customFormat="1" ht="17.25" customHeight="1">
      <c r="B4" s="11" t="s">
        <v>153</v>
      </c>
      <c r="C4" s="11"/>
      <c r="D4" s="11"/>
      <c r="E4" s="11"/>
      <c r="F4" s="11"/>
      <c r="G4" s="11"/>
      <c r="H4" s="11"/>
      <c r="I4" s="11"/>
      <c r="J4" s="11"/>
    </row>
    <row r="5" spans="2:12" s="115" customFormat="1" ht="14.25" customHeight="1">
      <c r="B5" s="11" t="s">
        <v>149</v>
      </c>
      <c r="C5" s="11"/>
      <c r="D5" s="11"/>
      <c r="E5" s="11"/>
      <c r="F5" s="11"/>
      <c r="G5" s="11"/>
      <c r="H5" s="11"/>
      <c r="I5" s="11"/>
      <c r="J5" s="11"/>
    </row>
    <row r="6" spans="2:12" s="115" customFormat="1" ht="22.5" customHeight="1">
      <c r="B6" s="12" t="s">
        <v>5</v>
      </c>
      <c r="C6" s="13">
        <v>2025</v>
      </c>
      <c r="D6" s="14"/>
      <c r="E6" s="12">
        <v>2025</v>
      </c>
      <c r="F6" s="13">
        <v>2026</v>
      </c>
      <c r="G6" s="14"/>
      <c r="H6" s="12">
        <v>2026</v>
      </c>
      <c r="I6" s="13" t="s">
        <v>148</v>
      </c>
      <c r="J6" s="212"/>
    </row>
    <row r="7" spans="2:12" ht="24" customHeight="1" thickBot="1">
      <c r="B7" s="125"/>
      <c r="C7" s="210" t="s">
        <v>10</v>
      </c>
      <c r="D7" s="210" t="s">
        <v>11</v>
      </c>
      <c r="E7" s="125"/>
      <c r="F7" s="210" t="s">
        <v>10</v>
      </c>
      <c r="G7" s="210" t="s">
        <v>11</v>
      </c>
      <c r="H7" s="125"/>
      <c r="I7" s="210" t="s">
        <v>152</v>
      </c>
      <c r="J7" s="209" t="s">
        <v>93</v>
      </c>
    </row>
    <row r="8" spans="2:12" ht="18" customHeight="1" thickTop="1">
      <c r="B8" s="233" t="s">
        <v>12</v>
      </c>
      <c r="C8" s="20">
        <f>+C9+C14+C26</f>
        <v>2405.4</v>
      </c>
      <c r="D8" s="20">
        <f>+D9+D14+D26</f>
        <v>2341.2000000000003</v>
      </c>
      <c r="E8" s="20">
        <f>+E9+E14+E26</f>
        <v>4746.6000000000004</v>
      </c>
      <c r="F8" s="20">
        <f>+F9+F14+F26</f>
        <v>2613.1000000000004</v>
      </c>
      <c r="G8" s="20">
        <f>+G9+G14+G26</f>
        <v>3233.4999999999995</v>
      </c>
      <c r="H8" s="20">
        <f>+H9+H14+H26</f>
        <v>5846.5999999999995</v>
      </c>
      <c r="I8" s="232">
        <f>+H8-E8</f>
        <v>1099.9999999999991</v>
      </c>
      <c r="J8" s="232">
        <f>+I8/E8*100</f>
        <v>23.174482787679583</v>
      </c>
      <c r="K8" s="23"/>
      <c r="L8" s="23"/>
    </row>
    <row r="9" spans="2:12" ht="18" customHeight="1">
      <c r="B9" s="130" t="s">
        <v>13</v>
      </c>
      <c r="C9" s="133">
        <f>+C10</f>
        <v>10.6</v>
      </c>
      <c r="D9" s="133">
        <f>+D10</f>
        <v>12.3</v>
      </c>
      <c r="E9" s="133">
        <f>+E10</f>
        <v>22.9</v>
      </c>
      <c r="F9" s="133">
        <f>+F10</f>
        <v>13.7</v>
      </c>
      <c r="G9" s="133">
        <f>+G10</f>
        <v>8.6999999999999993</v>
      </c>
      <c r="H9" s="133">
        <f>+H10</f>
        <v>22.4</v>
      </c>
      <c r="I9" s="25">
        <f>+H9-E9</f>
        <v>-0.5</v>
      </c>
      <c r="J9" s="25">
        <f>+I9/E9*100</f>
        <v>-2.1834061135371181</v>
      </c>
      <c r="K9" s="23"/>
      <c r="L9" s="23"/>
    </row>
    <row r="10" spans="2:12" ht="18" customHeight="1">
      <c r="B10" s="130" t="s">
        <v>74</v>
      </c>
      <c r="C10" s="133">
        <f>+C11</f>
        <v>10.6</v>
      </c>
      <c r="D10" s="133">
        <f>+D11</f>
        <v>12.3</v>
      </c>
      <c r="E10" s="133">
        <f>+E11</f>
        <v>22.9</v>
      </c>
      <c r="F10" s="133">
        <f>+F11</f>
        <v>13.7</v>
      </c>
      <c r="G10" s="133">
        <f>+G11</f>
        <v>8.6999999999999993</v>
      </c>
      <c r="H10" s="133">
        <f>+H11</f>
        <v>22.4</v>
      </c>
      <c r="I10" s="25">
        <f>+H10-E10</f>
        <v>-0.5</v>
      </c>
      <c r="J10" s="25">
        <f>+I10/E10*100</f>
        <v>-2.1834061135371181</v>
      </c>
      <c r="K10" s="23"/>
      <c r="L10" s="23"/>
    </row>
    <row r="11" spans="2:12" ht="18" customHeight="1">
      <c r="B11" s="132" t="s">
        <v>96</v>
      </c>
      <c r="C11" s="133">
        <f>+C12</f>
        <v>10.6</v>
      </c>
      <c r="D11" s="133">
        <f>+D12</f>
        <v>12.3</v>
      </c>
      <c r="E11" s="133">
        <f>+E12</f>
        <v>22.9</v>
      </c>
      <c r="F11" s="133">
        <f>+F12</f>
        <v>13.7</v>
      </c>
      <c r="G11" s="133">
        <f>+G12</f>
        <v>8.6999999999999993</v>
      </c>
      <c r="H11" s="133">
        <f>+H12</f>
        <v>22.4</v>
      </c>
      <c r="I11" s="25">
        <f>+H11-E11</f>
        <v>-0.5</v>
      </c>
      <c r="J11" s="25">
        <f>+I11/E11*100</f>
        <v>-2.1834061135371181</v>
      </c>
      <c r="K11" s="23"/>
      <c r="L11" s="23"/>
    </row>
    <row r="12" spans="2:12" ht="18" customHeight="1">
      <c r="B12" s="132" t="s">
        <v>97</v>
      </c>
      <c r="C12" s="133">
        <f>+C13</f>
        <v>10.6</v>
      </c>
      <c r="D12" s="133">
        <f>+D13</f>
        <v>12.3</v>
      </c>
      <c r="E12" s="133">
        <f>+E13</f>
        <v>22.9</v>
      </c>
      <c r="F12" s="133">
        <f>+F13</f>
        <v>13.7</v>
      </c>
      <c r="G12" s="133">
        <f>+G13</f>
        <v>8.6999999999999993</v>
      </c>
      <c r="H12" s="133">
        <f>+H13</f>
        <v>22.4</v>
      </c>
      <c r="I12" s="25">
        <f>+H12-E12</f>
        <v>-0.5</v>
      </c>
      <c r="J12" s="25">
        <f>+I12/E12*100</f>
        <v>-2.1834061135371181</v>
      </c>
      <c r="K12" s="23"/>
      <c r="L12" s="23"/>
    </row>
    <row r="13" spans="2:12" ht="18" customHeight="1">
      <c r="B13" s="43" t="s">
        <v>146</v>
      </c>
      <c r="C13" s="34">
        <f>+[1]PP!C41</f>
        <v>10.6</v>
      </c>
      <c r="D13" s="34">
        <f>+[1]PP!D41</f>
        <v>12.3</v>
      </c>
      <c r="E13" s="34">
        <f>SUM(C13:D13)</f>
        <v>22.9</v>
      </c>
      <c r="F13" s="34">
        <f>+[1]PP!F41</f>
        <v>13.7</v>
      </c>
      <c r="G13" s="34">
        <f>+[1]PP!G41</f>
        <v>8.6999999999999993</v>
      </c>
      <c r="H13" s="34">
        <f>SUM(F13:G13)</f>
        <v>22.4</v>
      </c>
      <c r="I13" s="33">
        <f>+H13-E13</f>
        <v>-0.5</v>
      </c>
      <c r="J13" s="33">
        <f>+I13/E13*100</f>
        <v>-2.1834061135371181</v>
      </c>
      <c r="K13" s="23"/>
      <c r="L13" s="23"/>
    </row>
    <row r="14" spans="2:12" ht="18" customHeight="1">
      <c r="B14" s="143" t="s">
        <v>111</v>
      </c>
      <c r="C14" s="133">
        <f>+C15+C22</f>
        <v>2306.1000000000004</v>
      </c>
      <c r="D14" s="133">
        <f>+D15+D22</f>
        <v>2260</v>
      </c>
      <c r="E14" s="133">
        <f>+E15+E22</f>
        <v>4566.1000000000004</v>
      </c>
      <c r="F14" s="133">
        <f>+F15+F22</f>
        <v>2501.6000000000004</v>
      </c>
      <c r="G14" s="133">
        <f>+G15+G22</f>
        <v>3143.3999999999996</v>
      </c>
      <c r="H14" s="133">
        <f>+H15+H22</f>
        <v>5645</v>
      </c>
      <c r="I14" s="25">
        <f>+H14-E14</f>
        <v>1078.8999999999996</v>
      </c>
      <c r="J14" s="25">
        <f>+I14/E14*100</f>
        <v>23.628479446354646</v>
      </c>
      <c r="K14" s="23"/>
      <c r="L14" s="23"/>
    </row>
    <row r="15" spans="2:12" ht="18" customHeight="1">
      <c r="B15" s="132" t="s">
        <v>51</v>
      </c>
      <c r="C15" s="133">
        <f>+C16+C20</f>
        <v>2199.1000000000004</v>
      </c>
      <c r="D15" s="25">
        <f>+D16+D20</f>
        <v>2179.1</v>
      </c>
      <c r="E15" s="29">
        <f>+E16+E20</f>
        <v>4378.2000000000007</v>
      </c>
      <c r="F15" s="133">
        <f>+F16+F20</f>
        <v>2274.8000000000002</v>
      </c>
      <c r="G15" s="133">
        <f>+G16+G20</f>
        <v>3099.2</v>
      </c>
      <c r="H15" s="25">
        <f>+H16+H20</f>
        <v>5374</v>
      </c>
      <c r="I15" s="25">
        <f>+H15-E15</f>
        <v>995.79999999999927</v>
      </c>
      <c r="J15" s="25">
        <f>+I15/E15*100</f>
        <v>22.744506874971428</v>
      </c>
      <c r="K15" s="23"/>
      <c r="L15" s="23"/>
    </row>
    <row r="16" spans="2:12" ht="18" customHeight="1">
      <c r="B16" s="137" t="s">
        <v>52</v>
      </c>
      <c r="C16" s="25">
        <f>+C17+C19</f>
        <v>32.299999999999997</v>
      </c>
      <c r="D16" s="25">
        <f>+D17+D19</f>
        <v>180.2</v>
      </c>
      <c r="E16" s="25">
        <f>+E17+E19</f>
        <v>212.49999999999997</v>
      </c>
      <c r="F16" s="25">
        <f>+F17+F19</f>
        <v>20.5</v>
      </c>
      <c r="G16" s="25">
        <f>+G17+G19</f>
        <v>0</v>
      </c>
      <c r="H16" s="25">
        <f>+H17+H19</f>
        <v>20.5</v>
      </c>
      <c r="I16" s="25">
        <f>+H16-E16</f>
        <v>-191.99999999999997</v>
      </c>
      <c r="J16" s="25">
        <f>+I16/E16*100</f>
        <v>-90.352941176470594</v>
      </c>
      <c r="K16" s="23"/>
      <c r="L16" s="23"/>
    </row>
    <row r="17" spans="1:12" s="50" customFormat="1" ht="18" customHeight="1">
      <c r="B17" s="231" t="s">
        <v>112</v>
      </c>
      <c r="C17" s="164">
        <f>+C18</f>
        <v>10.1</v>
      </c>
      <c r="D17" s="164">
        <f>+D18</f>
        <v>36.5</v>
      </c>
      <c r="E17" s="164">
        <f>+E18</f>
        <v>46.6</v>
      </c>
      <c r="F17" s="164">
        <f>+F18</f>
        <v>3.6</v>
      </c>
      <c r="G17" s="164">
        <f>+G18</f>
        <v>0</v>
      </c>
      <c r="H17" s="164">
        <f>+H18</f>
        <v>3.6</v>
      </c>
      <c r="I17" s="164">
        <f>+H17-E17</f>
        <v>-43</v>
      </c>
      <c r="J17" s="25">
        <f>+I17/E17*100</f>
        <v>-92.274678111587988</v>
      </c>
      <c r="K17" s="23"/>
      <c r="L17" s="23"/>
    </row>
    <row r="18" spans="1:12" ht="18" customHeight="1">
      <c r="B18" s="230" t="s">
        <v>145</v>
      </c>
      <c r="C18" s="33">
        <f>+[1]PP!C72</f>
        <v>10.1</v>
      </c>
      <c r="D18" s="33">
        <f>+[1]PP!D72</f>
        <v>36.5</v>
      </c>
      <c r="E18" s="33">
        <f>SUM(C18:D18)</f>
        <v>46.6</v>
      </c>
      <c r="F18" s="33">
        <f>+[1]PP!F72</f>
        <v>3.6</v>
      </c>
      <c r="G18" s="33">
        <f>+[1]PP!G72</f>
        <v>0</v>
      </c>
      <c r="H18" s="34">
        <f>SUM(F18:G18)</f>
        <v>3.6</v>
      </c>
      <c r="I18" s="33">
        <f>+H18-E18</f>
        <v>-43</v>
      </c>
      <c r="J18" s="229">
        <f>+I18/E18*100</f>
        <v>-92.274678111587988</v>
      </c>
      <c r="K18" s="23"/>
      <c r="L18" s="23"/>
    </row>
    <row r="19" spans="1:12" ht="18" customHeight="1">
      <c r="B19" s="228" t="s">
        <v>144</v>
      </c>
      <c r="C19" s="33">
        <f>+[1]PP!C73</f>
        <v>22.2</v>
      </c>
      <c r="D19" s="33">
        <f>+[1]PP!D73</f>
        <v>143.69999999999999</v>
      </c>
      <c r="E19" s="33">
        <f>SUM(C19:D19)</f>
        <v>165.89999999999998</v>
      </c>
      <c r="F19" s="33">
        <f>+[1]PP!F73</f>
        <v>16.899999999999999</v>
      </c>
      <c r="G19" s="33">
        <f>+[1]PP!G73</f>
        <v>0</v>
      </c>
      <c r="H19" s="34">
        <f>SUM(F19:G19)</f>
        <v>16.899999999999999</v>
      </c>
      <c r="I19" s="33">
        <f>+H19-E19</f>
        <v>-148.99999999999997</v>
      </c>
      <c r="J19" s="229">
        <f>+I19/E19*100</f>
        <v>-89.813140446051833</v>
      </c>
      <c r="K19" s="23"/>
      <c r="L19" s="23"/>
    </row>
    <row r="20" spans="1:12" ht="18" customHeight="1">
      <c r="B20" s="137" t="s">
        <v>53</v>
      </c>
      <c r="C20" s="25">
        <f>SUM(C21:C21)</f>
        <v>2166.8000000000002</v>
      </c>
      <c r="D20" s="25">
        <f>SUM(D21:D21)</f>
        <v>1998.9</v>
      </c>
      <c r="E20" s="25">
        <f>SUM(E21:E21)</f>
        <v>4165.7000000000007</v>
      </c>
      <c r="F20" s="25">
        <f>SUM(F21:F21)</f>
        <v>2254.3000000000002</v>
      </c>
      <c r="G20" s="25">
        <f>SUM(G21:G21)</f>
        <v>3099.2</v>
      </c>
      <c r="H20" s="25">
        <f>SUM(H21:H21)</f>
        <v>5353.5</v>
      </c>
      <c r="I20" s="25">
        <f>+H20-E20</f>
        <v>1187.7999999999993</v>
      </c>
      <c r="J20" s="25">
        <f>+I20/E20*100</f>
        <v>28.513815205127568</v>
      </c>
      <c r="K20" s="23"/>
      <c r="L20" s="23"/>
    </row>
    <row r="21" spans="1:12" ht="18" customHeight="1">
      <c r="B21" s="228" t="s">
        <v>143</v>
      </c>
      <c r="C21" s="33">
        <f>+[1]PP!C77</f>
        <v>2166.8000000000002</v>
      </c>
      <c r="D21" s="33">
        <f>+[1]PP!D77</f>
        <v>1998.9</v>
      </c>
      <c r="E21" s="34">
        <f>SUM(C21:D21)</f>
        <v>4165.7000000000007</v>
      </c>
      <c r="F21" s="33">
        <f>+[1]PP!F77</f>
        <v>2254.3000000000002</v>
      </c>
      <c r="G21" s="33">
        <f>+[1]PP!G77</f>
        <v>3099.2</v>
      </c>
      <c r="H21" s="34">
        <f>SUM(F21:G21)</f>
        <v>5353.5</v>
      </c>
      <c r="I21" s="33">
        <f>+H21-E21</f>
        <v>1187.7999999999993</v>
      </c>
      <c r="J21" s="33">
        <f>+I21/E21*100</f>
        <v>28.513815205127568</v>
      </c>
      <c r="K21" s="23"/>
      <c r="L21" s="23"/>
    </row>
    <row r="22" spans="1:12" ht="18" customHeight="1">
      <c r="B22" s="137" t="s">
        <v>57</v>
      </c>
      <c r="C22" s="25">
        <f>SUM(C23:C25)</f>
        <v>107</v>
      </c>
      <c r="D22" s="25">
        <f>SUM(D23:D25)</f>
        <v>80.900000000000006</v>
      </c>
      <c r="E22" s="25">
        <f>SUM(E23:E25)</f>
        <v>187.9</v>
      </c>
      <c r="F22" s="25">
        <f>SUM(F23:F25)</f>
        <v>226.79999999999998</v>
      </c>
      <c r="G22" s="25">
        <f>SUM(G23:G25)</f>
        <v>44.2</v>
      </c>
      <c r="H22" s="25">
        <f>SUM(H23:H25)</f>
        <v>271</v>
      </c>
      <c r="I22" s="25">
        <f>+H22-E22</f>
        <v>83.1</v>
      </c>
      <c r="J22" s="25">
        <f>+I22/E22*100</f>
        <v>44.225651942522617</v>
      </c>
      <c r="K22" s="23"/>
      <c r="L22" s="23"/>
    </row>
    <row r="23" spans="1:12" ht="18" customHeight="1">
      <c r="A23" s="1">
        <v>0</v>
      </c>
      <c r="B23" s="228" t="s">
        <v>142</v>
      </c>
      <c r="C23" s="33">
        <f>+[1]PP!C84</f>
        <v>4.3</v>
      </c>
      <c r="D23" s="33">
        <f>+[1]PP!D84</f>
        <v>3.4</v>
      </c>
      <c r="E23" s="34">
        <f>SUM(C23:D23)</f>
        <v>7.6999999999999993</v>
      </c>
      <c r="F23" s="33">
        <v>3.1</v>
      </c>
      <c r="G23" s="33">
        <f>+[1]PP!G84</f>
        <v>3.3</v>
      </c>
      <c r="H23" s="34">
        <f>SUM(F23:G23)</f>
        <v>6.4</v>
      </c>
      <c r="I23" s="33">
        <f>+H23-E23</f>
        <v>-1.2999999999999989</v>
      </c>
      <c r="J23" s="33">
        <f>+I23/E23*100</f>
        <v>-16.883116883116873</v>
      </c>
      <c r="K23" s="23"/>
      <c r="L23" s="23"/>
    </row>
    <row r="24" spans="1:12" ht="18" customHeight="1">
      <c r="B24" s="228" t="s">
        <v>141</v>
      </c>
      <c r="C24" s="33">
        <v>41.8</v>
      </c>
      <c r="D24" s="33">
        <v>28.6</v>
      </c>
      <c r="E24" s="34">
        <f>SUM(C24:D24)</f>
        <v>70.400000000000006</v>
      </c>
      <c r="F24" s="33">
        <v>186.7</v>
      </c>
      <c r="G24" s="33">
        <v>3.9</v>
      </c>
      <c r="H24" s="34">
        <f>SUM(F24:G24)</f>
        <v>190.6</v>
      </c>
      <c r="I24" s="33">
        <f>+H24-E24</f>
        <v>120.19999999999999</v>
      </c>
      <c r="J24" s="33">
        <f>+I24/E24*100</f>
        <v>170.73863636363632</v>
      </c>
      <c r="K24" s="23"/>
      <c r="L24" s="23"/>
    </row>
    <row r="25" spans="1:12" ht="18" customHeight="1">
      <c r="B25" s="228" t="s">
        <v>140</v>
      </c>
      <c r="C25" s="33">
        <v>60.9</v>
      </c>
      <c r="D25" s="33">
        <v>48.9</v>
      </c>
      <c r="E25" s="34">
        <f>SUM(C25:D25)</f>
        <v>109.8</v>
      </c>
      <c r="F25" s="33">
        <v>37</v>
      </c>
      <c r="G25" s="33">
        <v>37</v>
      </c>
      <c r="H25" s="34">
        <f>SUM(F25:G25)</f>
        <v>74</v>
      </c>
      <c r="I25" s="33">
        <f>+H25-E25</f>
        <v>-35.799999999999997</v>
      </c>
      <c r="J25" s="33">
        <f>+I25/E25*100</f>
        <v>-32.604735883424411</v>
      </c>
      <c r="K25" s="23"/>
      <c r="L25" s="23"/>
    </row>
    <row r="26" spans="1:12" ht="18" customHeight="1">
      <c r="B26" s="143" t="s">
        <v>117</v>
      </c>
      <c r="C26" s="25">
        <f>+C27+C29</f>
        <v>88.7</v>
      </c>
      <c r="D26" s="25">
        <f>+D27+D29</f>
        <v>68.900000000000006</v>
      </c>
      <c r="E26" s="25">
        <f>+E27+E29</f>
        <v>157.60000000000002</v>
      </c>
      <c r="F26" s="25">
        <f>+F27+F29</f>
        <v>97.8</v>
      </c>
      <c r="G26" s="25">
        <f>+G27+G29</f>
        <v>81.400000000000006</v>
      </c>
      <c r="H26" s="25">
        <f>+H27+H29</f>
        <v>179.2</v>
      </c>
      <c r="I26" s="25">
        <f>+H26-E26</f>
        <v>21.599999999999966</v>
      </c>
      <c r="J26" s="25">
        <f>+I26/E26*100</f>
        <v>13.705583756345154</v>
      </c>
      <c r="K26" s="23"/>
      <c r="L26" s="23"/>
    </row>
    <row r="27" spans="1:12" ht="18" customHeight="1">
      <c r="B27" s="132" t="s">
        <v>63</v>
      </c>
      <c r="C27" s="164">
        <f>+C28</f>
        <v>88.7</v>
      </c>
      <c r="D27" s="164">
        <f>+D28</f>
        <v>68.900000000000006</v>
      </c>
      <c r="E27" s="29">
        <f>SUM(C27:D27)</f>
        <v>157.60000000000002</v>
      </c>
      <c r="F27" s="164">
        <f>+F28</f>
        <v>97.8</v>
      </c>
      <c r="G27" s="164">
        <f>+G28</f>
        <v>81.400000000000006</v>
      </c>
      <c r="H27" s="164">
        <f>SUM(F27:G27)</f>
        <v>179.2</v>
      </c>
      <c r="I27" s="25">
        <f>+H27-E27</f>
        <v>21.599999999999966</v>
      </c>
      <c r="J27" s="164">
        <f>+I27/E27*100</f>
        <v>13.705583756345154</v>
      </c>
      <c r="K27" s="23"/>
      <c r="L27" s="23"/>
    </row>
    <row r="28" spans="1:12" ht="18" customHeight="1">
      <c r="B28" s="43" t="s">
        <v>151</v>
      </c>
      <c r="C28" s="202">
        <f>+[1]PP!C94</f>
        <v>88.7</v>
      </c>
      <c r="D28" s="202">
        <f>+[1]PP!D94</f>
        <v>68.900000000000006</v>
      </c>
      <c r="E28" s="202">
        <f>+[1]PP!E94</f>
        <v>157.60000000000002</v>
      </c>
      <c r="F28" s="202">
        <f>+[1]PP!F94</f>
        <v>97.8</v>
      </c>
      <c r="G28" s="202">
        <f>+[1]PP!G94</f>
        <v>81.400000000000006</v>
      </c>
      <c r="H28" s="34">
        <f>SUM(F28:G28)</f>
        <v>179.2</v>
      </c>
      <c r="I28" s="202">
        <f>+H28-E28</f>
        <v>21.599999999999966</v>
      </c>
      <c r="J28" s="202">
        <f>+I28/E28*100</f>
        <v>13.705583756345154</v>
      </c>
      <c r="K28" s="23"/>
      <c r="L28" s="23"/>
    </row>
    <row r="29" spans="1:12" ht="18" customHeight="1">
      <c r="B29" s="132" t="s">
        <v>64</v>
      </c>
      <c r="C29" s="133">
        <v>0</v>
      </c>
      <c r="D29" s="133">
        <v>0</v>
      </c>
      <c r="E29" s="133">
        <f>SUM(C29:D29)</f>
        <v>0</v>
      </c>
      <c r="F29" s="133">
        <v>0</v>
      </c>
      <c r="G29" s="133">
        <v>0</v>
      </c>
      <c r="H29" s="133">
        <f>SUM(F29:G29)</f>
        <v>0</v>
      </c>
      <c r="I29" s="227">
        <f>+H29-E29</f>
        <v>0</v>
      </c>
      <c r="J29" s="227">
        <v>0</v>
      </c>
      <c r="K29" s="23"/>
      <c r="L29" s="23"/>
    </row>
    <row r="30" spans="1:12" ht="21" customHeight="1">
      <c r="B30" s="201" t="s">
        <v>132</v>
      </c>
      <c r="C30" s="200">
        <f>+C8</f>
        <v>2405.4</v>
      </c>
      <c r="D30" s="200">
        <f>+D8</f>
        <v>2341.2000000000003</v>
      </c>
      <c r="E30" s="200">
        <f>SUM(C30:D30)</f>
        <v>4746.6000000000004</v>
      </c>
      <c r="F30" s="200">
        <f>+F8</f>
        <v>2613.1000000000004</v>
      </c>
      <c r="G30" s="200">
        <f>+G8</f>
        <v>3233.4999999999995</v>
      </c>
      <c r="H30" s="200">
        <f>+H8</f>
        <v>5846.5999999999995</v>
      </c>
      <c r="I30" s="200">
        <f>+H30-E30</f>
        <v>1099.9999999999991</v>
      </c>
      <c r="J30" s="226">
        <f>+I30/E30*100</f>
        <v>23.174482787679583</v>
      </c>
      <c r="K30" s="23"/>
      <c r="L30" s="23"/>
    </row>
    <row r="31" spans="1:12" ht="21" customHeight="1">
      <c r="B31" s="199" t="s">
        <v>138</v>
      </c>
      <c r="C31" s="225">
        <v>0</v>
      </c>
      <c r="D31" s="225">
        <v>0</v>
      </c>
      <c r="E31" s="225">
        <f>SUM(C31:D31)</f>
        <v>0</v>
      </c>
      <c r="F31" s="225">
        <v>0</v>
      </c>
      <c r="G31" s="225">
        <v>0</v>
      </c>
      <c r="H31" s="29">
        <f>SUM(F31:G31)</f>
        <v>0</v>
      </c>
      <c r="I31" s="197">
        <f>+H31-E31</f>
        <v>0</v>
      </c>
      <c r="J31" s="197">
        <v>0</v>
      </c>
      <c r="K31" s="23"/>
      <c r="L31" s="23"/>
    </row>
    <row r="32" spans="1:12" ht="21" customHeight="1" thickBot="1">
      <c r="B32" s="224"/>
      <c r="C32" s="61">
        <f>+C31+C30</f>
        <v>2405.4</v>
      </c>
      <c r="D32" s="61">
        <f>+D31+D30</f>
        <v>2341.2000000000003</v>
      </c>
      <c r="E32" s="61">
        <f>+E31+E30</f>
        <v>4746.6000000000004</v>
      </c>
      <c r="F32" s="61">
        <f>+F31+F30</f>
        <v>2613.1000000000004</v>
      </c>
      <c r="G32" s="61">
        <f>+G31+G30</f>
        <v>3233.4999999999995</v>
      </c>
      <c r="H32" s="61">
        <f>+H31+H30</f>
        <v>5846.5999999999995</v>
      </c>
      <c r="I32" s="61">
        <f>+H32-E32</f>
        <v>1099.9999999999991</v>
      </c>
      <c r="J32" s="61">
        <f>+I32/E32*100</f>
        <v>23.174482787679583</v>
      </c>
      <c r="K32" s="23"/>
      <c r="L32" s="23"/>
    </row>
    <row r="33" spans="2:10" ht="18" customHeight="1" thickTop="1">
      <c r="B33" s="63" t="s">
        <v>67</v>
      </c>
      <c r="F33" s="192"/>
      <c r="G33" s="192"/>
      <c r="H33" s="192"/>
      <c r="I33" s="192"/>
    </row>
    <row r="34" spans="2:10" ht="13.5" customHeight="1">
      <c r="B34" s="67" t="s">
        <v>68</v>
      </c>
      <c r="E34" s="223"/>
      <c r="F34" s="222"/>
      <c r="G34" s="222"/>
      <c r="H34" s="189"/>
      <c r="I34" s="189"/>
    </row>
    <row r="35" spans="2:10" ht="14.25" customHeight="1">
      <c r="B35" s="71" t="s">
        <v>136</v>
      </c>
      <c r="C35" s="220"/>
      <c r="D35" s="221"/>
      <c r="E35" s="220"/>
      <c r="F35" s="218"/>
      <c r="G35" s="218"/>
      <c r="H35" s="218"/>
      <c r="I35" s="214"/>
    </row>
    <row r="36" spans="2:10">
      <c r="B36" s="75"/>
      <c r="C36" s="219"/>
      <c r="D36" s="219"/>
      <c r="E36" s="219"/>
      <c r="F36" s="219"/>
      <c r="G36" s="218"/>
      <c r="H36" s="217"/>
      <c r="I36" s="216"/>
      <c r="J36" s="75"/>
    </row>
    <row r="37" spans="2:10">
      <c r="B37" s="75"/>
      <c r="C37" s="215"/>
      <c r="D37" s="215"/>
      <c r="E37" s="215"/>
      <c r="F37" s="215"/>
      <c r="G37" s="215"/>
      <c r="H37" s="214"/>
      <c r="I37" s="213"/>
      <c r="J37" s="192"/>
    </row>
    <row r="38" spans="2:10" ht="15">
      <c r="B38" s="10" t="s">
        <v>150</v>
      </c>
      <c r="C38" s="10"/>
      <c r="D38" s="10"/>
      <c r="E38" s="10"/>
      <c r="F38" s="10"/>
      <c r="G38" s="10"/>
      <c r="H38" s="10"/>
      <c r="I38" s="10"/>
      <c r="J38" s="10"/>
    </row>
    <row r="39" spans="2:10" ht="14.25">
      <c r="B39" s="11" t="s">
        <v>90</v>
      </c>
      <c r="C39" s="11"/>
      <c r="D39" s="11"/>
      <c r="E39" s="11"/>
      <c r="F39" s="11"/>
      <c r="G39" s="11"/>
      <c r="H39" s="11"/>
      <c r="I39" s="11"/>
      <c r="J39" s="11"/>
    </row>
    <row r="40" spans="2:10" ht="14.25">
      <c r="B40" s="11" t="s">
        <v>149</v>
      </c>
      <c r="C40" s="11"/>
      <c r="D40" s="11"/>
      <c r="E40" s="11"/>
      <c r="F40" s="11"/>
      <c r="G40" s="11"/>
      <c r="H40" s="11"/>
      <c r="I40" s="11"/>
      <c r="J40" s="11"/>
    </row>
    <row r="41" spans="2:10" ht="18" customHeight="1">
      <c r="B41" s="12" t="s">
        <v>5</v>
      </c>
      <c r="C41" s="13">
        <v>2026</v>
      </c>
      <c r="D41" s="14"/>
      <c r="E41" s="12">
        <v>2026</v>
      </c>
      <c r="F41" s="13">
        <v>2026</v>
      </c>
      <c r="G41" s="14"/>
      <c r="H41" s="15" t="s">
        <v>7</v>
      </c>
      <c r="I41" s="13" t="s">
        <v>148</v>
      </c>
      <c r="J41" s="212"/>
    </row>
    <row r="42" spans="2:10" ht="44.25" customHeight="1" thickBot="1">
      <c r="B42" s="125"/>
      <c r="C42" s="210" t="s">
        <v>10</v>
      </c>
      <c r="D42" s="210" t="s">
        <v>11</v>
      </c>
      <c r="E42" s="125"/>
      <c r="F42" s="210" t="s">
        <v>10</v>
      </c>
      <c r="G42" s="210" t="s">
        <v>11</v>
      </c>
      <c r="H42" s="211"/>
      <c r="I42" s="210" t="s">
        <v>147</v>
      </c>
      <c r="J42" s="209" t="s">
        <v>93</v>
      </c>
    </row>
    <row r="43" spans="2:10" ht="18" customHeight="1" thickTop="1">
      <c r="B43" s="208" t="s">
        <v>12</v>
      </c>
      <c r="C43" s="20">
        <f>+C44+C49+C61</f>
        <v>2613.1000000000004</v>
      </c>
      <c r="D43" s="20">
        <f>+D44+D49+D61</f>
        <v>3233.4999999999995</v>
      </c>
      <c r="E43" s="20">
        <f>+E44+E49+E61</f>
        <v>5846.5999999999995</v>
      </c>
      <c r="F43" s="20">
        <f>+F44+F49+F61</f>
        <v>2366.2345300238781</v>
      </c>
      <c r="G43" s="20">
        <f>+G44+G49+G61</f>
        <v>2327.0620820389395</v>
      </c>
      <c r="H43" s="20">
        <f>+H44+H49+H61</f>
        <v>4693.2966120628171</v>
      </c>
      <c r="I43" s="20">
        <f>+E43-H43</f>
        <v>1153.3033879371824</v>
      </c>
      <c r="J43" s="20">
        <f>+E43/H43*100</f>
        <v>124.57341786097507</v>
      </c>
    </row>
    <row r="44" spans="2:10" ht="18" customHeight="1">
      <c r="B44" s="130" t="s">
        <v>13</v>
      </c>
      <c r="C44" s="133">
        <f>+C45</f>
        <v>13.7</v>
      </c>
      <c r="D44" s="133">
        <f>+D45</f>
        <v>8.6999999999999993</v>
      </c>
      <c r="E44" s="133">
        <f>+E45</f>
        <v>22.4</v>
      </c>
      <c r="F44" s="133">
        <f>+F45</f>
        <v>11.503490377252588</v>
      </c>
      <c r="G44" s="133">
        <f>+G45</f>
        <v>13.304818925696846</v>
      </c>
      <c r="H44" s="133">
        <f>+H45</f>
        <v>24.808309302949432</v>
      </c>
      <c r="I44" s="133">
        <f>+E44-H44</f>
        <v>-2.4083093029494336</v>
      </c>
      <c r="J44" s="133">
        <f>+E44/H44*100</f>
        <v>90.292327971486912</v>
      </c>
    </row>
    <row r="45" spans="2:10" ht="18" customHeight="1">
      <c r="B45" s="130" t="s">
        <v>74</v>
      </c>
      <c r="C45" s="133">
        <f>+C46</f>
        <v>13.7</v>
      </c>
      <c r="D45" s="133">
        <f>+D46</f>
        <v>8.6999999999999993</v>
      </c>
      <c r="E45" s="133">
        <f>+E46</f>
        <v>22.4</v>
      </c>
      <c r="F45" s="133">
        <f>+F46</f>
        <v>11.503490377252588</v>
      </c>
      <c r="G45" s="133">
        <f>+G46</f>
        <v>13.304818925696846</v>
      </c>
      <c r="H45" s="133">
        <f>+H46</f>
        <v>24.808309302949432</v>
      </c>
      <c r="I45" s="133">
        <f>+E45-H45</f>
        <v>-2.4083093029494336</v>
      </c>
      <c r="J45" s="133">
        <f>+E45/H45*100</f>
        <v>90.292327971486912</v>
      </c>
    </row>
    <row r="46" spans="2:10" ht="18" customHeight="1">
      <c r="B46" s="132" t="s">
        <v>96</v>
      </c>
      <c r="C46" s="133">
        <f>+C47</f>
        <v>13.7</v>
      </c>
      <c r="D46" s="25">
        <f>+D47</f>
        <v>8.6999999999999993</v>
      </c>
      <c r="E46" s="25">
        <f>+E47</f>
        <v>22.4</v>
      </c>
      <c r="F46" s="133">
        <f>+F47</f>
        <v>11.503490377252588</v>
      </c>
      <c r="G46" s="25">
        <f>+G47</f>
        <v>13.304818925696846</v>
      </c>
      <c r="H46" s="25">
        <f>+H47</f>
        <v>24.808309302949432</v>
      </c>
      <c r="I46" s="25">
        <f>+E46-H46</f>
        <v>-2.4083093029494336</v>
      </c>
      <c r="J46" s="25">
        <f>+E46/H46*100</f>
        <v>90.292327971486912</v>
      </c>
    </row>
    <row r="47" spans="2:10" ht="18" customHeight="1">
      <c r="B47" s="137" t="s">
        <v>97</v>
      </c>
      <c r="C47" s="133">
        <f>+C48</f>
        <v>13.7</v>
      </c>
      <c r="D47" s="133">
        <f>+D48</f>
        <v>8.6999999999999993</v>
      </c>
      <c r="E47" s="133">
        <f>+E48</f>
        <v>22.4</v>
      </c>
      <c r="F47" s="133">
        <f>+F48</f>
        <v>11.503490377252588</v>
      </c>
      <c r="G47" s="133">
        <f>+G48</f>
        <v>13.304818925696846</v>
      </c>
      <c r="H47" s="133">
        <f>+H48</f>
        <v>24.808309302949432</v>
      </c>
      <c r="I47" s="133">
        <f>+E47-H47</f>
        <v>-2.4083093029494336</v>
      </c>
      <c r="J47" s="133">
        <f>+E47/H47*100</f>
        <v>90.292327971486912</v>
      </c>
    </row>
    <row r="48" spans="2:10" ht="18" customHeight="1">
      <c r="B48" s="43" t="s">
        <v>146</v>
      </c>
      <c r="C48" s="34">
        <f>+F13</f>
        <v>13.7</v>
      </c>
      <c r="D48" s="34">
        <f>+G13</f>
        <v>8.6999999999999993</v>
      </c>
      <c r="E48" s="34">
        <f>+H13</f>
        <v>22.4</v>
      </c>
      <c r="F48" s="34">
        <v>11.503490377252588</v>
      </c>
      <c r="G48" s="34">
        <v>13.304818925696846</v>
      </c>
      <c r="H48" s="34">
        <f>SUM(F48:G48)</f>
        <v>24.808309302949432</v>
      </c>
      <c r="I48" s="34">
        <f>+E48-H48</f>
        <v>-2.4083093029494336</v>
      </c>
      <c r="J48" s="34">
        <f>+E48/H48*100</f>
        <v>90.292327971486912</v>
      </c>
    </row>
    <row r="49" spans="2:10" ht="18" customHeight="1">
      <c r="B49" s="143" t="s">
        <v>111</v>
      </c>
      <c r="C49" s="133">
        <f>+C50+C57</f>
        <v>2501.6000000000004</v>
      </c>
      <c r="D49" s="133">
        <f>+D50+D57</f>
        <v>3143.3999999999996</v>
      </c>
      <c r="E49" s="133">
        <f>+E50+E57</f>
        <v>5645</v>
      </c>
      <c r="F49" s="133">
        <f>+F50+F57</f>
        <v>2265.1044757474901</v>
      </c>
      <c r="G49" s="133">
        <f>+G50+G57</f>
        <v>2237.8743799381332</v>
      </c>
      <c r="H49" s="133">
        <f>+H50+H57</f>
        <v>4502.9788556856238</v>
      </c>
      <c r="I49" s="133">
        <f>+E49-H49</f>
        <v>1142.0211443143762</v>
      </c>
      <c r="J49" s="133">
        <f>+E49/H49*100</f>
        <v>125.36145917879271</v>
      </c>
    </row>
    <row r="50" spans="2:10" ht="18" customHeight="1">
      <c r="B50" s="137" t="s">
        <v>51</v>
      </c>
      <c r="C50" s="133">
        <f>+C51+C55</f>
        <v>2274.8000000000002</v>
      </c>
      <c r="D50" s="25">
        <f>+D51+D55</f>
        <v>3099.2</v>
      </c>
      <c r="E50" s="29">
        <f>+E51+E55</f>
        <v>5374</v>
      </c>
      <c r="F50" s="133">
        <f>+F51+F55</f>
        <v>2154.2649726226136</v>
      </c>
      <c r="G50" s="25">
        <f>+G51+G55</f>
        <v>2151.8251276325564</v>
      </c>
      <c r="H50" s="25">
        <f>+H51+H55</f>
        <v>4306.09010025517</v>
      </c>
      <c r="I50" s="25">
        <f>+E50-H50</f>
        <v>1067.90989974483</v>
      </c>
      <c r="J50" s="25">
        <f>+E50/H50*100</f>
        <v>124.79998966304835</v>
      </c>
    </row>
    <row r="51" spans="2:10" ht="18" customHeight="1">
      <c r="B51" s="150" t="s">
        <v>52</v>
      </c>
      <c r="C51" s="25">
        <f>+C52+C54</f>
        <v>20.5</v>
      </c>
      <c r="D51" s="25">
        <f>+D52+D54</f>
        <v>0</v>
      </c>
      <c r="E51" s="25">
        <f>+E52+E54</f>
        <v>20.5</v>
      </c>
      <c r="F51" s="25">
        <f>+F52+F54</f>
        <v>22.700386553303581</v>
      </c>
      <c r="G51" s="25">
        <f>+G52+G54</f>
        <v>146.27057815153685</v>
      </c>
      <c r="H51" s="25">
        <f>+H52+H54</f>
        <v>168.97096470484044</v>
      </c>
      <c r="I51" s="25">
        <f>+E51-H51</f>
        <v>-148.47096470484044</v>
      </c>
      <c r="J51" s="25">
        <f>+E51/H51*100</f>
        <v>12.132261916009968</v>
      </c>
    </row>
    <row r="52" spans="2:10" ht="18" customHeight="1">
      <c r="B52" s="207" t="s">
        <v>112</v>
      </c>
      <c r="C52" s="164">
        <f>+C53</f>
        <v>3.6</v>
      </c>
      <c r="D52" s="164">
        <f>+D53</f>
        <v>0</v>
      </c>
      <c r="E52" s="164">
        <f>+E53</f>
        <v>3.6</v>
      </c>
      <c r="F52" s="164">
        <f>+F53</f>
        <v>0</v>
      </c>
      <c r="G52" s="164">
        <f>+G53</f>
        <v>0</v>
      </c>
      <c r="H52" s="164">
        <f>+H53</f>
        <v>0</v>
      </c>
      <c r="I52" s="164">
        <f>+E52-H52</f>
        <v>3.6</v>
      </c>
      <c r="J52" s="144">
        <v>0</v>
      </c>
    </row>
    <row r="53" spans="2:10" ht="18" customHeight="1">
      <c r="B53" s="206" t="s">
        <v>145</v>
      </c>
      <c r="C53" s="33">
        <f>+F18</f>
        <v>3.6</v>
      </c>
      <c r="D53" s="33">
        <f>+G18</f>
        <v>0</v>
      </c>
      <c r="E53" s="33">
        <f>SUM(C53:D53)</f>
        <v>3.6</v>
      </c>
      <c r="F53" s="33">
        <v>0</v>
      </c>
      <c r="G53" s="33">
        <v>0</v>
      </c>
      <c r="H53" s="33">
        <f>SUM(F53:G53)</f>
        <v>0</v>
      </c>
      <c r="I53" s="33">
        <f>+E53-H53</f>
        <v>3.6</v>
      </c>
      <c r="J53" s="205">
        <v>0</v>
      </c>
    </row>
    <row r="54" spans="2:10" ht="18" customHeight="1">
      <c r="B54" s="204" t="s">
        <v>144</v>
      </c>
      <c r="C54" s="33">
        <f>+F19</f>
        <v>16.899999999999999</v>
      </c>
      <c r="D54" s="33">
        <f>+G19</f>
        <v>0</v>
      </c>
      <c r="E54" s="34">
        <f>SUM(C54:D54)</f>
        <v>16.899999999999999</v>
      </c>
      <c r="F54" s="33">
        <v>22.700386553303581</v>
      </c>
      <c r="G54" s="33">
        <v>146.27057815153685</v>
      </c>
      <c r="H54" s="33">
        <f>SUM(F54:G54)</f>
        <v>168.97096470484044</v>
      </c>
      <c r="I54" s="33">
        <f>+E54-H54</f>
        <v>-152.07096470484043</v>
      </c>
      <c r="J54" s="33">
        <f>+E54/H54*100</f>
        <v>10.001718360027729</v>
      </c>
    </row>
    <row r="55" spans="2:10" ht="18" customHeight="1">
      <c r="B55" s="150" t="s">
        <v>53</v>
      </c>
      <c r="C55" s="25">
        <f>SUM(C56:C56)</f>
        <v>2254.3000000000002</v>
      </c>
      <c r="D55" s="25">
        <f>SUM(D56:D56)</f>
        <v>3099.2</v>
      </c>
      <c r="E55" s="25">
        <f>SUM(E56:E56)</f>
        <v>5353.5</v>
      </c>
      <c r="F55" s="25">
        <f>SUM(F56:F56)</f>
        <v>2131.5645860693103</v>
      </c>
      <c r="G55" s="25">
        <f>SUM(G56:G56)</f>
        <v>2005.5545494810194</v>
      </c>
      <c r="H55" s="25">
        <f>SUM(H56:H56)</f>
        <v>4137.1191355503297</v>
      </c>
      <c r="I55" s="25">
        <f>+E55-H55</f>
        <v>1216.3808644496703</v>
      </c>
      <c r="J55" s="25">
        <f>+E55/H55*100</f>
        <v>129.40163975451637</v>
      </c>
    </row>
    <row r="56" spans="2:10" ht="18" customHeight="1">
      <c r="B56" s="204" t="s">
        <v>143</v>
      </c>
      <c r="C56" s="33">
        <f>+F21</f>
        <v>2254.3000000000002</v>
      </c>
      <c r="D56" s="33">
        <f>+G21</f>
        <v>3099.2</v>
      </c>
      <c r="E56" s="34">
        <f>SUM(C56:D56)</f>
        <v>5353.5</v>
      </c>
      <c r="F56" s="33">
        <v>2131.5645860693103</v>
      </c>
      <c r="G56" s="33">
        <v>2005.5545494810194</v>
      </c>
      <c r="H56" s="33">
        <f>SUM(F56:G56)</f>
        <v>4137.1191355503297</v>
      </c>
      <c r="I56" s="33">
        <f>+E56-H56</f>
        <v>1216.3808644496703</v>
      </c>
      <c r="J56" s="33">
        <f>+E56/H56*100</f>
        <v>129.40163975451637</v>
      </c>
    </row>
    <row r="57" spans="2:10" ht="18" customHeight="1">
      <c r="B57" s="150" t="s">
        <v>57</v>
      </c>
      <c r="C57" s="25">
        <f>SUM(C58:C60)</f>
        <v>226.79999999999998</v>
      </c>
      <c r="D57" s="25">
        <f>SUM(D58:D60)</f>
        <v>44.2</v>
      </c>
      <c r="E57" s="25">
        <f>SUM(E58:E60)</f>
        <v>271</v>
      </c>
      <c r="F57" s="25">
        <f>SUM(F58:F60)</f>
        <v>110.83950312487653</v>
      </c>
      <c r="G57" s="25">
        <f>SUM(G58:G60)</f>
        <v>86.049252305577042</v>
      </c>
      <c r="H57" s="25">
        <f>SUM(H58:H60)</f>
        <v>196.88875543045356</v>
      </c>
      <c r="I57" s="25">
        <f>+E57-H57</f>
        <v>74.111244569546443</v>
      </c>
      <c r="J57" s="25">
        <f>+E57/H57*100</f>
        <v>137.64117681963029</v>
      </c>
    </row>
    <row r="58" spans="2:10" ht="18" customHeight="1">
      <c r="B58" s="204" t="s">
        <v>142</v>
      </c>
      <c r="C58" s="33">
        <f>+F23</f>
        <v>3.1</v>
      </c>
      <c r="D58" s="33">
        <f>+G23</f>
        <v>3.3</v>
      </c>
      <c r="E58" s="33">
        <f>SUM(C58:D58)</f>
        <v>6.4</v>
      </c>
      <c r="F58" s="33">
        <v>63.987098535936823</v>
      </c>
      <c r="G58" s="33">
        <v>53.335082668701709</v>
      </c>
      <c r="H58" s="33">
        <f>SUM(F58:G58)</f>
        <v>117.32218120463853</v>
      </c>
      <c r="I58" s="33">
        <f>+E58-H58</f>
        <v>-110.92218120463852</v>
      </c>
      <c r="J58" s="33">
        <f>+E58/H58*100</f>
        <v>5.4550639395604472</v>
      </c>
    </row>
    <row r="59" spans="2:10" ht="18" customHeight="1">
      <c r="B59" s="204" t="s">
        <v>141</v>
      </c>
      <c r="C59" s="33">
        <f>+F24</f>
        <v>186.7</v>
      </c>
      <c r="D59" s="33">
        <f>+G24</f>
        <v>3.9</v>
      </c>
      <c r="E59" s="33">
        <f>SUM(C59:D59)</f>
        <v>190.6</v>
      </c>
      <c r="F59" s="33">
        <v>42.448318513012168</v>
      </c>
      <c r="G59" s="33">
        <v>29.213403575060759</v>
      </c>
      <c r="H59" s="33">
        <f>SUM(F59:G59)</f>
        <v>71.661722088072935</v>
      </c>
      <c r="I59" s="33">
        <f>+E59-H59</f>
        <v>118.93827791192706</v>
      </c>
      <c r="J59" s="33">
        <f>+E59/H59*100</f>
        <v>265.97183886503706</v>
      </c>
    </row>
    <row r="60" spans="2:10" ht="18" customHeight="1">
      <c r="B60" s="204" t="s">
        <v>140</v>
      </c>
      <c r="C60" s="33">
        <f>+F25</f>
        <v>37</v>
      </c>
      <c r="D60" s="33">
        <f>+G25</f>
        <v>37</v>
      </c>
      <c r="E60" s="33">
        <f>SUM(C60:D60)</f>
        <v>74</v>
      </c>
      <c r="F60" s="33">
        <v>4.4040860759275304</v>
      </c>
      <c r="G60" s="33">
        <v>3.5007660618145793</v>
      </c>
      <c r="H60" s="33">
        <f>SUM(F60:G60)</f>
        <v>7.9048521377421093</v>
      </c>
      <c r="I60" s="33">
        <f>+E60-H60</f>
        <v>66.095147862257889</v>
      </c>
      <c r="J60" s="33">
        <f>+E60/H60*100</f>
        <v>936.13389233029829</v>
      </c>
    </row>
    <row r="61" spans="2:10" ht="18" customHeight="1">
      <c r="B61" s="143" t="s">
        <v>117</v>
      </c>
      <c r="C61" s="25">
        <f>+C62+C64</f>
        <v>97.8</v>
      </c>
      <c r="D61" s="25">
        <f>+D62+D64</f>
        <v>81.400000000000006</v>
      </c>
      <c r="E61" s="25">
        <f>+E62+E64</f>
        <v>179.2</v>
      </c>
      <c r="F61" s="25">
        <f>+F62+F64</f>
        <v>89.62656389913522</v>
      </c>
      <c r="G61" s="25">
        <f>+G62+G64</f>
        <v>75.882883175109114</v>
      </c>
      <c r="H61" s="25">
        <f>+H62+H64</f>
        <v>165.50944707424432</v>
      </c>
      <c r="I61" s="25">
        <f>+E61-H61</f>
        <v>13.690552925755668</v>
      </c>
      <c r="J61" s="25">
        <f>+E61/H61*100</f>
        <v>108.27176524830897</v>
      </c>
    </row>
    <row r="62" spans="2:10" ht="18" customHeight="1">
      <c r="B62" s="132" t="s">
        <v>63</v>
      </c>
      <c r="C62" s="164">
        <f>+C63</f>
        <v>97.8</v>
      </c>
      <c r="D62" s="164">
        <f>+D63</f>
        <v>81.400000000000006</v>
      </c>
      <c r="E62" s="29">
        <f>SUM(C62:D62)</f>
        <v>179.2</v>
      </c>
      <c r="F62" s="164">
        <f>+F63</f>
        <v>87.922405569135222</v>
      </c>
      <c r="G62" s="164">
        <f>+G63</f>
        <v>74.178724845109116</v>
      </c>
      <c r="H62" s="164">
        <f>SUM(F62:G62)</f>
        <v>162.10113041424432</v>
      </c>
      <c r="I62" s="164">
        <f>+E62-H62</f>
        <v>17.098869585755665</v>
      </c>
      <c r="J62" s="164">
        <f>+E62/H62*100</f>
        <v>110.54827288499472</v>
      </c>
    </row>
    <row r="63" spans="2:10" ht="18" customHeight="1">
      <c r="B63" s="203" t="s">
        <v>139</v>
      </c>
      <c r="C63" s="202">
        <f>+F28</f>
        <v>97.8</v>
      </c>
      <c r="D63" s="202">
        <f>+G28</f>
        <v>81.400000000000006</v>
      </c>
      <c r="E63" s="202">
        <f>SUM(C63:D63)</f>
        <v>179.2</v>
      </c>
      <c r="F63" s="202">
        <v>87.922405569135222</v>
      </c>
      <c r="G63" s="202">
        <v>74.178724845109116</v>
      </c>
      <c r="H63" s="33">
        <f>SUM(F63:G63)</f>
        <v>162.10113041424432</v>
      </c>
      <c r="I63" s="33">
        <f>+E63-H63</f>
        <v>17.098869585755665</v>
      </c>
      <c r="J63" s="33">
        <f>+E63/H63*100</f>
        <v>110.54827288499472</v>
      </c>
    </row>
    <row r="64" spans="2:10" ht="18" customHeight="1">
      <c r="B64" s="132" t="s">
        <v>64</v>
      </c>
      <c r="C64" s="133">
        <f>+C29</f>
        <v>0</v>
      </c>
      <c r="D64" s="133">
        <f>+E29</f>
        <v>0</v>
      </c>
      <c r="E64" s="133">
        <f>SUM(C64:D64)</f>
        <v>0</v>
      </c>
      <c r="F64" s="133">
        <v>1.7041583300000001</v>
      </c>
      <c r="G64" s="133">
        <v>1.7041583300000001</v>
      </c>
      <c r="H64" s="133">
        <f>SUM(F64:G64)</f>
        <v>3.4083166600000001</v>
      </c>
      <c r="I64" s="133">
        <f>+E64-H64</f>
        <v>-3.4083166600000001</v>
      </c>
      <c r="J64" s="133">
        <v>0</v>
      </c>
    </row>
    <row r="65" spans="2:10" ht="18" customHeight="1">
      <c r="B65" s="201" t="s">
        <v>132</v>
      </c>
      <c r="C65" s="200">
        <f>+C43</f>
        <v>2613.1000000000004</v>
      </c>
      <c r="D65" s="200">
        <f>+D43</f>
        <v>3233.4999999999995</v>
      </c>
      <c r="E65" s="200">
        <f>+E43</f>
        <v>5846.5999999999995</v>
      </c>
      <c r="F65" s="200">
        <f>+F43</f>
        <v>2366.2345300238781</v>
      </c>
      <c r="G65" s="200">
        <f>+G43</f>
        <v>2327.0620820389395</v>
      </c>
      <c r="H65" s="200">
        <f>+H43</f>
        <v>4693.2966120628171</v>
      </c>
      <c r="I65" s="200">
        <f>+E65-H65</f>
        <v>1153.3033879371824</v>
      </c>
      <c r="J65" s="200">
        <f>+E65/H65*100</f>
        <v>124.57341786097507</v>
      </c>
    </row>
    <row r="66" spans="2:10" ht="18" customHeight="1">
      <c r="B66" s="199" t="s">
        <v>138</v>
      </c>
      <c r="C66" s="198">
        <f>+F31</f>
        <v>0</v>
      </c>
      <c r="D66" s="198">
        <f>+G31</f>
        <v>0</v>
      </c>
      <c r="E66" s="133">
        <f>SUM(C66:D66)</f>
        <v>0</v>
      </c>
      <c r="F66" s="198">
        <v>0</v>
      </c>
      <c r="G66" s="198">
        <v>0</v>
      </c>
      <c r="H66" s="197">
        <f>SUM(F66:G66)</f>
        <v>0</v>
      </c>
      <c r="I66" s="197">
        <f>+E66-H66</f>
        <v>0</v>
      </c>
      <c r="J66" s="196">
        <v>0</v>
      </c>
    </row>
    <row r="67" spans="2:10" ht="18" customHeight="1" thickBot="1">
      <c r="B67" s="195"/>
      <c r="C67" s="194">
        <f>+C66+C65</f>
        <v>2613.1000000000004</v>
      </c>
      <c r="D67" s="194">
        <f>+D66+D65</f>
        <v>3233.4999999999995</v>
      </c>
      <c r="E67" s="194">
        <f>+E66+E65</f>
        <v>5846.5999999999995</v>
      </c>
      <c r="F67" s="194">
        <f>+F66+F65</f>
        <v>2366.2345300238781</v>
      </c>
      <c r="G67" s="194">
        <f>+G66+G65</f>
        <v>2327.0620820389395</v>
      </c>
      <c r="H67" s="194">
        <f>SUM(F67:G67)</f>
        <v>4693.2966120628171</v>
      </c>
      <c r="I67" s="61">
        <f>+E67-H67</f>
        <v>1153.3033879371824</v>
      </c>
      <c r="J67" s="61">
        <f>+E67/H67*100</f>
        <v>124.57341786097507</v>
      </c>
    </row>
    <row r="68" spans="2:10" ht="13.5" thickTop="1">
      <c r="B68" s="193" t="s">
        <v>137</v>
      </c>
      <c r="F68" s="192"/>
      <c r="G68" s="192"/>
      <c r="H68" s="192"/>
      <c r="I68" s="192"/>
    </row>
    <row r="69" spans="2:10">
      <c r="B69" s="67" t="s">
        <v>68</v>
      </c>
      <c r="F69" s="1"/>
      <c r="G69" s="189"/>
      <c r="H69" s="189"/>
      <c r="I69" s="189"/>
    </row>
    <row r="70" spans="2:10" ht="15">
      <c r="B70" s="71" t="s">
        <v>136</v>
      </c>
      <c r="E70" s="191"/>
      <c r="F70" s="190"/>
      <c r="G70" s="190"/>
      <c r="H70" s="190"/>
      <c r="I70" s="189"/>
    </row>
    <row r="71" spans="2:10">
      <c r="B71" s="75"/>
      <c r="E71" s="183"/>
      <c r="F71" s="183"/>
      <c r="G71" s="183"/>
      <c r="H71" s="183"/>
      <c r="I71" s="75"/>
      <c r="J71" s="75"/>
    </row>
    <row r="72" spans="2:10">
      <c r="B72" s="75"/>
      <c r="E72" s="188"/>
      <c r="F72" s="183"/>
      <c r="G72" s="183"/>
      <c r="H72" s="75"/>
      <c r="I72" s="75"/>
      <c r="J72" s="75"/>
    </row>
    <row r="73" spans="2:10">
      <c r="B73" s="75"/>
      <c r="C73" s="75"/>
      <c r="D73" s="75"/>
      <c r="E73" s="188"/>
      <c r="F73" s="185"/>
      <c r="G73" s="185"/>
      <c r="H73" s="75"/>
      <c r="I73" s="75"/>
      <c r="J73" s="75"/>
    </row>
    <row r="74" spans="2:10">
      <c r="B74" s="75"/>
      <c r="C74" s="75"/>
      <c r="D74" s="75"/>
      <c r="E74" s="188"/>
      <c r="F74" s="185"/>
      <c r="G74" s="185"/>
      <c r="H74" s="75"/>
      <c r="I74" s="75"/>
      <c r="J74" s="75"/>
    </row>
    <row r="75" spans="2:10">
      <c r="B75" s="75"/>
      <c r="C75" s="75"/>
      <c r="D75" s="75"/>
      <c r="E75" s="188"/>
      <c r="F75" s="185"/>
      <c r="G75" s="185"/>
      <c r="H75" s="75"/>
      <c r="I75" s="75"/>
      <c r="J75" s="75"/>
    </row>
    <row r="76" spans="2:10">
      <c r="B76" s="75"/>
      <c r="C76" s="75"/>
      <c r="D76" s="75"/>
      <c r="E76" s="188"/>
      <c r="F76" s="185"/>
      <c r="G76" s="185"/>
      <c r="H76" s="75"/>
      <c r="I76" s="75"/>
      <c r="J76" s="75"/>
    </row>
    <row r="77" spans="2:10">
      <c r="B77" s="75"/>
      <c r="C77" s="75"/>
      <c r="D77" s="75"/>
      <c r="E77" s="188"/>
      <c r="F77" s="185"/>
      <c r="G77" s="185"/>
      <c r="H77" s="75"/>
      <c r="I77" s="75"/>
      <c r="J77" s="75"/>
    </row>
    <row r="78" spans="2:10">
      <c r="B78" s="75"/>
      <c r="C78" s="75"/>
      <c r="D78" s="75"/>
      <c r="E78" s="75"/>
      <c r="F78" s="185"/>
      <c r="G78" s="185"/>
      <c r="H78" s="75"/>
      <c r="I78" s="75"/>
      <c r="J78" s="75"/>
    </row>
    <row r="79" spans="2:10">
      <c r="B79" s="75"/>
      <c r="C79" s="75"/>
      <c r="D79" s="75"/>
      <c r="E79" s="75"/>
      <c r="F79" s="185"/>
      <c r="G79" s="185"/>
      <c r="H79" s="75"/>
      <c r="I79" s="75"/>
      <c r="J79" s="75"/>
    </row>
    <row r="80" spans="2:10">
      <c r="B80" s="75"/>
      <c r="C80" s="75"/>
      <c r="D80" s="75"/>
      <c r="E80" s="75"/>
      <c r="F80" s="185"/>
      <c r="G80" s="185"/>
      <c r="H80" s="75"/>
      <c r="I80" s="75"/>
      <c r="J80" s="75"/>
    </row>
    <row r="81" spans="2:10">
      <c r="B81" s="75"/>
      <c r="C81" s="75"/>
      <c r="D81" s="75"/>
      <c r="E81" s="75"/>
      <c r="F81" s="185"/>
      <c r="G81" s="185"/>
      <c r="H81" s="75"/>
      <c r="I81" s="75"/>
      <c r="J81" s="75"/>
    </row>
    <row r="82" spans="2:10">
      <c r="B82" s="75"/>
      <c r="C82" s="75"/>
      <c r="D82" s="75"/>
      <c r="E82" s="75"/>
      <c r="F82" s="185"/>
      <c r="G82" s="185"/>
      <c r="H82" s="75"/>
      <c r="I82" s="75"/>
      <c r="J82" s="75"/>
    </row>
    <row r="83" spans="2:10">
      <c r="B83" s="75"/>
      <c r="C83" s="75"/>
      <c r="D83" s="75"/>
      <c r="E83" s="75"/>
      <c r="F83" s="185"/>
      <c r="G83" s="185"/>
      <c r="H83" s="75"/>
      <c r="I83" s="75"/>
      <c r="J83" s="75"/>
    </row>
    <row r="84" spans="2:10">
      <c r="B84" s="75"/>
      <c r="C84" s="75"/>
      <c r="D84" s="75"/>
      <c r="E84" s="75"/>
      <c r="F84" s="185"/>
      <c r="G84" s="185"/>
      <c r="H84" s="75"/>
      <c r="I84" s="75"/>
      <c r="J84" s="75"/>
    </row>
    <row r="85" spans="2:10">
      <c r="B85" s="75"/>
      <c r="C85" s="75"/>
      <c r="D85" s="75"/>
      <c r="E85" s="75"/>
      <c r="F85" s="185"/>
      <c r="G85" s="185"/>
      <c r="H85" s="75"/>
      <c r="I85" s="75"/>
      <c r="J85" s="75"/>
    </row>
    <row r="86" spans="2:10">
      <c r="B86" s="75"/>
      <c r="C86" s="75"/>
      <c r="D86" s="75"/>
      <c r="E86" s="75"/>
      <c r="F86" s="185"/>
      <c r="G86" s="185"/>
      <c r="H86" s="75"/>
      <c r="I86" s="75"/>
      <c r="J86" s="75"/>
    </row>
    <row r="87" spans="2:10">
      <c r="B87" s="75"/>
      <c r="C87" s="75"/>
      <c r="D87" s="75"/>
      <c r="E87" s="75"/>
      <c r="F87" s="185"/>
      <c r="G87" s="185"/>
      <c r="H87" s="75"/>
      <c r="I87" s="75"/>
      <c r="J87" s="75"/>
    </row>
    <row r="88" spans="2:10">
      <c r="B88" s="75"/>
      <c r="C88" s="75"/>
      <c r="D88" s="75"/>
      <c r="E88" s="75"/>
      <c r="F88" s="185"/>
      <c r="G88" s="185"/>
      <c r="H88" s="75"/>
      <c r="I88" s="75"/>
      <c r="J88" s="75"/>
    </row>
    <row r="89" spans="2:10">
      <c r="B89" s="75"/>
      <c r="C89" s="75"/>
      <c r="D89" s="75"/>
      <c r="E89" s="75"/>
      <c r="F89" s="185"/>
      <c r="G89" s="185"/>
      <c r="H89" s="75"/>
      <c r="I89" s="75"/>
      <c r="J89" s="75"/>
    </row>
    <row r="90" spans="2:10">
      <c r="B90" s="75"/>
      <c r="C90" s="75"/>
      <c r="D90" s="75"/>
      <c r="E90" s="75"/>
      <c r="F90" s="185"/>
      <c r="G90" s="185"/>
      <c r="H90" s="75"/>
      <c r="I90" s="75"/>
      <c r="J90" s="75"/>
    </row>
    <row r="91" spans="2:10">
      <c r="B91" s="75"/>
      <c r="C91" s="75"/>
      <c r="D91" s="75"/>
      <c r="E91" s="75"/>
      <c r="F91" s="185"/>
      <c r="G91" s="185"/>
      <c r="H91" s="75"/>
      <c r="I91" s="75"/>
      <c r="J91" s="75"/>
    </row>
    <row r="92" spans="2:10">
      <c r="B92" s="75"/>
      <c r="C92" s="75"/>
      <c r="D92" s="75"/>
      <c r="E92" s="75"/>
      <c r="F92" s="185"/>
      <c r="G92" s="185"/>
      <c r="H92" s="75"/>
      <c r="I92" s="75"/>
      <c r="J92" s="75"/>
    </row>
    <row r="93" spans="2:10">
      <c r="B93" s="75"/>
      <c r="C93" s="75"/>
      <c r="D93" s="75"/>
      <c r="E93" s="75"/>
      <c r="F93" s="185"/>
      <c r="G93" s="185"/>
      <c r="H93" s="75"/>
      <c r="I93" s="75"/>
      <c r="J93" s="75"/>
    </row>
    <row r="94" spans="2:10">
      <c r="B94" s="75"/>
      <c r="C94" s="75"/>
      <c r="D94" s="75"/>
      <c r="E94" s="75"/>
      <c r="F94" s="185"/>
      <c r="G94" s="185"/>
      <c r="H94" s="75"/>
      <c r="I94" s="75"/>
      <c r="J94" s="75"/>
    </row>
    <row r="95" spans="2:10">
      <c r="B95" s="75"/>
      <c r="C95" s="75"/>
      <c r="D95" s="75"/>
      <c r="E95" s="75"/>
      <c r="F95" s="185"/>
      <c r="G95" s="185"/>
      <c r="H95" s="75"/>
      <c r="I95" s="75"/>
      <c r="J95" s="75"/>
    </row>
    <row r="96" spans="2:10">
      <c r="B96" s="75"/>
      <c r="C96" s="75"/>
      <c r="D96" s="75"/>
      <c r="E96" s="75"/>
      <c r="F96" s="185"/>
      <c r="G96" s="185"/>
      <c r="H96" s="75"/>
      <c r="I96" s="75"/>
      <c r="J96" s="75"/>
    </row>
    <row r="97" spans="2:10">
      <c r="B97" s="75"/>
      <c r="C97" s="75"/>
      <c r="D97" s="75"/>
      <c r="E97" s="75"/>
      <c r="F97" s="185"/>
      <c r="G97" s="185"/>
      <c r="H97" s="75"/>
      <c r="I97" s="75"/>
      <c r="J97" s="75"/>
    </row>
    <row r="98" spans="2:10">
      <c r="B98" s="75"/>
      <c r="C98" s="75"/>
      <c r="D98" s="75"/>
      <c r="E98" s="75"/>
      <c r="F98" s="185"/>
      <c r="G98" s="185"/>
      <c r="H98" s="75"/>
      <c r="I98" s="75"/>
      <c r="J98" s="75"/>
    </row>
    <row r="99" spans="2:10">
      <c r="B99" s="75"/>
      <c r="C99" s="75"/>
      <c r="D99" s="75"/>
      <c r="E99" s="75"/>
      <c r="F99" s="185"/>
      <c r="G99" s="185"/>
      <c r="H99" s="75"/>
      <c r="I99" s="75"/>
      <c r="J99" s="75"/>
    </row>
    <row r="100" spans="2:10">
      <c r="B100" s="75"/>
      <c r="C100" s="75"/>
      <c r="D100" s="75"/>
      <c r="E100" s="75"/>
      <c r="F100" s="185"/>
      <c r="G100" s="185"/>
      <c r="H100" s="75"/>
      <c r="I100" s="75"/>
      <c r="J100" s="75"/>
    </row>
    <row r="101" spans="2:10">
      <c r="B101" s="75"/>
      <c r="C101" s="75"/>
      <c r="D101" s="75"/>
      <c r="E101" s="75"/>
      <c r="F101" s="185"/>
      <c r="G101" s="185"/>
      <c r="H101" s="75"/>
      <c r="I101" s="75"/>
      <c r="J101" s="75"/>
    </row>
    <row r="102" spans="2:10">
      <c r="B102" s="75"/>
      <c r="C102" s="75"/>
      <c r="D102" s="75"/>
      <c r="E102" s="75"/>
      <c r="F102" s="185"/>
      <c r="G102" s="185"/>
      <c r="H102" s="75"/>
      <c r="I102" s="75"/>
      <c r="J102" s="75"/>
    </row>
    <row r="103" spans="2:10">
      <c r="B103" s="75"/>
      <c r="C103" s="75"/>
      <c r="D103" s="75"/>
      <c r="E103" s="75"/>
      <c r="F103" s="185"/>
      <c r="G103" s="185"/>
      <c r="H103" s="75"/>
      <c r="I103" s="75"/>
      <c r="J103" s="75"/>
    </row>
    <row r="104" spans="2:10">
      <c r="B104" s="75"/>
      <c r="C104" s="75"/>
      <c r="D104" s="75"/>
      <c r="E104" s="75"/>
      <c r="F104" s="185"/>
      <c r="G104" s="185"/>
      <c r="H104" s="75"/>
      <c r="I104" s="75"/>
      <c r="J104" s="75"/>
    </row>
    <row r="105" spans="2:10">
      <c r="B105" s="75"/>
      <c r="C105" s="75"/>
      <c r="D105" s="75"/>
      <c r="E105" s="75"/>
      <c r="F105" s="185"/>
      <c r="G105" s="185"/>
      <c r="H105" s="75"/>
      <c r="I105" s="75"/>
      <c r="J105" s="75"/>
    </row>
    <row r="106" spans="2:10">
      <c r="B106" s="75"/>
      <c r="C106" s="75"/>
      <c r="D106" s="75"/>
      <c r="E106" s="75"/>
      <c r="F106" s="185"/>
      <c r="G106" s="185"/>
      <c r="H106" s="75"/>
      <c r="I106" s="75"/>
      <c r="J106" s="75"/>
    </row>
    <row r="107" spans="2:10">
      <c r="B107" s="75"/>
      <c r="C107" s="75"/>
      <c r="D107" s="75"/>
      <c r="E107" s="75"/>
      <c r="F107" s="185"/>
      <c r="G107" s="185"/>
      <c r="H107" s="75"/>
      <c r="I107" s="75"/>
      <c r="J107" s="75"/>
    </row>
    <row r="108" spans="2:10">
      <c r="B108" s="75"/>
      <c r="C108" s="75"/>
      <c r="D108" s="75"/>
      <c r="E108" s="75"/>
      <c r="F108" s="185"/>
      <c r="G108" s="185"/>
      <c r="H108" s="75"/>
      <c r="I108" s="75"/>
      <c r="J108" s="75"/>
    </row>
    <row r="109" spans="2:10">
      <c r="B109" s="75"/>
      <c r="C109" s="75"/>
      <c r="D109" s="75"/>
      <c r="E109" s="75"/>
      <c r="F109" s="185"/>
      <c r="G109" s="185"/>
      <c r="H109" s="75"/>
      <c r="I109" s="75"/>
      <c r="J109" s="75"/>
    </row>
    <row r="110" spans="2:10">
      <c r="B110" s="75"/>
      <c r="C110" s="75"/>
      <c r="D110" s="75"/>
      <c r="E110" s="75"/>
      <c r="F110" s="185"/>
      <c r="G110" s="185"/>
      <c r="H110" s="75"/>
      <c r="I110" s="75"/>
      <c r="J110" s="75"/>
    </row>
    <row r="111" spans="2:10">
      <c r="B111" s="75"/>
      <c r="C111" s="75"/>
      <c r="D111" s="75"/>
      <c r="E111" s="75"/>
      <c r="F111" s="185"/>
      <c r="G111" s="185"/>
      <c r="H111" s="75"/>
      <c r="I111" s="75"/>
      <c r="J111" s="75"/>
    </row>
    <row r="112" spans="2:10">
      <c r="B112" s="75"/>
      <c r="C112" s="75"/>
      <c r="D112" s="75"/>
      <c r="E112" s="75"/>
      <c r="F112" s="185"/>
      <c r="G112" s="185"/>
      <c r="H112" s="75"/>
      <c r="I112" s="75"/>
      <c r="J112" s="75"/>
    </row>
    <row r="113" spans="2:10">
      <c r="B113" s="75"/>
      <c r="C113" s="75"/>
      <c r="D113" s="75"/>
      <c r="E113" s="75"/>
      <c r="F113" s="185"/>
      <c r="G113" s="185"/>
      <c r="H113" s="75"/>
      <c r="I113" s="75"/>
      <c r="J113" s="75"/>
    </row>
    <row r="114" spans="2:10">
      <c r="B114" s="75"/>
      <c r="C114" s="75"/>
      <c r="D114" s="75"/>
      <c r="E114" s="75"/>
      <c r="F114" s="185"/>
      <c r="G114" s="185"/>
      <c r="H114" s="75"/>
      <c r="I114" s="75"/>
      <c r="J114" s="75"/>
    </row>
    <row r="115" spans="2:10">
      <c r="B115" s="75"/>
      <c r="C115" s="75"/>
      <c r="D115" s="75"/>
      <c r="E115" s="75"/>
      <c r="F115" s="185"/>
      <c r="G115" s="185"/>
      <c r="H115" s="75"/>
      <c r="I115" s="75"/>
      <c r="J115" s="75"/>
    </row>
    <row r="116" spans="2:10">
      <c r="B116" s="75"/>
      <c r="C116" s="75"/>
      <c r="D116" s="75"/>
      <c r="E116" s="75"/>
      <c r="F116" s="185"/>
      <c r="G116" s="185"/>
      <c r="H116" s="75"/>
      <c r="I116" s="75"/>
      <c r="J116" s="75"/>
    </row>
    <row r="117" spans="2:10">
      <c r="B117" s="75"/>
      <c r="C117" s="75"/>
      <c r="D117" s="75"/>
      <c r="E117" s="75"/>
      <c r="F117" s="185"/>
      <c r="G117" s="185"/>
      <c r="H117" s="75"/>
      <c r="I117" s="75"/>
      <c r="J117" s="75"/>
    </row>
    <row r="118" spans="2:10">
      <c r="B118" s="75"/>
      <c r="C118" s="75"/>
      <c r="D118" s="75"/>
      <c r="E118" s="75"/>
      <c r="F118" s="185"/>
      <c r="G118" s="185"/>
      <c r="H118" s="75"/>
      <c r="I118" s="75"/>
      <c r="J118" s="75"/>
    </row>
    <row r="119" spans="2:10">
      <c r="B119" s="75"/>
      <c r="C119" s="75"/>
      <c r="D119" s="75"/>
      <c r="E119" s="75"/>
      <c r="F119" s="185"/>
      <c r="G119" s="185"/>
      <c r="H119" s="75"/>
      <c r="I119" s="75"/>
      <c r="J119" s="75"/>
    </row>
    <row r="120" spans="2:10">
      <c r="B120" s="75"/>
      <c r="C120" s="75"/>
      <c r="D120" s="75"/>
      <c r="E120" s="75"/>
      <c r="F120" s="185"/>
      <c r="G120" s="185"/>
      <c r="H120" s="75"/>
      <c r="I120" s="75"/>
      <c r="J120" s="75"/>
    </row>
    <row r="121" spans="2:10">
      <c r="B121" s="75"/>
      <c r="C121" s="75"/>
      <c r="D121" s="75"/>
      <c r="E121" s="75"/>
      <c r="F121" s="185"/>
      <c r="G121" s="185"/>
      <c r="H121" s="75"/>
      <c r="I121" s="75"/>
      <c r="J121" s="75"/>
    </row>
    <row r="122" spans="2:10">
      <c r="B122" s="75"/>
      <c r="C122" s="75"/>
      <c r="D122" s="75"/>
      <c r="E122" s="75"/>
      <c r="F122" s="185"/>
      <c r="G122" s="185"/>
      <c r="H122" s="75"/>
      <c r="I122" s="75"/>
      <c r="J122" s="75"/>
    </row>
    <row r="123" spans="2:10">
      <c r="B123" s="75"/>
      <c r="C123" s="75"/>
      <c r="D123" s="75"/>
      <c r="E123" s="75"/>
      <c r="F123" s="185"/>
      <c r="G123" s="185"/>
      <c r="H123" s="75"/>
      <c r="I123" s="75"/>
      <c r="J123" s="75"/>
    </row>
    <row r="124" spans="2:10">
      <c r="B124" s="75"/>
      <c r="C124" s="75"/>
      <c r="D124" s="75"/>
      <c r="E124" s="75"/>
      <c r="F124" s="185"/>
      <c r="G124" s="185"/>
      <c r="H124" s="75"/>
      <c r="I124" s="75"/>
      <c r="J124" s="75"/>
    </row>
    <row r="125" spans="2:10">
      <c r="B125" s="75"/>
      <c r="C125" s="75"/>
      <c r="D125" s="75"/>
      <c r="E125" s="75"/>
      <c r="F125" s="185"/>
      <c r="G125" s="185"/>
      <c r="H125" s="75"/>
      <c r="I125" s="75"/>
      <c r="J125" s="75"/>
    </row>
    <row r="126" spans="2:10">
      <c r="B126" s="75"/>
      <c r="C126" s="75"/>
      <c r="D126" s="75"/>
      <c r="E126" s="75"/>
      <c r="F126" s="185"/>
      <c r="G126" s="185"/>
      <c r="H126" s="75"/>
      <c r="I126" s="75"/>
      <c r="J126" s="75"/>
    </row>
    <row r="127" spans="2:10">
      <c r="B127" s="75"/>
      <c r="C127" s="75"/>
      <c r="D127" s="75"/>
      <c r="E127" s="75"/>
      <c r="F127" s="185"/>
      <c r="G127" s="185"/>
      <c r="H127" s="75"/>
      <c r="I127" s="75"/>
      <c r="J127" s="75"/>
    </row>
    <row r="128" spans="2:10">
      <c r="B128" s="75"/>
      <c r="C128" s="75"/>
      <c r="D128" s="75"/>
      <c r="E128" s="75"/>
      <c r="F128" s="185"/>
      <c r="G128" s="185"/>
      <c r="H128" s="75"/>
      <c r="I128" s="75"/>
      <c r="J128" s="75"/>
    </row>
    <row r="129" spans="2:10">
      <c r="B129" s="75"/>
      <c r="C129" s="75"/>
      <c r="D129" s="75"/>
      <c r="E129" s="75"/>
      <c r="F129" s="185"/>
      <c r="G129" s="185"/>
      <c r="H129" s="75"/>
      <c r="I129" s="75"/>
      <c r="J129" s="75"/>
    </row>
    <row r="130" spans="2:10">
      <c r="B130" s="75"/>
      <c r="C130" s="75"/>
      <c r="D130" s="75"/>
      <c r="E130" s="75"/>
      <c r="F130" s="185"/>
      <c r="G130" s="185"/>
      <c r="H130" s="75"/>
      <c r="I130" s="75"/>
      <c r="J130" s="75"/>
    </row>
    <row r="131" spans="2:10">
      <c r="B131" s="75"/>
      <c r="C131" s="75"/>
      <c r="D131" s="75"/>
      <c r="E131" s="75"/>
      <c r="F131" s="185"/>
      <c r="G131" s="185"/>
      <c r="H131" s="75"/>
      <c r="I131" s="75"/>
      <c r="J131" s="75"/>
    </row>
    <row r="132" spans="2:10">
      <c r="B132" s="75"/>
      <c r="C132" s="75"/>
      <c r="D132" s="75"/>
      <c r="E132" s="75"/>
      <c r="F132" s="185"/>
      <c r="G132" s="185"/>
      <c r="H132" s="75"/>
      <c r="I132" s="75"/>
      <c r="J132" s="75"/>
    </row>
    <row r="133" spans="2:10">
      <c r="B133" s="75"/>
      <c r="C133" s="75"/>
      <c r="D133" s="75"/>
      <c r="E133" s="75"/>
      <c r="F133" s="185"/>
      <c r="G133" s="185"/>
      <c r="H133" s="75"/>
      <c r="I133" s="75"/>
      <c r="J133" s="75"/>
    </row>
    <row r="134" spans="2:10">
      <c r="B134" s="75"/>
      <c r="C134" s="75"/>
      <c r="D134" s="75"/>
      <c r="E134" s="75"/>
      <c r="F134" s="185"/>
      <c r="G134" s="185"/>
      <c r="H134" s="75"/>
      <c r="I134" s="75"/>
      <c r="J134" s="75"/>
    </row>
    <row r="135" spans="2:10">
      <c r="B135" s="75"/>
      <c r="C135" s="75"/>
      <c r="D135" s="75"/>
      <c r="E135" s="75"/>
      <c r="F135" s="185"/>
      <c r="G135" s="185"/>
      <c r="H135" s="75"/>
      <c r="I135" s="75"/>
      <c r="J135" s="75"/>
    </row>
    <row r="136" spans="2:10">
      <c r="B136" s="75"/>
      <c r="C136" s="75"/>
      <c r="D136" s="75"/>
      <c r="E136" s="75"/>
      <c r="F136" s="185"/>
      <c r="G136" s="185"/>
      <c r="H136" s="75"/>
      <c r="I136" s="75"/>
      <c r="J136" s="75"/>
    </row>
    <row r="137" spans="2:10">
      <c r="B137" s="75"/>
      <c r="C137" s="75"/>
      <c r="D137" s="75"/>
      <c r="E137" s="75"/>
      <c r="F137" s="185"/>
      <c r="G137" s="185"/>
      <c r="H137" s="75"/>
      <c r="I137" s="75"/>
      <c r="J137" s="75"/>
    </row>
    <row r="138" spans="2:10">
      <c r="B138" s="75"/>
      <c r="C138" s="75"/>
      <c r="D138" s="75"/>
      <c r="E138" s="75"/>
      <c r="F138" s="185"/>
      <c r="G138" s="185"/>
      <c r="H138" s="75"/>
      <c r="I138" s="75"/>
      <c r="J138" s="75"/>
    </row>
    <row r="139" spans="2:10">
      <c r="B139" s="75"/>
      <c r="C139" s="75"/>
      <c r="D139" s="75"/>
      <c r="E139" s="75"/>
      <c r="F139" s="185"/>
      <c r="G139" s="185"/>
      <c r="H139" s="75"/>
      <c r="I139" s="75"/>
      <c r="J139" s="75"/>
    </row>
    <row r="140" spans="2:10">
      <c r="B140" s="75"/>
      <c r="C140" s="75"/>
      <c r="D140" s="75"/>
      <c r="E140" s="75"/>
      <c r="F140" s="185"/>
      <c r="G140" s="185"/>
      <c r="H140" s="75"/>
      <c r="I140" s="75"/>
      <c r="J140" s="75"/>
    </row>
    <row r="141" spans="2:10">
      <c r="B141" s="75"/>
      <c r="C141" s="75"/>
      <c r="D141" s="75"/>
      <c r="E141" s="75"/>
      <c r="F141" s="185"/>
      <c r="G141" s="185"/>
      <c r="H141" s="75"/>
      <c r="I141" s="75"/>
      <c r="J141" s="75"/>
    </row>
    <row r="142" spans="2:10">
      <c r="B142" s="75"/>
      <c r="C142" s="75"/>
      <c r="D142" s="75"/>
      <c r="E142" s="75"/>
      <c r="F142" s="185"/>
      <c r="G142" s="185"/>
      <c r="H142" s="75"/>
      <c r="I142" s="75"/>
      <c r="J142" s="75"/>
    </row>
    <row r="143" spans="2:10">
      <c r="B143" s="75"/>
      <c r="C143" s="75"/>
      <c r="D143" s="75"/>
      <c r="E143" s="75"/>
      <c r="F143" s="185"/>
      <c r="G143" s="185"/>
      <c r="H143" s="75"/>
      <c r="I143" s="75"/>
      <c r="J143" s="75"/>
    </row>
    <row r="144" spans="2:10">
      <c r="B144" s="75"/>
      <c r="C144" s="75"/>
      <c r="D144" s="75"/>
      <c r="E144" s="75"/>
      <c r="F144" s="185"/>
      <c r="G144" s="185"/>
      <c r="H144" s="75"/>
      <c r="I144" s="75"/>
      <c r="J144" s="75"/>
    </row>
    <row r="145" spans="2:10">
      <c r="B145" s="75"/>
      <c r="C145" s="75"/>
      <c r="D145" s="75"/>
      <c r="E145" s="75"/>
      <c r="F145" s="185"/>
      <c r="G145" s="185"/>
      <c r="H145" s="75"/>
      <c r="I145" s="75"/>
      <c r="J145" s="75"/>
    </row>
    <row r="146" spans="2:10">
      <c r="B146" s="75"/>
      <c r="C146" s="75"/>
      <c r="D146" s="75"/>
      <c r="E146" s="75"/>
      <c r="F146" s="185"/>
      <c r="G146" s="185"/>
      <c r="H146" s="75"/>
      <c r="I146" s="75"/>
      <c r="J146" s="75"/>
    </row>
    <row r="147" spans="2:10">
      <c r="B147" s="75"/>
      <c r="C147" s="75"/>
      <c r="D147" s="75"/>
      <c r="E147" s="75"/>
      <c r="F147" s="185"/>
      <c r="G147" s="185"/>
      <c r="H147" s="75"/>
      <c r="I147" s="75"/>
      <c r="J147" s="75"/>
    </row>
    <row r="148" spans="2:10">
      <c r="B148" s="75"/>
      <c r="C148" s="75"/>
      <c r="D148" s="75"/>
      <c r="E148" s="75"/>
      <c r="F148" s="185"/>
      <c r="G148" s="185"/>
      <c r="H148" s="75"/>
      <c r="I148" s="75"/>
      <c r="J148" s="75"/>
    </row>
    <row r="149" spans="2:10">
      <c r="B149" s="75"/>
      <c r="C149" s="75"/>
      <c r="D149" s="75"/>
      <c r="E149" s="75"/>
      <c r="F149" s="185"/>
      <c r="G149" s="185"/>
      <c r="H149" s="75"/>
      <c r="I149" s="75"/>
      <c r="J149" s="75"/>
    </row>
    <row r="150" spans="2:10">
      <c r="B150" s="75"/>
      <c r="C150" s="75"/>
      <c r="D150" s="75"/>
      <c r="E150" s="75"/>
      <c r="F150" s="185"/>
      <c r="G150" s="185"/>
      <c r="H150" s="75"/>
      <c r="I150" s="75"/>
      <c r="J150" s="75"/>
    </row>
    <row r="151" spans="2:10">
      <c r="B151" s="75"/>
      <c r="C151" s="75"/>
      <c r="D151" s="75"/>
      <c r="E151" s="75"/>
      <c r="F151" s="185"/>
      <c r="G151" s="185"/>
      <c r="H151" s="75"/>
      <c r="I151" s="75"/>
      <c r="J151" s="75"/>
    </row>
    <row r="152" spans="2:10">
      <c r="B152" s="75"/>
      <c r="C152" s="75"/>
      <c r="D152" s="75"/>
      <c r="E152" s="75"/>
      <c r="F152" s="185"/>
      <c r="G152" s="185"/>
      <c r="H152" s="75"/>
      <c r="I152" s="75"/>
      <c r="J152" s="75"/>
    </row>
    <row r="153" spans="2:10">
      <c r="B153" s="75"/>
      <c r="C153" s="75"/>
      <c r="D153" s="75"/>
      <c r="E153" s="75"/>
      <c r="F153" s="185"/>
      <c r="G153" s="185"/>
      <c r="H153" s="75"/>
      <c r="I153" s="75"/>
      <c r="J153" s="75"/>
    </row>
    <row r="154" spans="2:10">
      <c r="B154" s="75"/>
      <c r="C154" s="75"/>
      <c r="D154" s="75"/>
      <c r="E154" s="75"/>
      <c r="F154" s="185"/>
      <c r="G154" s="185"/>
      <c r="H154" s="75"/>
      <c r="I154" s="75"/>
      <c r="J154" s="75"/>
    </row>
    <row r="155" spans="2:10">
      <c r="B155" s="75"/>
      <c r="C155" s="75"/>
      <c r="D155" s="75"/>
      <c r="E155" s="75"/>
      <c r="F155" s="185"/>
      <c r="G155" s="185"/>
      <c r="H155" s="75"/>
      <c r="I155" s="75"/>
      <c r="J155" s="75"/>
    </row>
    <row r="156" spans="2:10">
      <c r="B156" s="75"/>
      <c r="C156" s="75"/>
      <c r="D156" s="75"/>
      <c r="E156" s="75"/>
      <c r="F156" s="185"/>
      <c r="G156" s="185"/>
      <c r="H156" s="75"/>
      <c r="I156" s="75"/>
      <c r="J156" s="75"/>
    </row>
    <row r="157" spans="2:10">
      <c r="B157" s="75"/>
      <c r="C157" s="75"/>
      <c r="D157" s="75"/>
      <c r="E157" s="75"/>
      <c r="F157" s="185"/>
      <c r="G157" s="185"/>
      <c r="H157" s="75"/>
      <c r="I157" s="75"/>
      <c r="J157" s="75"/>
    </row>
    <row r="158" spans="2:10">
      <c r="B158" s="75"/>
      <c r="C158" s="75"/>
      <c r="D158" s="75"/>
      <c r="E158" s="75"/>
      <c r="F158" s="185"/>
      <c r="G158" s="185"/>
      <c r="H158" s="75"/>
      <c r="I158" s="75"/>
      <c r="J158" s="75"/>
    </row>
    <row r="159" spans="2:10">
      <c r="B159" s="75"/>
      <c r="C159" s="75"/>
      <c r="D159" s="75"/>
      <c r="E159" s="75"/>
      <c r="F159" s="185"/>
      <c r="G159" s="185"/>
      <c r="H159" s="75"/>
      <c r="I159" s="75"/>
      <c r="J159" s="75"/>
    </row>
    <row r="160" spans="2:10">
      <c r="B160" s="75"/>
      <c r="C160" s="75"/>
      <c r="D160" s="75"/>
      <c r="E160" s="75"/>
      <c r="F160" s="185"/>
      <c r="G160" s="185"/>
      <c r="H160" s="75"/>
      <c r="I160" s="75"/>
      <c r="J160" s="75"/>
    </row>
    <row r="161" spans="2:10">
      <c r="B161" s="75"/>
      <c r="C161" s="75"/>
      <c r="D161" s="75"/>
      <c r="E161" s="75"/>
      <c r="F161" s="185"/>
      <c r="G161" s="185"/>
      <c r="H161" s="75"/>
      <c r="I161" s="75"/>
      <c r="J161" s="75"/>
    </row>
    <row r="162" spans="2:10">
      <c r="B162" s="75"/>
      <c r="C162" s="75"/>
      <c r="D162" s="75"/>
      <c r="E162" s="75"/>
      <c r="F162" s="185"/>
      <c r="G162" s="185"/>
      <c r="H162" s="75"/>
      <c r="I162" s="75"/>
      <c r="J162" s="75"/>
    </row>
    <row r="163" spans="2:10">
      <c r="B163" s="75"/>
      <c r="C163" s="75"/>
      <c r="D163" s="75"/>
      <c r="E163" s="75"/>
      <c r="F163" s="185"/>
      <c r="G163" s="185"/>
      <c r="H163" s="75"/>
      <c r="I163" s="75"/>
      <c r="J163" s="75"/>
    </row>
    <row r="164" spans="2:10">
      <c r="B164" s="75"/>
      <c r="C164" s="75"/>
      <c r="D164" s="75"/>
      <c r="E164" s="75"/>
      <c r="F164" s="185"/>
      <c r="G164" s="185"/>
      <c r="H164" s="75"/>
      <c r="I164" s="75"/>
      <c r="J164" s="75"/>
    </row>
    <row r="165" spans="2:10">
      <c r="B165" s="75"/>
      <c r="C165" s="75"/>
      <c r="D165" s="75"/>
      <c r="E165" s="75"/>
      <c r="F165" s="185"/>
      <c r="G165" s="185"/>
      <c r="H165" s="75"/>
      <c r="I165" s="75"/>
      <c r="J165" s="75"/>
    </row>
    <row r="166" spans="2:10">
      <c r="B166" s="75"/>
      <c r="C166" s="75"/>
      <c r="D166" s="75"/>
      <c r="E166" s="75"/>
      <c r="F166" s="185"/>
      <c r="G166" s="185"/>
      <c r="H166" s="75"/>
      <c r="I166" s="75"/>
      <c r="J166" s="75"/>
    </row>
    <row r="167" spans="2:10">
      <c r="B167" s="75"/>
      <c r="C167" s="75"/>
      <c r="D167" s="75"/>
      <c r="E167" s="75"/>
      <c r="F167" s="185"/>
      <c r="G167" s="185"/>
      <c r="H167" s="75"/>
      <c r="I167" s="75"/>
      <c r="J167" s="75"/>
    </row>
    <row r="168" spans="2:10">
      <c r="B168" s="75"/>
      <c r="C168" s="75"/>
      <c r="D168" s="75"/>
      <c r="E168" s="75"/>
      <c r="F168" s="185"/>
      <c r="G168" s="185"/>
      <c r="H168" s="75"/>
      <c r="I168" s="75"/>
      <c r="J168" s="75"/>
    </row>
    <row r="169" spans="2:10">
      <c r="B169" s="75"/>
      <c r="C169" s="75"/>
      <c r="D169" s="75"/>
      <c r="E169" s="75"/>
      <c r="F169" s="185"/>
      <c r="G169" s="185"/>
      <c r="H169" s="75"/>
      <c r="I169" s="75"/>
      <c r="J169" s="75"/>
    </row>
    <row r="170" spans="2:10">
      <c r="B170" s="75"/>
      <c r="C170" s="75"/>
      <c r="D170" s="75"/>
      <c r="E170" s="75"/>
      <c r="F170" s="185"/>
      <c r="G170" s="185"/>
      <c r="H170" s="75"/>
      <c r="I170" s="75"/>
      <c r="J170" s="75"/>
    </row>
    <row r="171" spans="2:10">
      <c r="B171" s="75"/>
      <c r="C171" s="75"/>
      <c r="D171" s="75"/>
      <c r="E171" s="75"/>
      <c r="F171" s="185"/>
      <c r="G171" s="185"/>
      <c r="H171" s="75"/>
      <c r="I171" s="75"/>
      <c r="J171" s="75"/>
    </row>
    <row r="172" spans="2:10">
      <c r="B172" s="75"/>
      <c r="C172" s="75"/>
      <c r="D172" s="75"/>
      <c r="E172" s="75"/>
      <c r="F172" s="185"/>
      <c r="G172" s="185"/>
      <c r="H172" s="75"/>
      <c r="I172" s="75"/>
      <c r="J172" s="75"/>
    </row>
    <row r="173" spans="2:10">
      <c r="B173" s="75"/>
      <c r="C173" s="75"/>
      <c r="D173" s="75"/>
      <c r="E173" s="75"/>
      <c r="F173" s="185"/>
      <c r="G173" s="185"/>
      <c r="H173" s="75"/>
      <c r="I173" s="75"/>
      <c r="J173" s="75"/>
    </row>
    <row r="174" spans="2:10">
      <c r="B174" s="75"/>
      <c r="C174" s="75"/>
      <c r="D174" s="75"/>
      <c r="E174" s="75"/>
      <c r="F174" s="185"/>
      <c r="G174" s="185"/>
      <c r="H174" s="75"/>
      <c r="I174" s="75"/>
      <c r="J174" s="75"/>
    </row>
    <row r="175" spans="2:10">
      <c r="B175" s="75"/>
      <c r="C175" s="75"/>
      <c r="D175" s="75"/>
      <c r="E175" s="75"/>
      <c r="F175" s="185"/>
      <c r="G175" s="185"/>
      <c r="H175" s="75"/>
      <c r="I175" s="75"/>
      <c r="J175" s="75"/>
    </row>
    <row r="176" spans="2:10">
      <c r="B176" s="75"/>
      <c r="C176" s="75"/>
      <c r="D176" s="75"/>
      <c r="E176" s="75"/>
      <c r="F176" s="185"/>
      <c r="G176" s="185"/>
      <c r="H176" s="75"/>
      <c r="I176" s="75"/>
      <c r="J176" s="75"/>
    </row>
    <row r="177" spans="2:10">
      <c r="B177" s="75"/>
      <c r="C177" s="75"/>
      <c r="D177" s="75"/>
      <c r="E177" s="75"/>
      <c r="F177" s="185"/>
      <c r="G177" s="185"/>
      <c r="H177" s="75"/>
      <c r="I177" s="75"/>
      <c r="J177" s="75"/>
    </row>
    <row r="178" spans="2:10">
      <c r="B178" s="75"/>
      <c r="C178" s="75"/>
      <c r="D178" s="75"/>
      <c r="E178" s="75"/>
      <c r="F178" s="185"/>
      <c r="G178" s="185"/>
      <c r="H178" s="75"/>
      <c r="I178" s="75"/>
      <c r="J178" s="75"/>
    </row>
    <row r="179" spans="2:10">
      <c r="B179" s="75"/>
      <c r="C179" s="75"/>
      <c r="D179" s="75"/>
      <c r="E179" s="75"/>
      <c r="F179" s="185"/>
      <c r="G179" s="185"/>
      <c r="H179" s="75"/>
      <c r="I179" s="75"/>
      <c r="J179" s="75"/>
    </row>
    <row r="180" spans="2:10">
      <c r="B180" s="75"/>
      <c r="C180" s="75"/>
      <c r="D180" s="75"/>
      <c r="E180" s="75"/>
      <c r="F180" s="185"/>
      <c r="G180" s="185"/>
      <c r="H180" s="75"/>
      <c r="I180" s="75"/>
      <c r="J180" s="75"/>
    </row>
    <row r="181" spans="2:10">
      <c r="B181" s="75"/>
      <c r="C181" s="75"/>
      <c r="D181" s="75"/>
      <c r="E181" s="75"/>
      <c r="F181" s="185"/>
      <c r="G181" s="185"/>
      <c r="H181" s="75"/>
      <c r="I181" s="75"/>
      <c r="J181" s="75"/>
    </row>
    <row r="182" spans="2:10">
      <c r="B182" s="75"/>
      <c r="C182" s="75"/>
      <c r="D182" s="75"/>
      <c r="E182" s="75"/>
      <c r="F182" s="185"/>
      <c r="G182" s="185"/>
      <c r="H182" s="75"/>
      <c r="I182" s="75"/>
      <c r="J182" s="75"/>
    </row>
    <row r="183" spans="2:10">
      <c r="B183" s="75"/>
      <c r="C183" s="75"/>
      <c r="D183" s="75"/>
      <c r="E183" s="75"/>
      <c r="F183" s="185"/>
      <c r="G183" s="185"/>
      <c r="H183" s="75"/>
      <c r="I183" s="75"/>
      <c r="J183" s="75"/>
    </row>
    <row r="184" spans="2:10">
      <c r="B184" s="75"/>
      <c r="C184" s="75"/>
      <c r="D184" s="75"/>
      <c r="E184" s="75"/>
      <c r="F184" s="185"/>
      <c r="G184" s="185"/>
      <c r="H184" s="75"/>
      <c r="I184" s="75"/>
      <c r="J184" s="75"/>
    </row>
    <row r="185" spans="2:10">
      <c r="B185" s="75"/>
      <c r="C185" s="75"/>
      <c r="D185" s="75"/>
      <c r="E185" s="75"/>
      <c r="F185" s="185"/>
      <c r="G185" s="185"/>
      <c r="H185" s="75"/>
      <c r="I185" s="75"/>
      <c r="J185" s="75"/>
    </row>
    <row r="186" spans="2:10">
      <c r="B186" s="75"/>
      <c r="C186" s="75"/>
      <c r="D186" s="75"/>
      <c r="E186" s="75"/>
      <c r="F186" s="185"/>
      <c r="G186" s="185"/>
      <c r="H186" s="75"/>
      <c r="I186" s="75"/>
      <c r="J186" s="75"/>
    </row>
    <row r="187" spans="2:10">
      <c r="B187" s="75"/>
      <c r="C187" s="75"/>
      <c r="D187" s="75"/>
      <c r="E187" s="75"/>
      <c r="F187" s="185"/>
      <c r="G187" s="185"/>
      <c r="H187" s="75"/>
      <c r="I187" s="75"/>
      <c r="J187" s="75"/>
    </row>
    <row r="188" spans="2:10">
      <c r="B188" s="75"/>
      <c r="C188" s="75"/>
      <c r="D188" s="75"/>
      <c r="E188" s="75"/>
      <c r="F188" s="185"/>
      <c r="G188" s="185"/>
      <c r="H188" s="75"/>
      <c r="I188" s="75"/>
      <c r="J188" s="75"/>
    </row>
    <row r="189" spans="2:10">
      <c r="B189" s="75"/>
      <c r="C189" s="75"/>
      <c r="D189" s="75"/>
      <c r="E189" s="75"/>
      <c r="F189" s="185"/>
      <c r="G189" s="185"/>
      <c r="H189" s="75"/>
      <c r="I189" s="75"/>
      <c r="J189" s="75"/>
    </row>
    <row r="190" spans="2:10">
      <c r="B190" s="75"/>
      <c r="C190" s="75"/>
      <c r="D190" s="75"/>
      <c r="E190" s="75"/>
      <c r="F190" s="185"/>
      <c r="G190" s="185"/>
      <c r="H190" s="75"/>
      <c r="I190" s="75"/>
      <c r="J190" s="75"/>
    </row>
    <row r="191" spans="2:10">
      <c r="B191" s="75"/>
      <c r="C191" s="75"/>
      <c r="D191" s="75"/>
      <c r="E191" s="75"/>
      <c r="F191" s="185"/>
      <c r="G191" s="185"/>
      <c r="H191" s="75"/>
      <c r="I191" s="75"/>
      <c r="J191" s="75"/>
    </row>
    <row r="192" spans="2:10">
      <c r="B192" s="75"/>
      <c r="C192" s="75"/>
      <c r="D192" s="75"/>
      <c r="E192" s="75"/>
      <c r="F192" s="185"/>
      <c r="G192" s="185"/>
      <c r="H192" s="75"/>
      <c r="I192" s="75"/>
      <c r="J192" s="75"/>
    </row>
    <row r="193" spans="2:10">
      <c r="B193" s="75"/>
      <c r="C193" s="75"/>
      <c r="D193" s="75"/>
      <c r="E193" s="75"/>
      <c r="F193" s="185"/>
      <c r="G193" s="185"/>
      <c r="H193" s="75"/>
      <c r="I193" s="75"/>
      <c r="J193" s="75"/>
    </row>
    <row r="194" spans="2:10">
      <c r="B194" s="75"/>
      <c r="C194" s="75"/>
      <c r="D194" s="75"/>
      <c r="E194" s="75"/>
      <c r="F194" s="185"/>
      <c r="G194" s="185"/>
      <c r="H194" s="75"/>
      <c r="I194" s="75"/>
      <c r="J194" s="75"/>
    </row>
    <row r="195" spans="2:10">
      <c r="B195" s="75"/>
      <c r="C195" s="75"/>
      <c r="D195" s="75"/>
      <c r="E195" s="75"/>
      <c r="F195" s="185"/>
      <c r="G195" s="185"/>
      <c r="H195" s="75"/>
      <c r="I195" s="75"/>
      <c r="J195" s="75"/>
    </row>
    <row r="196" spans="2:10">
      <c r="B196" s="75"/>
      <c r="C196" s="75"/>
      <c r="D196" s="75"/>
      <c r="E196" s="75"/>
      <c r="F196" s="185"/>
      <c r="G196" s="185"/>
      <c r="H196" s="75"/>
      <c r="I196" s="75"/>
      <c r="J196" s="75"/>
    </row>
    <row r="197" spans="2:10">
      <c r="B197" s="75"/>
      <c r="C197" s="75"/>
      <c r="D197" s="75"/>
      <c r="E197" s="75"/>
      <c r="F197" s="185"/>
      <c r="G197" s="185"/>
      <c r="H197" s="75"/>
      <c r="I197" s="75"/>
      <c r="J197" s="75"/>
    </row>
    <row r="198" spans="2:10">
      <c r="B198" s="75"/>
      <c r="C198" s="75"/>
      <c r="D198" s="75"/>
      <c r="E198" s="75"/>
      <c r="F198" s="185"/>
      <c r="G198" s="185"/>
      <c r="H198" s="75"/>
      <c r="I198" s="75"/>
      <c r="J198" s="75"/>
    </row>
    <row r="199" spans="2:10">
      <c r="B199" s="75"/>
      <c r="C199" s="75"/>
      <c r="D199" s="75"/>
      <c r="E199" s="75"/>
      <c r="F199" s="185"/>
      <c r="G199" s="185"/>
      <c r="H199" s="75"/>
      <c r="I199" s="75"/>
      <c r="J199" s="75"/>
    </row>
    <row r="200" spans="2:10">
      <c r="B200" s="75"/>
      <c r="C200" s="75"/>
      <c r="D200" s="75"/>
      <c r="E200" s="75"/>
      <c r="F200" s="185"/>
      <c r="G200" s="185"/>
      <c r="H200" s="75"/>
      <c r="I200" s="75"/>
      <c r="J200" s="75"/>
    </row>
    <row r="201" spans="2:10">
      <c r="B201" s="75"/>
      <c r="C201" s="75"/>
      <c r="D201" s="75"/>
      <c r="E201" s="75"/>
      <c r="F201" s="185"/>
      <c r="G201" s="185"/>
      <c r="H201" s="75"/>
      <c r="I201" s="75"/>
      <c r="J201" s="75"/>
    </row>
    <row r="202" spans="2:10">
      <c r="B202" s="75"/>
      <c r="C202" s="75"/>
      <c r="D202" s="75"/>
      <c r="E202" s="75"/>
      <c r="F202" s="185"/>
      <c r="G202" s="185"/>
      <c r="H202" s="75"/>
      <c r="I202" s="75"/>
      <c r="J202" s="75"/>
    </row>
    <row r="203" spans="2:10">
      <c r="B203" s="75"/>
      <c r="C203" s="75"/>
      <c r="D203" s="75"/>
      <c r="E203" s="75"/>
      <c r="F203" s="185"/>
      <c r="G203" s="185"/>
      <c r="H203" s="75"/>
      <c r="I203" s="75"/>
      <c r="J203" s="75"/>
    </row>
    <row r="204" spans="2:10">
      <c r="B204" s="75"/>
      <c r="C204" s="75"/>
      <c r="D204" s="75"/>
      <c r="E204" s="75"/>
      <c r="F204" s="185"/>
      <c r="G204" s="185"/>
      <c r="H204" s="75"/>
      <c r="I204" s="75"/>
      <c r="J204" s="75"/>
    </row>
    <row r="205" spans="2:10">
      <c r="B205" s="75"/>
      <c r="C205" s="75"/>
      <c r="D205" s="75"/>
      <c r="E205" s="75"/>
      <c r="F205" s="185"/>
      <c r="G205" s="185"/>
      <c r="H205" s="75"/>
      <c r="I205" s="75"/>
      <c r="J205" s="75"/>
    </row>
    <row r="206" spans="2:10">
      <c r="B206" s="75"/>
      <c r="C206" s="75"/>
      <c r="D206" s="75"/>
      <c r="E206" s="75"/>
      <c r="F206" s="185"/>
      <c r="G206" s="185"/>
      <c r="H206" s="75"/>
      <c r="I206" s="75"/>
      <c r="J206" s="75"/>
    </row>
    <row r="207" spans="2:10">
      <c r="B207" s="75"/>
      <c r="C207" s="75"/>
      <c r="D207" s="75"/>
      <c r="E207" s="75"/>
      <c r="F207" s="185"/>
      <c r="G207" s="185"/>
      <c r="H207" s="75"/>
      <c r="I207" s="75"/>
      <c r="J207" s="75"/>
    </row>
    <row r="208" spans="2:10">
      <c r="B208" s="75"/>
      <c r="C208" s="75"/>
      <c r="D208" s="75"/>
      <c r="E208" s="75"/>
      <c r="F208" s="185"/>
      <c r="G208" s="185"/>
      <c r="H208" s="75"/>
      <c r="I208" s="75"/>
      <c r="J208" s="75"/>
    </row>
    <row r="209" spans="2:10">
      <c r="B209" s="75"/>
      <c r="C209" s="75"/>
      <c r="D209" s="75"/>
      <c r="E209" s="75"/>
      <c r="F209" s="185"/>
      <c r="G209" s="185"/>
      <c r="H209" s="75"/>
      <c r="I209" s="75"/>
      <c r="J209" s="75"/>
    </row>
    <row r="210" spans="2:10">
      <c r="B210" s="75"/>
      <c r="C210" s="75"/>
      <c r="D210" s="75"/>
      <c r="E210" s="75"/>
      <c r="F210" s="185"/>
      <c r="G210" s="185"/>
      <c r="H210" s="75"/>
      <c r="I210" s="75"/>
      <c r="J210" s="75"/>
    </row>
    <row r="211" spans="2:10">
      <c r="B211" s="75"/>
      <c r="C211" s="75"/>
      <c r="D211" s="75"/>
      <c r="E211" s="75"/>
      <c r="F211" s="185"/>
      <c r="G211" s="185"/>
      <c r="H211" s="75"/>
      <c r="I211" s="75"/>
      <c r="J211" s="75"/>
    </row>
    <row r="212" spans="2:10">
      <c r="B212" s="75"/>
      <c r="C212" s="75"/>
      <c r="D212" s="75"/>
      <c r="E212" s="75"/>
      <c r="F212" s="185"/>
      <c r="G212" s="185"/>
      <c r="H212" s="75"/>
      <c r="I212" s="75"/>
      <c r="J212" s="75"/>
    </row>
    <row r="213" spans="2:10">
      <c r="B213" s="75"/>
      <c r="C213" s="75"/>
      <c r="D213" s="75"/>
      <c r="E213" s="75"/>
      <c r="F213" s="185"/>
      <c r="G213" s="185"/>
      <c r="H213" s="75"/>
      <c r="I213" s="75"/>
      <c r="J213" s="75"/>
    </row>
    <row r="214" spans="2:10">
      <c r="B214" s="75"/>
      <c r="C214" s="75"/>
      <c r="D214" s="75"/>
      <c r="E214" s="75"/>
      <c r="F214" s="185"/>
      <c r="G214" s="185"/>
      <c r="H214" s="75"/>
      <c r="I214" s="75"/>
      <c r="J214" s="75"/>
    </row>
    <row r="215" spans="2:10">
      <c r="B215" s="75"/>
      <c r="C215" s="75"/>
      <c r="D215" s="75"/>
      <c r="E215" s="75"/>
      <c r="F215" s="185"/>
      <c r="G215" s="185"/>
      <c r="H215" s="75"/>
      <c r="I215" s="75"/>
      <c r="J215" s="75"/>
    </row>
    <row r="216" spans="2:10">
      <c r="B216" s="75"/>
      <c r="C216" s="75"/>
      <c r="D216" s="75"/>
      <c r="E216" s="75"/>
      <c r="F216" s="185"/>
      <c r="G216" s="185"/>
      <c r="H216" s="75"/>
      <c r="I216" s="75"/>
      <c r="J216" s="75"/>
    </row>
    <row r="217" spans="2:10">
      <c r="B217" s="75"/>
      <c r="C217" s="75"/>
      <c r="D217" s="75"/>
      <c r="E217" s="75"/>
      <c r="F217" s="185"/>
      <c r="G217" s="185"/>
      <c r="H217" s="75"/>
      <c r="I217" s="75"/>
      <c r="J217" s="75"/>
    </row>
    <row r="218" spans="2:10">
      <c r="B218" s="75"/>
      <c r="C218" s="75"/>
      <c r="D218" s="75"/>
      <c r="E218" s="75"/>
      <c r="F218" s="185"/>
      <c r="G218" s="185"/>
      <c r="H218" s="75"/>
      <c r="I218" s="75"/>
      <c r="J218" s="75"/>
    </row>
    <row r="219" spans="2:10">
      <c r="B219" s="75"/>
      <c r="C219" s="75"/>
      <c r="D219" s="75"/>
      <c r="E219" s="75"/>
      <c r="F219" s="185"/>
      <c r="G219" s="185"/>
      <c r="H219" s="75"/>
      <c r="I219" s="75"/>
      <c r="J219" s="75"/>
    </row>
    <row r="220" spans="2:10">
      <c r="B220" s="75"/>
      <c r="C220" s="75"/>
      <c r="D220" s="75"/>
      <c r="E220" s="75"/>
      <c r="F220" s="185"/>
      <c r="G220" s="185"/>
      <c r="H220" s="75"/>
      <c r="I220" s="75"/>
      <c r="J220" s="75"/>
    </row>
    <row r="221" spans="2:10">
      <c r="B221" s="75"/>
      <c r="C221" s="75"/>
      <c r="D221" s="75"/>
      <c r="E221" s="75"/>
      <c r="F221" s="185"/>
      <c r="G221" s="185"/>
      <c r="H221" s="75"/>
      <c r="I221" s="75"/>
      <c r="J221" s="75"/>
    </row>
    <row r="222" spans="2:10">
      <c r="B222" s="75"/>
      <c r="C222" s="75"/>
      <c r="D222" s="75"/>
      <c r="E222" s="75"/>
      <c r="F222" s="185"/>
      <c r="G222" s="185"/>
      <c r="H222" s="75"/>
      <c r="I222" s="75"/>
      <c r="J222" s="75"/>
    </row>
    <row r="223" spans="2:10">
      <c r="B223" s="75"/>
      <c r="C223" s="75"/>
      <c r="D223" s="75"/>
      <c r="E223" s="75"/>
      <c r="F223" s="185"/>
      <c r="G223" s="185"/>
      <c r="H223" s="75"/>
      <c r="I223" s="75"/>
      <c r="J223" s="75"/>
    </row>
    <row r="224" spans="2:10">
      <c r="B224" s="75"/>
      <c r="C224" s="75"/>
      <c r="D224" s="75"/>
      <c r="E224" s="75"/>
      <c r="F224" s="185"/>
      <c r="G224" s="185"/>
      <c r="H224" s="75"/>
      <c r="I224" s="75"/>
      <c r="J224" s="75"/>
    </row>
    <row r="225" spans="2:10">
      <c r="B225" s="75"/>
      <c r="C225" s="75"/>
      <c r="D225" s="75"/>
      <c r="E225" s="75"/>
      <c r="F225" s="185"/>
      <c r="G225" s="185"/>
      <c r="H225" s="75"/>
      <c r="I225" s="75"/>
      <c r="J225" s="75"/>
    </row>
    <row r="226" spans="2:10">
      <c r="B226" s="75"/>
      <c r="C226" s="75"/>
      <c r="D226" s="75"/>
      <c r="E226" s="75"/>
      <c r="F226" s="185"/>
      <c r="G226" s="185"/>
      <c r="H226" s="75"/>
      <c r="I226" s="75"/>
      <c r="J226" s="75"/>
    </row>
    <row r="227" spans="2:10">
      <c r="B227" s="75"/>
      <c r="C227" s="75"/>
      <c r="D227" s="75"/>
      <c r="E227" s="75"/>
      <c r="F227" s="185"/>
      <c r="G227" s="185"/>
      <c r="H227" s="75"/>
      <c r="I227" s="75"/>
      <c r="J227" s="75"/>
    </row>
    <row r="228" spans="2:10">
      <c r="B228" s="75"/>
      <c r="C228" s="75"/>
      <c r="D228" s="75"/>
      <c r="E228" s="75"/>
      <c r="F228" s="185"/>
      <c r="G228" s="185"/>
      <c r="H228" s="75"/>
      <c r="I228" s="75"/>
      <c r="J228" s="75"/>
    </row>
    <row r="229" spans="2:10">
      <c r="B229" s="75"/>
      <c r="C229" s="75"/>
      <c r="D229" s="75"/>
      <c r="E229" s="75"/>
      <c r="F229" s="185"/>
      <c r="G229" s="185"/>
      <c r="H229" s="75"/>
      <c r="I229" s="75"/>
      <c r="J229" s="75"/>
    </row>
    <row r="230" spans="2:10">
      <c r="B230" s="75"/>
      <c r="C230" s="75"/>
      <c r="D230" s="75"/>
      <c r="E230" s="75"/>
      <c r="F230" s="185"/>
      <c r="G230" s="185"/>
      <c r="H230" s="75"/>
      <c r="I230" s="75"/>
      <c r="J230" s="75"/>
    </row>
    <row r="231" spans="2:10">
      <c r="B231" s="75"/>
      <c r="C231" s="75"/>
      <c r="D231" s="75"/>
      <c r="E231" s="75"/>
      <c r="F231" s="185"/>
      <c r="G231" s="185"/>
      <c r="H231" s="75"/>
      <c r="I231" s="75"/>
      <c r="J231" s="75"/>
    </row>
    <row r="232" spans="2:10">
      <c r="B232" s="75"/>
      <c r="C232" s="75"/>
      <c r="D232" s="75"/>
      <c r="E232" s="75"/>
      <c r="F232" s="185"/>
      <c r="G232" s="185"/>
      <c r="H232" s="75"/>
      <c r="I232" s="75"/>
      <c r="J232" s="75"/>
    </row>
    <row r="233" spans="2:10">
      <c r="B233" s="75"/>
      <c r="C233" s="75"/>
      <c r="D233" s="75"/>
      <c r="E233" s="75"/>
      <c r="F233" s="185"/>
      <c r="G233" s="185"/>
      <c r="H233" s="75"/>
      <c r="I233" s="75"/>
      <c r="J233" s="75"/>
    </row>
    <row r="234" spans="2:10">
      <c r="B234" s="75"/>
      <c r="C234" s="75"/>
      <c r="D234" s="75"/>
      <c r="E234" s="75"/>
      <c r="F234" s="185"/>
      <c r="G234" s="185"/>
      <c r="H234" s="75"/>
      <c r="I234" s="75"/>
      <c r="J234" s="75"/>
    </row>
    <row r="235" spans="2:10">
      <c r="B235" s="75"/>
      <c r="C235" s="75"/>
      <c r="D235" s="75"/>
      <c r="E235" s="75"/>
      <c r="F235" s="185"/>
      <c r="G235" s="185"/>
      <c r="H235" s="75"/>
      <c r="I235" s="75"/>
      <c r="J235" s="75"/>
    </row>
    <row r="236" spans="2:10">
      <c r="B236" s="75"/>
      <c r="C236" s="75"/>
      <c r="D236" s="75"/>
      <c r="E236" s="75"/>
      <c r="F236" s="185"/>
      <c r="G236" s="185"/>
      <c r="H236" s="75"/>
      <c r="I236" s="75"/>
      <c r="J236" s="75"/>
    </row>
    <row r="237" spans="2:10">
      <c r="B237" s="75"/>
      <c r="C237" s="75"/>
      <c r="D237" s="75"/>
      <c r="E237" s="75"/>
      <c r="F237" s="185"/>
      <c r="G237" s="185"/>
      <c r="H237" s="75"/>
      <c r="I237" s="75"/>
      <c r="J237" s="75"/>
    </row>
    <row r="238" spans="2:10">
      <c r="B238" s="75"/>
      <c r="C238" s="75"/>
      <c r="D238" s="75"/>
      <c r="E238" s="75"/>
      <c r="F238" s="185"/>
      <c r="G238" s="185"/>
      <c r="H238" s="75"/>
      <c r="I238" s="75"/>
      <c r="J238" s="75"/>
    </row>
    <row r="239" spans="2:10">
      <c r="B239" s="75"/>
      <c r="C239" s="75"/>
      <c r="D239" s="75"/>
      <c r="E239" s="75"/>
      <c r="F239" s="185"/>
      <c r="G239" s="185"/>
      <c r="H239" s="75"/>
      <c r="I239" s="75"/>
      <c r="J239" s="75"/>
    </row>
    <row r="240" spans="2:10">
      <c r="B240" s="75"/>
      <c r="C240" s="75"/>
      <c r="D240" s="75"/>
      <c r="E240" s="75"/>
      <c r="F240" s="185"/>
      <c r="G240" s="185"/>
      <c r="H240" s="75"/>
      <c r="I240" s="75"/>
      <c r="J240" s="75"/>
    </row>
    <row r="241" spans="2:10">
      <c r="B241" s="75"/>
      <c r="C241" s="75"/>
      <c r="D241" s="75"/>
      <c r="E241" s="75"/>
      <c r="F241" s="185"/>
      <c r="G241" s="185"/>
      <c r="H241" s="75"/>
      <c r="I241" s="75"/>
      <c r="J241" s="75"/>
    </row>
    <row r="242" spans="2:10">
      <c r="B242" s="75"/>
      <c r="C242" s="75"/>
      <c r="D242" s="75"/>
      <c r="E242" s="75"/>
      <c r="F242" s="185"/>
      <c r="G242" s="185"/>
      <c r="H242" s="75"/>
      <c r="I242" s="75"/>
      <c r="J242" s="75"/>
    </row>
    <row r="243" spans="2:10">
      <c r="B243" s="75"/>
      <c r="C243" s="75"/>
      <c r="D243" s="75"/>
      <c r="E243" s="75"/>
      <c r="F243" s="185"/>
      <c r="G243" s="185"/>
      <c r="H243" s="75"/>
      <c r="I243" s="75"/>
      <c r="J243" s="75"/>
    </row>
    <row r="244" spans="2:10">
      <c r="B244" s="75"/>
      <c r="C244" s="75"/>
      <c r="D244" s="75"/>
      <c r="E244" s="75"/>
      <c r="F244" s="185"/>
      <c r="G244" s="185"/>
      <c r="H244" s="75"/>
      <c r="I244" s="75"/>
      <c r="J244" s="75"/>
    </row>
    <row r="245" spans="2:10">
      <c r="B245" s="75"/>
      <c r="C245" s="75"/>
      <c r="D245" s="75"/>
      <c r="E245" s="75"/>
      <c r="F245" s="185"/>
      <c r="G245" s="185"/>
      <c r="H245" s="75"/>
      <c r="I245" s="75"/>
      <c r="J245" s="75"/>
    </row>
    <row r="246" spans="2:10">
      <c r="B246" s="75"/>
      <c r="C246" s="75"/>
      <c r="D246" s="75"/>
      <c r="E246" s="75"/>
      <c r="F246" s="185"/>
      <c r="G246" s="185"/>
      <c r="H246" s="75"/>
      <c r="I246" s="75"/>
      <c r="J246" s="75"/>
    </row>
    <row r="247" spans="2:10">
      <c r="B247" s="75"/>
      <c r="C247" s="75"/>
      <c r="D247" s="75"/>
      <c r="E247" s="75"/>
      <c r="F247" s="185"/>
      <c r="G247" s="185"/>
      <c r="H247" s="75"/>
      <c r="I247" s="75"/>
      <c r="J247" s="75"/>
    </row>
    <row r="248" spans="2:10">
      <c r="B248" s="75"/>
      <c r="C248" s="75"/>
      <c r="D248" s="75"/>
      <c r="E248" s="75"/>
      <c r="F248" s="185"/>
      <c r="G248" s="185"/>
      <c r="H248" s="75"/>
      <c r="I248" s="75"/>
      <c r="J248" s="75"/>
    </row>
    <row r="249" spans="2:10">
      <c r="B249" s="75"/>
      <c r="C249" s="75"/>
      <c r="D249" s="75"/>
      <c r="E249" s="75"/>
      <c r="F249" s="185"/>
      <c r="G249" s="185"/>
      <c r="H249" s="75"/>
      <c r="I249" s="75"/>
      <c r="J249" s="75"/>
    </row>
    <row r="250" spans="2:10">
      <c r="B250" s="75"/>
      <c r="C250" s="75"/>
      <c r="D250" s="75"/>
      <c r="E250" s="75"/>
      <c r="F250" s="185"/>
      <c r="G250" s="185"/>
      <c r="H250" s="75"/>
      <c r="I250" s="75"/>
      <c r="J250" s="75"/>
    </row>
    <row r="251" spans="2:10">
      <c r="B251" s="75"/>
      <c r="C251" s="75"/>
      <c r="D251" s="75"/>
      <c r="E251" s="75"/>
      <c r="F251" s="185"/>
      <c r="G251" s="185"/>
      <c r="H251" s="75"/>
      <c r="I251" s="75"/>
      <c r="J251" s="75"/>
    </row>
    <row r="252" spans="2:10">
      <c r="B252" s="75"/>
      <c r="C252" s="75"/>
      <c r="D252" s="75"/>
      <c r="E252" s="75"/>
      <c r="F252" s="185"/>
      <c r="G252" s="185"/>
      <c r="H252" s="75"/>
      <c r="I252" s="75"/>
      <c r="J252" s="75"/>
    </row>
    <row r="253" spans="2:10">
      <c r="B253" s="75"/>
      <c r="C253" s="75"/>
      <c r="D253" s="75"/>
      <c r="E253" s="75"/>
      <c r="F253" s="185"/>
      <c r="G253" s="185"/>
      <c r="H253" s="75"/>
      <c r="I253" s="75"/>
      <c r="J253" s="75"/>
    </row>
    <row r="254" spans="2:10">
      <c r="B254" s="75"/>
      <c r="C254" s="75"/>
      <c r="D254" s="75"/>
      <c r="E254" s="75"/>
      <c r="F254" s="185"/>
      <c r="G254" s="185"/>
      <c r="H254" s="75"/>
      <c r="I254" s="75"/>
      <c r="J254" s="75"/>
    </row>
    <row r="255" spans="2:10">
      <c r="B255" s="75"/>
      <c r="C255" s="75"/>
      <c r="D255" s="75"/>
      <c r="E255" s="75"/>
      <c r="F255" s="185"/>
      <c r="G255" s="185"/>
      <c r="H255" s="75"/>
      <c r="I255" s="75"/>
      <c r="J255" s="75"/>
    </row>
    <row r="256" spans="2:10">
      <c r="B256" s="75"/>
      <c r="C256" s="75"/>
      <c r="D256" s="75"/>
      <c r="E256" s="75"/>
      <c r="F256" s="185"/>
      <c r="G256" s="185"/>
      <c r="H256" s="75"/>
      <c r="I256" s="75"/>
      <c r="J256" s="75"/>
    </row>
    <row r="257" spans="2:10">
      <c r="B257" s="75"/>
      <c r="C257" s="75"/>
      <c r="D257" s="75"/>
      <c r="E257" s="75"/>
      <c r="F257" s="185"/>
      <c r="G257" s="185"/>
      <c r="H257" s="75"/>
      <c r="I257" s="75"/>
      <c r="J257" s="75"/>
    </row>
    <row r="258" spans="2:10">
      <c r="B258" s="75"/>
      <c r="C258" s="75"/>
      <c r="D258" s="75"/>
      <c r="E258" s="75"/>
      <c r="F258" s="185"/>
      <c r="G258" s="185"/>
      <c r="H258" s="75"/>
      <c r="I258" s="75"/>
      <c r="J258" s="75"/>
    </row>
    <row r="259" spans="2:10">
      <c r="B259" s="75"/>
      <c r="C259" s="75"/>
      <c r="D259" s="75"/>
      <c r="E259" s="75"/>
      <c r="F259" s="185"/>
      <c r="G259" s="185"/>
      <c r="H259" s="75"/>
      <c r="I259" s="75"/>
      <c r="J259" s="75"/>
    </row>
    <row r="260" spans="2:10">
      <c r="B260" s="75"/>
      <c r="C260" s="75"/>
      <c r="D260" s="75"/>
      <c r="E260" s="75"/>
      <c r="F260" s="185"/>
      <c r="G260" s="185"/>
      <c r="H260" s="75"/>
      <c r="I260" s="75"/>
      <c r="J260" s="75"/>
    </row>
    <row r="261" spans="2:10">
      <c r="B261" s="75"/>
      <c r="C261" s="75"/>
      <c r="D261" s="75"/>
      <c r="E261" s="75"/>
      <c r="F261" s="185"/>
      <c r="G261" s="185"/>
      <c r="H261" s="75"/>
      <c r="I261" s="75"/>
      <c r="J261" s="75"/>
    </row>
    <row r="262" spans="2:10">
      <c r="B262" s="75"/>
      <c r="C262" s="75"/>
      <c r="D262" s="75"/>
      <c r="E262" s="75"/>
      <c r="F262" s="185"/>
      <c r="G262" s="185"/>
      <c r="H262" s="75"/>
      <c r="I262" s="75"/>
      <c r="J262" s="75"/>
    </row>
    <row r="263" spans="2:10">
      <c r="B263" s="75"/>
      <c r="C263" s="75"/>
      <c r="D263" s="75"/>
      <c r="E263" s="75"/>
      <c r="F263" s="185"/>
      <c r="G263" s="185"/>
      <c r="H263" s="75"/>
      <c r="I263" s="75"/>
      <c r="J263" s="75"/>
    </row>
    <row r="264" spans="2:10">
      <c r="B264" s="75"/>
      <c r="C264" s="75"/>
      <c r="D264" s="75"/>
      <c r="E264" s="75"/>
      <c r="F264" s="185"/>
      <c r="G264" s="185"/>
      <c r="H264" s="75"/>
      <c r="I264" s="75"/>
      <c r="J264" s="75"/>
    </row>
    <row r="265" spans="2:10">
      <c r="B265" s="75"/>
      <c r="C265" s="75"/>
      <c r="D265" s="75"/>
      <c r="E265" s="75"/>
      <c r="F265" s="185"/>
      <c r="G265" s="185"/>
      <c r="H265" s="75"/>
      <c r="I265" s="75"/>
      <c r="J265" s="75"/>
    </row>
  </sheetData>
  <mergeCells count="19">
    <mergeCell ref="B1:J1"/>
    <mergeCell ref="B3:J3"/>
    <mergeCell ref="B4:J4"/>
    <mergeCell ref="B5:J5"/>
    <mergeCell ref="B6:B7"/>
    <mergeCell ref="E6:E7"/>
    <mergeCell ref="H6:H7"/>
    <mergeCell ref="I6:J6"/>
    <mergeCell ref="C6:D6"/>
    <mergeCell ref="F6:G6"/>
    <mergeCell ref="B38:J38"/>
    <mergeCell ref="B39:J39"/>
    <mergeCell ref="B40:J40"/>
    <mergeCell ref="B41:B42"/>
    <mergeCell ref="E41:E42"/>
    <mergeCell ref="H41:H42"/>
    <mergeCell ref="I41:J41"/>
    <mergeCell ref="C41:D41"/>
    <mergeCell ref="F41:G41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  <ignoredErrors>
    <ignoredError sqref="C55:J6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2026-03-31T14:15:32Z</dcterms:created>
  <dcterms:modified xsi:type="dcterms:W3CDTF">2026-03-31T14:21:31Z</dcterms:modified>
</cp:coreProperties>
</file>