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R 2026\"/>
    </mc:Choice>
  </mc:AlternateContent>
  <xr:revisionPtr revIDLastSave="0" documentId="13_ncr:1_{1167F5E5-4E32-4225-AEC4-02F16C7AF34B}" xr6:coauthVersionLast="47" xr6:coauthVersionMax="47" xr10:uidLastSave="{00000000-0000-0000-0000-000000000000}"/>
  <bookViews>
    <workbookView xWindow="-120" yWindow="-120" windowWidth="29040" windowHeight="15720" activeTab="1" xr2:uid="{E4C3A68E-84A0-4F01-913F-E5B577B7C970}"/>
  </bookViews>
  <sheets>
    <sheet name="DGII (EST)" sheetId="5" r:id="rId1"/>
    <sheet name="DGA (EST)" sheetId="6" r:id="rId2"/>
    <sheet name="TESORERIA (EST)" sheetId="7" r:id="rId3"/>
    <sheet name="cut presupuestaria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presupuestaria'!$B$3:$L$30</definedName>
    <definedName name="_xlnm.Print_Area" localSheetId="0">'DGII (EST)'!$A$1:$L$57</definedName>
    <definedName name="_xlnm.Print_Area" localSheetId="2">'TESORERIA (EST)'!$A$2:$L$65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8" l="1"/>
  <c r="O68" i="8"/>
  <c r="J66" i="8"/>
  <c r="E66" i="8"/>
  <c r="D66" i="8"/>
  <c r="C66" i="8"/>
  <c r="J64" i="8"/>
  <c r="D64" i="8"/>
  <c r="C64" i="8"/>
  <c r="J63" i="8"/>
  <c r="I62" i="8"/>
  <c r="H62" i="8"/>
  <c r="G62" i="8"/>
  <c r="J62" i="8" s="1"/>
  <c r="J61" i="8" s="1"/>
  <c r="J43" i="8" s="1"/>
  <c r="J65" i="8" s="1"/>
  <c r="I61" i="8"/>
  <c r="H61" i="8"/>
  <c r="G61" i="8"/>
  <c r="J60" i="8"/>
  <c r="E60" i="8"/>
  <c r="D60" i="8"/>
  <c r="C60" i="8"/>
  <c r="F60" i="8" s="1"/>
  <c r="J59" i="8"/>
  <c r="E59" i="8"/>
  <c r="D59" i="8"/>
  <c r="C59" i="8"/>
  <c r="F59" i="8" s="1"/>
  <c r="J58" i="8"/>
  <c r="C58" i="8"/>
  <c r="J57" i="8"/>
  <c r="I57" i="8"/>
  <c r="H57" i="8"/>
  <c r="G57" i="8"/>
  <c r="C57" i="8"/>
  <c r="J56" i="8"/>
  <c r="J55" i="8"/>
  <c r="I55" i="8"/>
  <c r="H55" i="8"/>
  <c r="G55" i="8"/>
  <c r="J54" i="8"/>
  <c r="J53" i="8"/>
  <c r="J52" i="8"/>
  <c r="I52" i="8"/>
  <c r="H52" i="8"/>
  <c r="G52" i="8"/>
  <c r="J51" i="8"/>
  <c r="I51" i="8"/>
  <c r="H51" i="8"/>
  <c r="G51" i="8"/>
  <c r="J50" i="8"/>
  <c r="I50" i="8"/>
  <c r="H50" i="8"/>
  <c r="G50" i="8"/>
  <c r="J49" i="8"/>
  <c r="I49" i="8"/>
  <c r="H49" i="8"/>
  <c r="G49" i="8"/>
  <c r="J48" i="8"/>
  <c r="J47" i="8"/>
  <c r="I47" i="8"/>
  <c r="H47" i="8"/>
  <c r="G47" i="8"/>
  <c r="J46" i="8"/>
  <c r="I46" i="8"/>
  <c r="H46" i="8"/>
  <c r="G46" i="8"/>
  <c r="J45" i="8"/>
  <c r="I45" i="8"/>
  <c r="H45" i="8"/>
  <c r="G45" i="8"/>
  <c r="J44" i="8"/>
  <c r="I44" i="8"/>
  <c r="H44" i="8"/>
  <c r="G44" i="8"/>
  <c r="I43" i="8"/>
  <c r="I65" i="8" s="1"/>
  <c r="I67" i="8" s="1"/>
  <c r="H43" i="8"/>
  <c r="H65" i="8" s="1"/>
  <c r="H67" i="8" s="1"/>
  <c r="G43" i="8"/>
  <c r="G65" i="8" s="1"/>
  <c r="G67" i="8" s="1"/>
  <c r="J67" i="8" s="1"/>
  <c r="J31" i="8"/>
  <c r="F31" i="8"/>
  <c r="J29" i="8"/>
  <c r="F29" i="8"/>
  <c r="E64" i="8" s="1"/>
  <c r="E63" i="8"/>
  <c r="E62" i="8" s="1"/>
  <c r="D63" i="8"/>
  <c r="D62" i="8" s="1"/>
  <c r="D61" i="8" s="1"/>
  <c r="I27" i="8"/>
  <c r="H27" i="8"/>
  <c r="G27" i="8"/>
  <c r="J27" i="8" s="1"/>
  <c r="E27" i="8"/>
  <c r="D27" i="8"/>
  <c r="C27" i="8"/>
  <c r="F27" i="8" s="1"/>
  <c r="F26" i="8" s="1"/>
  <c r="I26" i="8"/>
  <c r="H26" i="8"/>
  <c r="G26" i="8"/>
  <c r="E26" i="8"/>
  <c r="D26" i="8"/>
  <c r="C26" i="8"/>
  <c r="J25" i="8"/>
  <c r="F25" i="8"/>
  <c r="J24" i="8"/>
  <c r="F24" i="8"/>
  <c r="E58" i="8"/>
  <c r="E57" i="8" s="1"/>
  <c r="F23" i="8"/>
  <c r="F22" i="8" s="1"/>
  <c r="I22" i="8"/>
  <c r="H22" i="8"/>
  <c r="G22" i="8"/>
  <c r="E22" i="8"/>
  <c r="E14" i="8" s="1"/>
  <c r="E8" i="8" s="1"/>
  <c r="E30" i="8" s="1"/>
  <c r="E32" i="8" s="1"/>
  <c r="D22" i="8"/>
  <c r="C22" i="8"/>
  <c r="E56" i="8"/>
  <c r="E55" i="8" s="1"/>
  <c r="D56" i="8"/>
  <c r="D55" i="8" s="1"/>
  <c r="F21" i="8"/>
  <c r="F20" i="8" s="1"/>
  <c r="I20" i="8"/>
  <c r="H20" i="8"/>
  <c r="G20" i="8"/>
  <c r="E20" i="8"/>
  <c r="D20" i="8"/>
  <c r="C20" i="8"/>
  <c r="E54" i="8"/>
  <c r="D54" i="8"/>
  <c r="F19" i="8"/>
  <c r="D53" i="8"/>
  <c r="D52" i="8" s="1"/>
  <c r="D51" i="8" s="1"/>
  <c r="D50" i="8" s="1"/>
  <c r="F18" i="8"/>
  <c r="F17" i="8" s="1"/>
  <c r="F16" i="8" s="1"/>
  <c r="F15" i="8" s="1"/>
  <c r="F14" i="8" s="1"/>
  <c r="H17" i="8"/>
  <c r="G17" i="8"/>
  <c r="E17" i="8"/>
  <c r="D17" i="8"/>
  <c r="C17" i="8"/>
  <c r="H16" i="8"/>
  <c r="G16" i="8"/>
  <c r="E16" i="8"/>
  <c r="D16" i="8"/>
  <c r="C16" i="8"/>
  <c r="H15" i="8"/>
  <c r="G15" i="8"/>
  <c r="E15" i="8"/>
  <c r="D15" i="8"/>
  <c r="C15" i="8"/>
  <c r="H14" i="8"/>
  <c r="H8" i="8" s="1"/>
  <c r="H30" i="8" s="1"/>
  <c r="H32" i="8" s="1"/>
  <c r="G14" i="8"/>
  <c r="G8" i="8" s="1"/>
  <c r="G30" i="8" s="1"/>
  <c r="G32" i="8" s="1"/>
  <c r="D14" i="8"/>
  <c r="D8" i="8" s="1"/>
  <c r="D30" i="8" s="1"/>
  <c r="D32" i="8" s="1"/>
  <c r="C14" i="8"/>
  <c r="C8" i="8" s="1"/>
  <c r="C30" i="8" s="1"/>
  <c r="E48" i="8"/>
  <c r="E47" i="8" s="1"/>
  <c r="E46" i="8" s="1"/>
  <c r="E45" i="8" s="1"/>
  <c r="E44" i="8" s="1"/>
  <c r="D48" i="8"/>
  <c r="D47" i="8" s="1"/>
  <c r="D46" i="8" s="1"/>
  <c r="D45" i="8" s="1"/>
  <c r="D44" i="8" s="1"/>
  <c r="F13" i="8"/>
  <c r="F12" i="8" s="1"/>
  <c r="F11" i="8" s="1"/>
  <c r="F10" i="8" s="1"/>
  <c r="F9" i="8" s="1"/>
  <c r="F8" i="8" s="1"/>
  <c r="I12" i="8"/>
  <c r="H12" i="8"/>
  <c r="G12" i="8"/>
  <c r="E12" i="8"/>
  <c r="D12" i="8"/>
  <c r="C12" i="8"/>
  <c r="I11" i="8"/>
  <c r="H11" i="8"/>
  <c r="G11" i="8"/>
  <c r="E11" i="8"/>
  <c r="D11" i="8"/>
  <c r="C11" i="8"/>
  <c r="I10" i="8"/>
  <c r="H10" i="8"/>
  <c r="G10" i="8"/>
  <c r="E10" i="8"/>
  <c r="D10" i="8"/>
  <c r="C10" i="8"/>
  <c r="I9" i="8"/>
  <c r="H9" i="8"/>
  <c r="G9" i="8"/>
  <c r="E9" i="8"/>
  <c r="D9" i="8"/>
  <c r="C9" i="8"/>
  <c r="J61" i="7"/>
  <c r="E61" i="7"/>
  <c r="D61" i="7"/>
  <c r="C61" i="7"/>
  <c r="F61" i="7" s="1"/>
  <c r="K61" i="7" s="1"/>
  <c r="J60" i="7"/>
  <c r="E60" i="7"/>
  <c r="E58" i="7" s="1"/>
  <c r="E57" i="7" s="1"/>
  <c r="D60" i="7"/>
  <c r="D58" i="7" s="1"/>
  <c r="D57" i="7" s="1"/>
  <c r="C60" i="7"/>
  <c r="J59" i="7"/>
  <c r="F59" i="7"/>
  <c r="I58" i="7"/>
  <c r="H58" i="7"/>
  <c r="G58" i="7"/>
  <c r="J58" i="7" s="1"/>
  <c r="J57" i="7" s="1"/>
  <c r="I57" i="7"/>
  <c r="H57" i="7"/>
  <c r="G57" i="7"/>
  <c r="J56" i="7"/>
  <c r="F56" i="7"/>
  <c r="J55" i="7"/>
  <c r="F55" i="7"/>
  <c r="J54" i="7"/>
  <c r="F54" i="7"/>
  <c r="J53" i="7"/>
  <c r="I53" i="7"/>
  <c r="H53" i="7"/>
  <c r="G53" i="7"/>
  <c r="E53" i="7"/>
  <c r="D53" i="7"/>
  <c r="C53" i="7"/>
  <c r="F53" i="7" s="1"/>
  <c r="J52" i="7"/>
  <c r="F52" i="7"/>
  <c r="J51" i="7"/>
  <c r="J50" i="7" s="1"/>
  <c r="J45" i="7" s="1"/>
  <c r="J44" i="7" s="1"/>
  <c r="F51" i="7"/>
  <c r="I50" i="7"/>
  <c r="H50" i="7"/>
  <c r="G50" i="7"/>
  <c r="E50" i="7"/>
  <c r="D50" i="7"/>
  <c r="C50" i="7"/>
  <c r="J49" i="7"/>
  <c r="E49" i="7"/>
  <c r="D49" i="7"/>
  <c r="C49" i="7"/>
  <c r="F49" i="7" s="1"/>
  <c r="K49" i="7" s="1"/>
  <c r="J48" i="7"/>
  <c r="E48" i="7"/>
  <c r="D48" i="7"/>
  <c r="C48" i="7"/>
  <c r="F48" i="7" s="1"/>
  <c r="K48" i="7" s="1"/>
  <c r="J47" i="7"/>
  <c r="F47" i="7"/>
  <c r="J46" i="7"/>
  <c r="I46" i="7"/>
  <c r="H46" i="7"/>
  <c r="G46" i="7"/>
  <c r="E46" i="7"/>
  <c r="D46" i="7"/>
  <c r="C46" i="7"/>
  <c r="I45" i="7"/>
  <c r="H45" i="7"/>
  <c r="G45" i="7"/>
  <c r="E45" i="7"/>
  <c r="D45" i="7"/>
  <c r="C45" i="7"/>
  <c r="C44" i="7" s="1"/>
  <c r="I44" i="7"/>
  <c r="H44" i="7"/>
  <c r="G44" i="7"/>
  <c r="G9" i="7" s="1"/>
  <c r="G62" i="7" s="1"/>
  <c r="E44" i="7"/>
  <c r="D44" i="7"/>
  <c r="J43" i="7"/>
  <c r="F43" i="7"/>
  <c r="K43" i="7" s="1"/>
  <c r="J42" i="7"/>
  <c r="F42" i="7"/>
  <c r="J41" i="7"/>
  <c r="I41" i="7"/>
  <c r="H41" i="7"/>
  <c r="G41" i="7"/>
  <c r="E41" i="7"/>
  <c r="D41" i="7"/>
  <c r="C41" i="7"/>
  <c r="J40" i="7"/>
  <c r="F40" i="7"/>
  <c r="J39" i="7"/>
  <c r="J38" i="7" s="1"/>
  <c r="J33" i="7" s="1"/>
  <c r="J32" i="7" s="1"/>
  <c r="F39" i="7"/>
  <c r="I38" i="7"/>
  <c r="H38" i="7"/>
  <c r="G38" i="7"/>
  <c r="E38" i="7"/>
  <c r="D38" i="7"/>
  <c r="C38" i="7"/>
  <c r="J37" i="7"/>
  <c r="F37" i="7"/>
  <c r="K37" i="7" s="1"/>
  <c r="J36" i="7"/>
  <c r="F36" i="7"/>
  <c r="J35" i="7"/>
  <c r="J34" i="7"/>
  <c r="I34" i="7"/>
  <c r="H34" i="7"/>
  <c r="G34" i="7"/>
  <c r="E34" i="7"/>
  <c r="D34" i="7"/>
  <c r="C34" i="7"/>
  <c r="I33" i="7"/>
  <c r="H33" i="7"/>
  <c r="G33" i="7"/>
  <c r="E33" i="7"/>
  <c r="D33" i="7"/>
  <c r="C33" i="7"/>
  <c r="C32" i="7" s="1"/>
  <c r="I32" i="7"/>
  <c r="H32" i="7"/>
  <c r="G32" i="7"/>
  <c r="E32" i="7"/>
  <c r="D32" i="7"/>
  <c r="J31" i="7"/>
  <c r="E31" i="7"/>
  <c r="D31" i="7"/>
  <c r="C31" i="7"/>
  <c r="F31" i="7" s="1"/>
  <c r="K31" i="7" s="1"/>
  <c r="J30" i="7"/>
  <c r="E30" i="7"/>
  <c r="D30" i="7"/>
  <c r="C30" i="7"/>
  <c r="F30" i="7" s="1"/>
  <c r="K30" i="7" s="1"/>
  <c r="J29" i="7"/>
  <c r="E29" i="7"/>
  <c r="D29" i="7"/>
  <c r="C29" i="7"/>
  <c r="F29" i="7" s="1"/>
  <c r="K29" i="7" s="1"/>
  <c r="J28" i="7"/>
  <c r="E28" i="7"/>
  <c r="D28" i="7"/>
  <c r="C28" i="7"/>
  <c r="F28" i="7" s="1"/>
  <c r="K28" i="7" s="1"/>
  <c r="J27" i="7"/>
  <c r="E27" i="7"/>
  <c r="E25" i="7" s="1"/>
  <c r="E24" i="7" s="1"/>
  <c r="D27" i="7"/>
  <c r="C27" i="7"/>
  <c r="F27" i="7" s="1"/>
  <c r="K27" i="7" s="1"/>
  <c r="J26" i="7"/>
  <c r="J25" i="7" s="1"/>
  <c r="F26" i="7"/>
  <c r="I25" i="7"/>
  <c r="H25" i="7"/>
  <c r="H24" i="7" s="1"/>
  <c r="G25" i="7"/>
  <c r="D25" i="7"/>
  <c r="C25" i="7"/>
  <c r="I24" i="7"/>
  <c r="G24" i="7"/>
  <c r="D24" i="7"/>
  <c r="C24" i="7"/>
  <c r="J23" i="7"/>
  <c r="F23" i="7"/>
  <c r="J22" i="7"/>
  <c r="F22" i="7"/>
  <c r="I21" i="7"/>
  <c r="H21" i="7"/>
  <c r="G21" i="7"/>
  <c r="J21" i="7" s="1"/>
  <c r="E21" i="7"/>
  <c r="D21" i="7"/>
  <c r="C21" i="7"/>
  <c r="F21" i="7" s="1"/>
  <c r="J20" i="7"/>
  <c r="J19" i="7" s="1"/>
  <c r="F20" i="7"/>
  <c r="I19" i="7"/>
  <c r="H19" i="7"/>
  <c r="G19" i="7"/>
  <c r="E19" i="7"/>
  <c r="D19" i="7"/>
  <c r="C19" i="7"/>
  <c r="J18" i="7"/>
  <c r="F18" i="7"/>
  <c r="K18" i="7" s="1"/>
  <c r="J17" i="7"/>
  <c r="F17" i="7"/>
  <c r="J16" i="7"/>
  <c r="I16" i="7"/>
  <c r="H16" i="7"/>
  <c r="G16" i="7"/>
  <c r="E16" i="7"/>
  <c r="D16" i="7"/>
  <c r="C16" i="7"/>
  <c r="I15" i="7"/>
  <c r="H15" i="7"/>
  <c r="G15" i="7"/>
  <c r="J15" i="7" s="1"/>
  <c r="E15" i="7"/>
  <c r="D15" i="7"/>
  <c r="C15" i="7"/>
  <c r="J14" i="7"/>
  <c r="E14" i="7"/>
  <c r="D14" i="7"/>
  <c r="C14" i="7"/>
  <c r="F14" i="7" s="1"/>
  <c r="J13" i="7"/>
  <c r="E13" i="7"/>
  <c r="D13" i="7"/>
  <c r="C13" i="7"/>
  <c r="F13" i="7" s="1"/>
  <c r="J12" i="7"/>
  <c r="I12" i="7"/>
  <c r="H12" i="7"/>
  <c r="G12" i="7"/>
  <c r="E12" i="7"/>
  <c r="D12" i="7"/>
  <c r="C12" i="7"/>
  <c r="I11" i="7"/>
  <c r="H11" i="7"/>
  <c r="G11" i="7"/>
  <c r="E11" i="7"/>
  <c r="D11" i="7"/>
  <c r="C11" i="7"/>
  <c r="I10" i="7"/>
  <c r="H10" i="7"/>
  <c r="G10" i="7"/>
  <c r="E10" i="7"/>
  <c r="D10" i="7"/>
  <c r="C10" i="7"/>
  <c r="D9" i="7"/>
  <c r="J29" i="6"/>
  <c r="F29" i="6"/>
  <c r="J28" i="6"/>
  <c r="J27" i="6" s="1"/>
  <c r="J26" i="6" s="1"/>
  <c r="F28" i="6"/>
  <c r="I27" i="6"/>
  <c r="H27" i="6"/>
  <c r="G27" i="6"/>
  <c r="E27" i="6"/>
  <c r="D27" i="6"/>
  <c r="C27" i="6"/>
  <c r="I26" i="6"/>
  <c r="H26" i="6"/>
  <c r="G26" i="6"/>
  <c r="E26" i="6"/>
  <c r="D26" i="6"/>
  <c r="C26" i="6"/>
  <c r="J25" i="6"/>
  <c r="F25" i="6"/>
  <c r="J24" i="6"/>
  <c r="D22" i="6"/>
  <c r="J23" i="6"/>
  <c r="J22" i="6" s="1"/>
  <c r="F23" i="6"/>
  <c r="E22" i="6"/>
  <c r="I22" i="6"/>
  <c r="H22" i="6"/>
  <c r="G22" i="6"/>
  <c r="J21" i="6"/>
  <c r="J20" i="6" s="1"/>
  <c r="F21" i="6"/>
  <c r="I20" i="6"/>
  <c r="H20" i="6"/>
  <c r="G20" i="6"/>
  <c r="E20" i="6"/>
  <c r="D20" i="6"/>
  <c r="C20" i="6"/>
  <c r="I19" i="6"/>
  <c r="H19" i="6"/>
  <c r="G19" i="6"/>
  <c r="J18" i="6"/>
  <c r="F18" i="6"/>
  <c r="J17" i="6"/>
  <c r="F17" i="6"/>
  <c r="K17" i="6" s="1"/>
  <c r="J16" i="6"/>
  <c r="F16" i="6"/>
  <c r="J15" i="6"/>
  <c r="F15" i="6"/>
  <c r="J14" i="6"/>
  <c r="J12" i="6" s="1"/>
  <c r="J9" i="6" s="1"/>
  <c r="F14" i="6"/>
  <c r="J13" i="6"/>
  <c r="F13" i="6"/>
  <c r="I12" i="6"/>
  <c r="H12" i="6"/>
  <c r="H9" i="6" s="1"/>
  <c r="H8" i="6" s="1"/>
  <c r="H30" i="6" s="1"/>
  <c r="G12" i="6"/>
  <c r="E12" i="6"/>
  <c r="D12" i="6"/>
  <c r="C12" i="6"/>
  <c r="J11" i="6"/>
  <c r="F11" i="6"/>
  <c r="J10" i="6"/>
  <c r="I10" i="6"/>
  <c r="H10" i="6"/>
  <c r="G10" i="6"/>
  <c r="E10" i="6"/>
  <c r="D10" i="6"/>
  <c r="C10" i="6"/>
  <c r="I9" i="6"/>
  <c r="G9" i="6"/>
  <c r="E9" i="6"/>
  <c r="D9" i="6"/>
  <c r="C9" i="6"/>
  <c r="I8" i="6"/>
  <c r="I30" i="6" s="1"/>
  <c r="G8" i="6"/>
  <c r="G30" i="6" s="1"/>
  <c r="J63" i="5"/>
  <c r="F63" i="5"/>
  <c r="J62" i="5"/>
  <c r="E62" i="5"/>
  <c r="D62" i="5"/>
  <c r="C62" i="5"/>
  <c r="F62" i="5" s="1"/>
  <c r="J61" i="5"/>
  <c r="F61" i="5"/>
  <c r="J60" i="5"/>
  <c r="F60" i="5"/>
  <c r="J59" i="5"/>
  <c r="F59" i="5"/>
  <c r="J58" i="5"/>
  <c r="I58" i="5"/>
  <c r="H58" i="5"/>
  <c r="G58" i="5"/>
  <c r="E58" i="5"/>
  <c r="D58" i="5"/>
  <c r="C58" i="5"/>
  <c r="J57" i="5"/>
  <c r="I57" i="5"/>
  <c r="I56" i="5" s="1"/>
  <c r="H57" i="5"/>
  <c r="G57" i="5"/>
  <c r="E57" i="5"/>
  <c r="D57" i="5"/>
  <c r="C57" i="5"/>
  <c r="J56" i="5"/>
  <c r="H56" i="5"/>
  <c r="G56" i="5"/>
  <c r="E56" i="5"/>
  <c r="D56" i="5"/>
  <c r="C56" i="5"/>
  <c r="J55" i="5"/>
  <c r="F55" i="5"/>
  <c r="J54" i="5"/>
  <c r="F54" i="5"/>
  <c r="J53" i="5"/>
  <c r="J52" i="5" s="1"/>
  <c r="J49" i="5" s="1"/>
  <c r="F53" i="5"/>
  <c r="I52" i="5"/>
  <c r="H52" i="5"/>
  <c r="G52" i="5"/>
  <c r="E52" i="5"/>
  <c r="D52" i="5"/>
  <c r="C52" i="5"/>
  <c r="J51" i="5"/>
  <c r="F51" i="5"/>
  <c r="J50" i="5"/>
  <c r="I50" i="5"/>
  <c r="H50" i="5"/>
  <c r="G50" i="5"/>
  <c r="E50" i="5"/>
  <c r="D50" i="5"/>
  <c r="C50" i="5"/>
  <c r="I49" i="5"/>
  <c r="H49" i="5"/>
  <c r="G49" i="5"/>
  <c r="E49" i="5"/>
  <c r="D49" i="5"/>
  <c r="C49" i="5"/>
  <c r="J48" i="5"/>
  <c r="F48" i="5"/>
  <c r="J47" i="5"/>
  <c r="F47" i="5"/>
  <c r="J46" i="5"/>
  <c r="F46" i="5"/>
  <c r="J45" i="5"/>
  <c r="F45" i="5"/>
  <c r="I44" i="5"/>
  <c r="H44" i="5"/>
  <c r="G44" i="5"/>
  <c r="J44" i="5" s="1"/>
  <c r="E44" i="5"/>
  <c r="D44" i="5"/>
  <c r="C44" i="5"/>
  <c r="J43" i="5"/>
  <c r="F43" i="5"/>
  <c r="J42" i="5"/>
  <c r="F42" i="5"/>
  <c r="J41" i="5"/>
  <c r="F41" i="5"/>
  <c r="J40" i="5"/>
  <c r="F40" i="5"/>
  <c r="J39" i="5"/>
  <c r="F39" i="5"/>
  <c r="J38" i="5"/>
  <c r="I38" i="5"/>
  <c r="H38" i="5"/>
  <c r="G38" i="5"/>
  <c r="E38" i="5"/>
  <c r="D38" i="5"/>
  <c r="C38" i="5"/>
  <c r="J37" i="5"/>
  <c r="F37" i="5"/>
  <c r="J36" i="5"/>
  <c r="F36" i="5"/>
  <c r="J35" i="5"/>
  <c r="F35" i="5"/>
  <c r="J34" i="5"/>
  <c r="F34" i="5"/>
  <c r="J33" i="5"/>
  <c r="F33" i="5"/>
  <c r="J32" i="5"/>
  <c r="F32" i="5"/>
  <c r="J31" i="5"/>
  <c r="F31" i="5"/>
  <c r="J30" i="5"/>
  <c r="J29" i="5"/>
  <c r="I29" i="5"/>
  <c r="H29" i="5"/>
  <c r="G29" i="5"/>
  <c r="E29" i="5"/>
  <c r="D29" i="5"/>
  <c r="J28" i="5"/>
  <c r="F28" i="5"/>
  <c r="J27" i="5"/>
  <c r="J26" i="5" s="1"/>
  <c r="I27" i="5"/>
  <c r="H27" i="5"/>
  <c r="G27" i="5"/>
  <c r="E27" i="5"/>
  <c r="D27" i="5"/>
  <c r="C27" i="5"/>
  <c r="I26" i="5"/>
  <c r="H26" i="5"/>
  <c r="H10" i="5" s="1"/>
  <c r="H9" i="5" s="1"/>
  <c r="H64" i="5" s="1"/>
  <c r="G26" i="5"/>
  <c r="E26" i="5"/>
  <c r="D26" i="5"/>
  <c r="J25" i="5"/>
  <c r="F25" i="5"/>
  <c r="J24" i="5"/>
  <c r="F24" i="5"/>
  <c r="J23" i="5"/>
  <c r="F23" i="5"/>
  <c r="J22" i="5"/>
  <c r="F22" i="5"/>
  <c r="J21" i="5"/>
  <c r="F21" i="5"/>
  <c r="J20" i="5"/>
  <c r="D17" i="5"/>
  <c r="D16" i="5" s="1"/>
  <c r="F20" i="5"/>
  <c r="J19" i="5"/>
  <c r="F19" i="5"/>
  <c r="J18" i="5"/>
  <c r="F18" i="5"/>
  <c r="I17" i="5"/>
  <c r="H17" i="5"/>
  <c r="G17" i="5"/>
  <c r="E17" i="5"/>
  <c r="C17" i="5"/>
  <c r="I16" i="5"/>
  <c r="H16" i="5"/>
  <c r="G16" i="5"/>
  <c r="E16" i="5"/>
  <c r="C16" i="5"/>
  <c r="J15" i="5"/>
  <c r="F15" i="5"/>
  <c r="J14" i="5"/>
  <c r="F14" i="5"/>
  <c r="J13" i="5"/>
  <c r="J11" i="5" s="1"/>
  <c r="F13" i="5"/>
  <c r="J12" i="5"/>
  <c r="F12" i="5"/>
  <c r="I11" i="5"/>
  <c r="H11" i="5"/>
  <c r="G11" i="5"/>
  <c r="E11" i="5"/>
  <c r="D11" i="5"/>
  <c r="C11" i="5"/>
  <c r="I10" i="5"/>
  <c r="G10" i="5"/>
  <c r="G9" i="5" s="1"/>
  <c r="G64" i="5" s="1"/>
  <c r="E10" i="5"/>
  <c r="E9" i="5" s="1"/>
  <c r="E64" i="5" s="1"/>
  <c r="E61" i="8" l="1"/>
  <c r="K29" i="8"/>
  <c r="K25" i="8"/>
  <c r="L25" i="8" s="1"/>
  <c r="K24" i="8"/>
  <c r="L24" i="8" s="1"/>
  <c r="K56" i="7"/>
  <c r="I9" i="7"/>
  <c r="I62" i="7" s="1"/>
  <c r="H9" i="7"/>
  <c r="H62" i="7" s="1"/>
  <c r="K40" i="7"/>
  <c r="J24" i="7"/>
  <c r="J11" i="7"/>
  <c r="J10" i="7" s="1"/>
  <c r="J9" i="7" s="1"/>
  <c r="J62" i="7" s="1"/>
  <c r="C9" i="7"/>
  <c r="D62" i="7"/>
  <c r="E9" i="7"/>
  <c r="E62" i="7" s="1"/>
  <c r="K25" i="6"/>
  <c r="J19" i="6"/>
  <c r="J8" i="6" s="1"/>
  <c r="J30" i="6" s="1"/>
  <c r="E19" i="6"/>
  <c r="D19" i="6"/>
  <c r="D8" i="6"/>
  <c r="D30" i="6" s="1"/>
  <c r="E8" i="6"/>
  <c r="E30" i="6" s="1"/>
  <c r="K55" i="5"/>
  <c r="K46" i="5"/>
  <c r="J17" i="5"/>
  <c r="J16" i="5" s="1"/>
  <c r="I9" i="5"/>
  <c r="I64" i="5" s="1"/>
  <c r="J10" i="5"/>
  <c r="J9" i="5" s="1"/>
  <c r="J64" i="5" s="1"/>
  <c r="D10" i="5"/>
  <c r="D9" i="5" s="1"/>
  <c r="D64" i="5" s="1"/>
  <c r="F66" i="8"/>
  <c r="K60" i="8"/>
  <c r="L60" i="8"/>
  <c r="L59" i="8"/>
  <c r="K59" i="8"/>
  <c r="K31" i="8"/>
  <c r="J28" i="8"/>
  <c r="K28" i="8" s="1"/>
  <c r="L28" i="8" s="1"/>
  <c r="C63" i="8"/>
  <c r="K27" i="8"/>
  <c r="L27" i="8" s="1"/>
  <c r="J26" i="8"/>
  <c r="K26" i="8" s="1"/>
  <c r="L26" i="8" s="1"/>
  <c r="D58" i="8"/>
  <c r="J23" i="8"/>
  <c r="J21" i="8"/>
  <c r="C56" i="8"/>
  <c r="J19" i="8"/>
  <c r="K19" i="8" s="1"/>
  <c r="L19" i="8" s="1"/>
  <c r="C54" i="8"/>
  <c r="F54" i="8" s="1"/>
  <c r="E53" i="8"/>
  <c r="E52" i="8" s="1"/>
  <c r="E51" i="8" s="1"/>
  <c r="E50" i="8" s="1"/>
  <c r="E49" i="8" s="1"/>
  <c r="E43" i="8" s="1"/>
  <c r="E65" i="8" s="1"/>
  <c r="E67" i="8" s="1"/>
  <c r="I17" i="8"/>
  <c r="I16" i="8" s="1"/>
  <c r="I15" i="8" s="1"/>
  <c r="I14" i="8" s="1"/>
  <c r="I8" i="8" s="1"/>
  <c r="I30" i="8" s="1"/>
  <c r="I32" i="8" s="1"/>
  <c r="J18" i="8"/>
  <c r="C53" i="8"/>
  <c r="C48" i="8"/>
  <c r="C47" i="8" s="1"/>
  <c r="C46" i="8" s="1"/>
  <c r="C45" i="8" s="1"/>
  <c r="C44" i="8" s="1"/>
  <c r="J13" i="8"/>
  <c r="F30" i="8"/>
  <c r="F32" i="8" s="1"/>
  <c r="C32" i="8"/>
  <c r="F60" i="7"/>
  <c r="K60" i="7" s="1"/>
  <c r="C58" i="7"/>
  <c r="C57" i="7" s="1"/>
  <c r="K59" i="7"/>
  <c r="F58" i="7"/>
  <c r="K58" i="7" s="1"/>
  <c r="K55" i="7"/>
  <c r="L55" i="7"/>
  <c r="K54" i="7"/>
  <c r="L54" i="7"/>
  <c r="K53" i="7"/>
  <c r="L53" i="7"/>
  <c r="K52" i="7"/>
  <c r="L52" i="7"/>
  <c r="K51" i="7"/>
  <c r="L51" i="7"/>
  <c r="F50" i="7"/>
  <c r="K47" i="7"/>
  <c r="F46" i="7"/>
  <c r="K42" i="7"/>
  <c r="L42" i="7"/>
  <c r="F41" i="7"/>
  <c r="K39" i="7"/>
  <c r="L39" i="7"/>
  <c r="F38" i="7"/>
  <c r="K36" i="7"/>
  <c r="L36" i="7"/>
  <c r="F35" i="7"/>
  <c r="F25" i="7"/>
  <c r="K26" i="7"/>
  <c r="K23" i="7"/>
  <c r="L23" i="7"/>
  <c r="K22" i="7"/>
  <c r="L22" i="7"/>
  <c r="L21" i="7"/>
  <c r="K21" i="7"/>
  <c r="F19" i="7"/>
  <c r="K20" i="7"/>
  <c r="L20" i="7"/>
  <c r="K17" i="7"/>
  <c r="F16" i="7"/>
  <c r="L17" i="7"/>
  <c r="K14" i="7"/>
  <c r="L14" i="7"/>
  <c r="K13" i="7"/>
  <c r="L13" i="7"/>
  <c r="F12" i="7"/>
  <c r="L29" i="6"/>
  <c r="K29" i="6"/>
  <c r="L28" i="6"/>
  <c r="F27" i="6"/>
  <c r="K28" i="6"/>
  <c r="F24" i="6"/>
  <c r="C22" i="6"/>
  <c r="C19" i="6" s="1"/>
  <c r="C8" i="6" s="1"/>
  <c r="C30" i="6" s="1"/>
  <c r="F22" i="6"/>
  <c r="L23" i="6"/>
  <c r="K23" i="6"/>
  <c r="K21" i="6"/>
  <c r="L21" i="6"/>
  <c r="F20" i="6"/>
  <c r="K18" i="6"/>
  <c r="L18" i="6"/>
  <c r="K16" i="6"/>
  <c r="L16" i="6"/>
  <c r="K15" i="6"/>
  <c r="L15" i="6"/>
  <c r="K14" i="6"/>
  <c r="L14" i="6"/>
  <c r="K13" i="6"/>
  <c r="L13" i="6"/>
  <c r="F12" i="6"/>
  <c r="K11" i="6"/>
  <c r="L11" i="6"/>
  <c r="F10" i="6"/>
  <c r="K63" i="5"/>
  <c r="L63" i="5"/>
  <c r="K62" i="5"/>
  <c r="L62" i="5"/>
  <c r="K61" i="5"/>
  <c r="L61" i="5"/>
  <c r="K60" i="5"/>
  <c r="L60" i="5"/>
  <c r="K59" i="5"/>
  <c r="F58" i="5"/>
  <c r="K54" i="5"/>
  <c r="L54" i="5"/>
  <c r="L53" i="5"/>
  <c r="K53" i="5"/>
  <c r="F52" i="5"/>
  <c r="L51" i="5"/>
  <c r="F50" i="5"/>
  <c r="K51" i="5"/>
  <c r="L48" i="5"/>
  <c r="K48" i="5"/>
  <c r="L47" i="5"/>
  <c r="K47" i="5"/>
  <c r="L45" i="5"/>
  <c r="F44" i="5"/>
  <c r="K45" i="5"/>
  <c r="L43" i="5"/>
  <c r="K43" i="5"/>
  <c r="L42" i="5"/>
  <c r="K42" i="5"/>
  <c r="K41" i="5"/>
  <c r="L41" i="5"/>
  <c r="K40" i="5"/>
  <c r="L40" i="5"/>
  <c r="K39" i="5"/>
  <c r="L39" i="5"/>
  <c r="F38" i="5"/>
  <c r="K37" i="5"/>
  <c r="L37" i="5"/>
  <c r="K36" i="5"/>
  <c r="L36" i="5"/>
  <c r="L35" i="5"/>
  <c r="K35" i="5"/>
  <c r="K34" i="5"/>
  <c r="L34" i="5"/>
  <c r="K33" i="5"/>
  <c r="L33" i="5"/>
  <c r="K32" i="5"/>
  <c r="L32" i="5"/>
  <c r="L31" i="5"/>
  <c r="K31" i="5"/>
  <c r="C29" i="5"/>
  <c r="C26" i="5" s="1"/>
  <c r="C10" i="5" s="1"/>
  <c r="C9" i="5" s="1"/>
  <c r="C64" i="5" s="1"/>
  <c r="F30" i="5"/>
  <c r="L28" i="5"/>
  <c r="F27" i="5"/>
  <c r="K28" i="5"/>
  <c r="L25" i="5"/>
  <c r="K25" i="5"/>
  <c r="K24" i="5"/>
  <c r="L24" i="5"/>
  <c r="K23" i="5"/>
  <c r="L23" i="5"/>
  <c r="L22" i="5"/>
  <c r="K22" i="5"/>
  <c r="K21" i="5"/>
  <c r="L21" i="5"/>
  <c r="L20" i="5"/>
  <c r="K20" i="5"/>
  <c r="K19" i="5"/>
  <c r="L19" i="5"/>
  <c r="K18" i="5"/>
  <c r="L18" i="5"/>
  <c r="F17" i="5"/>
  <c r="K15" i="5"/>
  <c r="L15" i="5"/>
  <c r="K14" i="5"/>
  <c r="L14" i="5"/>
  <c r="K13" i="5"/>
  <c r="L13" i="5"/>
  <c r="K12" i="5"/>
  <c r="L12" i="5"/>
  <c r="F11" i="5"/>
  <c r="F64" i="8"/>
  <c r="K64" i="8" s="1"/>
  <c r="K66" i="8" l="1"/>
  <c r="F63" i="8"/>
  <c r="C62" i="8"/>
  <c r="F58" i="8"/>
  <c r="D57" i="8"/>
  <c r="D49" i="8" s="1"/>
  <c r="D43" i="8" s="1"/>
  <c r="D65" i="8" s="1"/>
  <c r="D67" i="8" s="1"/>
  <c r="K23" i="8"/>
  <c r="L23" i="8" s="1"/>
  <c r="J22" i="8"/>
  <c r="K22" i="8" s="1"/>
  <c r="L22" i="8" s="1"/>
  <c r="J20" i="8"/>
  <c r="K20" i="8" s="1"/>
  <c r="L20" i="8" s="1"/>
  <c r="K21" i="8"/>
  <c r="L21" i="8" s="1"/>
  <c r="F56" i="8"/>
  <c r="C55" i="8"/>
  <c r="L54" i="8"/>
  <c r="K54" i="8"/>
  <c r="K18" i="8"/>
  <c r="L18" i="8" s="1"/>
  <c r="J17" i="8"/>
  <c r="F53" i="8"/>
  <c r="C52" i="8"/>
  <c r="C51" i="8" s="1"/>
  <c r="C50" i="8" s="1"/>
  <c r="C49" i="8" s="1"/>
  <c r="F48" i="8"/>
  <c r="J12" i="8"/>
  <c r="K13" i="8"/>
  <c r="L13" i="8" s="1"/>
  <c r="F57" i="7"/>
  <c r="C62" i="7"/>
  <c r="K50" i="7"/>
  <c r="L50" i="7"/>
  <c r="K46" i="7"/>
  <c r="F45" i="7"/>
  <c r="K41" i="7"/>
  <c r="L41" i="7"/>
  <c r="K38" i="7"/>
  <c r="L38" i="7"/>
  <c r="K35" i="7"/>
  <c r="L35" i="7"/>
  <c r="F34" i="7"/>
  <c r="F24" i="7"/>
  <c r="K24" i="7" s="1"/>
  <c r="K25" i="7"/>
  <c r="K19" i="7"/>
  <c r="L19" i="7"/>
  <c r="F15" i="7"/>
  <c r="K16" i="7"/>
  <c r="L16" i="7"/>
  <c r="F11" i="7"/>
  <c r="L12" i="7"/>
  <c r="K12" i="7"/>
  <c r="F26" i="6"/>
  <c r="L27" i="6"/>
  <c r="K27" i="6"/>
  <c r="L24" i="6"/>
  <c r="K24" i="6"/>
  <c r="K22" i="6"/>
  <c r="L22" i="6"/>
  <c r="K20" i="6"/>
  <c r="L20" i="6"/>
  <c r="F19" i="6"/>
  <c r="K12" i="6"/>
  <c r="L12" i="6"/>
  <c r="F9" i="6"/>
  <c r="L10" i="6"/>
  <c r="K10" i="6"/>
  <c r="K58" i="5"/>
  <c r="L58" i="5"/>
  <c r="F57" i="5"/>
  <c r="K52" i="5"/>
  <c r="L52" i="5"/>
  <c r="K50" i="5"/>
  <c r="F49" i="5"/>
  <c r="L50" i="5"/>
  <c r="K44" i="5"/>
  <c r="L44" i="5"/>
  <c r="K38" i="5"/>
  <c r="L38" i="5"/>
  <c r="K30" i="5"/>
  <c r="F29" i="5"/>
  <c r="F26" i="5" s="1"/>
  <c r="L30" i="5"/>
  <c r="L27" i="5"/>
  <c r="K27" i="5"/>
  <c r="K17" i="5"/>
  <c r="L17" i="5"/>
  <c r="F16" i="5"/>
  <c r="K11" i="5"/>
  <c r="L11" i="5"/>
  <c r="F10" i="5" l="1"/>
  <c r="K63" i="8"/>
  <c r="L63" i="8"/>
  <c r="F62" i="8"/>
  <c r="C61" i="8"/>
  <c r="C43" i="8" s="1"/>
  <c r="C65" i="8" s="1"/>
  <c r="C67" i="8" s="1"/>
  <c r="F57" i="8"/>
  <c r="K58" i="8"/>
  <c r="L58" i="8"/>
  <c r="K56" i="8"/>
  <c r="L56" i="8"/>
  <c r="F55" i="8"/>
  <c r="K17" i="8"/>
  <c r="L17" i="8" s="1"/>
  <c r="J16" i="8"/>
  <c r="K53" i="8"/>
  <c r="F52" i="8"/>
  <c r="L48" i="8"/>
  <c r="K48" i="8"/>
  <c r="F47" i="8"/>
  <c r="K12" i="8"/>
  <c r="L12" i="8" s="1"/>
  <c r="J11" i="8"/>
  <c r="K57" i="7"/>
  <c r="K45" i="7"/>
  <c r="L45" i="7"/>
  <c r="F44" i="7"/>
  <c r="K34" i="7"/>
  <c r="L34" i="7"/>
  <c r="F33" i="7"/>
  <c r="K15" i="7"/>
  <c r="L15" i="7"/>
  <c r="L11" i="7"/>
  <c r="K11" i="7"/>
  <c r="F10" i="7"/>
  <c r="K26" i="6"/>
  <c r="L26" i="6"/>
  <c r="K19" i="6"/>
  <c r="L19" i="6"/>
  <c r="K9" i="6"/>
  <c r="L9" i="6"/>
  <c r="F8" i="6"/>
  <c r="K57" i="5"/>
  <c r="F56" i="5"/>
  <c r="L57" i="5"/>
  <c r="L49" i="5"/>
  <c r="K49" i="5"/>
  <c r="L29" i="5"/>
  <c r="K29" i="5"/>
  <c r="K26" i="5"/>
  <c r="L26" i="5"/>
  <c r="K16" i="5"/>
  <c r="L16" i="5"/>
  <c r="K10" i="5" l="1"/>
  <c r="L10" i="5"/>
  <c r="F9" i="5"/>
  <c r="K62" i="8"/>
  <c r="L62" i="8"/>
  <c r="F61" i="8"/>
  <c r="L57" i="8"/>
  <c r="K57" i="8"/>
  <c r="K55" i="8"/>
  <c r="L55" i="8"/>
  <c r="K16" i="8"/>
  <c r="L16" i="8" s="1"/>
  <c r="J15" i="8"/>
  <c r="K52" i="8"/>
  <c r="F51" i="8"/>
  <c r="L47" i="8"/>
  <c r="F46" i="8"/>
  <c r="K47" i="8"/>
  <c r="K11" i="8"/>
  <c r="L11" i="8" s="1"/>
  <c r="J10" i="8"/>
  <c r="K44" i="7"/>
  <c r="L44" i="7"/>
  <c r="K33" i="7"/>
  <c r="L33" i="7"/>
  <c r="F32" i="7"/>
  <c r="F9" i="7" s="1"/>
  <c r="K10" i="7"/>
  <c r="L10" i="7"/>
  <c r="L8" i="6"/>
  <c r="K8" i="6"/>
  <c r="F30" i="6"/>
  <c r="L56" i="5"/>
  <c r="K56" i="5"/>
  <c r="K9" i="5" l="1"/>
  <c r="L9" i="5"/>
  <c r="F64" i="5"/>
  <c r="L61" i="8"/>
  <c r="K61" i="8"/>
  <c r="K15" i="8"/>
  <c r="L15" i="8" s="1"/>
  <c r="J14" i="8"/>
  <c r="K14" i="8" s="1"/>
  <c r="L14" i="8" s="1"/>
  <c r="K51" i="8"/>
  <c r="F50" i="8"/>
  <c r="L51" i="8"/>
  <c r="K46" i="8"/>
  <c r="F45" i="8"/>
  <c r="L46" i="8"/>
  <c r="J9" i="8"/>
  <c r="K10" i="8"/>
  <c r="L10" i="8" s="1"/>
  <c r="K32" i="7"/>
  <c r="L32" i="7"/>
  <c r="F62" i="7"/>
  <c r="L9" i="7"/>
  <c r="K9" i="7"/>
  <c r="L30" i="6"/>
  <c r="K30" i="6"/>
  <c r="L64" i="5" l="1"/>
  <c r="K64" i="5"/>
  <c r="L50" i="8"/>
  <c r="K50" i="8"/>
  <c r="F49" i="8"/>
  <c r="F44" i="8"/>
  <c r="L45" i="8"/>
  <c r="K45" i="8"/>
  <c r="K9" i="8"/>
  <c r="L9" i="8" s="1"/>
  <c r="J8" i="8"/>
  <c r="L62" i="7"/>
  <c r="K62" i="7"/>
  <c r="L49" i="8" l="1"/>
  <c r="K49" i="8"/>
  <c r="K44" i="8"/>
  <c r="L44" i="8"/>
  <c r="F43" i="8"/>
  <c r="K8" i="8"/>
  <c r="L8" i="8" s="1"/>
  <c r="J30" i="8"/>
  <c r="L43" i="8" l="1"/>
  <c r="K43" i="8"/>
  <c r="F65" i="8"/>
  <c r="J32" i="8"/>
  <c r="K32" i="8" s="1"/>
  <c r="L32" i="8" s="1"/>
  <c r="K30" i="8"/>
  <c r="L30" i="8" s="1"/>
  <c r="F67" i="8" l="1"/>
  <c r="L65" i="8"/>
  <c r="K65" i="8"/>
  <c r="L67" i="8" l="1"/>
  <c r="K67" i="8"/>
</calcChain>
</file>

<file path=xl/sharedStrings.xml><?xml version="1.0" encoding="utf-8"?>
<sst xmlns="http://schemas.openxmlformats.org/spreadsheetml/2006/main" count="411" uniqueCount="153">
  <si>
    <t>I</t>
  </si>
  <si>
    <t xml:space="preserve"> CUADRO No.2</t>
  </si>
  <si>
    <t>INGRESOS FISCALES COMPARADOS POR PARTIDAS, DIRECCION GENERAL DE IMPUESTOS INTERNOS</t>
  </si>
  <si>
    <t xml:space="preserve">(En millones RD$) </t>
  </si>
  <si>
    <t>PARTIDAS</t>
  </si>
  <si>
    <t>RECAUDADO 2026</t>
  </si>
  <si>
    <t>PRESUPUESTO 2026</t>
  </si>
  <si>
    <t>DIFERENCIA</t>
  </si>
  <si>
    <t xml:space="preserve">% ALCANZADO </t>
  </si>
  <si>
    <t>ENERO</t>
  </si>
  <si>
    <t>FEBRERO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</si>
  <si>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</si>
  <si>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</si>
  <si>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</si>
  <si>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</si>
  <si>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</si>
  <si>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</si>
  <si>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</si>
  <si>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</si>
  <si>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</si>
  <si>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</si>
  <si>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</si>
  <si>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</si>
  <si>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</si>
  <si>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</si>
  <si>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</si>
  <si>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</si>
  <si>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</si>
  <si>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</si>
  <si>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</si>
  <si>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</si>
  <si>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</si>
  <si>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</si>
  <si>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</si>
  <si>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</si>
  <si>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</si>
  <si>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</si>
  <si>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</si>
  <si>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</si>
  <si>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</si>
  <si>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</si>
  <si>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</si>
  <si>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</si>
  <si>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</si>
  <si>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</si>
  <si>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</si>
  <si>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</si>
  <si>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</si>
  <si>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</si>
  <si>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</si>
  <si>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</si>
  <si>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</si>
  <si>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</si>
  <si>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</si>
  <si>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</si>
  <si>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</si>
  <si>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</si>
  <si>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</si>
  <si>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</si>
  <si>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</si>
  <si>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</si>
  <si>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</si>
  <si>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</si>
  <si>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</si>
  <si>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</si>
  <si>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</si>
  <si>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</si>
  <si>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</si>
  <si>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</si>
  <si>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>INGRESOS FISCALES COMPARADOS POR PARTIDAS, DIRECCION GENERAL DE ADUANAS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</si>
  <si>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</si>
  <si>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</si>
  <si>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</si>
  <si>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</si>
  <si>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</si>
  <si>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</si>
  <si>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</si>
  <si>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</si>
  <si>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</si>
  <si>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</si>
  <si>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</si>
  <si>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</si>
  <si>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</si>
  <si>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</si>
  <si>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 xml:space="preserve"> INGRESOS FISCALES COMPARADOS  POR PARTIDAS, TESORERÍA NACIONAL</t>
  </si>
  <si>
    <t xml:space="preserve">(En millones de RD$) </t>
  </si>
  <si>
    <t>RECAUDADO2026</t>
  </si>
  <si>
    <t>%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</si>
  <si>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</si>
  <si>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</si>
  <si>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</si>
  <si>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</si>
  <si>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</si>
  <si>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</si>
  <si>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</si>
  <si>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>- Contribución Social</t>
  </si>
  <si>
    <t>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</si>
  <si>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</si>
  <si>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</si>
  <si>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</si>
  <si>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</si>
  <si>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</si>
  <si>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</si>
  <si>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</si>
  <si>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</si>
  <si>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</si>
  <si>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</si>
  <si>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</si>
  <si>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</si>
  <si>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</si>
  <si>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</si>
  <si>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</si>
  <si>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</si>
  <si>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</si>
  <si>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</si>
  <si>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 Dividendos termoeléctrica punta catalina</t>
  </si>
  <si>
    <t xml:space="preserve">- Otros Dividendos </t>
  </si>
  <si>
    <t xml:space="preserve">- Intereses </t>
  </si>
  <si>
    <t>- Intereses por Colocación de Inversiones Financieras</t>
  </si>
  <si>
    <t>- 2124 Fondo de Estabilización y Compensación de los Precios de los Combustibles (FECOPECO)</t>
  </si>
  <si>
    <t>- 2156-Fondo Especial de Bienes Decomisados y Extinguidos (FEBIDE) (LEY NO.60-23)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</si>
  <si>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</si>
  <si>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</si>
  <si>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</si>
  <si>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</si>
  <si>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</si>
  <si>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</si>
  <si>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</si>
  <si>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</si>
  <si>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</si>
  <si>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(1) Cifras sujetas a rectificación.  Incluye los dólares convertidos a la tasa oficial.  </t>
  </si>
  <si>
    <t xml:space="preserve"> Incremento de disponibilidades (devolución de recursos a la CUT años anteriores)</t>
  </si>
  <si>
    <t>Recursos de Captación Directa de la Procuradoria General de la República ( multas de tránsito)</t>
  </si>
  <si>
    <t xml:space="preserve">- Otros registros contratos y cobros </t>
  </si>
  <si>
    <t>- Recursos de Captación Directa por Prestación de Servicios (MIVHED), Ley No.160-21</t>
  </si>
  <si>
    <t xml:space="preserve"> - Recursos de Captación Directa para el Fomento y Desarrollo del Gas Natural en el Parque vehicular</t>
  </si>
  <si>
    <t>- Ingresos de las Inst. Centralizadas en Servicios en la CUT</t>
  </si>
  <si>
    <t>- Ingresos de las Inst. Centralizadas en mercancías en la CUT</t>
  </si>
  <si>
    <t>- Recursos de captación directa del programa PROMESE CAL ( D. No. 308-97)</t>
  </si>
  <si>
    <t>- Recursos de Captación Directa del Ministerio de Interior y Policia</t>
  </si>
  <si>
    <t>Diferencia</t>
  </si>
  <si>
    <t>VARIACION</t>
  </si>
  <si>
    <t>(En millones de RD$)</t>
  </si>
  <si>
    <t xml:space="preserve"> INGRESOS FISCALES COMPARADOS  POR PARTIDAS, RECAUDACIONES DIRECTAS DE LAS INSTITUCIONES CENTRALIZADAS EN LA CUT</t>
  </si>
  <si>
    <t>- Recursos de Captación Directa de la Procuradoria General de la República ( multas de tránsito)</t>
  </si>
  <si>
    <t>Abs.</t>
  </si>
  <si>
    <t>ENERO-MARZO 2026/PRESUPUESTO 2026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</si>
  <si>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</si>
  <si>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</si>
  <si>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>ENERO - MARZO 2026/PRESUPUESTO 2026</t>
  </si>
  <si>
    <t>ENERO-MARZO 2025/2026</t>
  </si>
  <si>
    <t>CUADRO No.3</t>
  </si>
  <si>
    <t xml:space="preserve"> CUADRO No.1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</si>
</sst>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8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2"/>
      <name val="Arial"/>
      <family val="2"/>
    </font>
    <font>
      <b/>
      <i/>
      <sz val="11"/>
      <color indexed="8"/>
      <name val="Gotham"/>
    </font>
    <font>
      <b/>
      <sz val="11"/>
      <color indexed="8"/>
      <name val="Gotham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  <font>
      <sz val="7"/>
      <color indexed="8"/>
      <name val="Gotham"/>
    </font>
    <font>
      <sz val="7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  <xf numFmtId="0" fontId="35" fillId="0" borderId="0"/>
  </cellStyleXfs>
  <cellXfs count="250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8" fillId="0" borderId="6" xfId="2" applyFont="1" applyBorder="1" applyAlignment="1">
      <alignment horizontal="left" vertical="center"/>
    </xf>
    <xf numFmtId="165" fontId="8" fillId="0" borderId="7" xfId="3" applyNumberFormat="1" applyFont="1" applyBorder="1"/>
    <xf numFmtId="165" fontId="8" fillId="0" borderId="7" xfId="1" applyNumberFormat="1" applyFont="1" applyFill="1" applyBorder="1"/>
    <xf numFmtId="165" fontId="8" fillId="0" borderId="7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8" xfId="4" applyFont="1" applyBorder="1"/>
    <xf numFmtId="165" fontId="8" fillId="0" borderId="8" xfId="4" applyNumberFormat="1" applyFont="1" applyBorder="1"/>
    <xf numFmtId="165" fontId="8" fillId="0" borderId="8" xfId="1" applyNumberFormat="1" applyFont="1" applyFill="1" applyBorder="1" applyProtection="1"/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8" xfId="1" applyNumberFormat="1" applyFont="1" applyFill="1" applyBorder="1" applyAlignment="1" applyProtection="1">
      <alignment horizontal="right" indent="1"/>
    </xf>
    <xf numFmtId="165" fontId="8" fillId="0" borderId="9" xfId="4" applyNumberFormat="1" applyFont="1" applyBorder="1"/>
    <xf numFmtId="165" fontId="8" fillId="0" borderId="8" xfId="1" applyNumberFormat="1" applyFont="1" applyFill="1" applyBorder="1" applyAlignment="1" applyProtection="1"/>
    <xf numFmtId="166" fontId="1" fillId="0" borderId="0" xfId="1" applyNumberFormat="1"/>
    <xf numFmtId="49" fontId="10" fillId="0" borderId="8" xfId="5" applyNumberFormat="1" applyFont="1" applyBorder="1" applyAlignment="1">
      <alignment horizontal="left" indent="1"/>
    </xf>
    <xf numFmtId="165" fontId="10" fillId="0" borderId="8" xfId="4" applyNumberFormat="1" applyFont="1" applyBorder="1"/>
    <xf numFmtId="165" fontId="10" fillId="0" borderId="9" xfId="4" applyNumberFormat="1" applyFont="1" applyBorder="1"/>
    <xf numFmtId="165" fontId="10" fillId="0" borderId="8" xfId="1" applyNumberFormat="1" applyFont="1" applyFill="1" applyBorder="1" applyAlignment="1" applyProtection="1"/>
    <xf numFmtId="165" fontId="10" fillId="0" borderId="9" xfId="1" applyNumberFormat="1" applyFont="1" applyFill="1" applyBorder="1" applyAlignment="1" applyProtection="1">
      <alignment horizontal="right" indent="1"/>
    </xf>
    <xf numFmtId="165" fontId="10" fillId="0" borderId="8" xfId="1" applyNumberFormat="1" applyFont="1" applyFill="1" applyBorder="1" applyAlignment="1" applyProtection="1">
      <alignment horizontal="right" indent="1"/>
    </xf>
    <xf numFmtId="49" fontId="8" fillId="0" borderId="8" xfId="4" applyNumberFormat="1" applyFont="1" applyBorder="1" applyAlignment="1">
      <alignment horizontal="left" indent="1"/>
    </xf>
    <xf numFmtId="49" fontId="10" fillId="0" borderId="8" xfId="5" applyNumberFormat="1" applyFont="1" applyBorder="1" applyAlignment="1">
      <alignment horizontal="left" indent="2"/>
    </xf>
    <xf numFmtId="165" fontId="10" fillId="0" borderId="8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8" xfId="2" applyNumberFormat="1" applyFont="1" applyBorder="1" applyAlignment="1">
      <alignment horizontal="left" indent="2"/>
    </xf>
    <xf numFmtId="49" fontId="10" fillId="0" borderId="8" xfId="4" applyNumberFormat="1" applyFont="1" applyBorder="1" applyAlignment="1">
      <alignment horizontal="left" indent="2"/>
    </xf>
    <xf numFmtId="0" fontId="8" fillId="0" borderId="8" xfId="4" applyFont="1" applyBorder="1" applyAlignment="1">
      <alignment horizontal="left" indent="1"/>
    </xf>
    <xf numFmtId="49" fontId="10" fillId="0" borderId="8" xfId="6" applyNumberFormat="1" applyFont="1" applyBorder="1" applyAlignment="1">
      <alignment horizontal="left" indent="2"/>
    </xf>
    <xf numFmtId="165" fontId="8" fillId="0" borderId="9" xfId="1" applyNumberFormat="1" applyFont="1" applyFill="1" applyBorder="1" applyProtection="1"/>
    <xf numFmtId="0" fontId="12" fillId="0" borderId="8" xfId="2" applyFont="1" applyBorder="1"/>
    <xf numFmtId="43" fontId="10" fillId="0" borderId="8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8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8" xfId="1" applyFont="1" applyFill="1" applyBorder="1" applyAlignment="1" applyProtection="1">
      <alignment horizontal="right" indent="1"/>
    </xf>
    <xf numFmtId="49" fontId="8" fillId="0" borderId="8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5" xfId="4" applyFont="1" applyFill="1" applyBorder="1" applyAlignment="1">
      <alignment horizontal="left" vertical="center"/>
    </xf>
    <xf numFmtId="165" fontId="7" fillId="2" borderId="5" xfId="4" applyNumberFormat="1" applyFont="1" applyFill="1" applyBorder="1" applyAlignment="1">
      <alignment vertical="center"/>
    </xf>
    <xf numFmtId="165" fontId="7" fillId="2" borderId="5" xfId="1" applyNumberFormat="1" applyFont="1" applyFill="1" applyBorder="1" applyAlignment="1" applyProtection="1">
      <alignment horizontal="right" vertical="center" indent="1"/>
    </xf>
    <xf numFmtId="165" fontId="8" fillId="0" borderId="0" xfId="4" applyNumberFormat="1" applyFont="1" applyAlignment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39" fontId="8" fillId="0" borderId="8" xfId="8" applyFont="1" applyBorder="1"/>
    <xf numFmtId="165" fontId="8" fillId="0" borderId="7" xfId="4" applyNumberFormat="1" applyFont="1" applyBorder="1"/>
    <xf numFmtId="165" fontId="8" fillId="0" borderId="7" xfId="4" applyNumberFormat="1" applyFont="1" applyBorder="1" applyAlignment="1">
      <alignment horizontal="right" indent="1"/>
    </xf>
    <xf numFmtId="165" fontId="8" fillId="0" borderId="9" xfId="4" applyNumberFormat="1" applyFont="1" applyBorder="1" applyAlignment="1">
      <alignment horizontal="right" indent="1"/>
    </xf>
    <xf numFmtId="49" fontId="8" fillId="0" borderId="8" xfId="8" applyNumberFormat="1" applyFont="1" applyBorder="1"/>
    <xf numFmtId="165" fontId="8" fillId="0" borderId="8" xfId="4" applyNumberFormat="1" applyFont="1" applyBorder="1" applyAlignment="1">
      <alignment horizontal="right" indent="1"/>
    </xf>
    <xf numFmtId="49" fontId="8" fillId="0" borderId="8" xfId="8" applyNumberFormat="1" applyFont="1" applyBorder="1" applyAlignment="1">
      <alignment horizontal="left" indent="1"/>
    </xf>
    <xf numFmtId="0" fontId="19" fillId="0" borderId="8" xfId="4" applyFont="1" applyBorder="1" applyAlignment="1">
      <alignment horizontal="left" indent="2"/>
    </xf>
    <xf numFmtId="165" fontId="19" fillId="0" borderId="8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 indent="1"/>
    </xf>
    <xf numFmtId="165" fontId="12" fillId="0" borderId="8" xfId="4" applyNumberFormat="1" applyFont="1" applyBorder="1" applyAlignment="1">
      <alignment horizontal="right"/>
    </xf>
    <xf numFmtId="165" fontId="12" fillId="0" borderId="8" xfId="4" applyNumberFormat="1" applyFont="1" applyBorder="1" applyAlignment="1">
      <alignment horizontal="right" indent="1"/>
    </xf>
    <xf numFmtId="165" fontId="12" fillId="0" borderId="9" xfId="4" applyNumberFormat="1" applyFont="1" applyBorder="1" applyAlignment="1">
      <alignment horizontal="right" indent="1"/>
    </xf>
    <xf numFmtId="49" fontId="10" fillId="0" borderId="8" xfId="8" applyNumberFormat="1" applyFont="1" applyBorder="1" applyAlignment="1">
      <alignment horizontal="left" indent="2"/>
    </xf>
    <xf numFmtId="43" fontId="19" fillId="0" borderId="9" xfId="1" applyFont="1" applyFill="1" applyBorder="1" applyAlignment="1" applyProtection="1">
      <alignment horizontal="right" indent="1"/>
    </xf>
    <xf numFmtId="165" fontId="8" fillId="0" borderId="8" xfId="8" applyNumberFormat="1" applyFont="1" applyBorder="1" applyAlignment="1">
      <alignment horizontal="left" indent="1"/>
    </xf>
    <xf numFmtId="165" fontId="12" fillId="0" borderId="9" xfId="4" applyNumberFormat="1" applyFont="1" applyBorder="1" applyAlignment="1">
      <alignment horizontal="right"/>
    </xf>
    <xf numFmtId="49" fontId="19" fillId="0" borderId="8" xfId="4" applyNumberFormat="1" applyFont="1" applyBorder="1" applyAlignment="1">
      <alignment horizontal="left" indent="2"/>
    </xf>
    <xf numFmtId="49" fontId="12" fillId="0" borderId="8" xfId="4" applyNumberFormat="1" applyFont="1" applyBorder="1" applyAlignment="1">
      <alignment horizontal="left"/>
    </xf>
    <xf numFmtId="39" fontId="8" fillId="0" borderId="8" xfId="8" applyFont="1" applyBorder="1" applyAlignment="1">
      <alignment horizontal="left" indent="1"/>
    </xf>
    <xf numFmtId="39" fontId="10" fillId="0" borderId="8" xfId="8" applyFont="1" applyBorder="1" applyAlignment="1">
      <alignment horizontal="left" indent="2"/>
    </xf>
    <xf numFmtId="165" fontId="7" fillId="2" borderId="5" xfId="4" applyNumberFormat="1" applyFont="1" applyFill="1" applyBorder="1" applyAlignment="1">
      <alignment horizontal="right" vertical="center" indent="1"/>
    </xf>
    <xf numFmtId="165" fontId="7" fillId="2" borderId="10" xfId="4" applyNumberFormat="1" applyFont="1" applyFill="1" applyBorder="1" applyAlignment="1">
      <alignment horizontal="right" vertical="center" indent="1"/>
    </xf>
    <xf numFmtId="165" fontId="23" fillId="0" borderId="0" xfId="2" applyNumberFormat="1" applyFont="1"/>
    <xf numFmtId="43" fontId="19" fillId="0" borderId="0" xfId="1" applyFont="1" applyFill="1" applyBorder="1"/>
    <xf numFmtId="0" fontId="28" fillId="2" borderId="5" xfId="4" applyFont="1" applyFill="1" applyBorder="1" applyAlignment="1">
      <alignment horizontal="center" vertical="center"/>
    </xf>
    <xf numFmtId="43" fontId="1" fillId="3" borderId="0" xfId="1" applyFont="1" applyFill="1"/>
    <xf numFmtId="165" fontId="8" fillId="3" borderId="9" xfId="4" applyNumberFormat="1" applyFont="1" applyFill="1" applyBorder="1"/>
    <xf numFmtId="165" fontId="8" fillId="3" borderId="8" xfId="4" applyNumberFormat="1" applyFont="1" applyFill="1" applyBorder="1"/>
    <xf numFmtId="165" fontId="10" fillId="3" borderId="9" xfId="4" applyNumberFormat="1" applyFont="1" applyFill="1" applyBorder="1"/>
    <xf numFmtId="43" fontId="10" fillId="0" borderId="9" xfId="1" applyFont="1" applyBorder="1"/>
    <xf numFmtId="43" fontId="10" fillId="0" borderId="9" xfId="1" applyFont="1" applyFill="1" applyBorder="1" applyProtection="1"/>
    <xf numFmtId="49" fontId="8" fillId="0" borderId="8" xfId="3" applyNumberFormat="1" applyFont="1" applyBorder="1" applyAlignment="1">
      <alignment horizontal="left"/>
    </xf>
    <xf numFmtId="49" fontId="10" fillId="0" borderId="8" xfId="3" applyNumberFormat="1" applyFont="1" applyBorder="1" applyAlignment="1">
      <alignment horizontal="left" indent="1"/>
    </xf>
    <xf numFmtId="43" fontId="8" fillId="0" borderId="8" xfId="1" applyFont="1" applyBorder="1"/>
    <xf numFmtId="43" fontId="8" fillId="0" borderId="9" xfId="1" applyFont="1" applyBorder="1"/>
    <xf numFmtId="49" fontId="8" fillId="0" borderId="8" xfId="3" applyNumberFormat="1" applyFont="1" applyBorder="1" applyAlignment="1">
      <alignment horizontal="left" indent="1"/>
    </xf>
    <xf numFmtId="49" fontId="10" fillId="3" borderId="8" xfId="4" applyNumberFormat="1" applyFont="1" applyFill="1" applyBorder="1" applyAlignment="1">
      <alignment horizontal="left" indent="2"/>
    </xf>
    <xf numFmtId="165" fontId="10" fillId="3" borderId="8" xfId="4" applyNumberFormat="1" applyFont="1" applyFill="1" applyBorder="1"/>
    <xf numFmtId="43" fontId="10" fillId="3" borderId="9" xfId="1" applyFont="1" applyFill="1" applyBorder="1"/>
    <xf numFmtId="49" fontId="10" fillId="3" borderId="8" xfId="3" applyNumberFormat="1" applyFont="1" applyFill="1" applyBorder="1" applyAlignment="1">
      <alignment horizontal="left" indent="5"/>
    </xf>
    <xf numFmtId="164" fontId="8" fillId="0" borderId="9" xfId="1" applyNumberFormat="1" applyFont="1" applyBorder="1"/>
    <xf numFmtId="164" fontId="10" fillId="0" borderId="9" xfId="1" applyNumberFormat="1" applyFont="1" applyBorder="1"/>
    <xf numFmtId="43" fontId="0" fillId="3" borderId="0" xfId="1" applyFont="1" applyFill="1"/>
    <xf numFmtId="165" fontId="12" fillId="0" borderId="8" xfId="4" applyNumberFormat="1" applyFont="1" applyBorder="1"/>
    <xf numFmtId="165" fontId="29" fillId="0" borderId="8" xfId="4" applyNumberFormat="1" applyFont="1" applyBorder="1"/>
    <xf numFmtId="165" fontId="29" fillId="3" borderId="8" xfId="4" applyNumberFormat="1" applyFont="1" applyFill="1" applyBorder="1"/>
    <xf numFmtId="49" fontId="10" fillId="3" borderId="8" xfId="3" applyNumberFormat="1" applyFont="1" applyFill="1" applyBorder="1" applyAlignment="1">
      <alignment horizontal="left" indent="2"/>
    </xf>
    <xf numFmtId="165" fontId="7" fillId="2" borderId="10" xfId="4" applyNumberFormat="1" applyFont="1" applyFill="1" applyBorder="1" applyAlignment="1">
      <alignment vertical="center"/>
    </xf>
    <xf numFmtId="165" fontId="8" fillId="0" borderId="0" xfId="4" applyNumberFormat="1" applyFont="1"/>
    <xf numFmtId="164" fontId="1" fillId="3" borderId="0" xfId="1" applyNumberFormat="1" applyFont="1" applyFill="1"/>
    <xf numFmtId="164" fontId="19" fillId="0" borderId="0" xfId="1" applyNumberFormat="1" applyFont="1" applyBorder="1"/>
    <xf numFmtId="164" fontId="31" fillId="0" borderId="0" xfId="1" applyNumberFormat="1" applyFont="1" applyFill="1" applyBorder="1"/>
    <xf numFmtId="164" fontId="19" fillId="0" borderId="0" xfId="1" applyNumberFormat="1" applyFont="1"/>
    <xf numFmtId="43" fontId="19" fillId="0" borderId="0" xfId="1" applyFont="1"/>
    <xf numFmtId="164" fontId="10" fillId="3" borderId="0" xfId="1" applyNumberFormat="1" applyFont="1" applyFill="1" applyAlignment="1">
      <alignment vertical="center"/>
    </xf>
    <xf numFmtId="43" fontId="0" fillId="0" borderId="0" xfId="1" applyFont="1"/>
    <xf numFmtId="165" fontId="7" fillId="2" borderId="11" xfId="4" applyNumberFormat="1" applyFont="1" applyFill="1" applyBorder="1" applyAlignment="1">
      <alignment vertical="center"/>
    </xf>
    <xf numFmtId="43" fontId="8" fillId="0" borderId="8" xfId="1" applyFont="1" applyBorder="1" applyAlignment="1">
      <alignment vertical="center"/>
    </xf>
    <xf numFmtId="165" fontId="8" fillId="0" borderId="8" xfId="4" applyNumberFormat="1" applyFont="1" applyBorder="1" applyAlignment="1">
      <alignment vertical="center"/>
    </xf>
    <xf numFmtId="165" fontId="12" fillId="0" borderId="12" xfId="4" applyNumberFormat="1" applyFont="1" applyBorder="1" applyAlignment="1">
      <alignment vertical="center"/>
    </xf>
    <xf numFmtId="165" fontId="7" fillId="2" borderId="12" xfId="4" applyNumberFormat="1" applyFont="1" applyFill="1" applyBorder="1" applyAlignment="1">
      <alignment vertical="center"/>
    </xf>
    <xf numFmtId="165" fontId="19" fillId="0" borderId="8" xfId="4" applyNumberFormat="1" applyFont="1" applyBorder="1"/>
    <xf numFmtId="43" fontId="10" fillId="0" borderId="8" xfId="1" applyFont="1" applyBorder="1"/>
    <xf numFmtId="49" fontId="10" fillId="0" borderId="8" xfId="4" applyNumberFormat="1" applyFont="1" applyBorder="1" applyAlignment="1">
      <alignment horizontal="left" indent="5"/>
    </xf>
    <xf numFmtId="164" fontId="33" fillId="3" borderId="0" xfId="1" applyNumberFormat="1" applyFont="1" applyFill="1" applyAlignment="1">
      <alignment vertical="center"/>
    </xf>
    <xf numFmtId="164" fontId="34" fillId="0" borderId="0" xfId="1" applyNumberFormat="1" applyFont="1"/>
    <xf numFmtId="43" fontId="34" fillId="0" borderId="0" xfId="1" applyFont="1"/>
    <xf numFmtId="164" fontId="0" fillId="3" borderId="0" xfId="1" applyNumberFormat="1" applyFont="1" applyFill="1"/>
    <xf numFmtId="164" fontId="0" fillId="0" borderId="0" xfId="1" applyNumberFormat="1" applyFont="1"/>
    <xf numFmtId="165" fontId="12" fillId="0" borderId="1" xfId="4" applyNumberFormat="1" applyFont="1" applyBorder="1" applyAlignment="1">
      <alignment vertical="center"/>
    </xf>
    <xf numFmtId="165" fontId="7" fillId="2" borderId="15" xfId="4" applyNumberFormat="1" applyFont="1" applyFill="1" applyBorder="1" applyAlignment="1">
      <alignment vertical="center"/>
    </xf>
    <xf numFmtId="164" fontId="8" fillId="0" borderId="8" xfId="1" applyNumberFormat="1" applyFont="1" applyFill="1" applyBorder="1" applyProtection="1"/>
    <xf numFmtId="164" fontId="10" fillId="0" borderId="8" xfId="1" applyNumberFormat="1" applyFont="1" applyFill="1" applyBorder="1"/>
    <xf numFmtId="49" fontId="10" fillId="0" borderId="8" xfId="4" applyNumberFormat="1" applyFont="1" applyBorder="1" applyAlignment="1">
      <alignment horizontal="left" indent="3"/>
    </xf>
    <xf numFmtId="165" fontId="8" fillId="0" borderId="17" xfId="3" applyNumberFormat="1" applyFont="1" applyBorder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 wrapText="1"/>
    </xf>
    <xf numFmtId="164" fontId="7" fillId="2" borderId="4" xfId="1" applyNumberFormat="1" applyFont="1" applyFill="1" applyBorder="1" applyAlignment="1" applyProtection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 wrapText="1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 wrapText="1"/>
    </xf>
    <xf numFmtId="165" fontId="17" fillId="0" borderId="0" xfId="9" applyNumberFormat="1" applyFont="1"/>
    <xf numFmtId="0" fontId="35" fillId="0" borderId="0" xfId="9"/>
    <xf numFmtId="0" fontId="3" fillId="0" borderId="0" xfId="9" applyFont="1" applyAlignment="1">
      <alignment horizontal="center"/>
    </xf>
    <xf numFmtId="0" fontId="1" fillId="0" borderId="0" xfId="9" applyFont="1"/>
    <xf numFmtId="0" fontId="3" fillId="0" borderId="0" xfId="9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2" fillId="0" borderId="8" xfId="9" applyFont="1" applyBorder="1"/>
    <xf numFmtId="0" fontId="25" fillId="0" borderId="0" xfId="9" applyFont="1"/>
    <xf numFmtId="49" fontId="18" fillId="0" borderId="0" xfId="9" applyNumberFormat="1" applyFont="1"/>
    <xf numFmtId="165" fontId="19" fillId="0" borderId="0" xfId="9" applyNumberFormat="1" applyFont="1"/>
    <xf numFmtId="0" fontId="20" fillId="0" borderId="0" xfId="9" applyFont="1"/>
    <xf numFmtId="167" fontId="19" fillId="0" borderId="0" xfId="9" applyNumberFormat="1" applyFont="1"/>
    <xf numFmtId="0" fontId="19" fillId="0" borderId="0" xfId="9" applyFont="1"/>
    <xf numFmtId="0" fontId="20" fillId="0" borderId="0" xfId="9" applyFont="1" applyAlignment="1">
      <alignment horizontal="left" indent="1"/>
    </xf>
    <xf numFmtId="0" fontId="10" fillId="0" borderId="0" xfId="9" applyFont="1"/>
    <xf numFmtId="0" fontId="35" fillId="3" borderId="0" xfId="9" applyFill="1"/>
    <xf numFmtId="0" fontId="26" fillId="0" borderId="0" xfId="9" applyFont="1" applyAlignment="1">
      <alignment horizontal="center"/>
    </xf>
    <xf numFmtId="0" fontId="1" fillId="3" borderId="0" xfId="9" applyFont="1" applyFill="1"/>
    <xf numFmtId="0" fontId="27" fillId="0" borderId="0" xfId="9" applyFont="1"/>
    <xf numFmtId="0" fontId="27" fillId="3" borderId="0" xfId="9" applyFont="1" applyFill="1"/>
    <xf numFmtId="0" fontId="27" fillId="0" borderId="0" xfId="9" applyFont="1" applyAlignment="1">
      <alignment horizontal="center"/>
    </xf>
    <xf numFmtId="0" fontId="25" fillId="3" borderId="0" xfId="9" applyFont="1" applyFill="1"/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12" fillId="0" borderId="7" xfId="9" applyFont="1" applyBorder="1" applyAlignment="1">
      <alignment horizontal="left" vertical="center"/>
    </xf>
    <xf numFmtId="165" fontId="1" fillId="3" borderId="0" xfId="9" applyNumberFormat="1" applyFont="1" applyFill="1"/>
    <xf numFmtId="49" fontId="8" fillId="0" borderId="8" xfId="9" applyNumberFormat="1" applyFont="1" applyBorder="1"/>
    <xf numFmtId="49" fontId="8" fillId="0" borderId="8" xfId="9" applyNumberFormat="1" applyFont="1" applyBorder="1" applyAlignment="1">
      <alignment horizontal="left" indent="1"/>
    </xf>
    <xf numFmtId="0" fontId="10" fillId="0" borderId="8" xfId="9" applyFont="1" applyBorder="1" applyAlignment="1">
      <alignment horizontal="left" indent="2"/>
    </xf>
    <xf numFmtId="0" fontId="10" fillId="3" borderId="8" xfId="9" applyFont="1" applyFill="1" applyBorder="1" applyAlignment="1">
      <alignment horizontal="left" indent="2"/>
    </xf>
    <xf numFmtId="49" fontId="8" fillId="0" borderId="8" xfId="9" applyNumberFormat="1" applyFont="1" applyBorder="1" applyAlignment="1">
      <alignment horizontal="left" indent="2"/>
    </xf>
    <xf numFmtId="165" fontId="10" fillId="0" borderId="8" xfId="9" applyNumberFormat="1" applyFont="1" applyBorder="1" applyAlignment="1">
      <alignment horizontal="left" indent="4"/>
    </xf>
    <xf numFmtId="49" fontId="10" fillId="0" borderId="8" xfId="9" applyNumberFormat="1" applyFont="1" applyBorder="1" applyAlignment="1">
      <alignment horizontal="left" indent="2"/>
    </xf>
    <xf numFmtId="49" fontId="8" fillId="0" borderId="8" xfId="9" applyNumberFormat="1" applyFont="1" applyBorder="1" applyAlignment="1">
      <alignment horizontal="left"/>
    </xf>
    <xf numFmtId="49" fontId="8" fillId="0" borderId="8" xfId="9" applyNumberFormat="1" applyFont="1" applyBorder="1" applyAlignment="1">
      <alignment horizontal="left" indent="3"/>
    </xf>
    <xf numFmtId="49" fontId="10" fillId="3" borderId="8" xfId="9" applyNumberFormat="1" applyFont="1" applyFill="1" applyBorder="1" applyAlignment="1">
      <alignment horizontal="left" indent="4"/>
    </xf>
    <xf numFmtId="49" fontId="8" fillId="3" borderId="8" xfId="9" applyNumberFormat="1" applyFont="1" applyFill="1" applyBorder="1" applyAlignment="1">
      <alignment horizontal="left" indent="3"/>
    </xf>
    <xf numFmtId="49" fontId="8" fillId="3" borderId="8" xfId="9" applyNumberFormat="1" applyFont="1" applyFill="1" applyBorder="1" applyAlignment="1">
      <alignment horizontal="left"/>
    </xf>
    <xf numFmtId="49" fontId="8" fillId="3" borderId="8" xfId="9" applyNumberFormat="1" applyFont="1" applyFill="1" applyBorder="1"/>
    <xf numFmtId="49" fontId="8" fillId="3" borderId="8" xfId="9" applyNumberFormat="1" applyFont="1" applyFill="1" applyBorder="1" applyAlignment="1">
      <alignment horizontal="left" vertical="center" indent="1"/>
    </xf>
    <xf numFmtId="49" fontId="10" fillId="3" borderId="8" xfId="9" applyNumberFormat="1" applyFont="1" applyFill="1" applyBorder="1" applyAlignment="1">
      <alignment horizontal="left" indent="2"/>
    </xf>
    <xf numFmtId="165" fontId="35" fillId="3" borderId="0" xfId="9" applyNumberFormat="1" applyFill="1"/>
    <xf numFmtId="49" fontId="8" fillId="3" borderId="8" xfId="9" applyNumberFormat="1" applyFont="1" applyFill="1" applyBorder="1" applyAlignment="1">
      <alignment horizontal="left" indent="1"/>
    </xf>
    <xf numFmtId="165" fontId="19" fillId="0" borderId="8" xfId="9" applyNumberFormat="1" applyFont="1" applyBorder="1"/>
    <xf numFmtId="165" fontId="12" fillId="0" borderId="8" xfId="9" applyNumberFormat="1" applyFont="1" applyBorder="1"/>
    <xf numFmtId="49" fontId="29" fillId="3" borderId="8" xfId="9" applyNumberFormat="1" applyFont="1" applyFill="1" applyBorder="1" applyAlignment="1">
      <alignment horizontal="left" indent="1"/>
    </xf>
    <xf numFmtId="49" fontId="10" fillId="0" borderId="8" xfId="9" applyNumberFormat="1" applyFont="1" applyBorder="1" applyAlignment="1">
      <alignment horizontal="left" indent="1"/>
    </xf>
    <xf numFmtId="49" fontId="7" fillId="2" borderId="5" xfId="9" applyNumberFormat="1" applyFont="1" applyFill="1" applyBorder="1" applyAlignment="1">
      <alignment horizontal="left" vertical="center"/>
    </xf>
    <xf numFmtId="168" fontId="1" fillId="3" borderId="0" xfId="9" applyNumberFormat="1" applyFont="1" applyFill="1"/>
    <xf numFmtId="165" fontId="10" fillId="0" borderId="0" xfId="9" applyNumberFormat="1" applyFont="1"/>
    <xf numFmtId="165" fontId="20" fillId="3" borderId="0" xfId="9" applyNumberFormat="1" applyFont="1" applyFill="1"/>
    <xf numFmtId="165" fontId="10" fillId="3" borderId="0" xfId="9" applyNumberFormat="1" applyFont="1" applyFill="1"/>
    <xf numFmtId="0" fontId="19" fillId="0" borderId="0" xfId="9" applyFont="1" applyAlignment="1">
      <alignment horizontal="center"/>
    </xf>
    <xf numFmtId="165" fontId="32" fillId="0" borderId="0" xfId="9" applyNumberFormat="1" applyFont="1"/>
    <xf numFmtId="165" fontId="32" fillId="3" borderId="0" xfId="9" applyNumberFormat="1" applyFont="1" applyFill="1"/>
    <xf numFmtId="165" fontId="12" fillId="0" borderId="0" xfId="9" applyNumberFormat="1" applyFont="1"/>
    <xf numFmtId="165" fontId="19" fillId="3" borderId="0" xfId="9" applyNumberFormat="1" applyFont="1" applyFill="1"/>
    <xf numFmtId="43" fontId="19" fillId="0" borderId="0" xfId="9" applyNumberFormat="1" applyFont="1"/>
    <xf numFmtId="0" fontId="19" fillId="3" borderId="0" xfId="9" applyFont="1" applyFill="1"/>
    <xf numFmtId="168" fontId="19" fillId="0" borderId="0" xfId="9" applyNumberFormat="1" applyFont="1"/>
    <xf numFmtId="0" fontId="4" fillId="0" borderId="0" xfId="9" applyFont="1"/>
    <xf numFmtId="0" fontId="4" fillId="3" borderId="0" xfId="9" applyFont="1" applyFill="1"/>
    <xf numFmtId="0" fontId="7" fillId="2" borderId="15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/>
    </xf>
    <xf numFmtId="0" fontId="8" fillId="0" borderId="7" xfId="9" applyFont="1" applyBorder="1" applyAlignment="1">
      <alignment horizontal="left" vertical="center"/>
    </xf>
    <xf numFmtId="165" fontId="35" fillId="0" borderId="0" xfId="9" applyNumberFormat="1"/>
    <xf numFmtId="0" fontId="11" fillId="0" borderId="0" xfId="9" applyFont="1"/>
    <xf numFmtId="49" fontId="12" fillId="0" borderId="8" xfId="9" applyNumberFormat="1" applyFont="1" applyBorder="1" applyAlignment="1">
      <alignment horizontal="left" indent="3"/>
    </xf>
    <xf numFmtId="49" fontId="10" fillId="0" borderId="8" xfId="9" applyNumberFormat="1" applyFont="1" applyBorder="1" applyAlignment="1">
      <alignment horizontal="left" indent="3"/>
    </xf>
    <xf numFmtId="49" fontId="7" fillId="2" borderId="2" xfId="9" applyNumberFormat="1" applyFont="1" applyFill="1" applyBorder="1" applyAlignment="1">
      <alignment vertical="center"/>
    </xf>
    <xf numFmtId="49" fontId="8" fillId="0" borderId="8" xfId="9" applyNumberFormat="1" applyFont="1" applyBorder="1" applyAlignment="1">
      <alignment horizontal="left" vertical="center" wrapText="1"/>
    </xf>
    <xf numFmtId="49" fontId="7" fillId="2" borderId="16" xfId="9" applyNumberFormat="1" applyFont="1" applyFill="1" applyBorder="1" applyAlignment="1">
      <alignment vertical="center"/>
    </xf>
    <xf numFmtId="165" fontId="10" fillId="0" borderId="0" xfId="9" applyNumberFormat="1" applyFont="1" applyAlignment="1">
      <alignment vertical="center"/>
    </xf>
    <xf numFmtId="165" fontId="10" fillId="3" borderId="0" xfId="9" applyNumberFormat="1" applyFont="1" applyFill="1" applyAlignment="1">
      <alignment vertical="center"/>
    </xf>
    <xf numFmtId="165" fontId="33" fillId="3" borderId="0" xfId="9" applyNumberFormat="1" applyFont="1" applyFill="1" applyAlignment="1">
      <alignment vertical="center"/>
    </xf>
    <xf numFmtId="164" fontId="31" fillId="3" borderId="0" xfId="9" applyNumberFormat="1" applyFont="1" applyFill="1"/>
    <xf numFmtId="165" fontId="33" fillId="0" borderId="0" xfId="9" applyNumberFormat="1" applyFont="1"/>
    <xf numFmtId="0" fontId="31" fillId="0" borderId="0" xfId="9" applyFont="1"/>
    <xf numFmtId="165" fontId="31" fillId="0" borderId="0" xfId="9" applyNumberFormat="1" applyFont="1"/>
    <xf numFmtId="165" fontId="33" fillId="0" borderId="0" xfId="9" applyNumberFormat="1" applyFont="1" applyAlignment="1">
      <alignment vertical="center"/>
    </xf>
    <xf numFmtId="0" fontId="7" fillId="2" borderId="8" xfId="9" applyFont="1" applyFill="1" applyBorder="1" applyAlignment="1">
      <alignment horizontal="center" vertical="center" wrapText="1"/>
    </xf>
    <xf numFmtId="0" fontId="8" fillId="0" borderId="13" xfId="9" applyFont="1" applyBorder="1" applyAlignment="1">
      <alignment horizontal="left" vertical="center"/>
    </xf>
    <xf numFmtId="49" fontId="12" fillId="0" borderId="8" xfId="9" applyNumberFormat="1" applyFont="1" applyBorder="1" applyAlignment="1">
      <alignment horizontal="left" indent="4"/>
    </xf>
    <xf numFmtId="49" fontId="10" fillId="0" borderId="8" xfId="9" applyNumberFormat="1" applyFont="1" applyBorder="1" applyAlignment="1">
      <alignment horizontal="left" indent="4"/>
    </xf>
    <xf numFmtId="49" fontId="10" fillId="0" borderId="8" xfId="9" applyNumberFormat="1" applyFont="1" applyBorder="1" applyAlignment="1">
      <alignment horizontal="left" indent="5"/>
    </xf>
    <xf numFmtId="49" fontId="7" fillId="2" borderId="11" xfId="9" applyNumberFormat="1" applyFont="1" applyFill="1" applyBorder="1" applyAlignment="1">
      <alignment vertical="center"/>
    </xf>
  </cellXfs>
  <cellStyles count="10">
    <cellStyle name="Hipervínculo" xfId="7" builtinId="8"/>
    <cellStyle name="Millares" xfId="1" builtinId="3"/>
    <cellStyle name="Normal" xfId="0" builtinId="0"/>
    <cellStyle name="Normal 10 2" xfId="2" xr:uid="{1AAB2135-40A5-4A96-8581-845D50BC5C77}"/>
    <cellStyle name="Normal 2" xfId="9" xr:uid="{398C03AA-812A-4220-97AA-2281392C27FE}"/>
    <cellStyle name="Normal 2 2 2 2" xfId="3" xr:uid="{B5DDA088-C611-4D65-9C86-4F0E8555CD57}"/>
    <cellStyle name="Normal 3 6" xfId="6" xr:uid="{4A937186-29B1-4766-9653-6961CC52BAEB}"/>
    <cellStyle name="Normal_COMPARACION 2002-2001 2" xfId="4" xr:uid="{F3BD7B66-B8C3-46A4-A0E4-22F92E079D34}"/>
    <cellStyle name="Normal_Hoja4" xfId="5" xr:uid="{8BFC5208-623D-4CD6-990C-BC09279F9AE0}"/>
    <cellStyle name="Normal_Hoja6" xfId="8" xr:uid="{386E911A-037A-464D-8236-94B5B4E3E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baez\AppData\Local\Microsoft\Windows\INetCache\Content.Outlook\G4EL3B2T\Ingresos%20Enero-Marzo%202026_.xlsb" TargetMode="External"/><Relationship Id="rId1" Type="http://schemas.openxmlformats.org/officeDocument/2006/relationships/externalLinkPath" Target="file:///C:\Users\sabaez\AppData\Local\Microsoft\Windows\INetCache\Content.Outlook\G4EL3B2T\Ingresos%20Enero-Marzo%202026_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61">
          <cell r="G61">
            <v>0</v>
          </cell>
          <cell r="H61">
            <v>0</v>
          </cell>
          <cell r="I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</sheetData>
      <sheetData sheetId="4"/>
      <sheetData sheetId="5">
        <row r="62">
          <cell r="G62">
            <v>884.5</v>
          </cell>
          <cell r="H62">
            <v>937.8</v>
          </cell>
          <cell r="I62">
            <v>794.8</v>
          </cell>
        </row>
      </sheetData>
      <sheetData sheetId="6"/>
      <sheetData sheetId="7"/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</row>
        <row r="14">
          <cell r="G14">
            <v>0</v>
          </cell>
          <cell r="H14">
            <v>26.2</v>
          </cell>
          <cell r="I14">
            <v>27.6</v>
          </cell>
        </row>
        <row r="21">
          <cell r="G21">
            <v>539.6</v>
          </cell>
          <cell r="H21">
            <v>817.5</v>
          </cell>
          <cell r="I21">
            <v>504.5</v>
          </cell>
        </row>
        <row r="48">
          <cell r="G48">
            <v>0</v>
          </cell>
          <cell r="H48">
            <v>0</v>
          </cell>
          <cell r="I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</row>
        <row r="53">
          <cell r="G53">
            <v>15.2</v>
          </cell>
          <cell r="H53">
            <v>477.3</v>
          </cell>
          <cell r="I53">
            <v>332.7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3209-0C0F-4AE3-A112-3F2D5D9DA2EB}">
  <dimension ref="A1:GC892"/>
  <sheetViews>
    <sheetView showGridLines="0" zoomScaleNormal="100" workbookViewId="0">
      <pane xSplit="2" ySplit="8" topLeftCell="C9" activePane="bottomRight" state="frozen"/>
      <selection activeCell="E79" sqref="E79"/>
      <selection pane="topRight" activeCell="E79" sqref="E79"/>
      <selection pane="bottomLeft" activeCell="E79" sqref="E79"/>
      <selection pane="bottomRight" activeCell="B29" sqref="B29"/>
    </sheetView>
  </sheetViews>
  <sheetFormatPr baseColWidth="10" defaultColWidth="11.42578125" defaultRowHeight="12.75"/>
  <cols>
    <col min="1" max="1" width="1.42578125" style="1" bestFit="1" customWidth="1"/>
    <col min="2" max="2" width="79" style="1" customWidth="1"/>
    <col min="3" max="3" width="11.140625" style="1" bestFit="1" customWidth="1"/>
    <col min="4" max="4" width="11.140625" style="1" customWidth="1"/>
    <col min="5" max="5" width="11.28515625" style="1" bestFit="1" customWidth="1"/>
    <col min="6" max="6" width="13.7109375" style="1" customWidth="1"/>
    <col min="7" max="9" width="12.7109375" style="4" customWidth="1"/>
    <col min="10" max="10" width="15.5703125" style="4" customWidth="1"/>
    <col min="11" max="11" width="15.28515625" style="4" customWidth="1"/>
    <col min="12" max="12" width="14.28515625" style="4" customWidth="1"/>
    <col min="13" max="13" width="17.85546875" style="4" bestFit="1" customWidth="1"/>
    <col min="14" max="15" width="11.42578125" style="1"/>
    <col min="16" max="17" width="11.42578125" style="5"/>
    <col min="18" max="16384" width="11.42578125" style="1"/>
  </cols>
  <sheetData>
    <row r="1" spans="2:15" ht="7.15" customHeight="1">
      <c r="B1" s="2"/>
      <c r="C1" s="2"/>
      <c r="D1" s="2"/>
      <c r="E1" s="2"/>
      <c r="G1" s="3"/>
      <c r="H1" s="3"/>
      <c r="I1" s="3"/>
      <c r="J1" s="3"/>
      <c r="K1" s="3"/>
      <c r="L1" s="3"/>
    </row>
    <row r="2" spans="2:15" ht="15.75">
      <c r="B2" s="147" t="s">
        <v>152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15" ht="13.5" customHeight="1">
      <c r="B3" s="6"/>
      <c r="C3" s="6"/>
      <c r="D3" s="6"/>
      <c r="E3" s="6"/>
      <c r="F3" s="7"/>
      <c r="G3" s="8"/>
      <c r="H3" s="8"/>
      <c r="I3" s="8"/>
      <c r="J3" s="8"/>
      <c r="K3" s="8"/>
      <c r="L3" s="8"/>
    </row>
    <row r="4" spans="2:15" ht="19.5" customHeight="1">
      <c r="B4" s="148" t="s">
        <v>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15" ht="15.75" customHeight="1">
      <c r="B5" s="149" t="s">
        <v>146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2:15" ht="14.25">
      <c r="B6" s="149" t="s">
        <v>3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5" ht="28.5" customHeight="1">
      <c r="B7" s="156" t="s">
        <v>4</v>
      </c>
      <c r="C7" s="150">
        <v>2026</v>
      </c>
      <c r="D7" s="151"/>
      <c r="E7" s="151"/>
      <c r="F7" s="157" t="s">
        <v>5</v>
      </c>
      <c r="G7" s="150">
        <v>2026</v>
      </c>
      <c r="H7" s="151"/>
      <c r="I7" s="151"/>
      <c r="J7" s="157" t="s">
        <v>6</v>
      </c>
      <c r="K7" s="156" t="s">
        <v>7</v>
      </c>
      <c r="L7" s="157" t="s">
        <v>8</v>
      </c>
    </row>
    <row r="8" spans="2:15" ht="36.75" customHeight="1" thickBot="1">
      <c r="B8" s="158"/>
      <c r="C8" s="159" t="s">
        <v>9</v>
      </c>
      <c r="D8" s="159" t="s">
        <v>10</v>
      </c>
      <c r="E8" s="159" t="s">
        <v>147</v>
      </c>
      <c r="F8" s="160"/>
      <c r="G8" s="159" t="s">
        <v>9</v>
      </c>
      <c r="H8" s="159" t="s">
        <v>10</v>
      </c>
      <c r="I8" s="159" t="s">
        <v>147</v>
      </c>
      <c r="J8" s="160"/>
      <c r="K8" s="158"/>
      <c r="L8" s="160"/>
    </row>
    <row r="9" spans="2:15" ht="18" customHeight="1" thickTop="1">
      <c r="B9" s="9" t="s">
        <v>11</v>
      </c>
      <c r="C9" s="10">
        <f t="shared" ref="C9:J9" si="0">+C10+C49+C56</f>
        <v>94688.999999999985</v>
      </c>
      <c r="D9" s="10">
        <f t="shared" si="0"/>
        <v>72081.600000000006</v>
      </c>
      <c r="E9" s="10">
        <f t="shared" si="0"/>
        <v>78090.2</v>
      </c>
      <c r="F9" s="10">
        <f t="shared" si="0"/>
        <v>244860.80000000002</v>
      </c>
      <c r="G9" s="11">
        <f t="shared" si="0"/>
        <v>92322.569774868927</v>
      </c>
      <c r="H9" s="11">
        <f t="shared" si="0"/>
        <v>70582.18268917581</v>
      </c>
      <c r="I9" s="11">
        <f t="shared" si="0"/>
        <v>74086.372203319843</v>
      </c>
      <c r="J9" s="12">
        <f t="shared" si="0"/>
        <v>236991.12466736461</v>
      </c>
      <c r="K9" s="12">
        <f t="shared" ref="K9:K64" si="1">+F9-J9</f>
        <v>7869.6753326354083</v>
      </c>
      <c r="L9" s="12">
        <f t="shared" ref="L9:L45" si="2">+F9/J9*100</f>
        <v>103.32066246939884</v>
      </c>
      <c r="N9" s="13"/>
    </row>
    <row r="10" spans="2:15" ht="18" customHeight="1">
      <c r="B10" s="14" t="s">
        <v>12</v>
      </c>
      <c r="C10" s="15">
        <f t="shared" ref="C10:J10" si="3">+C11+C16+C26+C44+C47+C48</f>
        <v>93018.499999999985</v>
      </c>
      <c r="D10" s="15">
        <f>+D11+D16+D26+D44+D47+D48</f>
        <v>70518.600000000006</v>
      </c>
      <c r="E10" s="15">
        <f t="shared" si="3"/>
        <v>76672.599999999991</v>
      </c>
      <c r="F10" s="15">
        <f t="shared" si="3"/>
        <v>240209.7</v>
      </c>
      <c r="G10" s="16">
        <f t="shared" si="3"/>
        <v>90664.784816712126</v>
      </c>
      <c r="H10" s="16">
        <f>+H11+H16+H26+H44+H47+H48</f>
        <v>68967.230227217762</v>
      </c>
      <c r="I10" s="16">
        <f t="shared" si="3"/>
        <v>72583.902630953482</v>
      </c>
      <c r="J10" s="17">
        <f t="shared" si="3"/>
        <v>232215.91767488341</v>
      </c>
      <c r="K10" s="17">
        <f t="shared" si="1"/>
        <v>7993.7823251165973</v>
      </c>
      <c r="L10" s="18">
        <f t="shared" si="2"/>
        <v>103.44239206560697</v>
      </c>
      <c r="N10" s="13"/>
    </row>
    <row r="11" spans="2:15" ht="18" customHeight="1">
      <c r="B11" s="14" t="s">
        <v>13</v>
      </c>
      <c r="C11" s="15">
        <f t="shared" ref="C11:J11" si="4">SUM(C12:C15)</f>
        <v>46065.899999999994</v>
      </c>
      <c r="D11" s="15">
        <f>SUM(D12:D15)</f>
        <v>31897.1</v>
      </c>
      <c r="E11" s="15">
        <f t="shared" si="4"/>
        <v>32518.300000000003</v>
      </c>
      <c r="F11" s="19">
        <f t="shared" si="4"/>
        <v>110481.29999999999</v>
      </c>
      <c r="G11" s="20">
        <f t="shared" si="4"/>
        <v>42555.14810001976</v>
      </c>
      <c r="H11" s="20">
        <f>SUM(H12:H15)</f>
        <v>29217.490177048057</v>
      </c>
      <c r="I11" s="20">
        <f t="shared" si="4"/>
        <v>30243.074002620342</v>
      </c>
      <c r="J11" s="17">
        <f t="shared" si="4"/>
        <v>102015.71227968816</v>
      </c>
      <c r="K11" s="17">
        <f t="shared" si="1"/>
        <v>8465.5877203118289</v>
      </c>
      <c r="L11" s="18">
        <f t="shared" si="2"/>
        <v>108.2983175151514</v>
      </c>
      <c r="M11" s="21"/>
      <c r="N11" s="13"/>
    </row>
    <row r="12" spans="2:15" ht="18" customHeight="1">
      <c r="B12" s="22" t="s">
        <v>14</v>
      </c>
      <c r="C12" s="23">
        <v>14639.4</v>
      </c>
      <c r="D12" s="23">
        <v>13156.9</v>
      </c>
      <c r="E12" s="23">
        <v>12943.4</v>
      </c>
      <c r="F12" s="24">
        <f>SUM(C12:E12)</f>
        <v>40739.699999999997</v>
      </c>
      <c r="G12" s="25">
        <v>14366.16139214475</v>
      </c>
      <c r="H12" s="25">
        <v>12331.243131742216</v>
      </c>
      <c r="I12" s="25">
        <v>13301.11631062412</v>
      </c>
      <c r="J12" s="26">
        <f>SUM(G12:I12)</f>
        <v>39998.520834511088</v>
      </c>
      <c r="K12" s="26">
        <f t="shared" si="1"/>
        <v>741.17916548890935</v>
      </c>
      <c r="L12" s="27">
        <f t="shared" si="2"/>
        <v>101.85301643667135</v>
      </c>
      <c r="N12" s="13"/>
      <c r="O12" s="5"/>
    </row>
    <row r="13" spans="2:15" ht="18" customHeight="1">
      <c r="B13" s="22" t="s">
        <v>15</v>
      </c>
      <c r="C13" s="23">
        <v>23577.1</v>
      </c>
      <c r="D13" s="23">
        <v>14421.4</v>
      </c>
      <c r="E13" s="23">
        <v>15295.5</v>
      </c>
      <c r="F13" s="24">
        <f>SUM(C13:E13)</f>
        <v>53294</v>
      </c>
      <c r="G13" s="25">
        <v>17632.345090857321</v>
      </c>
      <c r="H13" s="25">
        <v>11388.184659222186</v>
      </c>
      <c r="I13" s="25">
        <v>11737.090641010962</v>
      </c>
      <c r="J13" s="26">
        <f>SUM(G13:I13)</f>
        <v>40757.620391090466</v>
      </c>
      <c r="K13" s="26">
        <f t="shared" si="1"/>
        <v>12536.379608909534</v>
      </c>
      <c r="L13" s="27">
        <f t="shared" si="2"/>
        <v>130.7583698180033</v>
      </c>
      <c r="N13" s="13"/>
      <c r="O13" s="5"/>
    </row>
    <row r="14" spans="2:15" ht="18" customHeight="1">
      <c r="B14" s="22" t="s">
        <v>16</v>
      </c>
      <c r="C14" s="23">
        <v>7638.2</v>
      </c>
      <c r="D14" s="23">
        <v>4102.3</v>
      </c>
      <c r="E14" s="23">
        <v>3946.7</v>
      </c>
      <c r="F14" s="24">
        <f>SUM(C14:E14)</f>
        <v>15687.2</v>
      </c>
      <c r="G14" s="25">
        <v>10306.551313372185</v>
      </c>
      <c r="H14" s="25">
        <v>5195.1634847443856</v>
      </c>
      <c r="I14" s="25">
        <v>4923.4074059739478</v>
      </c>
      <c r="J14" s="26">
        <f>SUM(G14:I14)</f>
        <v>20425.12220409052</v>
      </c>
      <c r="K14" s="26">
        <f t="shared" si="1"/>
        <v>-4737.9222040905188</v>
      </c>
      <c r="L14" s="27">
        <f t="shared" si="2"/>
        <v>76.80345724863443</v>
      </c>
      <c r="N14" s="13"/>
      <c r="O14" s="5"/>
    </row>
    <row r="15" spans="2:15" ht="18" customHeight="1">
      <c r="B15" s="22" t="s">
        <v>17</v>
      </c>
      <c r="C15" s="23">
        <v>211.2</v>
      </c>
      <c r="D15" s="23">
        <v>216.5</v>
      </c>
      <c r="E15" s="23">
        <v>332.7</v>
      </c>
      <c r="F15" s="24">
        <f>SUM(C15:E15)</f>
        <v>760.4</v>
      </c>
      <c r="G15" s="25">
        <v>250.09030364550458</v>
      </c>
      <c r="H15" s="25">
        <v>302.89890133926934</v>
      </c>
      <c r="I15" s="25">
        <v>281.45964501131289</v>
      </c>
      <c r="J15" s="26">
        <f>SUM(G15:I15)</f>
        <v>834.44884999608678</v>
      </c>
      <c r="K15" s="26">
        <f t="shared" si="1"/>
        <v>-74.048849996086801</v>
      </c>
      <c r="L15" s="27">
        <f t="shared" si="2"/>
        <v>91.126016891696352</v>
      </c>
      <c r="N15" s="13"/>
      <c r="O15" s="5"/>
    </row>
    <row r="16" spans="2:15" ht="18" customHeight="1">
      <c r="B16" s="14" t="s">
        <v>18</v>
      </c>
      <c r="C16" s="15">
        <f t="shared" ref="C16:J16" si="5">+C17+C25</f>
        <v>3864.2000000000003</v>
      </c>
      <c r="D16" s="15">
        <f>+D17+D25</f>
        <v>4037.3000000000006</v>
      </c>
      <c r="E16" s="15">
        <f t="shared" si="5"/>
        <v>8091.9</v>
      </c>
      <c r="F16" s="19">
        <f t="shared" si="5"/>
        <v>15993.4</v>
      </c>
      <c r="G16" s="16">
        <f t="shared" si="5"/>
        <v>4544.8883121097961</v>
      </c>
      <c r="H16" s="16">
        <f>+H17+H25</f>
        <v>4267.040153469603</v>
      </c>
      <c r="I16" s="16">
        <f t="shared" si="5"/>
        <v>7706.4046082782197</v>
      </c>
      <c r="J16" s="17">
        <f t="shared" si="5"/>
        <v>16518.333073857619</v>
      </c>
      <c r="K16" s="17">
        <f t="shared" si="1"/>
        <v>-524.93307385761909</v>
      </c>
      <c r="L16" s="18">
        <f t="shared" si="2"/>
        <v>96.822118360790327</v>
      </c>
      <c r="N16" s="13"/>
      <c r="O16" s="5"/>
    </row>
    <row r="17" spans="2:19" ht="18" customHeight="1">
      <c r="B17" s="28" t="s">
        <v>19</v>
      </c>
      <c r="C17" s="15">
        <f t="shared" ref="C17:J17" si="6">SUM(C18:C24)</f>
        <v>3657.2000000000003</v>
      </c>
      <c r="D17" s="15">
        <f>SUM(D18:D24)</f>
        <v>3801.5000000000005</v>
      </c>
      <c r="E17" s="15">
        <f t="shared" si="6"/>
        <v>7673.2</v>
      </c>
      <c r="F17" s="19">
        <f t="shared" si="6"/>
        <v>15131.9</v>
      </c>
      <c r="G17" s="16">
        <f t="shared" si="6"/>
        <v>4319.7287557479303</v>
      </c>
      <c r="H17" s="16">
        <f>SUM(H18:H24)</f>
        <v>4002.8156926043748</v>
      </c>
      <c r="I17" s="16">
        <f t="shared" si="6"/>
        <v>7308.1908623173922</v>
      </c>
      <c r="J17" s="17">
        <f t="shared" si="6"/>
        <v>15630.735310669697</v>
      </c>
      <c r="K17" s="17">
        <f t="shared" si="1"/>
        <v>-498.83531066969772</v>
      </c>
      <c r="L17" s="18">
        <f t="shared" si="2"/>
        <v>96.808625437287091</v>
      </c>
      <c r="N17" s="13"/>
      <c r="O17" s="5"/>
    </row>
    <row r="18" spans="2:19" ht="18" customHeight="1">
      <c r="B18" s="29" t="s">
        <v>20</v>
      </c>
      <c r="C18" s="23">
        <v>135.80000000000001</v>
      </c>
      <c r="D18" s="23">
        <v>560.5</v>
      </c>
      <c r="E18" s="23">
        <v>2488.1</v>
      </c>
      <c r="F18" s="24">
        <f t="shared" ref="F18:F25" si="7">SUM(C18:E18)</f>
        <v>3184.3999999999996</v>
      </c>
      <c r="G18" s="30">
        <v>149.69543267914682</v>
      </c>
      <c r="H18" s="30">
        <v>651.19175185203005</v>
      </c>
      <c r="I18" s="30">
        <v>2953.0038419266598</v>
      </c>
      <c r="J18" s="26">
        <f t="shared" ref="J18:J25" si="8">SUM(G18:I18)</f>
        <v>3753.8910264578367</v>
      </c>
      <c r="K18" s="26">
        <f t="shared" si="1"/>
        <v>-569.49102645783705</v>
      </c>
      <c r="L18" s="27">
        <f t="shared" si="2"/>
        <v>84.829313838787499</v>
      </c>
      <c r="N18" s="13"/>
      <c r="O18" s="31"/>
      <c r="R18" s="32"/>
    </row>
    <row r="19" spans="2:19" ht="18" customHeight="1">
      <c r="B19" s="29" t="s">
        <v>21</v>
      </c>
      <c r="C19" s="23">
        <v>274.3</v>
      </c>
      <c r="D19" s="23">
        <v>171.2</v>
      </c>
      <c r="E19" s="23">
        <v>312.89999999999998</v>
      </c>
      <c r="F19" s="24">
        <f t="shared" si="7"/>
        <v>758.4</v>
      </c>
      <c r="G19" s="30">
        <v>290.42929618539159</v>
      </c>
      <c r="H19" s="30">
        <v>157.23100415604</v>
      </c>
      <c r="I19" s="30">
        <v>424.03681554849402</v>
      </c>
      <c r="J19" s="26">
        <f t="shared" si="8"/>
        <v>871.69711588992561</v>
      </c>
      <c r="K19" s="26">
        <f t="shared" si="1"/>
        <v>-113.29711588992564</v>
      </c>
      <c r="L19" s="27">
        <f t="shared" si="2"/>
        <v>87.002696943162491</v>
      </c>
      <c r="N19" s="13"/>
      <c r="O19" s="5"/>
    </row>
    <row r="20" spans="2:19" ht="18" customHeight="1">
      <c r="B20" s="29" t="s">
        <v>22</v>
      </c>
      <c r="C20" s="23">
        <v>1009.3</v>
      </c>
      <c r="D20" s="23">
        <v>1381.9</v>
      </c>
      <c r="E20" s="23">
        <v>1574</v>
      </c>
      <c r="F20" s="24">
        <f t="shared" si="7"/>
        <v>3965.2</v>
      </c>
      <c r="G20" s="30">
        <v>1068.8648573430182</v>
      </c>
      <c r="H20" s="30">
        <v>1128.3166596588419</v>
      </c>
      <c r="I20" s="30">
        <v>1518.8592906226881</v>
      </c>
      <c r="J20" s="26">
        <f t="shared" si="8"/>
        <v>3716.0408076245481</v>
      </c>
      <c r="K20" s="26">
        <f t="shared" si="1"/>
        <v>249.15919237545177</v>
      </c>
      <c r="L20" s="27">
        <f t="shared" si="2"/>
        <v>106.70496383850868</v>
      </c>
      <c r="N20" s="13"/>
      <c r="O20" s="5"/>
    </row>
    <row r="21" spans="2:19" ht="18" customHeight="1">
      <c r="B21" s="29" t="s">
        <v>23</v>
      </c>
      <c r="C21" s="23">
        <v>221.8</v>
      </c>
      <c r="D21" s="23">
        <v>246</v>
      </c>
      <c r="E21" s="23">
        <v>250.2</v>
      </c>
      <c r="F21" s="24">
        <f t="shared" si="7"/>
        <v>718</v>
      </c>
      <c r="G21" s="30">
        <v>240.98306345626375</v>
      </c>
      <c r="H21" s="30">
        <v>235.51433749297684</v>
      </c>
      <c r="I21" s="30">
        <v>240.6733934267819</v>
      </c>
      <c r="J21" s="26">
        <f t="shared" si="8"/>
        <v>717.17079437602251</v>
      </c>
      <c r="K21" s="26">
        <f t="shared" si="1"/>
        <v>0.82920562397748654</v>
      </c>
      <c r="L21" s="27">
        <f t="shared" si="2"/>
        <v>100.11562177803113</v>
      </c>
      <c r="N21" s="13"/>
      <c r="O21" s="5"/>
      <c r="S21" s="5"/>
    </row>
    <row r="22" spans="2:19" ht="18" customHeight="1">
      <c r="B22" s="29" t="s">
        <v>24</v>
      </c>
      <c r="C22" s="23">
        <v>112.7</v>
      </c>
      <c r="D22" s="23">
        <v>108</v>
      </c>
      <c r="E22" s="23">
        <v>127.9</v>
      </c>
      <c r="F22" s="24">
        <f t="shared" si="7"/>
        <v>348.6</v>
      </c>
      <c r="G22" s="30">
        <v>103.91038132719936</v>
      </c>
      <c r="H22" s="30">
        <v>107.6451227758787</v>
      </c>
      <c r="I22" s="30">
        <v>99.467173320502994</v>
      </c>
      <c r="J22" s="26">
        <f t="shared" si="8"/>
        <v>311.02267742358106</v>
      </c>
      <c r="K22" s="26">
        <f t="shared" si="1"/>
        <v>37.577322576418965</v>
      </c>
      <c r="L22" s="27">
        <f t="shared" si="2"/>
        <v>112.08185939613738</v>
      </c>
      <c r="N22" s="13"/>
      <c r="S22" s="5"/>
    </row>
    <row r="23" spans="2:19" ht="18" customHeight="1">
      <c r="B23" s="33" t="s">
        <v>25</v>
      </c>
      <c r="C23" s="23">
        <v>1880.2</v>
      </c>
      <c r="D23" s="23">
        <v>1253.9000000000001</v>
      </c>
      <c r="E23" s="23">
        <v>2099.9</v>
      </c>
      <c r="F23" s="24">
        <f t="shared" si="7"/>
        <v>5234</v>
      </c>
      <c r="G23" s="30">
        <v>2233.94400821514</v>
      </c>
      <c r="H23" s="30">
        <v>1626.3378245439101</v>
      </c>
      <c r="I23" s="30">
        <v>1676.21398526192</v>
      </c>
      <c r="J23" s="26">
        <f t="shared" si="8"/>
        <v>5536.4958180209705</v>
      </c>
      <c r="K23" s="26">
        <f t="shared" si="1"/>
        <v>-302.49581802097055</v>
      </c>
      <c r="L23" s="27">
        <f t="shared" si="2"/>
        <v>94.536330777377913</v>
      </c>
      <c r="N23" s="13"/>
      <c r="S23" s="5"/>
    </row>
    <row r="24" spans="2:19" ht="18" customHeight="1">
      <c r="B24" s="33" t="s">
        <v>26</v>
      </c>
      <c r="C24" s="23">
        <v>23.1</v>
      </c>
      <c r="D24" s="23">
        <v>80</v>
      </c>
      <c r="E24" s="23">
        <v>820.2</v>
      </c>
      <c r="F24" s="24">
        <f t="shared" si="7"/>
        <v>923.30000000000007</v>
      </c>
      <c r="G24" s="23">
        <v>231.90171654177107</v>
      </c>
      <c r="H24" s="23">
        <v>96.578992124696768</v>
      </c>
      <c r="I24" s="23">
        <v>395.93636221034467</v>
      </c>
      <c r="J24" s="26">
        <f t="shared" si="8"/>
        <v>724.41707087681243</v>
      </c>
      <c r="K24" s="26">
        <f t="shared" si="1"/>
        <v>198.88292912318764</v>
      </c>
      <c r="L24" s="27">
        <f t="shared" si="2"/>
        <v>127.45420243651434</v>
      </c>
      <c r="N24" s="13"/>
      <c r="S24" s="32"/>
    </row>
    <row r="25" spans="2:19" ht="18" customHeight="1">
      <c r="B25" s="28" t="s">
        <v>27</v>
      </c>
      <c r="C25" s="15">
        <v>207</v>
      </c>
      <c r="D25" s="15">
        <v>235.8</v>
      </c>
      <c r="E25" s="15">
        <v>418.7</v>
      </c>
      <c r="F25" s="19">
        <f t="shared" si="7"/>
        <v>861.5</v>
      </c>
      <c r="G25" s="20">
        <v>225.15955636186587</v>
      </c>
      <c r="H25" s="20">
        <v>264.22446086522768</v>
      </c>
      <c r="I25" s="20">
        <v>398.21374596082791</v>
      </c>
      <c r="J25" s="17">
        <f t="shared" si="8"/>
        <v>887.59776318792137</v>
      </c>
      <c r="K25" s="17">
        <f t="shared" si="1"/>
        <v>-26.097763187921373</v>
      </c>
      <c r="L25" s="18">
        <f t="shared" si="2"/>
        <v>97.059730852161238</v>
      </c>
      <c r="N25" s="13"/>
    </row>
    <row r="26" spans="2:19" ht="18" customHeight="1">
      <c r="B26" s="14" t="s">
        <v>28</v>
      </c>
      <c r="C26" s="15">
        <f t="shared" ref="C26:J26" si="9">+C27+C29+C38+C43</f>
        <v>41783.199999999997</v>
      </c>
      <c r="D26" s="15">
        <f>+D27+D29+D38+D43</f>
        <v>33328.299999999996</v>
      </c>
      <c r="E26" s="15">
        <f t="shared" si="9"/>
        <v>34813.799999999996</v>
      </c>
      <c r="F26" s="19">
        <f t="shared" si="9"/>
        <v>109925.3</v>
      </c>
      <c r="G26" s="16">
        <f t="shared" si="9"/>
        <v>42302.915197302646</v>
      </c>
      <c r="H26" s="16">
        <f>+H27+H29+H38+H43</f>
        <v>34269.662836381576</v>
      </c>
      <c r="I26" s="16">
        <f t="shared" si="9"/>
        <v>33402.531245778096</v>
      </c>
      <c r="J26" s="17">
        <f t="shared" si="9"/>
        <v>109975.10927946233</v>
      </c>
      <c r="K26" s="17">
        <f t="shared" si="1"/>
        <v>-49.809279462322593</v>
      </c>
      <c r="L26" s="18">
        <f t="shared" si="2"/>
        <v>99.954708588344516</v>
      </c>
      <c r="N26" s="13"/>
    </row>
    <row r="27" spans="2:19" ht="18" customHeight="1">
      <c r="B27" s="28" t="s">
        <v>29</v>
      </c>
      <c r="C27" s="15">
        <f t="shared" ref="C27:J27" si="10">+C28</f>
        <v>25142.6</v>
      </c>
      <c r="D27" s="15">
        <f t="shared" si="10"/>
        <v>19222.099999999999</v>
      </c>
      <c r="E27" s="15">
        <f t="shared" si="10"/>
        <v>19871.8</v>
      </c>
      <c r="F27" s="19">
        <f t="shared" si="10"/>
        <v>64236.5</v>
      </c>
      <c r="G27" s="16">
        <f t="shared" si="10"/>
        <v>24169.415806608307</v>
      </c>
      <c r="H27" s="16">
        <f t="shared" si="10"/>
        <v>19072.3857362612</v>
      </c>
      <c r="I27" s="16">
        <f t="shared" si="10"/>
        <v>19241.11014226987</v>
      </c>
      <c r="J27" s="17">
        <f t="shared" si="10"/>
        <v>62482.911685139377</v>
      </c>
      <c r="K27" s="17">
        <f t="shared" si="1"/>
        <v>1753.5883148606226</v>
      </c>
      <c r="L27" s="18">
        <f t="shared" si="2"/>
        <v>102.80650863982974</v>
      </c>
      <c r="N27" s="13"/>
    </row>
    <row r="28" spans="2:19" ht="18" customHeight="1">
      <c r="B28" s="34" t="s">
        <v>30</v>
      </c>
      <c r="C28" s="23">
        <v>25142.6</v>
      </c>
      <c r="D28" s="23">
        <v>19222.099999999999</v>
      </c>
      <c r="E28" s="23">
        <v>19871.8</v>
      </c>
      <c r="F28" s="24">
        <f>SUM(C28:E28)</f>
        <v>64236.5</v>
      </c>
      <c r="G28" s="30">
        <v>24169.415806608307</v>
      </c>
      <c r="H28" s="30">
        <v>19072.3857362612</v>
      </c>
      <c r="I28" s="30">
        <v>19241.11014226987</v>
      </c>
      <c r="J28" s="26">
        <f>SUM(G28:I28)</f>
        <v>62482.911685139377</v>
      </c>
      <c r="K28" s="26">
        <f t="shared" si="1"/>
        <v>1753.5883148606226</v>
      </c>
      <c r="L28" s="27">
        <f t="shared" si="2"/>
        <v>102.80650863982974</v>
      </c>
      <c r="N28" s="13"/>
      <c r="S28" s="32"/>
    </row>
    <row r="29" spans="2:19" ht="18" customHeight="1">
      <c r="B29" s="35" t="s">
        <v>31</v>
      </c>
      <c r="C29" s="15">
        <f t="shared" ref="C29:J29" si="11">SUM(C30:C37)</f>
        <v>13935.400000000003</v>
      </c>
      <c r="D29" s="15">
        <f>SUM(D30:D37)</f>
        <v>11132.7</v>
      </c>
      <c r="E29" s="15">
        <f t="shared" si="11"/>
        <v>11572.2</v>
      </c>
      <c r="F29" s="19">
        <f t="shared" si="11"/>
        <v>36640.300000000003</v>
      </c>
      <c r="G29" s="16">
        <f t="shared" si="11"/>
        <v>14208.176394753367</v>
      </c>
      <c r="H29" s="16">
        <f>SUM(H30:H37)</f>
        <v>11405.005040378985</v>
      </c>
      <c r="I29" s="16">
        <f t="shared" si="11"/>
        <v>11598.706404701625</v>
      </c>
      <c r="J29" s="17">
        <f t="shared" si="11"/>
        <v>37211.887839833973</v>
      </c>
      <c r="K29" s="17">
        <f t="shared" si="1"/>
        <v>-571.58783983397007</v>
      </c>
      <c r="L29" s="18">
        <f t="shared" si="2"/>
        <v>98.463964412947348</v>
      </c>
      <c r="N29" s="13"/>
    </row>
    <row r="30" spans="2:19" ht="18" customHeight="1">
      <c r="B30" s="34" t="s">
        <v>32</v>
      </c>
      <c r="C30" s="23">
        <v>4536.8999999999996</v>
      </c>
      <c r="D30" s="23">
        <v>4168.1000000000004</v>
      </c>
      <c r="E30" s="23">
        <v>4356.5</v>
      </c>
      <c r="F30" s="24">
        <f t="shared" ref="F30:F37" si="12">SUM(C30:E30)</f>
        <v>13061.5</v>
      </c>
      <c r="G30" s="30">
        <v>4929.90125288947</v>
      </c>
      <c r="H30" s="30">
        <v>4278.2938209867116</v>
      </c>
      <c r="I30" s="30">
        <v>4519.1363663766633</v>
      </c>
      <c r="J30" s="26">
        <f t="shared" ref="J30:J37" si="13">SUM(G30:I30)</f>
        <v>13727.331440252845</v>
      </c>
      <c r="K30" s="26">
        <f t="shared" si="1"/>
        <v>-665.83144025284491</v>
      </c>
      <c r="L30" s="27">
        <f t="shared" si="2"/>
        <v>95.149593035246326</v>
      </c>
      <c r="N30" s="13"/>
    </row>
    <row r="31" spans="2:19" ht="18" customHeight="1">
      <c r="B31" s="34" t="s">
        <v>33</v>
      </c>
      <c r="C31" s="23">
        <v>2734.1</v>
      </c>
      <c r="D31" s="23">
        <v>2668.5</v>
      </c>
      <c r="E31" s="23">
        <v>2838.7</v>
      </c>
      <c r="F31" s="24">
        <f t="shared" si="12"/>
        <v>8241.2999999999993</v>
      </c>
      <c r="G31" s="30">
        <v>2823.9249360204903</v>
      </c>
      <c r="H31" s="30">
        <v>2585.3703760510748</v>
      </c>
      <c r="I31" s="30">
        <v>2692.3061191531597</v>
      </c>
      <c r="J31" s="26">
        <f t="shared" si="13"/>
        <v>8101.6014312247244</v>
      </c>
      <c r="K31" s="26">
        <f t="shared" si="1"/>
        <v>139.69856877527491</v>
      </c>
      <c r="L31" s="27">
        <f t="shared" si="2"/>
        <v>101.72433277496047</v>
      </c>
      <c r="N31" s="13"/>
    </row>
    <row r="32" spans="2:19" ht="18" customHeight="1">
      <c r="B32" s="34" t="s">
        <v>34</v>
      </c>
      <c r="C32" s="23">
        <v>1376.2</v>
      </c>
      <c r="D32" s="23">
        <v>500.3</v>
      </c>
      <c r="E32" s="23">
        <v>579.9</v>
      </c>
      <c r="F32" s="24">
        <f t="shared" si="12"/>
        <v>2456.4</v>
      </c>
      <c r="G32" s="30">
        <v>1381.9984542594193</v>
      </c>
      <c r="H32" s="30">
        <v>674.9939436385456</v>
      </c>
      <c r="I32" s="30">
        <v>722.1915483655747</v>
      </c>
      <c r="J32" s="26">
        <f t="shared" si="13"/>
        <v>2779.1839462635398</v>
      </c>
      <c r="K32" s="26">
        <f t="shared" si="1"/>
        <v>-322.78394626353975</v>
      </c>
      <c r="L32" s="27">
        <f t="shared" si="2"/>
        <v>88.385657354652437</v>
      </c>
      <c r="N32" s="13"/>
    </row>
    <row r="33" spans="1:14" ht="18" customHeight="1">
      <c r="B33" s="34" t="s">
        <v>35</v>
      </c>
      <c r="C33" s="23">
        <v>2761.6</v>
      </c>
      <c r="D33" s="23">
        <v>1788.1</v>
      </c>
      <c r="E33" s="23">
        <v>1689.4</v>
      </c>
      <c r="F33" s="24">
        <f t="shared" si="12"/>
        <v>6239.1</v>
      </c>
      <c r="G33" s="30">
        <v>2797.6448222016807</v>
      </c>
      <c r="H33" s="30">
        <v>1705.3486898867397</v>
      </c>
      <c r="I33" s="30">
        <v>1520.2395474088994</v>
      </c>
      <c r="J33" s="26">
        <f t="shared" si="13"/>
        <v>6023.2330594973191</v>
      </c>
      <c r="K33" s="26">
        <f t="shared" si="1"/>
        <v>215.86694050268125</v>
      </c>
      <c r="L33" s="27">
        <f t="shared" si="2"/>
        <v>103.58390482935582</v>
      </c>
      <c r="N33" s="13"/>
    </row>
    <row r="34" spans="1:14" ht="18" customHeight="1">
      <c r="B34" s="34" t="s">
        <v>36</v>
      </c>
      <c r="C34" s="23">
        <v>43.7</v>
      </c>
      <c r="D34" s="23">
        <v>26.9</v>
      </c>
      <c r="E34" s="23">
        <v>31.7</v>
      </c>
      <c r="F34" s="24">
        <f t="shared" si="12"/>
        <v>102.3</v>
      </c>
      <c r="G34" s="30">
        <v>50.674971019816837</v>
      </c>
      <c r="H34" s="30">
        <v>38.007253062333639</v>
      </c>
      <c r="I34" s="30">
        <v>40.207626468281532</v>
      </c>
      <c r="J34" s="26">
        <f t="shared" si="13"/>
        <v>128.88985055043202</v>
      </c>
      <c r="K34" s="26">
        <f t="shared" si="1"/>
        <v>-26.589850550432018</v>
      </c>
      <c r="L34" s="27">
        <f t="shared" si="2"/>
        <v>79.370097461608935</v>
      </c>
      <c r="N34" s="13"/>
    </row>
    <row r="35" spans="1:14" ht="18" customHeight="1">
      <c r="B35" s="34" t="s">
        <v>37</v>
      </c>
      <c r="C35" s="23">
        <v>848.7</v>
      </c>
      <c r="D35" s="23">
        <v>818.1</v>
      </c>
      <c r="E35" s="23">
        <v>829.2</v>
      </c>
      <c r="F35" s="24">
        <f t="shared" si="12"/>
        <v>2496</v>
      </c>
      <c r="G35" s="25">
        <v>899.7586215919946</v>
      </c>
      <c r="H35" s="25">
        <v>886.84246431995109</v>
      </c>
      <c r="I35" s="25">
        <v>879.32045846276708</v>
      </c>
      <c r="J35" s="26">
        <f t="shared" si="13"/>
        <v>2665.9215443747125</v>
      </c>
      <c r="K35" s="26">
        <f t="shared" si="1"/>
        <v>-169.92154437471254</v>
      </c>
      <c r="L35" s="27">
        <f t="shared" si="2"/>
        <v>93.62616110240532</v>
      </c>
      <c r="N35" s="13"/>
    </row>
    <row r="36" spans="1:14" ht="18" customHeight="1">
      <c r="B36" s="34" t="s">
        <v>38</v>
      </c>
      <c r="C36" s="23">
        <v>1579.7</v>
      </c>
      <c r="D36" s="23">
        <v>1159.0999999999999</v>
      </c>
      <c r="E36" s="23">
        <v>1227</v>
      </c>
      <c r="F36" s="24">
        <f t="shared" si="12"/>
        <v>3965.8</v>
      </c>
      <c r="G36" s="25">
        <v>1315.6149247367932</v>
      </c>
      <c r="H36" s="25">
        <v>1230.2030702362504</v>
      </c>
      <c r="I36" s="25">
        <v>1221.4755545294031</v>
      </c>
      <c r="J36" s="26">
        <f t="shared" si="13"/>
        <v>3767.2935495024467</v>
      </c>
      <c r="K36" s="26">
        <f t="shared" si="1"/>
        <v>198.50645049755349</v>
      </c>
      <c r="L36" s="27">
        <f t="shared" si="2"/>
        <v>105.26920580754239</v>
      </c>
      <c r="N36" s="13"/>
    </row>
    <row r="37" spans="1:14" ht="18" customHeight="1">
      <c r="B37" s="34" t="s">
        <v>26</v>
      </c>
      <c r="C37" s="23">
        <v>54.5</v>
      </c>
      <c r="D37" s="23">
        <v>3.6</v>
      </c>
      <c r="E37" s="23">
        <v>19.8</v>
      </c>
      <c r="F37" s="24">
        <f t="shared" si="12"/>
        <v>77.900000000000006</v>
      </c>
      <c r="G37" s="23">
        <v>8.6584120337018842</v>
      </c>
      <c r="H37" s="23">
        <v>5.9454221973786252</v>
      </c>
      <c r="I37" s="23">
        <v>3.8291839368759213</v>
      </c>
      <c r="J37" s="26">
        <f t="shared" si="13"/>
        <v>18.43301816795643</v>
      </c>
      <c r="K37" s="26">
        <f t="shared" si="1"/>
        <v>59.466981832043572</v>
      </c>
      <c r="L37" s="27">
        <f t="shared" si="2"/>
        <v>422.61120392871811</v>
      </c>
      <c r="N37" s="13"/>
    </row>
    <row r="38" spans="1:14" ht="18" customHeight="1">
      <c r="B38" s="35" t="s">
        <v>39</v>
      </c>
      <c r="C38" s="15">
        <f t="shared" ref="C38:J38" si="14">SUM(C39:C42)</f>
        <v>2518.2000000000003</v>
      </c>
      <c r="D38" s="15">
        <f>SUM(D39:D42)</f>
        <v>2782.4</v>
      </c>
      <c r="E38" s="15">
        <f t="shared" si="14"/>
        <v>3117.1000000000004</v>
      </c>
      <c r="F38" s="19">
        <f t="shared" si="14"/>
        <v>8417.7000000000007</v>
      </c>
      <c r="G38" s="16">
        <f t="shared" si="14"/>
        <v>3701.7819595274354</v>
      </c>
      <c r="H38" s="16">
        <f>SUM(H39:H42)</f>
        <v>3544.7906227702642</v>
      </c>
      <c r="I38" s="16">
        <f t="shared" si="14"/>
        <v>2327.0803563946324</v>
      </c>
      <c r="J38" s="17">
        <f t="shared" si="14"/>
        <v>9573.6529386923321</v>
      </c>
      <c r="K38" s="17">
        <f t="shared" si="1"/>
        <v>-1155.9529386923314</v>
      </c>
      <c r="L38" s="18">
        <f t="shared" si="2"/>
        <v>87.925685774334923</v>
      </c>
      <c r="N38" s="13"/>
    </row>
    <row r="39" spans="1:14" ht="18" customHeight="1">
      <c r="B39" s="36" t="s">
        <v>40</v>
      </c>
      <c r="C39" s="23">
        <v>1675.5</v>
      </c>
      <c r="D39" s="23">
        <v>2030.3</v>
      </c>
      <c r="E39" s="23">
        <v>2034.3</v>
      </c>
      <c r="F39" s="24">
        <f>SUM(C39:E39)</f>
        <v>5740.1</v>
      </c>
      <c r="G39" s="30">
        <v>2028.2288617889719</v>
      </c>
      <c r="H39" s="30">
        <v>2194.6339127827373</v>
      </c>
      <c r="I39" s="30">
        <v>2103.3547722205494</v>
      </c>
      <c r="J39" s="26">
        <f t="shared" ref="J39:J48" si="15">SUM(G39:I39)</f>
        <v>6326.2175467922589</v>
      </c>
      <c r="K39" s="26">
        <f t="shared" si="1"/>
        <v>-586.11754679225851</v>
      </c>
      <c r="L39" s="27">
        <f t="shared" si="2"/>
        <v>90.735102887989484</v>
      </c>
      <c r="N39" s="13"/>
    </row>
    <row r="40" spans="1:14" ht="18" customHeight="1">
      <c r="B40" s="36" t="s">
        <v>41</v>
      </c>
      <c r="C40" s="23">
        <v>703.4</v>
      </c>
      <c r="D40" s="23">
        <v>614.5</v>
      </c>
      <c r="E40" s="23">
        <v>936.6</v>
      </c>
      <c r="F40" s="24">
        <f>SUM(C40:E40)</f>
        <v>2254.5</v>
      </c>
      <c r="G40" s="30">
        <v>1525.2812574413358</v>
      </c>
      <c r="H40" s="30">
        <v>1201.7769105149578</v>
      </c>
      <c r="I40" s="30">
        <v>69.188246269719627</v>
      </c>
      <c r="J40" s="26">
        <f t="shared" si="15"/>
        <v>2796.2464142260133</v>
      </c>
      <c r="K40" s="26">
        <f t="shared" si="1"/>
        <v>-541.74641422601326</v>
      </c>
      <c r="L40" s="27">
        <f t="shared" si="2"/>
        <v>80.625941566885629</v>
      </c>
      <c r="N40" s="13"/>
    </row>
    <row r="41" spans="1:14" ht="18" customHeight="1">
      <c r="B41" s="34" t="s">
        <v>42</v>
      </c>
      <c r="C41" s="23">
        <v>105.9</v>
      </c>
      <c r="D41" s="23">
        <v>104.1</v>
      </c>
      <c r="E41" s="23">
        <v>109.9</v>
      </c>
      <c r="F41" s="24">
        <f>SUM(C41:E41)</f>
        <v>319.89999999999998</v>
      </c>
      <c r="G41" s="30">
        <v>109.12963480712118</v>
      </c>
      <c r="H41" s="30">
        <v>114.30637614775598</v>
      </c>
      <c r="I41" s="30">
        <v>117.39904507670782</v>
      </c>
      <c r="J41" s="26">
        <f t="shared" si="15"/>
        <v>340.835056031585</v>
      </c>
      <c r="K41" s="26">
        <f t="shared" si="1"/>
        <v>-20.93505603158502</v>
      </c>
      <c r="L41" s="27">
        <f t="shared" si="2"/>
        <v>93.857716317289558</v>
      </c>
      <c r="N41" s="13"/>
    </row>
    <row r="42" spans="1:14" ht="18" customHeight="1">
      <c r="B42" s="34" t="s">
        <v>43</v>
      </c>
      <c r="C42" s="23">
        <v>33.4</v>
      </c>
      <c r="D42" s="23">
        <v>33.5</v>
      </c>
      <c r="E42" s="23">
        <v>36.299999999999997</v>
      </c>
      <c r="F42" s="24">
        <f>SUM(C42:E42)</f>
        <v>103.2</v>
      </c>
      <c r="G42" s="30">
        <v>39.142205490006575</v>
      </c>
      <c r="H42" s="30">
        <v>34.073423324813305</v>
      </c>
      <c r="I42" s="30">
        <v>37.138292827655825</v>
      </c>
      <c r="J42" s="26">
        <f t="shared" si="15"/>
        <v>110.35392164247571</v>
      </c>
      <c r="K42" s="26">
        <f t="shared" si="1"/>
        <v>-7.1539216424757086</v>
      </c>
      <c r="L42" s="27">
        <f t="shared" si="2"/>
        <v>93.517292783075746</v>
      </c>
      <c r="N42" s="13"/>
    </row>
    <row r="43" spans="1:14" ht="18" customHeight="1">
      <c r="B43" s="28" t="s">
        <v>44</v>
      </c>
      <c r="C43" s="15">
        <v>187</v>
      </c>
      <c r="D43" s="15">
        <v>191.1</v>
      </c>
      <c r="E43" s="15">
        <v>252.7</v>
      </c>
      <c r="F43" s="19">
        <f>SUM(C43:E43)</f>
        <v>630.79999999999995</v>
      </c>
      <c r="G43" s="37">
        <v>223.54103641353865</v>
      </c>
      <c r="H43" s="37">
        <v>247.48143697112803</v>
      </c>
      <c r="I43" s="37">
        <v>235.63434241197137</v>
      </c>
      <c r="J43" s="17">
        <f t="shared" si="15"/>
        <v>706.65681579663806</v>
      </c>
      <c r="K43" s="17">
        <f t="shared" si="1"/>
        <v>-75.856815796638102</v>
      </c>
      <c r="L43" s="27">
        <f t="shared" si="2"/>
        <v>89.265395295010038</v>
      </c>
      <c r="N43" s="13"/>
    </row>
    <row r="44" spans="1:14" ht="18" customHeight="1">
      <c r="B44" s="38" t="s">
        <v>45</v>
      </c>
      <c r="C44" s="15">
        <f>SUM(C45:C46)</f>
        <v>1183.9000000000001</v>
      </c>
      <c r="D44" s="15">
        <f>SUM(D45:D46)</f>
        <v>1117.7</v>
      </c>
      <c r="E44" s="15">
        <f>SUM(E45:E46)</f>
        <v>1099.9000000000001</v>
      </c>
      <c r="F44" s="19">
        <f>SUM(F45:F46)</f>
        <v>3401.5000000000005</v>
      </c>
      <c r="G44" s="37">
        <f>+G45+G46</f>
        <v>1122.4971811521884</v>
      </c>
      <c r="H44" s="37">
        <f>+H45+H46</f>
        <v>1066.8036637918608</v>
      </c>
      <c r="I44" s="37">
        <f>+I45+I46</f>
        <v>1083.5393245719376</v>
      </c>
      <c r="J44" s="17">
        <f t="shared" si="15"/>
        <v>3272.8401695159873</v>
      </c>
      <c r="K44" s="17">
        <f t="shared" si="1"/>
        <v>128.65983048401313</v>
      </c>
      <c r="L44" s="18">
        <f t="shared" si="2"/>
        <v>103.93113698867367</v>
      </c>
      <c r="N44" s="13"/>
    </row>
    <row r="45" spans="1:14" ht="18" customHeight="1">
      <c r="B45" s="34" t="s">
        <v>46</v>
      </c>
      <c r="C45" s="23">
        <v>1183.9000000000001</v>
      </c>
      <c r="D45" s="23">
        <v>1117.7</v>
      </c>
      <c r="E45" s="23">
        <v>1099.9000000000001</v>
      </c>
      <c r="F45" s="24">
        <f>SUM(C45:E45)</f>
        <v>3401.5000000000005</v>
      </c>
      <c r="G45" s="30">
        <v>1122.4971811521884</v>
      </c>
      <c r="H45" s="30">
        <v>1066.8036637918608</v>
      </c>
      <c r="I45" s="30">
        <v>1083.5393245719376</v>
      </c>
      <c r="J45" s="26">
        <f t="shared" si="15"/>
        <v>3272.8401695159873</v>
      </c>
      <c r="K45" s="26">
        <f t="shared" si="1"/>
        <v>128.65983048401313</v>
      </c>
      <c r="L45" s="27">
        <f t="shared" si="2"/>
        <v>103.93113698867367</v>
      </c>
      <c r="N45" s="13"/>
    </row>
    <row r="46" spans="1:14" ht="18" customHeight="1">
      <c r="B46" s="34" t="s">
        <v>26</v>
      </c>
      <c r="C46" s="23">
        <v>0</v>
      </c>
      <c r="D46" s="23">
        <v>0</v>
      </c>
      <c r="E46" s="23">
        <v>0</v>
      </c>
      <c r="F46" s="24">
        <f>SUM(C46:E46)</f>
        <v>0</v>
      </c>
      <c r="G46" s="23">
        <v>0</v>
      </c>
      <c r="H46" s="23">
        <v>0</v>
      </c>
      <c r="I46" s="23">
        <v>0</v>
      </c>
      <c r="J46" s="26">
        <f t="shared" si="15"/>
        <v>0</v>
      </c>
      <c r="K46" s="26">
        <f t="shared" si="1"/>
        <v>0</v>
      </c>
      <c r="L46" s="39">
        <v>0</v>
      </c>
      <c r="N46" s="13"/>
    </row>
    <row r="47" spans="1:14" ht="18" customHeight="1">
      <c r="B47" s="38" t="s">
        <v>47</v>
      </c>
      <c r="C47" s="15">
        <v>121.2</v>
      </c>
      <c r="D47" s="15">
        <v>138.1</v>
      </c>
      <c r="E47" s="15">
        <v>148.30000000000001</v>
      </c>
      <c r="F47" s="19">
        <f>SUM(C47:E47)</f>
        <v>407.6</v>
      </c>
      <c r="G47" s="16">
        <v>139.18894963961262</v>
      </c>
      <c r="H47" s="16">
        <v>144.0608832899058</v>
      </c>
      <c r="I47" s="16">
        <v>147.98464329355875</v>
      </c>
      <c r="J47" s="17">
        <f t="shared" si="15"/>
        <v>431.23447622307719</v>
      </c>
      <c r="K47" s="17">
        <f t="shared" si="1"/>
        <v>-23.634476223077172</v>
      </c>
      <c r="L47" s="18">
        <f t="shared" ref="L47:L54" si="16">+F47/J47*100</f>
        <v>94.519344457317672</v>
      </c>
      <c r="N47" s="13"/>
    </row>
    <row r="48" spans="1:14" ht="18" customHeight="1">
      <c r="A48" s="40"/>
      <c r="B48" s="38" t="s">
        <v>48</v>
      </c>
      <c r="C48" s="15">
        <v>0.1</v>
      </c>
      <c r="D48" s="15">
        <v>0.1</v>
      </c>
      <c r="E48" s="15">
        <v>0.4</v>
      </c>
      <c r="F48" s="19">
        <f>SUM(C48:E48)</f>
        <v>0.60000000000000009</v>
      </c>
      <c r="G48" s="16">
        <v>0.14707648812487248</v>
      </c>
      <c r="H48" s="16">
        <v>2.1725132367669442</v>
      </c>
      <c r="I48" s="16">
        <v>0.36880641134268638</v>
      </c>
      <c r="J48" s="17">
        <f t="shared" si="15"/>
        <v>2.6883961362345028</v>
      </c>
      <c r="K48" s="17">
        <f t="shared" si="1"/>
        <v>-2.0883961362345027</v>
      </c>
      <c r="L48" s="18">
        <f t="shared" si="16"/>
        <v>22.318139500095736</v>
      </c>
      <c r="N48" s="13"/>
    </row>
    <row r="49" spans="1:185" ht="18" customHeight="1">
      <c r="B49" s="14" t="s">
        <v>49</v>
      </c>
      <c r="C49" s="15">
        <f t="shared" ref="C49:J49" si="17">+C50+C52+C55</f>
        <v>507.5</v>
      </c>
      <c r="D49" s="15">
        <f t="shared" si="17"/>
        <v>606.00000000000011</v>
      </c>
      <c r="E49" s="15">
        <f t="shared" si="17"/>
        <v>575</v>
      </c>
      <c r="F49" s="19">
        <f t="shared" si="17"/>
        <v>1688.5</v>
      </c>
      <c r="G49" s="19">
        <f t="shared" si="17"/>
        <v>543.13834436851494</v>
      </c>
      <c r="H49" s="19">
        <f t="shared" si="17"/>
        <v>626.02840617900551</v>
      </c>
      <c r="I49" s="19">
        <f t="shared" si="17"/>
        <v>585.04824340336427</v>
      </c>
      <c r="J49" s="17">
        <f t="shared" si="17"/>
        <v>1754.2149939508849</v>
      </c>
      <c r="K49" s="17">
        <f t="shared" si="1"/>
        <v>-65.714993950884946</v>
      </c>
      <c r="L49" s="18">
        <f t="shared" si="16"/>
        <v>96.253880272515516</v>
      </c>
      <c r="N49" s="13"/>
    </row>
    <row r="50" spans="1:185" ht="18" customHeight="1">
      <c r="B50" s="41" t="s">
        <v>50</v>
      </c>
      <c r="C50" s="15">
        <f>+C51</f>
        <v>0.5</v>
      </c>
      <c r="D50" s="15">
        <f t="shared" ref="D50:J50" si="18">+D51</f>
        <v>0.6</v>
      </c>
      <c r="E50" s="15">
        <f t="shared" si="18"/>
        <v>2.2999999999999998</v>
      </c>
      <c r="F50" s="15">
        <f t="shared" si="18"/>
        <v>3.4</v>
      </c>
      <c r="G50" s="15">
        <f t="shared" si="18"/>
        <v>0.26101546950554477</v>
      </c>
      <c r="H50" s="15">
        <f t="shared" si="18"/>
        <v>3.1731644844811363E-2</v>
      </c>
      <c r="I50" s="15">
        <f t="shared" si="18"/>
        <v>1.3380747984270434</v>
      </c>
      <c r="J50" s="15">
        <f t="shared" si="18"/>
        <v>1.6308219127773995</v>
      </c>
      <c r="K50" s="18">
        <f t="shared" si="1"/>
        <v>1.7691780872226004</v>
      </c>
      <c r="L50" s="18">
        <f t="shared" si="16"/>
        <v>208.48383096653214</v>
      </c>
      <c r="N50" s="13"/>
    </row>
    <row r="51" spans="1:185" ht="18" customHeight="1">
      <c r="B51" s="36" t="s">
        <v>51</v>
      </c>
      <c r="C51" s="23">
        <v>0.5</v>
      </c>
      <c r="D51" s="23">
        <v>0.6</v>
      </c>
      <c r="E51" s="23">
        <v>2.2999999999999998</v>
      </c>
      <c r="F51" s="24">
        <f>SUM(C51:E51)</f>
        <v>3.4</v>
      </c>
      <c r="G51" s="23">
        <v>0.26101546950554477</v>
      </c>
      <c r="H51" s="23">
        <v>3.1731644844811363E-2</v>
      </c>
      <c r="I51" s="23">
        <v>1.3380747984270434</v>
      </c>
      <c r="J51" s="27">
        <f>SUM(G51:I51)</f>
        <v>1.6308219127773995</v>
      </c>
      <c r="K51" s="27">
        <f t="shared" si="1"/>
        <v>1.7691780872226004</v>
      </c>
      <c r="L51" s="27">
        <f t="shared" si="16"/>
        <v>208.48383096653214</v>
      </c>
      <c r="N51" s="13"/>
    </row>
    <row r="52" spans="1:185" ht="18" customHeight="1">
      <c r="B52" s="41" t="s">
        <v>53</v>
      </c>
      <c r="C52" s="15">
        <f t="shared" ref="C52:J52" si="19">+C53+C54</f>
        <v>506.9</v>
      </c>
      <c r="D52" s="15">
        <f>+D53+D54</f>
        <v>605.30000000000007</v>
      </c>
      <c r="E52" s="15">
        <f t="shared" si="19"/>
        <v>572.70000000000005</v>
      </c>
      <c r="F52" s="19">
        <f t="shared" si="19"/>
        <v>1684.8999999999999</v>
      </c>
      <c r="G52" s="16">
        <f t="shared" si="19"/>
        <v>542.8773288990094</v>
      </c>
      <c r="H52" s="16">
        <f>+H53+H54</f>
        <v>625.99667453416066</v>
      </c>
      <c r="I52" s="16">
        <f t="shared" si="19"/>
        <v>583.71016860493728</v>
      </c>
      <c r="J52" s="17">
        <f t="shared" si="19"/>
        <v>1752.5841720381075</v>
      </c>
      <c r="K52" s="17">
        <f t="shared" si="1"/>
        <v>-67.68417203810759</v>
      </c>
      <c r="L52" s="18">
        <f t="shared" si="16"/>
        <v>96.138035871943501</v>
      </c>
      <c r="N52" s="13"/>
    </row>
    <row r="53" spans="1:185" ht="18" customHeight="1">
      <c r="A53" s="42"/>
      <c r="B53" s="34" t="s">
        <v>54</v>
      </c>
      <c r="C53" s="23">
        <v>504.9</v>
      </c>
      <c r="D53" s="23">
        <v>603.1</v>
      </c>
      <c r="E53" s="23">
        <v>570.1</v>
      </c>
      <c r="F53" s="24">
        <f>SUM(C53:E53)</f>
        <v>1678.1</v>
      </c>
      <c r="G53" s="30">
        <v>540.15841384938221</v>
      </c>
      <c r="H53" s="30">
        <v>623.34960711437714</v>
      </c>
      <c r="I53" s="30">
        <v>580.4655485795322</v>
      </c>
      <c r="J53" s="26">
        <f>SUM(G53:I53)</f>
        <v>1743.9735695432917</v>
      </c>
      <c r="K53" s="26">
        <f t="shared" si="1"/>
        <v>-65.873569543291751</v>
      </c>
      <c r="L53" s="27">
        <f t="shared" si="16"/>
        <v>96.222788539132353</v>
      </c>
      <c r="N53" s="13"/>
    </row>
    <row r="54" spans="1:185" ht="18" customHeight="1">
      <c r="B54" s="34" t="s">
        <v>26</v>
      </c>
      <c r="C54" s="23">
        <v>2</v>
      </c>
      <c r="D54" s="23">
        <v>2.2000000000000002</v>
      </c>
      <c r="E54" s="23">
        <v>2.6</v>
      </c>
      <c r="F54" s="24">
        <f>SUM(C54:E54)</f>
        <v>6.8000000000000007</v>
      </c>
      <c r="G54" s="30">
        <v>2.7189150496272045</v>
      </c>
      <c r="H54" s="30">
        <v>2.647067419783538</v>
      </c>
      <c r="I54" s="30">
        <v>3.2446200254050885</v>
      </c>
      <c r="J54" s="26">
        <f>SUM(G54:I54)</f>
        <v>8.6106024948158311</v>
      </c>
      <c r="K54" s="26">
        <f t="shared" si="1"/>
        <v>-1.8106024948158304</v>
      </c>
      <c r="L54" s="27">
        <f t="shared" si="16"/>
        <v>78.972406450002353</v>
      </c>
      <c r="N54" s="13"/>
    </row>
    <row r="55" spans="1:185" ht="18" customHeight="1">
      <c r="B55" s="41" t="s">
        <v>55</v>
      </c>
      <c r="C55" s="15">
        <v>0.1</v>
      </c>
      <c r="D55" s="15">
        <v>0.1</v>
      </c>
      <c r="E55" s="15">
        <v>0</v>
      </c>
      <c r="F55" s="19">
        <f>SUM(C55:E55)</f>
        <v>0.2</v>
      </c>
      <c r="G55" s="15">
        <v>0</v>
      </c>
      <c r="H55" s="15">
        <v>0</v>
      </c>
      <c r="I55" s="15">
        <v>0</v>
      </c>
      <c r="J55" s="17">
        <f>SUM(G55:I55)</f>
        <v>0</v>
      </c>
      <c r="K55" s="17">
        <f t="shared" si="1"/>
        <v>0.2</v>
      </c>
      <c r="L55" s="43">
        <v>0</v>
      </c>
      <c r="N55" s="13"/>
    </row>
    <row r="56" spans="1:185" ht="18" customHeight="1">
      <c r="B56" s="44" t="s">
        <v>56</v>
      </c>
      <c r="C56" s="15">
        <f t="shared" ref="C56:J56" si="20">+C57+C61+C62</f>
        <v>1163</v>
      </c>
      <c r="D56" s="15">
        <f>+D57+D61+D62</f>
        <v>957</v>
      </c>
      <c r="E56" s="15">
        <f t="shared" si="20"/>
        <v>842.59999999999991</v>
      </c>
      <c r="F56" s="19">
        <f t="shared" si="20"/>
        <v>2962.6</v>
      </c>
      <c r="G56" s="16">
        <f>+G57+G61+G62</f>
        <v>1114.646613788281</v>
      </c>
      <c r="H56" s="16">
        <f>+H57+H61+H62</f>
        <v>988.92405577904515</v>
      </c>
      <c r="I56" s="16">
        <f t="shared" si="20"/>
        <v>917.42132896299768</v>
      </c>
      <c r="J56" s="17">
        <f t="shared" si="20"/>
        <v>3020.9919985303241</v>
      </c>
      <c r="K56" s="17">
        <f t="shared" si="1"/>
        <v>-58.391998530324145</v>
      </c>
      <c r="L56" s="17">
        <f>+F56/J56*100</f>
        <v>98.067125018578963</v>
      </c>
      <c r="N56" s="13"/>
    </row>
    <row r="57" spans="1:185" s="45" customFormat="1" ht="18" customHeight="1">
      <c r="B57" s="44" t="s">
        <v>57</v>
      </c>
      <c r="C57" s="15">
        <f t="shared" ref="C57:J57" si="21">+C58</f>
        <v>266.3</v>
      </c>
      <c r="D57" s="15">
        <f t="shared" si="21"/>
        <v>0</v>
      </c>
      <c r="E57" s="15">
        <f t="shared" si="21"/>
        <v>31.2</v>
      </c>
      <c r="F57" s="19">
        <f t="shared" si="21"/>
        <v>297.5</v>
      </c>
      <c r="G57" s="16">
        <f t="shared" si="21"/>
        <v>1.659731491557229E-2</v>
      </c>
      <c r="H57" s="16">
        <f t="shared" si="21"/>
        <v>1.7937362944622771E-2</v>
      </c>
      <c r="I57" s="16">
        <f t="shared" si="21"/>
        <v>1.7937362944622771E-2</v>
      </c>
      <c r="J57" s="17">
        <f t="shared" si="21"/>
        <v>5.2472040804817835E-2</v>
      </c>
      <c r="K57" s="17">
        <f t="shared" si="1"/>
        <v>297.44752795919516</v>
      </c>
      <c r="L57" s="17">
        <f>+F57/J57*100</f>
        <v>566968.6092573026</v>
      </c>
      <c r="M57" s="4"/>
      <c r="N57" s="13"/>
      <c r="P57" s="46"/>
      <c r="Q57" s="46"/>
    </row>
    <row r="58" spans="1:185" ht="18" customHeight="1">
      <c r="B58" s="41" t="s">
        <v>58</v>
      </c>
      <c r="C58" s="15">
        <f t="shared" ref="C58:J58" si="22">+C59+C60</f>
        <v>266.3</v>
      </c>
      <c r="D58" s="15">
        <f>+D59+D60</f>
        <v>0</v>
      </c>
      <c r="E58" s="15">
        <f t="shared" si="22"/>
        <v>31.2</v>
      </c>
      <c r="F58" s="19">
        <f t="shared" si="22"/>
        <v>297.5</v>
      </c>
      <c r="G58" s="16">
        <f t="shared" si="22"/>
        <v>1.659731491557229E-2</v>
      </c>
      <c r="H58" s="16">
        <f>+H59+H60</f>
        <v>1.7937362944622771E-2</v>
      </c>
      <c r="I58" s="16">
        <f t="shared" si="22"/>
        <v>1.7937362944622771E-2</v>
      </c>
      <c r="J58" s="17">
        <f t="shared" si="22"/>
        <v>5.2472040804817835E-2</v>
      </c>
      <c r="K58" s="17">
        <f t="shared" si="1"/>
        <v>297.44752795919516</v>
      </c>
      <c r="L58" s="17">
        <f>+F58/J58*100</f>
        <v>566968.6092573026</v>
      </c>
      <c r="N58" s="13"/>
    </row>
    <row r="59" spans="1:185" s="47" customFormat="1" ht="18" customHeight="1">
      <c r="B59" s="34" t="s">
        <v>59</v>
      </c>
      <c r="C59" s="23">
        <v>266.3</v>
      </c>
      <c r="D59" s="23">
        <v>0</v>
      </c>
      <c r="E59" s="23">
        <v>31.2</v>
      </c>
      <c r="F59" s="24">
        <f>SUM(C59:E59)</f>
        <v>297.5</v>
      </c>
      <c r="G59" s="23">
        <v>0</v>
      </c>
      <c r="H59" s="23">
        <v>0</v>
      </c>
      <c r="I59" s="23">
        <v>0</v>
      </c>
      <c r="J59" s="26">
        <f>SUM(G59:I59)</f>
        <v>0</v>
      </c>
      <c r="K59" s="26">
        <f t="shared" si="1"/>
        <v>297.5</v>
      </c>
      <c r="L59" s="17">
        <v>0</v>
      </c>
      <c r="M59" s="4"/>
      <c r="N59" s="13"/>
      <c r="O59" s="48"/>
      <c r="P59" s="49"/>
      <c r="Q59" s="49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 t="s">
        <v>60</v>
      </c>
      <c r="BA59" s="48" t="s">
        <v>60</v>
      </c>
      <c r="BB59" s="48" t="s">
        <v>60</v>
      </c>
      <c r="BC59" s="48" t="s">
        <v>60</v>
      </c>
      <c r="BD59" s="48" t="s">
        <v>60</v>
      </c>
      <c r="BE59" s="48" t="s">
        <v>60</v>
      </c>
      <c r="BF59" s="48" t="s">
        <v>60</v>
      </c>
      <c r="BG59" s="48" t="s">
        <v>60</v>
      </c>
      <c r="BH59" s="48" t="s">
        <v>60</v>
      </c>
      <c r="BI59" s="48" t="s">
        <v>60</v>
      </c>
      <c r="BJ59" s="48" t="s">
        <v>60</v>
      </c>
      <c r="BK59" s="48" t="s">
        <v>60</v>
      </c>
      <c r="BL59" s="48" t="s">
        <v>60</v>
      </c>
      <c r="BM59" s="48" t="s">
        <v>60</v>
      </c>
      <c r="BN59" s="48" t="s">
        <v>60</v>
      </c>
      <c r="BO59" s="48" t="s">
        <v>60</v>
      </c>
      <c r="BP59" s="48" t="s">
        <v>60</v>
      </c>
      <c r="BQ59" s="48" t="s">
        <v>60</v>
      </c>
      <c r="BR59" s="48" t="s">
        <v>60</v>
      </c>
      <c r="BS59" s="48" t="s">
        <v>60</v>
      </c>
      <c r="BT59" s="48" t="s">
        <v>60</v>
      </c>
      <c r="BU59" s="48" t="s">
        <v>60</v>
      </c>
      <c r="BV59" s="48" t="s">
        <v>60</v>
      </c>
      <c r="BW59" s="48" t="s">
        <v>60</v>
      </c>
      <c r="BX59" s="48" t="s">
        <v>60</v>
      </c>
      <c r="BY59" s="48" t="s">
        <v>60</v>
      </c>
      <c r="BZ59" s="48" t="s">
        <v>60</v>
      </c>
      <c r="CA59" s="48" t="s">
        <v>60</v>
      </c>
      <c r="CB59" s="48" t="s">
        <v>60</v>
      </c>
      <c r="CC59" s="48" t="s">
        <v>60</v>
      </c>
      <c r="CD59" s="48" t="s">
        <v>60</v>
      </c>
      <c r="CE59" s="48" t="s">
        <v>60</v>
      </c>
      <c r="CF59" s="48" t="s">
        <v>60</v>
      </c>
      <c r="CG59" s="48" t="s">
        <v>60</v>
      </c>
      <c r="CH59" s="48" t="s">
        <v>60</v>
      </c>
      <c r="CI59" s="48" t="s">
        <v>60</v>
      </c>
      <c r="CJ59" s="48" t="s">
        <v>60</v>
      </c>
      <c r="CK59" s="48" t="s">
        <v>60</v>
      </c>
      <c r="CL59" s="48" t="s">
        <v>60</v>
      </c>
      <c r="CM59" s="48" t="s">
        <v>60</v>
      </c>
      <c r="CN59" s="48" t="s">
        <v>60</v>
      </c>
      <c r="CO59" s="48" t="s">
        <v>60</v>
      </c>
      <c r="CP59" s="48" t="s">
        <v>60</v>
      </c>
      <c r="CQ59" s="48" t="s">
        <v>60</v>
      </c>
      <c r="CR59" s="48" t="s">
        <v>60</v>
      </c>
      <c r="CS59" s="48" t="s">
        <v>60</v>
      </c>
      <c r="CT59" s="48" t="s">
        <v>60</v>
      </c>
      <c r="CU59" s="48" t="s">
        <v>60</v>
      </c>
      <c r="CV59" s="48" t="s">
        <v>60</v>
      </c>
      <c r="CW59" s="48" t="s">
        <v>60</v>
      </c>
      <c r="CX59" s="48" t="s">
        <v>60</v>
      </c>
      <c r="CY59" s="48" t="s">
        <v>60</v>
      </c>
      <c r="CZ59" s="48" t="s">
        <v>60</v>
      </c>
      <c r="DA59" s="48" t="s">
        <v>60</v>
      </c>
      <c r="DB59" s="48" t="s">
        <v>60</v>
      </c>
      <c r="DC59" s="48" t="s">
        <v>60</v>
      </c>
      <c r="DD59" s="48" t="s">
        <v>60</v>
      </c>
      <c r="DE59" s="48" t="s">
        <v>60</v>
      </c>
      <c r="DF59" s="48" t="s">
        <v>60</v>
      </c>
      <c r="DG59" s="48" t="s">
        <v>60</v>
      </c>
      <c r="DH59" s="48" t="s">
        <v>60</v>
      </c>
      <c r="DI59" s="48" t="s">
        <v>60</v>
      </c>
      <c r="DJ59" s="48" t="s">
        <v>60</v>
      </c>
      <c r="DK59" s="48" t="s">
        <v>60</v>
      </c>
      <c r="DL59" s="48" t="s">
        <v>60</v>
      </c>
      <c r="DM59" s="48" t="s">
        <v>60</v>
      </c>
      <c r="DN59" s="48" t="s">
        <v>60</v>
      </c>
      <c r="DO59" s="48" t="s">
        <v>60</v>
      </c>
      <c r="DP59" s="48" t="s">
        <v>60</v>
      </c>
      <c r="DQ59" s="48" t="s">
        <v>60</v>
      </c>
      <c r="DR59" s="48" t="s">
        <v>60</v>
      </c>
      <c r="DS59" s="48" t="s">
        <v>60</v>
      </c>
      <c r="DT59" s="48" t="s">
        <v>60</v>
      </c>
      <c r="DU59" s="48" t="s">
        <v>60</v>
      </c>
      <c r="DV59" s="48" t="s">
        <v>60</v>
      </c>
      <c r="DW59" s="48" t="s">
        <v>60</v>
      </c>
      <c r="DX59" s="48" t="s">
        <v>60</v>
      </c>
      <c r="DY59" s="48" t="s">
        <v>60</v>
      </c>
      <c r="DZ59" s="48" t="s">
        <v>60</v>
      </c>
      <c r="EA59" s="48" t="s">
        <v>60</v>
      </c>
      <c r="EB59" s="48" t="s">
        <v>60</v>
      </c>
      <c r="EC59" s="48" t="s">
        <v>60</v>
      </c>
      <c r="ED59" s="48" t="s">
        <v>60</v>
      </c>
      <c r="EE59" s="48" t="s">
        <v>60</v>
      </c>
      <c r="EF59" s="48" t="s">
        <v>60</v>
      </c>
      <c r="EG59" s="48" t="s">
        <v>60</v>
      </c>
      <c r="EH59" s="48" t="s">
        <v>60</v>
      </c>
      <c r="EI59" s="48" t="s">
        <v>60</v>
      </c>
      <c r="EJ59" s="48" t="s">
        <v>60</v>
      </c>
      <c r="EK59" s="48" t="s">
        <v>60</v>
      </c>
      <c r="EL59" s="48" t="s">
        <v>60</v>
      </c>
      <c r="EM59" s="48" t="s">
        <v>60</v>
      </c>
      <c r="EN59" s="48" t="s">
        <v>60</v>
      </c>
      <c r="EO59" s="48" t="s">
        <v>60</v>
      </c>
      <c r="EP59" s="48" t="s">
        <v>60</v>
      </c>
      <c r="EQ59" s="48" t="s">
        <v>60</v>
      </c>
      <c r="ER59" s="48" t="s">
        <v>60</v>
      </c>
      <c r="ES59" s="48" t="s">
        <v>60</v>
      </c>
      <c r="ET59" s="48" t="s">
        <v>60</v>
      </c>
      <c r="EU59" s="48" t="s">
        <v>60</v>
      </c>
      <c r="EV59" s="48" t="s">
        <v>60</v>
      </c>
      <c r="EW59" s="48" t="s">
        <v>60</v>
      </c>
      <c r="EX59" s="48" t="s">
        <v>60</v>
      </c>
      <c r="EY59" s="48" t="s">
        <v>60</v>
      </c>
      <c r="EZ59" s="48" t="s">
        <v>60</v>
      </c>
      <c r="FA59" s="48" t="s">
        <v>60</v>
      </c>
      <c r="FB59" s="48" t="s">
        <v>60</v>
      </c>
      <c r="FC59" s="48" t="s">
        <v>60</v>
      </c>
      <c r="FD59" s="48" t="s">
        <v>60</v>
      </c>
      <c r="FE59" s="48" t="s">
        <v>60</v>
      </c>
      <c r="FF59" s="48" t="s">
        <v>60</v>
      </c>
      <c r="FG59" s="48" t="s">
        <v>60</v>
      </c>
      <c r="FH59" s="48" t="s">
        <v>60</v>
      </c>
      <c r="FI59" s="48" t="s">
        <v>60</v>
      </c>
      <c r="FJ59" s="48" t="s">
        <v>60</v>
      </c>
      <c r="FK59" s="48" t="s">
        <v>60</v>
      </c>
      <c r="FL59" s="48" t="s">
        <v>60</v>
      </c>
      <c r="FM59" s="48" t="s">
        <v>60</v>
      </c>
      <c r="FN59" s="48" t="s">
        <v>60</v>
      </c>
      <c r="FO59" s="48" t="s">
        <v>60</v>
      </c>
      <c r="FP59" s="48" t="s">
        <v>60</v>
      </c>
      <c r="FQ59" s="48" t="s">
        <v>60</v>
      </c>
      <c r="FR59" s="48" t="s">
        <v>60</v>
      </c>
      <c r="FS59" s="48" t="s">
        <v>60</v>
      </c>
      <c r="FT59" s="48" t="s">
        <v>60</v>
      </c>
      <c r="FU59" s="48" t="s">
        <v>60</v>
      </c>
      <c r="FV59" s="48" t="s">
        <v>60</v>
      </c>
      <c r="FW59" s="48" t="s">
        <v>60</v>
      </c>
      <c r="FX59" s="48" t="s">
        <v>60</v>
      </c>
      <c r="FY59" s="48" t="s">
        <v>60</v>
      </c>
      <c r="FZ59" s="48" t="s">
        <v>60</v>
      </c>
      <c r="GA59" s="48" t="s">
        <v>60</v>
      </c>
      <c r="GB59" s="48" t="s">
        <v>60</v>
      </c>
      <c r="GC59" s="48" t="s">
        <v>60</v>
      </c>
    </row>
    <row r="60" spans="1:185" ht="18" customHeight="1">
      <c r="B60" s="34" t="s">
        <v>26</v>
      </c>
      <c r="C60" s="23">
        <v>0</v>
      </c>
      <c r="D60" s="23">
        <v>0</v>
      </c>
      <c r="E60" s="23">
        <v>0</v>
      </c>
      <c r="F60" s="24">
        <f>SUM(C60:E60)</f>
        <v>0</v>
      </c>
      <c r="G60" s="23">
        <v>1.659731491557229E-2</v>
      </c>
      <c r="H60" s="23">
        <v>1.7937362944622771E-2</v>
      </c>
      <c r="I60" s="23">
        <v>1.7937362944622771E-2</v>
      </c>
      <c r="J60" s="26">
        <f>SUM(G60:I60)</f>
        <v>5.2472040804817835E-2</v>
      </c>
      <c r="K60" s="26">
        <f t="shared" si="1"/>
        <v>-5.2472040804817835E-2</v>
      </c>
      <c r="L60" s="27">
        <f>+F60/J60*100</f>
        <v>0</v>
      </c>
      <c r="N60" s="13"/>
    </row>
    <row r="61" spans="1:185" ht="18" customHeight="1">
      <c r="B61" s="41" t="s">
        <v>61</v>
      </c>
      <c r="C61" s="15">
        <v>12.2</v>
      </c>
      <c r="D61" s="15">
        <v>19.2</v>
      </c>
      <c r="E61" s="15">
        <v>16.600000000000001</v>
      </c>
      <c r="F61" s="19">
        <f>SUM(C61:E61)</f>
        <v>48</v>
      </c>
      <c r="G61" s="15">
        <v>22.134657302779388</v>
      </c>
      <c r="H61" s="15">
        <v>20.939609054944128</v>
      </c>
      <c r="I61" s="15">
        <v>28.889525631136387</v>
      </c>
      <c r="J61" s="26">
        <f>SUM(G61:I61)</f>
        <v>71.963791988859896</v>
      </c>
      <c r="K61" s="17">
        <f t="shared" si="1"/>
        <v>-23.963791988859896</v>
      </c>
      <c r="L61" s="18">
        <f>+F61/J61*100</f>
        <v>66.700209471216397</v>
      </c>
      <c r="N61" s="13"/>
    </row>
    <row r="62" spans="1:185" ht="18" customHeight="1">
      <c r="B62" s="41" t="s">
        <v>62</v>
      </c>
      <c r="C62" s="15">
        <f>+[41]DGII!G62</f>
        <v>884.5</v>
      </c>
      <c r="D62" s="15">
        <f>+[41]DGII!H62</f>
        <v>937.8</v>
      </c>
      <c r="E62" s="15">
        <f>+[41]DGII!I62</f>
        <v>794.8</v>
      </c>
      <c r="F62" s="19">
        <f>SUM(C62:E62)</f>
        <v>2617.1</v>
      </c>
      <c r="G62" s="16">
        <v>1092.495359170586</v>
      </c>
      <c r="H62" s="16">
        <v>967.96650936115634</v>
      </c>
      <c r="I62" s="16">
        <v>888.51386596891666</v>
      </c>
      <c r="J62" s="17">
        <f>SUM(G62:I62)</f>
        <v>2948.9757345006592</v>
      </c>
      <c r="K62" s="17">
        <f t="shared" si="1"/>
        <v>-331.87573450065929</v>
      </c>
      <c r="L62" s="18">
        <f>+F62/J62*100</f>
        <v>88.746067639079612</v>
      </c>
      <c r="N62" s="13"/>
    </row>
    <row r="63" spans="1:185" ht="18" customHeight="1">
      <c r="B63" s="36" t="s">
        <v>63</v>
      </c>
      <c r="C63" s="23">
        <v>881.2</v>
      </c>
      <c r="D63" s="23">
        <v>934</v>
      </c>
      <c r="E63" s="23">
        <v>792.9</v>
      </c>
      <c r="F63" s="24">
        <f>SUM(C63:E63)</f>
        <v>2608.1</v>
      </c>
      <c r="G63" s="30">
        <v>1087.9501610547184</v>
      </c>
      <c r="H63" s="30">
        <v>959.63089293755479</v>
      </c>
      <c r="I63" s="30">
        <v>882.40505168267089</v>
      </c>
      <c r="J63" s="26">
        <f>SUM(G63:I63)</f>
        <v>2929.9861056749442</v>
      </c>
      <c r="K63" s="26">
        <f t="shared" si="1"/>
        <v>-321.88610567494425</v>
      </c>
      <c r="L63" s="27">
        <f>+F63/J63*100</f>
        <v>89.014073989924427</v>
      </c>
      <c r="N63" s="13"/>
    </row>
    <row r="64" spans="1:185" ht="21.75" customHeight="1" thickBot="1">
      <c r="B64" s="50" t="s">
        <v>64</v>
      </c>
      <c r="C64" s="51">
        <f>++C9</f>
        <v>94688.999999999985</v>
      </c>
      <c r="D64" s="51">
        <f>++D9</f>
        <v>72081.600000000006</v>
      </c>
      <c r="E64" s="51">
        <f>++E9</f>
        <v>78090.2</v>
      </c>
      <c r="F64" s="51">
        <f>+F9</f>
        <v>244860.80000000002</v>
      </c>
      <c r="G64" s="51">
        <f>+G9</f>
        <v>92322.569774868927</v>
      </c>
      <c r="H64" s="51">
        <f>+H9</f>
        <v>70582.18268917581</v>
      </c>
      <c r="I64" s="51">
        <f>+I9</f>
        <v>74086.372203319843</v>
      </c>
      <c r="J64" s="51">
        <f>+J9</f>
        <v>236991.12466736461</v>
      </c>
      <c r="K64" s="51">
        <f t="shared" si="1"/>
        <v>7869.6753326354083</v>
      </c>
      <c r="L64" s="52">
        <f>+F64/J64*100</f>
        <v>103.32066246939884</v>
      </c>
      <c r="N64" s="13"/>
    </row>
    <row r="65" spans="2:14" ht="18" customHeight="1" thickTop="1">
      <c r="B65" s="161" t="s">
        <v>148</v>
      </c>
      <c r="C65" s="53"/>
      <c r="D65" s="53"/>
      <c r="E65" s="53"/>
      <c r="F65" s="53"/>
      <c r="G65" s="54"/>
      <c r="H65" s="54"/>
      <c r="I65" s="54"/>
      <c r="J65" s="54"/>
      <c r="K65" s="55"/>
      <c r="L65" s="54"/>
      <c r="N65" s="13"/>
    </row>
    <row r="66" spans="2:14">
      <c r="B66" s="56" t="s">
        <v>65</v>
      </c>
      <c r="C66" s="57"/>
      <c r="D66" s="57"/>
      <c r="E66" s="57"/>
      <c r="F66" s="57"/>
      <c r="G66" s="57"/>
      <c r="H66" s="57"/>
      <c r="I66" s="57"/>
      <c r="J66" s="57"/>
      <c r="K66" s="58"/>
      <c r="L66" s="59"/>
      <c r="N66" s="13"/>
    </row>
    <row r="67" spans="2:14" ht="12.75" customHeight="1">
      <c r="B67" s="60" t="s">
        <v>66</v>
      </c>
      <c r="C67" s="57"/>
      <c r="D67" s="57"/>
      <c r="E67" s="57"/>
      <c r="F67" s="57"/>
      <c r="G67" s="57"/>
      <c r="H67" s="57"/>
      <c r="I67" s="57"/>
      <c r="J67" s="57"/>
      <c r="K67" s="57"/>
      <c r="L67" s="61"/>
      <c r="N67" s="13"/>
    </row>
    <row r="68" spans="2:14" ht="12" customHeight="1">
      <c r="B68" s="60" t="s">
        <v>67</v>
      </c>
      <c r="C68" s="57"/>
      <c r="D68" s="57"/>
      <c r="E68" s="57"/>
      <c r="F68" s="57"/>
      <c r="G68" s="62"/>
      <c r="H68" s="62"/>
      <c r="I68" s="62"/>
      <c r="J68" s="62"/>
      <c r="K68" s="62"/>
      <c r="L68" s="62"/>
      <c r="N68" s="13"/>
    </row>
    <row r="69" spans="2:14">
      <c r="B69" s="63" t="s">
        <v>68</v>
      </c>
      <c r="C69" s="64"/>
      <c r="D69" s="64"/>
      <c r="E69" s="64"/>
      <c r="F69" s="64"/>
      <c r="G69" s="62"/>
      <c r="H69" s="62"/>
      <c r="I69" s="62"/>
      <c r="J69" s="62"/>
      <c r="K69" s="62"/>
      <c r="L69" s="62"/>
    </row>
    <row r="70" spans="2:14">
      <c r="B70" s="65"/>
      <c r="C70" s="64"/>
      <c r="D70" s="64"/>
      <c r="E70" s="64"/>
      <c r="F70" s="64"/>
      <c r="G70" s="62"/>
      <c r="H70" s="62"/>
      <c r="I70" s="62"/>
      <c r="J70" s="62"/>
      <c r="K70" s="62"/>
      <c r="L70" s="62"/>
    </row>
    <row r="71" spans="2:14">
      <c r="B71" s="64"/>
      <c r="C71" s="64"/>
      <c r="D71" s="64"/>
      <c r="E71" s="64"/>
      <c r="F71" s="64"/>
      <c r="G71" s="62"/>
      <c r="H71" s="62"/>
      <c r="I71" s="62"/>
      <c r="J71" s="62"/>
      <c r="K71" s="62"/>
      <c r="L71" s="62"/>
    </row>
    <row r="72" spans="2:14">
      <c r="B72" s="64"/>
      <c r="C72" s="64"/>
      <c r="D72" s="64"/>
      <c r="E72" s="64"/>
      <c r="F72" s="64"/>
      <c r="G72" s="62"/>
      <c r="H72" s="62"/>
      <c r="I72" s="62"/>
      <c r="J72" s="62"/>
      <c r="K72" s="62"/>
      <c r="L72" s="62"/>
    </row>
    <row r="73" spans="2:14">
      <c r="B73" s="64"/>
      <c r="C73" s="64"/>
      <c r="D73" s="64"/>
      <c r="E73" s="64"/>
      <c r="F73" s="64"/>
      <c r="G73" s="62"/>
      <c r="H73" s="62"/>
      <c r="I73" s="62"/>
      <c r="J73" s="62"/>
      <c r="K73" s="62"/>
      <c r="L73" s="62"/>
    </row>
    <row r="74" spans="2:14">
      <c r="B74" s="64"/>
      <c r="C74" s="64"/>
      <c r="D74" s="64"/>
      <c r="E74" s="64"/>
      <c r="F74" s="64"/>
      <c r="G74" s="62"/>
      <c r="H74" s="62"/>
      <c r="I74" s="62"/>
      <c r="J74" s="62"/>
      <c r="K74" s="62"/>
      <c r="L74" s="62"/>
    </row>
    <row r="75" spans="2:14">
      <c r="B75" s="64"/>
      <c r="C75" s="64"/>
      <c r="D75" s="64"/>
      <c r="E75" s="64"/>
      <c r="F75" s="64"/>
      <c r="G75" s="62"/>
      <c r="H75" s="62"/>
      <c r="I75" s="62"/>
      <c r="J75" s="62"/>
      <c r="K75" s="62"/>
      <c r="L75" s="62"/>
    </row>
    <row r="76" spans="2:14">
      <c r="B76" s="64"/>
      <c r="C76" s="64"/>
      <c r="D76" s="64"/>
      <c r="E76" s="64"/>
      <c r="F76" s="64"/>
      <c r="G76" s="62"/>
      <c r="H76" s="62"/>
      <c r="I76" s="62"/>
      <c r="J76" s="62"/>
      <c r="K76" s="62"/>
      <c r="L76" s="62"/>
    </row>
    <row r="77" spans="2:14">
      <c r="B77" s="64"/>
      <c r="C77" s="64"/>
      <c r="D77" s="64"/>
      <c r="E77" s="64"/>
      <c r="F77" s="64"/>
      <c r="G77" s="62"/>
      <c r="H77" s="62"/>
      <c r="I77" s="62"/>
      <c r="J77" s="62"/>
      <c r="K77" s="62"/>
      <c r="L77" s="62"/>
    </row>
    <row r="78" spans="2:14">
      <c r="B78" s="64"/>
      <c r="C78" s="64"/>
      <c r="D78" s="64"/>
      <c r="E78" s="64"/>
      <c r="F78" s="64"/>
      <c r="G78" s="62"/>
      <c r="H78" s="62"/>
      <c r="I78" s="62"/>
      <c r="J78" s="62"/>
      <c r="K78" s="62"/>
      <c r="L78" s="62"/>
    </row>
    <row r="79" spans="2:14">
      <c r="B79" s="64"/>
      <c r="C79" s="64"/>
      <c r="D79" s="64"/>
      <c r="E79" s="64"/>
      <c r="F79" s="64"/>
      <c r="G79" s="62"/>
      <c r="H79" s="62"/>
      <c r="I79" s="62"/>
      <c r="J79" s="62"/>
      <c r="K79" s="62"/>
      <c r="L79" s="62"/>
    </row>
    <row r="80" spans="2:14">
      <c r="B80" s="64"/>
      <c r="C80" s="64"/>
      <c r="D80" s="64"/>
      <c r="E80" s="64"/>
      <c r="F80" s="64"/>
      <c r="G80" s="62"/>
      <c r="H80" s="62"/>
      <c r="I80" s="62"/>
      <c r="J80" s="62"/>
      <c r="K80" s="62"/>
      <c r="L80" s="62"/>
    </row>
    <row r="81" spans="2:12">
      <c r="B81" s="64"/>
      <c r="C81" s="64"/>
      <c r="D81" s="64"/>
      <c r="E81" s="64"/>
      <c r="F81" s="64"/>
      <c r="G81" s="62"/>
      <c r="H81" s="62"/>
      <c r="I81" s="62"/>
      <c r="J81" s="62"/>
      <c r="K81" s="62"/>
      <c r="L81" s="62"/>
    </row>
    <row r="82" spans="2:12">
      <c r="B82" s="64"/>
      <c r="C82" s="64"/>
      <c r="D82" s="64"/>
      <c r="E82" s="64"/>
      <c r="F82" s="64"/>
      <c r="G82" s="62"/>
      <c r="H82" s="62"/>
      <c r="I82" s="62"/>
      <c r="J82" s="62"/>
      <c r="K82" s="62"/>
      <c r="L82" s="62"/>
    </row>
    <row r="83" spans="2:12">
      <c r="B83" s="64"/>
      <c r="C83" s="64"/>
      <c r="D83" s="64"/>
      <c r="E83" s="64"/>
      <c r="F83" s="64"/>
      <c r="G83" s="62"/>
      <c r="H83" s="62"/>
      <c r="I83" s="62"/>
      <c r="J83" s="62"/>
      <c r="K83" s="62"/>
      <c r="L83" s="62"/>
    </row>
    <row r="84" spans="2:12">
      <c r="B84" s="64"/>
      <c r="C84" s="64"/>
      <c r="D84" s="64"/>
      <c r="E84" s="64"/>
      <c r="F84" s="64"/>
      <c r="G84" s="62"/>
      <c r="H84" s="62"/>
      <c r="I84" s="62"/>
      <c r="J84" s="62"/>
      <c r="K84" s="62"/>
      <c r="L84" s="62"/>
    </row>
    <row r="85" spans="2:12">
      <c r="B85" s="64"/>
      <c r="C85" s="64"/>
      <c r="D85" s="64"/>
      <c r="E85" s="64"/>
      <c r="F85" s="64"/>
      <c r="G85" s="62"/>
      <c r="H85" s="62"/>
      <c r="I85" s="62"/>
      <c r="J85" s="62"/>
      <c r="K85" s="62"/>
      <c r="L85" s="62"/>
    </row>
    <row r="86" spans="2:12">
      <c r="B86" s="64"/>
      <c r="C86" s="64"/>
      <c r="D86" s="64"/>
      <c r="E86" s="64"/>
      <c r="F86" s="64"/>
      <c r="G86" s="62"/>
      <c r="H86" s="62"/>
      <c r="I86" s="62"/>
      <c r="J86" s="62"/>
      <c r="K86" s="62"/>
      <c r="L86" s="62"/>
    </row>
    <row r="87" spans="2:12">
      <c r="B87" s="64"/>
      <c r="C87" s="64"/>
      <c r="D87" s="64"/>
      <c r="E87" s="64"/>
      <c r="F87" s="64"/>
      <c r="G87" s="62"/>
      <c r="H87" s="62"/>
      <c r="I87" s="62"/>
      <c r="J87" s="62"/>
      <c r="K87" s="62"/>
      <c r="L87" s="62"/>
    </row>
    <row r="88" spans="2:12">
      <c r="B88" s="64"/>
      <c r="C88" s="64"/>
      <c r="D88" s="64"/>
      <c r="E88" s="64"/>
      <c r="F88" s="64"/>
      <c r="G88" s="62"/>
      <c r="H88" s="62"/>
      <c r="I88" s="62"/>
      <c r="J88" s="62"/>
      <c r="K88" s="62"/>
      <c r="L88" s="62"/>
    </row>
    <row r="89" spans="2:12">
      <c r="B89" s="64"/>
      <c r="C89" s="64"/>
      <c r="D89" s="64"/>
      <c r="E89" s="64"/>
      <c r="F89" s="64"/>
      <c r="G89" s="62"/>
      <c r="H89" s="62"/>
      <c r="I89" s="62"/>
      <c r="J89" s="62"/>
      <c r="K89" s="62"/>
      <c r="L89" s="62"/>
    </row>
    <row r="90" spans="2:12">
      <c r="B90" s="64"/>
      <c r="C90" s="64"/>
      <c r="D90" s="64"/>
      <c r="E90" s="64"/>
      <c r="F90" s="64"/>
      <c r="G90" s="62"/>
      <c r="H90" s="62"/>
      <c r="I90" s="62"/>
      <c r="J90" s="62"/>
      <c r="K90" s="62"/>
      <c r="L90" s="62"/>
    </row>
    <row r="91" spans="2:12">
      <c r="B91" s="64"/>
      <c r="C91" s="64"/>
      <c r="D91" s="64"/>
      <c r="E91" s="64"/>
      <c r="F91" s="64"/>
      <c r="G91" s="62"/>
      <c r="H91" s="62"/>
      <c r="I91" s="62"/>
      <c r="J91" s="62"/>
      <c r="K91" s="62"/>
      <c r="L91" s="62"/>
    </row>
    <row r="92" spans="2:12">
      <c r="B92" s="64"/>
      <c r="C92" s="64"/>
      <c r="D92" s="64"/>
      <c r="E92" s="64"/>
      <c r="F92" s="64"/>
      <c r="G92" s="62"/>
      <c r="H92" s="62"/>
      <c r="I92" s="62"/>
      <c r="J92" s="62"/>
      <c r="K92" s="62"/>
      <c r="L92" s="62"/>
    </row>
    <row r="93" spans="2:12">
      <c r="B93" s="64"/>
      <c r="C93" s="64"/>
      <c r="D93" s="64"/>
      <c r="E93" s="64"/>
      <c r="F93" s="64"/>
      <c r="G93" s="62"/>
      <c r="H93" s="62"/>
      <c r="I93" s="62"/>
      <c r="J93" s="62"/>
      <c r="K93" s="62"/>
      <c r="L93" s="62"/>
    </row>
    <row r="94" spans="2:12">
      <c r="B94" s="64"/>
      <c r="C94" s="64"/>
      <c r="D94" s="64"/>
      <c r="E94" s="64"/>
      <c r="F94" s="64"/>
      <c r="G94" s="62"/>
      <c r="H94" s="62"/>
      <c r="I94" s="62"/>
      <c r="J94" s="62"/>
      <c r="K94" s="62"/>
      <c r="L94" s="62"/>
    </row>
    <row r="95" spans="2:12">
      <c r="B95" s="64"/>
      <c r="C95" s="64"/>
      <c r="D95" s="64"/>
      <c r="E95" s="64"/>
      <c r="F95" s="64"/>
      <c r="G95" s="62"/>
      <c r="H95" s="62"/>
      <c r="I95" s="62"/>
      <c r="J95" s="62"/>
      <c r="K95" s="62"/>
      <c r="L95" s="62"/>
    </row>
    <row r="96" spans="2:12">
      <c r="B96" s="64"/>
      <c r="C96" s="64"/>
      <c r="D96" s="64"/>
      <c r="E96" s="64"/>
      <c r="F96" s="64"/>
      <c r="G96" s="62"/>
      <c r="H96" s="62"/>
      <c r="I96" s="62"/>
      <c r="J96" s="62"/>
      <c r="K96" s="62"/>
      <c r="L96" s="62"/>
    </row>
    <row r="97" spans="2:12">
      <c r="B97" s="64"/>
      <c r="C97" s="64"/>
      <c r="D97" s="64"/>
      <c r="E97" s="64"/>
      <c r="F97" s="64"/>
      <c r="G97" s="62"/>
      <c r="H97" s="62"/>
      <c r="I97" s="62"/>
      <c r="J97" s="62"/>
      <c r="K97" s="62"/>
      <c r="L97" s="62"/>
    </row>
    <row r="98" spans="2:12">
      <c r="B98" s="64"/>
      <c r="C98" s="64"/>
      <c r="D98" s="64"/>
      <c r="E98" s="64"/>
      <c r="F98" s="64"/>
      <c r="G98" s="62"/>
      <c r="H98" s="62"/>
      <c r="I98" s="62"/>
      <c r="J98" s="62"/>
      <c r="K98" s="62"/>
      <c r="L98" s="62"/>
    </row>
    <row r="99" spans="2:12">
      <c r="B99" s="64"/>
      <c r="C99" s="64"/>
      <c r="D99" s="64"/>
      <c r="E99" s="64"/>
      <c r="F99" s="64"/>
      <c r="G99" s="62"/>
      <c r="H99" s="62"/>
      <c r="I99" s="62"/>
      <c r="J99" s="62"/>
      <c r="K99" s="62"/>
      <c r="L99" s="62"/>
    </row>
    <row r="100" spans="2:12">
      <c r="B100" s="64"/>
      <c r="C100" s="64"/>
      <c r="D100" s="64"/>
      <c r="E100" s="64"/>
      <c r="F100" s="64"/>
      <c r="G100" s="62"/>
      <c r="H100" s="62"/>
      <c r="I100" s="62"/>
      <c r="J100" s="62"/>
      <c r="K100" s="62"/>
      <c r="L100" s="62"/>
    </row>
    <row r="101" spans="2:12">
      <c r="B101" s="64"/>
      <c r="C101" s="64"/>
      <c r="D101" s="64"/>
      <c r="E101" s="64"/>
      <c r="F101" s="64"/>
      <c r="G101" s="62"/>
      <c r="H101" s="62"/>
      <c r="I101" s="62"/>
      <c r="J101" s="62"/>
      <c r="K101" s="62"/>
      <c r="L101" s="62"/>
    </row>
    <row r="102" spans="2:12">
      <c r="B102" s="64"/>
      <c r="C102" s="64"/>
      <c r="D102" s="64"/>
      <c r="E102" s="64"/>
      <c r="F102" s="64"/>
      <c r="G102" s="62"/>
      <c r="H102" s="62"/>
      <c r="I102" s="62"/>
      <c r="J102" s="62"/>
      <c r="K102" s="62"/>
      <c r="L102" s="62"/>
    </row>
    <row r="103" spans="2:12">
      <c r="B103" s="64"/>
      <c r="C103" s="64"/>
      <c r="D103" s="64"/>
      <c r="E103" s="64"/>
      <c r="F103" s="64"/>
      <c r="G103" s="62"/>
      <c r="H103" s="62"/>
      <c r="I103" s="62"/>
      <c r="J103" s="62"/>
      <c r="K103" s="62"/>
      <c r="L103" s="62"/>
    </row>
    <row r="104" spans="2:12">
      <c r="B104" s="64"/>
      <c r="C104" s="64"/>
      <c r="D104" s="64"/>
      <c r="E104" s="64"/>
      <c r="F104" s="64"/>
      <c r="G104" s="62"/>
      <c r="H104" s="62"/>
      <c r="I104" s="62"/>
      <c r="J104" s="62"/>
      <c r="K104" s="62"/>
      <c r="L104" s="62"/>
    </row>
    <row r="105" spans="2:12">
      <c r="B105" s="64"/>
      <c r="C105" s="64"/>
      <c r="D105" s="64"/>
      <c r="E105" s="64"/>
      <c r="F105" s="64"/>
      <c r="G105" s="62"/>
      <c r="H105" s="62"/>
      <c r="I105" s="62"/>
      <c r="J105" s="62"/>
      <c r="K105" s="62"/>
      <c r="L105" s="62"/>
    </row>
    <row r="106" spans="2:12">
      <c r="B106" s="64"/>
      <c r="C106" s="64"/>
      <c r="D106" s="64"/>
      <c r="E106" s="64"/>
      <c r="F106" s="64"/>
      <c r="G106" s="62"/>
      <c r="H106" s="62"/>
      <c r="I106" s="62"/>
      <c r="J106" s="62"/>
      <c r="K106" s="62"/>
      <c r="L106" s="62"/>
    </row>
    <row r="107" spans="2:12">
      <c r="B107" s="64"/>
      <c r="C107" s="64"/>
      <c r="D107" s="64"/>
      <c r="E107" s="64"/>
      <c r="F107" s="64"/>
      <c r="G107" s="62"/>
      <c r="H107" s="62"/>
      <c r="I107" s="62"/>
      <c r="J107" s="62"/>
      <c r="K107" s="62"/>
      <c r="L107" s="62"/>
    </row>
    <row r="108" spans="2:12">
      <c r="B108" s="64"/>
      <c r="C108" s="64"/>
      <c r="D108" s="64"/>
      <c r="E108" s="64"/>
      <c r="F108" s="64"/>
      <c r="G108" s="62"/>
      <c r="H108" s="62"/>
      <c r="I108" s="62"/>
      <c r="J108" s="62"/>
      <c r="K108" s="62"/>
      <c r="L108" s="62"/>
    </row>
    <row r="109" spans="2:12">
      <c r="B109" s="64"/>
      <c r="C109" s="64"/>
      <c r="D109" s="64"/>
      <c r="E109" s="64"/>
      <c r="F109" s="64"/>
      <c r="G109" s="62"/>
      <c r="H109" s="62"/>
      <c r="I109" s="62"/>
      <c r="J109" s="62"/>
      <c r="K109" s="62"/>
      <c r="L109" s="62"/>
    </row>
    <row r="110" spans="2:12">
      <c r="B110" s="64"/>
      <c r="C110" s="64"/>
      <c r="D110" s="64"/>
      <c r="E110" s="64"/>
      <c r="F110" s="64"/>
      <c r="G110" s="62"/>
      <c r="H110" s="62"/>
      <c r="I110" s="62"/>
      <c r="J110" s="62"/>
      <c r="K110" s="62"/>
      <c r="L110" s="62"/>
    </row>
    <row r="111" spans="2:12">
      <c r="B111" s="64"/>
      <c r="C111" s="64"/>
      <c r="D111" s="64"/>
      <c r="E111" s="64"/>
      <c r="F111" s="64"/>
      <c r="G111" s="62"/>
      <c r="H111" s="62"/>
      <c r="I111" s="62"/>
      <c r="J111" s="62"/>
      <c r="K111" s="62"/>
      <c r="L111" s="62"/>
    </row>
    <row r="112" spans="2:12">
      <c r="B112" s="64"/>
      <c r="C112" s="64"/>
      <c r="D112" s="64"/>
      <c r="E112" s="64"/>
      <c r="F112" s="64"/>
      <c r="G112" s="62"/>
      <c r="H112" s="62"/>
      <c r="I112" s="62"/>
      <c r="J112" s="62"/>
      <c r="K112" s="62"/>
      <c r="L112" s="62"/>
    </row>
    <row r="113" spans="2:12">
      <c r="B113" s="64"/>
      <c r="C113" s="64"/>
      <c r="D113" s="64"/>
      <c r="E113" s="64"/>
      <c r="F113" s="64"/>
      <c r="G113" s="62"/>
      <c r="H113" s="62"/>
      <c r="I113" s="62"/>
      <c r="J113" s="62"/>
      <c r="K113" s="62"/>
      <c r="L113" s="62"/>
    </row>
    <row r="114" spans="2:12">
      <c r="B114" s="64"/>
      <c r="C114" s="64"/>
      <c r="D114" s="64"/>
      <c r="E114" s="64"/>
      <c r="F114" s="64"/>
      <c r="G114" s="62"/>
      <c r="H114" s="62"/>
      <c r="I114" s="62"/>
      <c r="J114" s="62"/>
      <c r="K114" s="62"/>
      <c r="L114" s="62"/>
    </row>
    <row r="115" spans="2:12">
      <c r="B115" s="64"/>
      <c r="C115" s="64"/>
      <c r="D115" s="64"/>
      <c r="E115" s="64"/>
      <c r="F115" s="64"/>
      <c r="G115" s="62"/>
      <c r="H115" s="62"/>
      <c r="I115" s="62"/>
      <c r="J115" s="62"/>
      <c r="K115" s="62"/>
      <c r="L115" s="62"/>
    </row>
    <row r="116" spans="2:12">
      <c r="B116" s="64"/>
      <c r="C116" s="64"/>
      <c r="D116" s="64"/>
      <c r="E116" s="64"/>
      <c r="F116" s="64"/>
      <c r="G116" s="62"/>
      <c r="H116" s="62"/>
      <c r="I116" s="62"/>
      <c r="J116" s="62"/>
      <c r="K116" s="62"/>
      <c r="L116" s="62"/>
    </row>
    <row r="117" spans="2:12">
      <c r="B117" s="64"/>
      <c r="C117" s="64"/>
      <c r="D117" s="64"/>
      <c r="E117" s="64"/>
      <c r="F117" s="64"/>
      <c r="G117" s="62"/>
      <c r="H117" s="62"/>
      <c r="I117" s="62"/>
      <c r="J117" s="62"/>
      <c r="K117" s="62"/>
      <c r="L117" s="62"/>
    </row>
    <row r="118" spans="2:12">
      <c r="B118" s="64"/>
      <c r="C118" s="64"/>
      <c r="D118" s="64"/>
      <c r="E118" s="64"/>
      <c r="F118" s="64"/>
      <c r="G118" s="62"/>
      <c r="H118" s="62"/>
      <c r="I118" s="62"/>
      <c r="J118" s="62"/>
      <c r="K118" s="62"/>
      <c r="L118" s="62"/>
    </row>
    <row r="119" spans="2:12">
      <c r="B119" s="64"/>
      <c r="C119" s="64"/>
      <c r="D119" s="64"/>
      <c r="E119" s="64"/>
      <c r="F119" s="64"/>
      <c r="G119" s="62"/>
      <c r="H119" s="62"/>
      <c r="I119" s="62"/>
      <c r="J119" s="62"/>
      <c r="K119" s="62"/>
      <c r="L119" s="62"/>
    </row>
    <row r="120" spans="2:12">
      <c r="B120" s="64"/>
      <c r="C120" s="64"/>
      <c r="D120" s="64"/>
      <c r="E120" s="64"/>
      <c r="F120" s="64"/>
      <c r="G120" s="62"/>
      <c r="H120" s="62"/>
      <c r="I120" s="62"/>
      <c r="J120" s="62"/>
      <c r="K120" s="62"/>
      <c r="L120" s="62"/>
    </row>
    <row r="121" spans="2:12">
      <c r="B121" s="64"/>
      <c r="C121" s="64"/>
      <c r="D121" s="64"/>
      <c r="E121" s="64"/>
      <c r="F121" s="64"/>
      <c r="G121" s="62"/>
      <c r="H121" s="62"/>
      <c r="I121" s="62"/>
      <c r="J121" s="62"/>
      <c r="K121" s="62"/>
      <c r="L121" s="62"/>
    </row>
    <row r="122" spans="2:12">
      <c r="B122" s="64"/>
      <c r="C122" s="64"/>
      <c r="D122" s="64"/>
      <c r="E122" s="64"/>
      <c r="F122" s="64"/>
      <c r="G122" s="62"/>
      <c r="H122" s="62"/>
      <c r="I122" s="62"/>
      <c r="J122" s="62"/>
      <c r="K122" s="62"/>
      <c r="L122" s="62"/>
    </row>
    <row r="123" spans="2:12">
      <c r="B123" s="64"/>
      <c r="C123" s="64"/>
      <c r="D123" s="64"/>
      <c r="E123" s="64"/>
      <c r="F123" s="64"/>
      <c r="G123" s="62"/>
      <c r="H123" s="62"/>
      <c r="I123" s="62"/>
      <c r="J123" s="62"/>
      <c r="K123" s="62"/>
      <c r="L123" s="62"/>
    </row>
    <row r="124" spans="2:12">
      <c r="B124" s="64"/>
      <c r="C124" s="64"/>
      <c r="D124" s="64"/>
      <c r="E124" s="64"/>
      <c r="F124" s="64"/>
      <c r="G124" s="62"/>
      <c r="H124" s="62"/>
      <c r="I124" s="62"/>
      <c r="J124" s="62"/>
      <c r="K124" s="62"/>
      <c r="L124" s="62"/>
    </row>
    <row r="125" spans="2:12">
      <c r="B125" s="64"/>
      <c r="C125" s="64"/>
      <c r="D125" s="64"/>
      <c r="E125" s="64"/>
      <c r="F125" s="64"/>
      <c r="G125" s="62"/>
      <c r="H125" s="62"/>
      <c r="I125" s="62"/>
      <c r="J125" s="62"/>
      <c r="K125" s="62"/>
      <c r="L125" s="62"/>
    </row>
    <row r="126" spans="2:12">
      <c r="B126" s="64"/>
      <c r="C126" s="64"/>
      <c r="D126" s="64"/>
      <c r="E126" s="64"/>
      <c r="F126" s="64"/>
      <c r="G126" s="62"/>
      <c r="H126" s="62"/>
      <c r="I126" s="62"/>
      <c r="J126" s="62"/>
      <c r="K126" s="62"/>
      <c r="L126" s="62"/>
    </row>
    <row r="127" spans="2:12">
      <c r="B127" s="64"/>
      <c r="C127" s="64"/>
      <c r="D127" s="64"/>
      <c r="E127" s="64"/>
      <c r="F127" s="64"/>
      <c r="G127" s="62"/>
      <c r="H127" s="62"/>
      <c r="I127" s="62"/>
      <c r="J127" s="62"/>
      <c r="K127" s="62"/>
      <c r="L127" s="62"/>
    </row>
    <row r="128" spans="2:12">
      <c r="B128" s="64"/>
      <c r="C128" s="64"/>
      <c r="D128" s="64"/>
      <c r="E128" s="64"/>
      <c r="F128" s="64"/>
      <c r="G128" s="62"/>
      <c r="H128" s="62"/>
      <c r="I128" s="62"/>
      <c r="J128" s="62"/>
      <c r="K128" s="62"/>
      <c r="L128" s="62"/>
    </row>
    <row r="129" spans="2:12">
      <c r="B129" s="64"/>
      <c r="C129" s="64"/>
      <c r="D129" s="64"/>
      <c r="E129" s="64"/>
      <c r="F129" s="64"/>
      <c r="G129" s="62"/>
      <c r="H129" s="62"/>
      <c r="I129" s="62"/>
      <c r="J129" s="62"/>
      <c r="K129" s="62"/>
      <c r="L129" s="62"/>
    </row>
    <row r="130" spans="2:12">
      <c r="B130" s="64"/>
      <c r="C130" s="64"/>
      <c r="D130" s="64"/>
      <c r="E130" s="64"/>
      <c r="F130" s="64"/>
      <c r="G130" s="62"/>
      <c r="H130" s="62"/>
      <c r="I130" s="62"/>
      <c r="J130" s="62"/>
      <c r="K130" s="62"/>
      <c r="L130" s="62"/>
    </row>
    <row r="131" spans="2:12">
      <c r="B131" s="64"/>
      <c r="C131" s="64"/>
      <c r="D131" s="64"/>
      <c r="E131" s="64"/>
      <c r="F131" s="64"/>
      <c r="G131" s="62"/>
      <c r="H131" s="62"/>
      <c r="I131" s="62"/>
      <c r="J131" s="62"/>
      <c r="K131" s="62"/>
      <c r="L131" s="62"/>
    </row>
    <row r="132" spans="2:12">
      <c r="B132" s="64"/>
      <c r="C132" s="64"/>
      <c r="D132" s="64"/>
      <c r="E132" s="64"/>
      <c r="F132" s="64"/>
      <c r="G132" s="62"/>
      <c r="H132" s="62"/>
      <c r="I132" s="62"/>
      <c r="J132" s="62"/>
      <c r="K132" s="62"/>
      <c r="L132" s="62"/>
    </row>
    <row r="133" spans="2:12">
      <c r="B133" s="64"/>
      <c r="C133" s="64"/>
      <c r="D133" s="64"/>
      <c r="E133" s="64"/>
      <c r="F133" s="64"/>
      <c r="G133" s="62"/>
      <c r="H133" s="62"/>
      <c r="I133" s="62"/>
      <c r="J133" s="62"/>
      <c r="K133" s="62"/>
      <c r="L133" s="62"/>
    </row>
    <row r="134" spans="2:12">
      <c r="B134" s="64"/>
      <c r="C134" s="64"/>
      <c r="D134" s="64"/>
      <c r="E134" s="64"/>
      <c r="F134" s="64"/>
      <c r="G134" s="62"/>
      <c r="H134" s="62"/>
      <c r="I134" s="62"/>
      <c r="J134" s="62"/>
      <c r="K134" s="62"/>
      <c r="L134" s="62"/>
    </row>
    <row r="135" spans="2:12">
      <c r="B135" s="64"/>
      <c r="C135" s="64"/>
      <c r="D135" s="64"/>
      <c r="E135" s="64"/>
      <c r="F135" s="64"/>
      <c r="G135" s="62"/>
      <c r="H135" s="62"/>
      <c r="I135" s="62"/>
      <c r="J135" s="62"/>
      <c r="K135" s="62"/>
      <c r="L135" s="62"/>
    </row>
    <row r="136" spans="2:12">
      <c r="B136" s="64"/>
      <c r="C136" s="64"/>
      <c r="D136" s="64"/>
      <c r="E136" s="64"/>
      <c r="F136" s="64"/>
      <c r="G136" s="62"/>
      <c r="H136" s="62"/>
      <c r="I136" s="62"/>
      <c r="J136" s="62"/>
      <c r="K136" s="62"/>
      <c r="L136" s="62"/>
    </row>
    <row r="137" spans="2:12">
      <c r="B137" s="64"/>
      <c r="C137" s="64"/>
      <c r="D137" s="64"/>
      <c r="E137" s="64"/>
      <c r="F137" s="64"/>
      <c r="G137" s="62"/>
      <c r="H137" s="62"/>
      <c r="I137" s="62"/>
      <c r="J137" s="62"/>
      <c r="K137" s="62"/>
      <c r="L137" s="62"/>
    </row>
    <row r="138" spans="2:12">
      <c r="B138" s="64"/>
      <c r="C138" s="64"/>
      <c r="D138" s="64"/>
      <c r="E138" s="64"/>
      <c r="F138" s="64"/>
      <c r="G138" s="62"/>
      <c r="H138" s="62"/>
      <c r="I138" s="62"/>
      <c r="J138" s="62"/>
      <c r="K138" s="62"/>
      <c r="L138" s="62"/>
    </row>
    <row r="139" spans="2:12">
      <c r="B139" s="64"/>
      <c r="C139" s="64"/>
      <c r="D139" s="64"/>
      <c r="E139" s="64"/>
      <c r="F139" s="64"/>
      <c r="G139" s="62"/>
      <c r="H139" s="62"/>
      <c r="I139" s="62"/>
      <c r="J139" s="62"/>
      <c r="K139" s="62"/>
      <c r="L139" s="62"/>
    </row>
    <row r="140" spans="2:12">
      <c r="B140" s="64"/>
      <c r="C140" s="64"/>
      <c r="D140" s="64"/>
      <c r="E140" s="64"/>
      <c r="F140" s="64"/>
      <c r="G140" s="62"/>
      <c r="H140" s="62"/>
      <c r="I140" s="62"/>
      <c r="J140" s="62"/>
      <c r="K140" s="62"/>
      <c r="L140" s="62"/>
    </row>
    <row r="141" spans="2:12">
      <c r="B141" s="64"/>
      <c r="C141" s="64"/>
      <c r="D141" s="64"/>
      <c r="E141" s="64"/>
      <c r="F141" s="64"/>
      <c r="G141" s="62"/>
      <c r="H141" s="62"/>
      <c r="I141" s="62"/>
      <c r="J141" s="62"/>
      <c r="K141" s="62"/>
      <c r="L141" s="62"/>
    </row>
    <row r="142" spans="2:12">
      <c r="B142" s="64"/>
      <c r="C142" s="64"/>
      <c r="D142" s="64"/>
      <c r="E142" s="64"/>
      <c r="F142" s="64"/>
      <c r="G142" s="62"/>
      <c r="H142" s="62"/>
      <c r="I142" s="62"/>
      <c r="J142" s="62"/>
      <c r="K142" s="62"/>
      <c r="L142" s="62"/>
    </row>
    <row r="143" spans="2:12">
      <c r="B143" s="64"/>
      <c r="C143" s="64"/>
      <c r="D143" s="64"/>
      <c r="E143" s="64"/>
      <c r="F143" s="64"/>
      <c r="G143" s="62"/>
      <c r="H143" s="62"/>
      <c r="I143" s="62"/>
      <c r="J143" s="62"/>
      <c r="K143" s="62"/>
      <c r="L143" s="62"/>
    </row>
    <row r="144" spans="2:12">
      <c r="B144" s="64"/>
      <c r="C144" s="64"/>
      <c r="D144" s="64"/>
      <c r="E144" s="64"/>
      <c r="F144" s="64"/>
      <c r="G144" s="62"/>
      <c r="H144" s="62"/>
      <c r="I144" s="62"/>
      <c r="J144" s="62"/>
      <c r="K144" s="62"/>
      <c r="L144" s="62"/>
    </row>
    <row r="145" spans="2:12">
      <c r="B145" s="64"/>
      <c r="C145" s="64"/>
      <c r="D145" s="64"/>
      <c r="E145" s="64"/>
      <c r="F145" s="64"/>
      <c r="G145" s="62"/>
      <c r="H145" s="62"/>
      <c r="I145" s="62"/>
      <c r="J145" s="62"/>
      <c r="K145" s="62"/>
      <c r="L145" s="62"/>
    </row>
    <row r="146" spans="2:12">
      <c r="B146" s="64"/>
      <c r="C146" s="64"/>
      <c r="D146" s="64"/>
      <c r="E146" s="64"/>
      <c r="F146" s="64"/>
      <c r="G146" s="62"/>
      <c r="H146" s="62"/>
      <c r="I146" s="62"/>
      <c r="J146" s="62"/>
      <c r="K146" s="62"/>
      <c r="L146" s="62"/>
    </row>
    <row r="147" spans="2:12">
      <c r="B147" s="64"/>
      <c r="C147" s="64"/>
      <c r="D147" s="64"/>
      <c r="E147" s="64"/>
      <c r="F147" s="64"/>
      <c r="G147" s="62"/>
      <c r="H147" s="62"/>
      <c r="I147" s="62"/>
      <c r="J147" s="62"/>
      <c r="K147" s="62"/>
      <c r="L147" s="62"/>
    </row>
    <row r="148" spans="2:12">
      <c r="B148" s="64"/>
      <c r="C148" s="64"/>
      <c r="D148" s="64"/>
      <c r="E148" s="64"/>
      <c r="F148" s="64"/>
      <c r="G148" s="62"/>
      <c r="H148" s="62"/>
      <c r="I148" s="62"/>
      <c r="J148" s="62"/>
      <c r="K148" s="62"/>
      <c r="L148" s="62"/>
    </row>
    <row r="149" spans="2:12">
      <c r="B149" s="64"/>
      <c r="C149" s="64"/>
      <c r="D149" s="64"/>
      <c r="E149" s="64"/>
      <c r="F149" s="64"/>
      <c r="G149" s="62"/>
      <c r="H149" s="62"/>
      <c r="I149" s="62"/>
      <c r="J149" s="62"/>
      <c r="K149" s="62"/>
      <c r="L149" s="62"/>
    </row>
    <row r="150" spans="2:12">
      <c r="B150" s="64"/>
      <c r="C150" s="64"/>
      <c r="D150" s="64"/>
      <c r="E150" s="64"/>
      <c r="F150" s="64"/>
      <c r="G150" s="62"/>
      <c r="H150" s="62"/>
      <c r="I150" s="62"/>
      <c r="J150" s="62"/>
      <c r="K150" s="62"/>
      <c r="L150" s="62"/>
    </row>
    <row r="151" spans="2:12">
      <c r="B151" s="64"/>
      <c r="C151" s="64"/>
      <c r="D151" s="64"/>
      <c r="E151" s="64"/>
      <c r="F151" s="64"/>
      <c r="G151" s="62"/>
      <c r="H151" s="62"/>
      <c r="I151" s="62"/>
      <c r="J151" s="62"/>
      <c r="K151" s="62"/>
      <c r="L151" s="62"/>
    </row>
    <row r="152" spans="2:12">
      <c r="B152" s="64"/>
      <c r="C152" s="64"/>
      <c r="D152" s="64"/>
      <c r="E152" s="64"/>
      <c r="F152" s="64"/>
      <c r="G152" s="62"/>
      <c r="H152" s="62"/>
      <c r="I152" s="62"/>
      <c r="J152" s="62"/>
      <c r="K152" s="62"/>
      <c r="L152" s="62"/>
    </row>
    <row r="153" spans="2:12">
      <c r="B153" s="64"/>
      <c r="C153" s="64"/>
      <c r="D153" s="64"/>
      <c r="E153" s="64"/>
      <c r="F153" s="64"/>
      <c r="G153" s="62"/>
      <c r="H153" s="62"/>
      <c r="I153" s="62"/>
      <c r="J153" s="62"/>
      <c r="K153" s="62"/>
      <c r="L153" s="62"/>
    </row>
    <row r="154" spans="2:12">
      <c r="B154" s="64"/>
      <c r="C154" s="64"/>
      <c r="D154" s="64"/>
      <c r="E154" s="64"/>
      <c r="F154" s="64"/>
      <c r="G154" s="62"/>
      <c r="H154" s="62"/>
      <c r="I154" s="62"/>
      <c r="J154" s="62"/>
      <c r="K154" s="62"/>
      <c r="L154" s="62"/>
    </row>
    <row r="155" spans="2:12">
      <c r="B155" s="64"/>
      <c r="C155" s="64"/>
      <c r="D155" s="64"/>
      <c r="E155" s="64"/>
      <c r="F155" s="64"/>
      <c r="G155" s="62"/>
      <c r="H155" s="62"/>
      <c r="I155" s="62"/>
      <c r="J155" s="62"/>
      <c r="K155" s="62"/>
      <c r="L155" s="62"/>
    </row>
    <row r="156" spans="2:12">
      <c r="B156" s="64"/>
      <c r="C156" s="64"/>
      <c r="D156" s="64"/>
      <c r="E156" s="64"/>
      <c r="F156" s="64"/>
      <c r="G156" s="62"/>
      <c r="H156" s="62"/>
      <c r="I156" s="62"/>
      <c r="J156" s="62"/>
      <c r="K156" s="62"/>
      <c r="L156" s="62"/>
    </row>
    <row r="157" spans="2:12">
      <c r="B157" s="64"/>
      <c r="C157" s="64"/>
      <c r="D157" s="64"/>
      <c r="E157" s="64"/>
      <c r="F157" s="64"/>
      <c r="G157" s="62"/>
      <c r="H157" s="62"/>
      <c r="I157" s="62"/>
      <c r="J157" s="62"/>
      <c r="K157" s="62"/>
      <c r="L157" s="62"/>
    </row>
    <row r="158" spans="2:12">
      <c r="B158" s="64"/>
      <c r="C158" s="64"/>
      <c r="D158" s="64"/>
      <c r="E158" s="64"/>
      <c r="F158" s="64"/>
      <c r="G158" s="62"/>
      <c r="H158" s="62"/>
      <c r="I158" s="62"/>
      <c r="J158" s="62"/>
      <c r="K158" s="62"/>
      <c r="L158" s="62"/>
    </row>
    <row r="159" spans="2:12">
      <c r="B159" s="64"/>
      <c r="C159" s="64"/>
      <c r="D159" s="64"/>
      <c r="E159" s="64"/>
      <c r="F159" s="64"/>
      <c r="G159" s="62"/>
      <c r="H159" s="62"/>
      <c r="I159" s="62"/>
      <c r="J159" s="62"/>
      <c r="K159" s="62"/>
      <c r="L159" s="62"/>
    </row>
    <row r="160" spans="2:12">
      <c r="B160" s="64"/>
      <c r="C160" s="64"/>
      <c r="D160" s="64"/>
      <c r="E160" s="64"/>
      <c r="F160" s="64"/>
      <c r="G160" s="62"/>
      <c r="H160" s="62"/>
      <c r="I160" s="62"/>
      <c r="J160" s="62"/>
      <c r="K160" s="62"/>
      <c r="L160" s="62"/>
    </row>
    <row r="161" spans="2:12">
      <c r="B161" s="64"/>
      <c r="C161" s="64"/>
      <c r="D161" s="64"/>
      <c r="E161" s="64"/>
      <c r="F161" s="64"/>
      <c r="G161" s="62"/>
      <c r="H161" s="62"/>
      <c r="I161" s="62"/>
      <c r="J161" s="62"/>
      <c r="K161" s="62"/>
      <c r="L161" s="62"/>
    </row>
    <row r="162" spans="2:12">
      <c r="B162" s="64"/>
      <c r="C162" s="64"/>
      <c r="D162" s="64"/>
      <c r="E162" s="64"/>
      <c r="F162" s="64"/>
      <c r="G162" s="62"/>
      <c r="H162" s="62"/>
      <c r="I162" s="62"/>
      <c r="J162" s="62"/>
      <c r="K162" s="62"/>
      <c r="L162" s="62"/>
    </row>
    <row r="163" spans="2:12">
      <c r="B163" s="64"/>
      <c r="C163" s="64"/>
      <c r="D163" s="64"/>
      <c r="E163" s="64"/>
      <c r="F163" s="64"/>
      <c r="G163" s="62"/>
      <c r="H163" s="62"/>
      <c r="I163" s="62"/>
      <c r="J163" s="62"/>
      <c r="K163" s="62"/>
      <c r="L163" s="62"/>
    </row>
    <row r="164" spans="2:12">
      <c r="B164" s="64"/>
      <c r="C164" s="64"/>
      <c r="D164" s="64"/>
      <c r="E164" s="64"/>
      <c r="F164" s="64"/>
      <c r="G164" s="62"/>
      <c r="H164" s="62"/>
      <c r="I164" s="62"/>
      <c r="J164" s="62"/>
      <c r="K164" s="62"/>
      <c r="L164" s="62"/>
    </row>
    <row r="165" spans="2:12">
      <c r="B165" s="64"/>
      <c r="C165" s="64"/>
      <c r="D165" s="64"/>
      <c r="E165" s="64"/>
      <c r="F165" s="64"/>
      <c r="G165" s="62"/>
      <c r="H165" s="62"/>
      <c r="I165" s="62"/>
      <c r="J165" s="62"/>
      <c r="K165" s="62"/>
      <c r="L165" s="62"/>
    </row>
    <row r="166" spans="2:12">
      <c r="B166" s="64"/>
      <c r="C166" s="64"/>
      <c r="D166" s="64"/>
      <c r="E166" s="64"/>
      <c r="F166" s="64"/>
      <c r="G166" s="62"/>
      <c r="H166" s="62"/>
      <c r="I166" s="62"/>
      <c r="J166" s="62"/>
      <c r="K166" s="62"/>
      <c r="L166" s="62"/>
    </row>
    <row r="167" spans="2:12">
      <c r="B167" s="64"/>
      <c r="C167" s="64"/>
      <c r="D167" s="64"/>
      <c r="E167" s="64"/>
      <c r="F167" s="64"/>
      <c r="G167" s="62"/>
      <c r="H167" s="62"/>
      <c r="I167" s="62"/>
      <c r="J167" s="62"/>
      <c r="K167" s="62"/>
      <c r="L167" s="62"/>
    </row>
    <row r="168" spans="2:12">
      <c r="B168" s="64"/>
      <c r="C168" s="64"/>
      <c r="D168" s="64"/>
      <c r="E168" s="64"/>
      <c r="F168" s="64"/>
      <c r="G168" s="62"/>
      <c r="H168" s="62"/>
      <c r="I168" s="62"/>
      <c r="J168" s="62"/>
      <c r="K168" s="62"/>
      <c r="L168" s="62"/>
    </row>
    <row r="169" spans="2:12">
      <c r="B169" s="64"/>
      <c r="C169" s="64"/>
      <c r="D169" s="64"/>
      <c r="E169" s="64"/>
      <c r="F169" s="64"/>
      <c r="G169" s="62"/>
      <c r="H169" s="62"/>
      <c r="I169" s="62"/>
      <c r="J169" s="62"/>
      <c r="K169" s="62"/>
      <c r="L169" s="62"/>
    </row>
    <row r="170" spans="2:12">
      <c r="B170" s="64"/>
      <c r="C170" s="64"/>
      <c r="D170" s="64"/>
      <c r="E170" s="64"/>
      <c r="F170" s="64"/>
      <c r="G170" s="62"/>
      <c r="H170" s="62"/>
      <c r="I170" s="62"/>
      <c r="J170" s="62"/>
      <c r="K170" s="62"/>
      <c r="L170" s="62"/>
    </row>
    <row r="171" spans="2:12">
      <c r="B171" s="64"/>
      <c r="C171" s="64"/>
      <c r="D171" s="64"/>
      <c r="E171" s="64"/>
      <c r="F171" s="64"/>
      <c r="G171" s="62"/>
      <c r="H171" s="62"/>
      <c r="I171" s="62"/>
      <c r="J171" s="62"/>
      <c r="K171" s="62"/>
      <c r="L171" s="62"/>
    </row>
    <row r="172" spans="2:12">
      <c r="B172" s="64"/>
      <c r="C172" s="64"/>
      <c r="D172" s="64"/>
      <c r="E172" s="64"/>
      <c r="F172" s="64"/>
      <c r="G172" s="62"/>
      <c r="H172" s="62"/>
      <c r="I172" s="62"/>
      <c r="J172" s="62"/>
      <c r="K172" s="62"/>
      <c r="L172" s="62"/>
    </row>
    <row r="173" spans="2:12">
      <c r="B173" s="64"/>
      <c r="C173" s="64"/>
      <c r="D173" s="64"/>
      <c r="E173" s="64"/>
      <c r="F173" s="64"/>
      <c r="G173" s="62"/>
      <c r="H173" s="62"/>
      <c r="I173" s="62"/>
      <c r="J173" s="62"/>
      <c r="K173" s="62"/>
      <c r="L173" s="62"/>
    </row>
    <row r="174" spans="2:12">
      <c r="B174" s="64"/>
      <c r="C174" s="64"/>
      <c r="D174" s="64"/>
      <c r="E174" s="64"/>
      <c r="F174" s="64"/>
      <c r="G174" s="62"/>
      <c r="H174" s="62"/>
      <c r="I174" s="62"/>
      <c r="J174" s="62"/>
      <c r="K174" s="62"/>
      <c r="L174" s="62"/>
    </row>
    <row r="175" spans="2:12">
      <c r="B175" s="64"/>
      <c r="C175" s="64"/>
      <c r="D175" s="64"/>
      <c r="E175" s="64"/>
      <c r="F175" s="64"/>
      <c r="G175" s="62"/>
      <c r="H175" s="62"/>
      <c r="I175" s="62"/>
      <c r="J175" s="62"/>
      <c r="K175" s="62"/>
      <c r="L175" s="62"/>
    </row>
    <row r="176" spans="2:12">
      <c r="B176" s="64"/>
      <c r="C176" s="64"/>
      <c r="D176" s="64"/>
      <c r="E176" s="64"/>
      <c r="F176" s="64"/>
      <c r="G176" s="62"/>
      <c r="H176" s="62"/>
      <c r="I176" s="62"/>
      <c r="J176" s="62"/>
      <c r="K176" s="62"/>
      <c r="L176" s="62"/>
    </row>
    <row r="177" spans="2:12">
      <c r="B177" s="64"/>
      <c r="C177" s="64"/>
      <c r="D177" s="64"/>
      <c r="E177" s="64"/>
      <c r="F177" s="64"/>
      <c r="G177" s="62"/>
      <c r="H177" s="62"/>
      <c r="I177" s="62"/>
      <c r="J177" s="62"/>
      <c r="K177" s="62"/>
      <c r="L177" s="62"/>
    </row>
    <row r="178" spans="2:12">
      <c r="B178" s="64"/>
      <c r="C178" s="64"/>
      <c r="D178" s="64"/>
      <c r="E178" s="64"/>
      <c r="F178" s="64"/>
      <c r="G178" s="62"/>
      <c r="H178" s="62"/>
      <c r="I178" s="62"/>
      <c r="J178" s="62"/>
      <c r="K178" s="62"/>
      <c r="L178" s="62"/>
    </row>
    <row r="179" spans="2:12">
      <c r="B179" s="64"/>
      <c r="C179" s="64"/>
      <c r="D179" s="64"/>
      <c r="E179" s="64"/>
      <c r="F179" s="64"/>
      <c r="G179" s="62"/>
      <c r="H179" s="62"/>
      <c r="I179" s="62"/>
      <c r="J179" s="62"/>
      <c r="K179" s="62"/>
      <c r="L179" s="62"/>
    </row>
    <row r="180" spans="2:12">
      <c r="B180" s="64"/>
      <c r="C180" s="64"/>
      <c r="D180" s="64"/>
      <c r="E180" s="64"/>
      <c r="F180" s="64"/>
      <c r="G180" s="62"/>
      <c r="H180" s="62"/>
      <c r="I180" s="62"/>
      <c r="J180" s="62"/>
      <c r="K180" s="62"/>
      <c r="L180" s="62"/>
    </row>
    <row r="181" spans="2:12">
      <c r="B181" s="64"/>
      <c r="C181" s="64"/>
      <c r="D181" s="64"/>
      <c r="E181" s="64"/>
      <c r="F181" s="64"/>
      <c r="G181" s="62"/>
      <c r="H181" s="62"/>
      <c r="I181" s="62"/>
      <c r="J181" s="62"/>
      <c r="K181" s="62"/>
      <c r="L181" s="62"/>
    </row>
    <row r="182" spans="2:12">
      <c r="B182" s="64"/>
      <c r="C182" s="64"/>
      <c r="D182" s="64"/>
      <c r="E182" s="64"/>
      <c r="F182" s="64"/>
      <c r="G182" s="62"/>
      <c r="H182" s="62"/>
      <c r="I182" s="62"/>
      <c r="J182" s="62"/>
      <c r="K182" s="62"/>
      <c r="L182" s="62"/>
    </row>
    <row r="183" spans="2:12">
      <c r="B183" s="64"/>
      <c r="C183" s="64"/>
      <c r="D183" s="64"/>
      <c r="E183" s="64"/>
      <c r="F183" s="64"/>
      <c r="G183" s="62"/>
      <c r="H183" s="62"/>
      <c r="I183" s="62"/>
      <c r="J183" s="62"/>
      <c r="K183" s="62"/>
      <c r="L183" s="62"/>
    </row>
    <row r="184" spans="2:12">
      <c r="B184" s="64"/>
      <c r="C184" s="64"/>
      <c r="D184" s="64"/>
      <c r="E184" s="64"/>
      <c r="F184" s="64"/>
      <c r="G184" s="62"/>
      <c r="H184" s="62"/>
      <c r="I184" s="62"/>
      <c r="J184" s="62"/>
      <c r="K184" s="62"/>
      <c r="L184" s="62"/>
    </row>
    <row r="185" spans="2:12">
      <c r="B185" s="64"/>
      <c r="C185" s="64"/>
      <c r="D185" s="64"/>
      <c r="E185" s="64"/>
      <c r="F185" s="64"/>
      <c r="G185" s="62"/>
      <c r="H185" s="62"/>
      <c r="I185" s="62"/>
      <c r="J185" s="62"/>
      <c r="K185" s="62"/>
      <c r="L185" s="62"/>
    </row>
    <row r="186" spans="2:12">
      <c r="B186" s="64"/>
      <c r="C186" s="64"/>
      <c r="D186" s="64"/>
      <c r="E186" s="64"/>
      <c r="F186" s="64"/>
      <c r="G186" s="62"/>
      <c r="H186" s="62"/>
      <c r="I186" s="62"/>
      <c r="J186" s="62"/>
      <c r="K186" s="62"/>
      <c r="L186" s="62"/>
    </row>
    <row r="187" spans="2:12">
      <c r="B187" s="64"/>
      <c r="C187" s="64"/>
      <c r="D187" s="64"/>
      <c r="E187" s="64"/>
      <c r="F187" s="64"/>
      <c r="G187" s="62"/>
      <c r="H187" s="62"/>
      <c r="I187" s="62"/>
      <c r="J187" s="62"/>
      <c r="K187" s="62"/>
      <c r="L187" s="62"/>
    </row>
    <row r="188" spans="2:12" ht="14.25">
      <c r="B188" s="66"/>
      <c r="C188" s="66"/>
      <c r="D188" s="66"/>
      <c r="E188" s="66"/>
      <c r="F188" s="66"/>
      <c r="G188" s="67"/>
      <c r="H188" s="67"/>
      <c r="I188" s="67"/>
      <c r="J188" s="67"/>
      <c r="K188" s="67"/>
      <c r="L188" s="67"/>
    </row>
    <row r="189" spans="2:12" ht="14.25">
      <c r="B189" s="66"/>
      <c r="C189" s="66"/>
      <c r="D189" s="66"/>
      <c r="E189" s="66"/>
      <c r="F189" s="66"/>
      <c r="G189" s="67"/>
      <c r="H189" s="67"/>
      <c r="I189" s="67"/>
      <c r="J189" s="67"/>
      <c r="K189" s="67"/>
      <c r="L189" s="67"/>
    </row>
    <row r="190" spans="2:12" ht="14.25">
      <c r="B190" s="66"/>
      <c r="C190" s="66"/>
      <c r="D190" s="66"/>
      <c r="E190" s="66"/>
      <c r="F190" s="66"/>
      <c r="G190" s="67"/>
      <c r="H190" s="67"/>
      <c r="I190" s="67"/>
      <c r="J190" s="67"/>
      <c r="K190" s="67"/>
      <c r="L190" s="67"/>
    </row>
    <row r="191" spans="2:12" ht="14.25">
      <c r="B191" s="66"/>
      <c r="C191" s="66"/>
      <c r="D191" s="66"/>
      <c r="E191" s="66"/>
      <c r="F191" s="66"/>
      <c r="G191" s="67"/>
      <c r="H191" s="67"/>
      <c r="I191" s="67"/>
      <c r="J191" s="67"/>
      <c r="K191" s="67"/>
      <c r="L191" s="67"/>
    </row>
    <row r="192" spans="2:12" ht="14.25">
      <c r="B192" s="66"/>
      <c r="C192" s="66"/>
      <c r="D192" s="66"/>
      <c r="E192" s="66"/>
      <c r="F192" s="66"/>
      <c r="G192" s="67"/>
      <c r="H192" s="67"/>
      <c r="I192" s="67"/>
      <c r="J192" s="67"/>
      <c r="K192" s="67"/>
      <c r="L192" s="67"/>
    </row>
    <row r="193" spans="2:12" ht="14.25">
      <c r="B193" s="66"/>
      <c r="C193" s="66"/>
      <c r="D193" s="66"/>
      <c r="E193" s="66"/>
      <c r="F193" s="66"/>
      <c r="G193" s="67"/>
      <c r="H193" s="67"/>
      <c r="I193" s="67"/>
      <c r="J193" s="67"/>
      <c r="K193" s="67"/>
      <c r="L193" s="67"/>
    </row>
    <row r="194" spans="2:12" ht="14.25">
      <c r="B194" s="66"/>
      <c r="C194" s="66"/>
      <c r="D194" s="66"/>
      <c r="E194" s="66"/>
      <c r="F194" s="66"/>
      <c r="G194" s="67"/>
      <c r="H194" s="67"/>
      <c r="I194" s="67"/>
      <c r="J194" s="67"/>
      <c r="K194" s="67"/>
      <c r="L194" s="67"/>
    </row>
    <row r="195" spans="2:12" ht="14.25">
      <c r="B195" s="66"/>
      <c r="C195" s="66"/>
      <c r="D195" s="66"/>
      <c r="E195" s="66"/>
      <c r="F195" s="66"/>
      <c r="G195" s="67"/>
      <c r="H195" s="67"/>
      <c r="I195" s="67"/>
      <c r="J195" s="67"/>
      <c r="K195" s="67"/>
      <c r="L195" s="67"/>
    </row>
    <row r="196" spans="2:12" ht="14.25">
      <c r="B196" s="66"/>
      <c r="C196" s="66"/>
      <c r="D196" s="66"/>
      <c r="E196" s="66"/>
      <c r="F196" s="66"/>
      <c r="G196" s="67"/>
      <c r="H196" s="67"/>
      <c r="I196" s="67"/>
      <c r="J196" s="67"/>
      <c r="K196" s="67"/>
      <c r="L196" s="67"/>
    </row>
    <row r="197" spans="2:12" ht="14.25">
      <c r="B197" s="66"/>
      <c r="C197" s="66"/>
      <c r="D197" s="66"/>
      <c r="E197" s="66"/>
      <c r="F197" s="66"/>
      <c r="G197" s="67"/>
      <c r="H197" s="67"/>
      <c r="I197" s="67"/>
      <c r="J197" s="67"/>
      <c r="K197" s="67"/>
      <c r="L197" s="67"/>
    </row>
    <row r="198" spans="2:12" ht="14.25">
      <c r="B198" s="66"/>
      <c r="C198" s="66"/>
      <c r="D198" s="66"/>
      <c r="E198" s="66"/>
      <c r="F198" s="66"/>
      <c r="G198" s="67"/>
      <c r="H198" s="67"/>
      <c r="I198" s="67"/>
      <c r="J198" s="67"/>
      <c r="K198" s="67"/>
      <c r="L198" s="67"/>
    </row>
    <row r="199" spans="2:12" ht="14.25">
      <c r="B199" s="66"/>
      <c r="C199" s="66"/>
      <c r="D199" s="66"/>
      <c r="E199" s="66"/>
      <c r="F199" s="66"/>
      <c r="G199" s="67"/>
      <c r="H199" s="67"/>
      <c r="I199" s="67"/>
      <c r="J199" s="67"/>
      <c r="K199" s="67"/>
      <c r="L199" s="67"/>
    </row>
    <row r="200" spans="2:12" ht="14.25">
      <c r="B200" s="66"/>
      <c r="C200" s="66"/>
      <c r="D200" s="66"/>
      <c r="E200" s="66"/>
      <c r="F200" s="66"/>
      <c r="G200" s="67"/>
      <c r="H200" s="67"/>
      <c r="I200" s="67"/>
      <c r="J200" s="67"/>
      <c r="K200" s="67"/>
      <c r="L200" s="67"/>
    </row>
    <row r="201" spans="2:12" ht="14.25">
      <c r="B201" s="66"/>
      <c r="C201" s="66"/>
      <c r="D201" s="66"/>
      <c r="E201" s="66"/>
      <c r="F201" s="66"/>
      <c r="G201" s="67"/>
      <c r="H201" s="67"/>
      <c r="I201" s="67"/>
      <c r="J201" s="67"/>
      <c r="K201" s="67"/>
      <c r="L201" s="67"/>
    </row>
    <row r="202" spans="2:12" ht="14.25">
      <c r="B202" s="66"/>
      <c r="C202" s="66"/>
      <c r="D202" s="66"/>
      <c r="E202" s="66"/>
      <c r="F202" s="66"/>
      <c r="G202" s="67"/>
      <c r="H202" s="67"/>
      <c r="I202" s="67"/>
      <c r="J202" s="67"/>
      <c r="K202" s="67"/>
      <c r="L202" s="67"/>
    </row>
    <row r="203" spans="2:12" ht="14.25">
      <c r="B203" s="66"/>
      <c r="C203" s="66"/>
      <c r="D203" s="66"/>
      <c r="E203" s="66"/>
      <c r="F203" s="66"/>
      <c r="G203" s="67"/>
      <c r="H203" s="67"/>
      <c r="I203" s="67"/>
      <c r="J203" s="67"/>
      <c r="K203" s="67"/>
      <c r="L203" s="67"/>
    </row>
    <row r="204" spans="2:12" ht="14.25">
      <c r="B204" s="66"/>
      <c r="C204" s="66"/>
      <c r="D204" s="66"/>
      <c r="E204" s="66"/>
      <c r="F204" s="66"/>
      <c r="G204" s="67"/>
      <c r="H204" s="67"/>
      <c r="I204" s="67"/>
      <c r="J204" s="67"/>
      <c r="K204" s="67"/>
      <c r="L204" s="67"/>
    </row>
    <row r="205" spans="2:12" ht="14.25">
      <c r="B205" s="66"/>
      <c r="C205" s="66"/>
      <c r="D205" s="66"/>
      <c r="E205" s="66"/>
      <c r="F205" s="66"/>
      <c r="G205" s="67"/>
      <c r="H205" s="67"/>
      <c r="I205" s="67"/>
      <c r="J205" s="67"/>
      <c r="K205" s="67"/>
      <c r="L205" s="67"/>
    </row>
    <row r="206" spans="2:12" ht="14.25">
      <c r="B206" s="66"/>
      <c r="C206" s="66"/>
      <c r="D206" s="66"/>
      <c r="E206" s="66"/>
      <c r="F206" s="66"/>
      <c r="G206" s="67"/>
      <c r="H206" s="67"/>
      <c r="I206" s="67"/>
      <c r="J206" s="67"/>
      <c r="K206" s="67"/>
      <c r="L206" s="67"/>
    </row>
    <row r="207" spans="2:12" ht="14.25">
      <c r="B207" s="66"/>
      <c r="C207" s="66"/>
      <c r="D207" s="66"/>
      <c r="E207" s="66"/>
      <c r="F207" s="66"/>
      <c r="G207" s="67"/>
      <c r="H207" s="67"/>
      <c r="I207" s="67"/>
      <c r="J207" s="67"/>
      <c r="K207" s="67"/>
      <c r="L207" s="67"/>
    </row>
    <row r="208" spans="2:12" ht="14.25">
      <c r="B208" s="66"/>
      <c r="C208" s="66"/>
      <c r="D208" s="66"/>
      <c r="E208" s="66"/>
      <c r="F208" s="66"/>
      <c r="G208" s="67"/>
      <c r="H208" s="67"/>
      <c r="I208" s="67"/>
      <c r="J208" s="67"/>
      <c r="K208" s="67"/>
      <c r="L208" s="67"/>
    </row>
    <row r="209" spans="2:12" ht="14.25">
      <c r="B209" s="66"/>
      <c r="C209" s="66"/>
      <c r="D209" s="66"/>
      <c r="E209" s="66"/>
      <c r="F209" s="66"/>
      <c r="G209" s="67"/>
      <c r="H209" s="67"/>
      <c r="I209" s="67"/>
      <c r="J209" s="67"/>
      <c r="K209" s="67"/>
      <c r="L209" s="67"/>
    </row>
    <row r="210" spans="2:12" ht="14.25">
      <c r="B210" s="66"/>
      <c r="C210" s="66"/>
      <c r="D210" s="66"/>
      <c r="E210" s="66"/>
      <c r="F210" s="66"/>
      <c r="G210" s="67"/>
      <c r="H210" s="67"/>
      <c r="I210" s="67"/>
      <c r="J210" s="67"/>
      <c r="K210" s="67"/>
      <c r="L210" s="67"/>
    </row>
    <row r="211" spans="2:12" ht="14.25">
      <c r="B211" s="66"/>
      <c r="C211" s="66"/>
      <c r="D211" s="66"/>
      <c r="E211" s="66"/>
      <c r="F211" s="66"/>
      <c r="G211" s="67"/>
      <c r="H211" s="67"/>
      <c r="I211" s="67"/>
      <c r="J211" s="67"/>
      <c r="K211" s="67"/>
      <c r="L211" s="67"/>
    </row>
    <row r="212" spans="2:12" ht="14.25">
      <c r="B212" s="66"/>
      <c r="C212" s="66"/>
      <c r="D212" s="66"/>
      <c r="E212" s="66"/>
      <c r="F212" s="66"/>
      <c r="G212" s="67"/>
      <c r="H212" s="67"/>
      <c r="I212" s="67"/>
      <c r="J212" s="67"/>
      <c r="K212" s="67"/>
      <c r="L212" s="67"/>
    </row>
    <row r="213" spans="2:12" ht="14.25">
      <c r="B213" s="66"/>
      <c r="C213" s="66"/>
      <c r="D213" s="66"/>
      <c r="E213" s="66"/>
      <c r="F213" s="66"/>
      <c r="G213" s="67"/>
      <c r="H213" s="67"/>
      <c r="I213" s="67"/>
      <c r="J213" s="67"/>
      <c r="K213" s="67"/>
      <c r="L213" s="67"/>
    </row>
    <row r="214" spans="2:12" ht="14.25">
      <c r="B214" s="66"/>
      <c r="C214" s="66"/>
      <c r="D214" s="66"/>
      <c r="E214" s="66"/>
      <c r="F214" s="66"/>
      <c r="G214" s="67"/>
      <c r="H214" s="67"/>
      <c r="I214" s="67"/>
      <c r="J214" s="67"/>
      <c r="K214" s="67"/>
      <c r="L214" s="67"/>
    </row>
    <row r="215" spans="2:12" ht="14.25">
      <c r="B215" s="66"/>
      <c r="C215" s="66"/>
      <c r="D215" s="66"/>
      <c r="E215" s="66"/>
      <c r="F215" s="66"/>
      <c r="G215" s="67"/>
      <c r="H215" s="67"/>
      <c r="I215" s="67"/>
      <c r="J215" s="67"/>
      <c r="K215" s="67"/>
      <c r="L215" s="67"/>
    </row>
    <row r="216" spans="2:12" ht="14.25">
      <c r="B216" s="66"/>
      <c r="C216" s="66"/>
      <c r="D216" s="66"/>
      <c r="E216" s="66"/>
      <c r="F216" s="66"/>
      <c r="G216" s="67"/>
      <c r="H216" s="67"/>
      <c r="I216" s="67"/>
      <c r="J216" s="67"/>
      <c r="K216" s="67"/>
      <c r="L216" s="67"/>
    </row>
    <row r="217" spans="2:12" ht="14.25">
      <c r="B217" s="66"/>
      <c r="C217" s="66"/>
      <c r="D217" s="66"/>
      <c r="E217" s="66"/>
      <c r="F217" s="66"/>
      <c r="G217" s="67"/>
      <c r="H217" s="67"/>
      <c r="I217" s="67"/>
      <c r="J217" s="67"/>
      <c r="K217" s="67"/>
      <c r="L217" s="67"/>
    </row>
    <row r="218" spans="2:12" ht="14.25">
      <c r="B218" s="66"/>
      <c r="C218" s="66"/>
      <c r="D218" s="66"/>
      <c r="E218" s="66"/>
      <c r="F218" s="66"/>
      <c r="G218" s="67"/>
      <c r="H218" s="67"/>
      <c r="I218" s="67"/>
      <c r="J218" s="67"/>
      <c r="K218" s="67"/>
      <c r="L218" s="67"/>
    </row>
    <row r="219" spans="2:12" ht="14.25">
      <c r="B219" s="66"/>
      <c r="C219" s="66"/>
      <c r="D219" s="66"/>
      <c r="E219" s="66"/>
      <c r="F219" s="66"/>
      <c r="G219" s="67"/>
      <c r="H219" s="67"/>
      <c r="I219" s="67"/>
      <c r="J219" s="67"/>
      <c r="K219" s="67"/>
      <c r="L219" s="67"/>
    </row>
    <row r="220" spans="2:12" ht="14.25">
      <c r="B220" s="66"/>
      <c r="C220" s="66"/>
      <c r="D220" s="66"/>
      <c r="E220" s="66"/>
      <c r="F220" s="66"/>
      <c r="G220" s="67"/>
      <c r="H220" s="67"/>
      <c r="I220" s="67"/>
      <c r="J220" s="67"/>
      <c r="K220" s="67"/>
      <c r="L220" s="67"/>
    </row>
    <row r="221" spans="2:12" ht="14.25">
      <c r="B221" s="66"/>
      <c r="C221" s="66"/>
      <c r="D221" s="66"/>
      <c r="E221" s="66"/>
      <c r="F221" s="66"/>
      <c r="G221" s="67"/>
      <c r="H221" s="67"/>
      <c r="I221" s="67"/>
      <c r="J221" s="67"/>
      <c r="K221" s="67"/>
      <c r="L221" s="67"/>
    </row>
    <row r="222" spans="2:12" ht="14.25">
      <c r="B222" s="66"/>
      <c r="C222" s="66"/>
      <c r="D222" s="66"/>
      <c r="E222" s="66"/>
      <c r="F222" s="66"/>
      <c r="G222" s="67"/>
      <c r="H222" s="67"/>
      <c r="I222" s="67"/>
      <c r="J222" s="67"/>
      <c r="K222" s="67"/>
      <c r="L222" s="67"/>
    </row>
    <row r="223" spans="2:12" ht="14.25">
      <c r="B223" s="66"/>
      <c r="C223" s="66"/>
      <c r="D223" s="66"/>
      <c r="E223" s="66"/>
      <c r="F223" s="66"/>
      <c r="G223" s="67"/>
      <c r="H223" s="67"/>
      <c r="I223" s="67"/>
      <c r="J223" s="67"/>
      <c r="K223" s="67"/>
      <c r="L223" s="67"/>
    </row>
    <row r="224" spans="2:12" ht="14.25">
      <c r="B224" s="66"/>
      <c r="C224" s="66"/>
      <c r="D224" s="66"/>
      <c r="E224" s="66"/>
      <c r="F224" s="66"/>
      <c r="G224" s="67"/>
      <c r="H224" s="67"/>
      <c r="I224" s="67"/>
      <c r="J224" s="67"/>
      <c r="K224" s="67"/>
      <c r="L224" s="67"/>
    </row>
    <row r="225" spans="2:12" ht="14.25">
      <c r="B225" s="66"/>
      <c r="C225" s="66"/>
      <c r="D225" s="66"/>
      <c r="E225" s="66"/>
      <c r="F225" s="66"/>
      <c r="G225" s="67"/>
      <c r="H225" s="67"/>
      <c r="I225" s="67"/>
      <c r="J225" s="67"/>
      <c r="K225" s="67"/>
      <c r="L225" s="67"/>
    </row>
    <row r="226" spans="2:12" ht="14.25">
      <c r="B226" s="66"/>
      <c r="C226" s="66"/>
      <c r="D226" s="66"/>
      <c r="E226" s="66"/>
      <c r="F226" s="66"/>
      <c r="G226" s="67"/>
      <c r="H226" s="67"/>
      <c r="I226" s="67"/>
      <c r="J226" s="67"/>
      <c r="K226" s="67"/>
      <c r="L226" s="67"/>
    </row>
    <row r="227" spans="2:12" ht="14.25">
      <c r="B227" s="66"/>
      <c r="C227" s="66"/>
      <c r="D227" s="66"/>
      <c r="E227" s="66"/>
      <c r="F227" s="66"/>
      <c r="G227" s="67"/>
      <c r="H227" s="67"/>
      <c r="I227" s="67"/>
      <c r="J227" s="67"/>
      <c r="K227" s="67"/>
      <c r="L227" s="67"/>
    </row>
    <row r="228" spans="2:12" ht="14.25">
      <c r="B228" s="66"/>
      <c r="C228" s="66"/>
      <c r="D228" s="66"/>
      <c r="E228" s="66"/>
      <c r="F228" s="66"/>
      <c r="G228" s="67"/>
      <c r="H228" s="67"/>
      <c r="I228" s="67"/>
      <c r="J228" s="67"/>
      <c r="K228" s="67"/>
      <c r="L228" s="67"/>
    </row>
    <row r="229" spans="2:12" ht="14.25">
      <c r="B229" s="66"/>
      <c r="C229" s="66"/>
      <c r="D229" s="66"/>
      <c r="E229" s="66"/>
      <c r="F229" s="66"/>
      <c r="G229" s="67"/>
      <c r="H229" s="67"/>
      <c r="I229" s="67"/>
      <c r="J229" s="67"/>
      <c r="K229" s="67"/>
      <c r="L229" s="67"/>
    </row>
    <row r="230" spans="2:12" ht="14.25">
      <c r="B230" s="66"/>
      <c r="C230" s="66"/>
      <c r="D230" s="66"/>
      <c r="E230" s="66"/>
      <c r="F230" s="66"/>
      <c r="G230" s="67"/>
      <c r="H230" s="67"/>
      <c r="I230" s="67"/>
      <c r="J230" s="67"/>
      <c r="K230" s="67"/>
      <c r="L230" s="67"/>
    </row>
    <row r="231" spans="2:12" ht="14.25">
      <c r="B231" s="66"/>
      <c r="C231" s="66"/>
      <c r="D231" s="66"/>
      <c r="E231" s="66"/>
      <c r="F231" s="66"/>
      <c r="G231" s="67"/>
      <c r="H231" s="67"/>
      <c r="I231" s="67"/>
      <c r="J231" s="67"/>
      <c r="K231" s="67"/>
      <c r="L231" s="67"/>
    </row>
    <row r="232" spans="2:12" ht="14.25">
      <c r="B232" s="66"/>
      <c r="C232" s="66"/>
      <c r="D232" s="66"/>
      <c r="E232" s="66"/>
      <c r="F232" s="66"/>
      <c r="G232" s="67"/>
      <c r="H232" s="67"/>
      <c r="I232" s="67"/>
      <c r="J232" s="67"/>
      <c r="K232" s="67"/>
      <c r="L232" s="67"/>
    </row>
    <row r="233" spans="2:12" ht="14.25">
      <c r="B233" s="66"/>
      <c r="C233" s="66"/>
      <c r="D233" s="66"/>
      <c r="E233" s="66"/>
      <c r="F233" s="66"/>
      <c r="G233" s="67"/>
      <c r="H233" s="67"/>
      <c r="I233" s="67"/>
      <c r="J233" s="67"/>
      <c r="K233" s="67"/>
      <c r="L233" s="67"/>
    </row>
    <row r="234" spans="2:12" ht="14.25">
      <c r="B234" s="66"/>
      <c r="C234" s="66"/>
      <c r="D234" s="66"/>
      <c r="E234" s="66"/>
      <c r="F234" s="66"/>
      <c r="G234" s="67"/>
      <c r="H234" s="67"/>
      <c r="I234" s="67"/>
      <c r="J234" s="67"/>
      <c r="K234" s="67"/>
      <c r="L234" s="67"/>
    </row>
    <row r="235" spans="2:12" ht="14.25">
      <c r="B235" s="66"/>
      <c r="C235" s="66"/>
      <c r="D235" s="66"/>
      <c r="E235" s="66"/>
      <c r="F235" s="66"/>
      <c r="G235" s="67"/>
      <c r="H235" s="67"/>
      <c r="I235" s="67"/>
      <c r="J235" s="67"/>
      <c r="K235" s="67"/>
      <c r="L235" s="67"/>
    </row>
    <row r="236" spans="2:12" ht="14.25">
      <c r="B236" s="66"/>
      <c r="C236" s="66"/>
      <c r="D236" s="66"/>
      <c r="E236" s="66"/>
      <c r="F236" s="66"/>
      <c r="G236" s="67"/>
      <c r="H236" s="67"/>
      <c r="I236" s="67"/>
      <c r="J236" s="67"/>
      <c r="K236" s="67"/>
      <c r="L236" s="67"/>
    </row>
    <row r="237" spans="2:12" ht="14.25">
      <c r="B237" s="66"/>
      <c r="C237" s="66"/>
      <c r="D237" s="66"/>
      <c r="E237" s="66"/>
      <c r="F237" s="66"/>
      <c r="G237" s="67"/>
      <c r="H237" s="67"/>
      <c r="I237" s="67"/>
      <c r="J237" s="67"/>
      <c r="K237" s="67"/>
      <c r="L237" s="67"/>
    </row>
    <row r="238" spans="2:12" ht="14.25">
      <c r="B238" s="66"/>
      <c r="C238" s="66"/>
      <c r="D238" s="66"/>
      <c r="E238" s="66"/>
      <c r="F238" s="66"/>
      <c r="G238" s="67"/>
      <c r="H238" s="67"/>
      <c r="I238" s="67"/>
      <c r="J238" s="67"/>
      <c r="K238" s="67"/>
      <c r="L238" s="67"/>
    </row>
    <row r="239" spans="2:12" ht="14.25">
      <c r="B239" s="66"/>
      <c r="C239" s="66"/>
      <c r="D239" s="66"/>
      <c r="E239" s="66"/>
      <c r="F239" s="66"/>
      <c r="G239" s="67"/>
      <c r="H239" s="67"/>
      <c r="I239" s="67"/>
      <c r="J239" s="67"/>
      <c r="K239" s="67"/>
      <c r="L239" s="67"/>
    </row>
    <row r="240" spans="2:12" ht="14.25">
      <c r="B240" s="66"/>
      <c r="C240" s="66"/>
      <c r="D240" s="66"/>
      <c r="E240" s="66"/>
      <c r="F240" s="66"/>
      <c r="G240" s="67"/>
      <c r="H240" s="67"/>
      <c r="I240" s="67"/>
      <c r="J240" s="67"/>
      <c r="K240" s="67"/>
      <c r="L240" s="67"/>
    </row>
    <row r="241" spans="2:12" ht="14.25">
      <c r="B241" s="66"/>
      <c r="C241" s="66"/>
      <c r="D241" s="66"/>
      <c r="E241" s="66"/>
      <c r="F241" s="66"/>
      <c r="G241" s="67"/>
      <c r="H241" s="67"/>
      <c r="I241" s="67"/>
      <c r="J241" s="67"/>
      <c r="K241" s="67"/>
      <c r="L241" s="67"/>
    </row>
    <row r="242" spans="2:12">
      <c r="G242" s="3"/>
      <c r="H242" s="3"/>
      <c r="I242" s="3"/>
      <c r="J242" s="3"/>
      <c r="K242" s="3"/>
      <c r="L242" s="3"/>
    </row>
    <row r="243" spans="2:12">
      <c r="G243" s="3"/>
      <c r="H243" s="3"/>
      <c r="I243" s="3"/>
      <c r="J243" s="3"/>
      <c r="K243" s="3"/>
      <c r="L243" s="3"/>
    </row>
    <row r="244" spans="2:12">
      <c r="G244" s="3"/>
      <c r="H244" s="3"/>
      <c r="I244" s="3"/>
      <c r="J244" s="3"/>
      <c r="K244" s="3"/>
      <c r="L244" s="3"/>
    </row>
    <row r="245" spans="2:12">
      <c r="G245" s="3"/>
      <c r="H245" s="3"/>
      <c r="I245" s="3"/>
      <c r="J245" s="3"/>
      <c r="K245" s="3"/>
      <c r="L245" s="3"/>
    </row>
    <row r="246" spans="2:12">
      <c r="G246" s="3"/>
      <c r="H246" s="3"/>
      <c r="I246" s="3"/>
      <c r="J246" s="3"/>
      <c r="K246" s="3"/>
      <c r="L246" s="3"/>
    </row>
    <row r="247" spans="2:12">
      <c r="G247" s="3"/>
      <c r="H247" s="3"/>
      <c r="I247" s="3"/>
      <c r="J247" s="3"/>
      <c r="K247" s="3"/>
      <c r="L247" s="3"/>
    </row>
    <row r="248" spans="2:12">
      <c r="G248" s="3"/>
      <c r="H248" s="3"/>
      <c r="I248" s="3"/>
      <c r="J248" s="3"/>
      <c r="K248" s="3"/>
      <c r="L248" s="3"/>
    </row>
    <row r="249" spans="2:12">
      <c r="G249" s="3"/>
      <c r="H249" s="3"/>
      <c r="I249" s="3"/>
      <c r="J249" s="3"/>
      <c r="K249" s="3"/>
      <c r="L249" s="3"/>
    </row>
    <row r="250" spans="2:12">
      <c r="G250" s="3"/>
      <c r="H250" s="3"/>
      <c r="I250" s="3"/>
      <c r="J250" s="3"/>
      <c r="K250" s="3"/>
      <c r="L250" s="3"/>
    </row>
    <row r="251" spans="2:12">
      <c r="G251" s="3"/>
      <c r="H251" s="3"/>
      <c r="I251" s="3"/>
      <c r="J251" s="3"/>
      <c r="K251" s="3"/>
      <c r="L251" s="3"/>
    </row>
    <row r="252" spans="2:12">
      <c r="G252" s="3"/>
      <c r="H252" s="3"/>
      <c r="I252" s="3"/>
      <c r="J252" s="3"/>
      <c r="K252" s="3"/>
      <c r="L252" s="3"/>
    </row>
    <row r="253" spans="2:12">
      <c r="G253" s="3"/>
      <c r="H253" s="3"/>
      <c r="I253" s="3"/>
      <c r="J253" s="3"/>
      <c r="K253" s="3"/>
      <c r="L253" s="3"/>
    </row>
    <row r="254" spans="2:12">
      <c r="G254" s="3"/>
      <c r="H254" s="3"/>
      <c r="I254" s="3"/>
      <c r="J254" s="3"/>
      <c r="K254" s="3"/>
      <c r="L254" s="3"/>
    </row>
    <row r="255" spans="2:12">
      <c r="G255" s="3"/>
      <c r="H255" s="3"/>
      <c r="I255" s="3"/>
      <c r="J255" s="3"/>
      <c r="K255" s="3"/>
      <c r="L255" s="3"/>
    </row>
    <row r="256" spans="2:12">
      <c r="G256" s="3"/>
      <c r="H256" s="3"/>
      <c r="I256" s="3"/>
      <c r="J256" s="3"/>
      <c r="K256" s="3"/>
      <c r="L256" s="3"/>
    </row>
    <row r="257" spans="7:12">
      <c r="G257" s="3"/>
      <c r="H257" s="3"/>
      <c r="I257" s="3"/>
      <c r="J257" s="3"/>
      <c r="K257" s="3"/>
      <c r="L257" s="3"/>
    </row>
    <row r="258" spans="7:12">
      <c r="G258" s="3"/>
      <c r="H258" s="3"/>
      <c r="I258" s="3"/>
      <c r="J258" s="3"/>
      <c r="K258" s="3"/>
      <c r="L258" s="3"/>
    </row>
    <row r="259" spans="7:12">
      <c r="G259" s="3"/>
      <c r="H259" s="3"/>
      <c r="I259" s="3"/>
      <c r="J259" s="3"/>
      <c r="K259" s="3"/>
      <c r="L259" s="3"/>
    </row>
    <row r="260" spans="7:12">
      <c r="G260" s="3"/>
      <c r="H260" s="3"/>
      <c r="I260" s="3"/>
      <c r="J260" s="3"/>
      <c r="K260" s="3"/>
      <c r="L260" s="3"/>
    </row>
    <row r="261" spans="7:12">
      <c r="G261" s="3"/>
      <c r="H261" s="3"/>
      <c r="I261" s="3"/>
      <c r="J261" s="3"/>
      <c r="K261" s="3"/>
      <c r="L261" s="3"/>
    </row>
    <row r="262" spans="7:12">
      <c r="G262" s="3"/>
      <c r="H262" s="3"/>
      <c r="I262" s="3"/>
      <c r="J262" s="3"/>
      <c r="K262" s="3"/>
      <c r="L262" s="3"/>
    </row>
    <row r="263" spans="7:12">
      <c r="G263" s="3"/>
      <c r="H263" s="3"/>
      <c r="I263" s="3"/>
      <c r="J263" s="3"/>
      <c r="K263" s="3"/>
      <c r="L263" s="3"/>
    </row>
    <row r="264" spans="7:12">
      <c r="G264" s="3"/>
      <c r="H264" s="3"/>
      <c r="I264" s="3"/>
      <c r="J264" s="3"/>
      <c r="K264" s="3"/>
      <c r="L264" s="3"/>
    </row>
    <row r="265" spans="7:12">
      <c r="G265" s="3"/>
      <c r="H265" s="3"/>
      <c r="I265" s="3"/>
      <c r="J265" s="3"/>
      <c r="K265" s="3"/>
      <c r="L265" s="3"/>
    </row>
    <row r="266" spans="7:12">
      <c r="G266" s="3"/>
      <c r="H266" s="3"/>
      <c r="I266" s="3"/>
      <c r="J266" s="3"/>
      <c r="K266" s="3"/>
      <c r="L266" s="3"/>
    </row>
    <row r="267" spans="7:12">
      <c r="G267" s="3"/>
      <c r="H267" s="3"/>
      <c r="I267" s="3"/>
      <c r="J267" s="3"/>
      <c r="K267" s="3"/>
      <c r="L267" s="3"/>
    </row>
    <row r="268" spans="7:12">
      <c r="G268" s="3"/>
      <c r="H268" s="3"/>
      <c r="I268" s="3"/>
      <c r="J268" s="3"/>
      <c r="K268" s="3"/>
      <c r="L268" s="3"/>
    </row>
    <row r="269" spans="7:12">
      <c r="G269" s="3"/>
      <c r="H269" s="3"/>
      <c r="I269" s="3"/>
      <c r="J269" s="3"/>
      <c r="K269" s="3"/>
      <c r="L269" s="3"/>
    </row>
    <row r="270" spans="7:12">
      <c r="G270" s="3"/>
      <c r="H270" s="3"/>
      <c r="I270" s="3"/>
      <c r="J270" s="3"/>
      <c r="K270" s="3"/>
      <c r="L270" s="3"/>
    </row>
    <row r="271" spans="7:12">
      <c r="G271" s="3"/>
      <c r="H271" s="3"/>
      <c r="I271" s="3"/>
      <c r="J271" s="3"/>
      <c r="K271" s="3"/>
      <c r="L271" s="3"/>
    </row>
    <row r="272" spans="7:12">
      <c r="G272" s="3"/>
      <c r="H272" s="3"/>
      <c r="I272" s="3"/>
      <c r="J272" s="3"/>
      <c r="K272" s="3"/>
      <c r="L272" s="3"/>
    </row>
    <row r="273" spans="7:12">
      <c r="G273" s="3"/>
      <c r="H273" s="3"/>
      <c r="I273" s="3"/>
      <c r="J273" s="3"/>
      <c r="K273" s="3"/>
      <c r="L273" s="3"/>
    </row>
    <row r="274" spans="7:12">
      <c r="G274" s="3"/>
      <c r="H274" s="3"/>
      <c r="I274" s="3"/>
      <c r="J274" s="3"/>
      <c r="K274" s="3"/>
      <c r="L274" s="3"/>
    </row>
    <row r="275" spans="7:12">
      <c r="G275" s="3"/>
      <c r="H275" s="3"/>
      <c r="I275" s="3"/>
      <c r="J275" s="3"/>
      <c r="K275" s="3"/>
      <c r="L275" s="3"/>
    </row>
    <row r="276" spans="7:12">
      <c r="G276" s="3"/>
      <c r="H276" s="3"/>
      <c r="I276" s="3"/>
      <c r="J276" s="3"/>
      <c r="K276" s="3"/>
      <c r="L276" s="3"/>
    </row>
    <row r="277" spans="7:12">
      <c r="G277" s="3"/>
      <c r="H277" s="3"/>
      <c r="I277" s="3"/>
      <c r="J277" s="3"/>
      <c r="K277" s="3"/>
      <c r="L277" s="3"/>
    </row>
    <row r="278" spans="7:12">
      <c r="G278" s="3"/>
      <c r="H278" s="3"/>
      <c r="I278" s="3"/>
      <c r="J278" s="3"/>
      <c r="K278" s="3"/>
      <c r="L278" s="3"/>
    </row>
    <row r="279" spans="7:12">
      <c r="G279" s="3"/>
      <c r="H279" s="3"/>
      <c r="I279" s="3"/>
      <c r="J279" s="3"/>
      <c r="K279" s="3"/>
      <c r="L279" s="3"/>
    </row>
    <row r="280" spans="7:12">
      <c r="G280" s="3"/>
      <c r="H280" s="3"/>
      <c r="I280" s="3"/>
      <c r="J280" s="3"/>
      <c r="K280" s="3"/>
      <c r="L280" s="3"/>
    </row>
    <row r="281" spans="7:12">
      <c r="G281" s="3"/>
      <c r="H281" s="3"/>
      <c r="I281" s="3"/>
      <c r="J281" s="3"/>
      <c r="K281" s="3"/>
      <c r="L281" s="3"/>
    </row>
    <row r="282" spans="7:12">
      <c r="G282" s="3"/>
      <c r="H282" s="3"/>
      <c r="I282" s="3"/>
      <c r="J282" s="3"/>
      <c r="K282" s="3"/>
      <c r="L282" s="3"/>
    </row>
    <row r="283" spans="7:12">
      <c r="G283" s="3"/>
      <c r="H283" s="3"/>
      <c r="I283" s="3"/>
      <c r="J283" s="3"/>
      <c r="K283" s="3"/>
      <c r="L283" s="3"/>
    </row>
    <row r="284" spans="7:12">
      <c r="G284" s="3"/>
      <c r="H284" s="3"/>
      <c r="I284" s="3"/>
      <c r="J284" s="3"/>
      <c r="K284" s="3"/>
      <c r="L284" s="3"/>
    </row>
    <row r="285" spans="7:12">
      <c r="G285" s="3"/>
      <c r="H285" s="3"/>
      <c r="I285" s="3"/>
      <c r="J285" s="3"/>
      <c r="K285" s="3"/>
      <c r="L285" s="3"/>
    </row>
    <row r="286" spans="7:12">
      <c r="G286" s="3"/>
      <c r="H286" s="3"/>
      <c r="I286" s="3"/>
      <c r="J286" s="3"/>
      <c r="K286" s="3"/>
      <c r="L286" s="3"/>
    </row>
    <row r="287" spans="7:12">
      <c r="G287" s="3"/>
      <c r="H287" s="3"/>
      <c r="I287" s="3"/>
      <c r="J287" s="3"/>
      <c r="K287" s="3"/>
      <c r="L287" s="3"/>
    </row>
    <row r="288" spans="7:12">
      <c r="G288" s="3"/>
      <c r="H288" s="3"/>
      <c r="I288" s="3"/>
      <c r="J288" s="3"/>
      <c r="K288" s="3"/>
      <c r="L288" s="3"/>
    </row>
    <row r="289" spans="7:12">
      <c r="G289" s="3"/>
      <c r="H289" s="3"/>
      <c r="I289" s="3"/>
      <c r="J289" s="3"/>
      <c r="K289" s="3"/>
      <c r="L289" s="3"/>
    </row>
    <row r="290" spans="7:12">
      <c r="G290" s="3"/>
      <c r="H290" s="3"/>
      <c r="I290" s="3"/>
      <c r="J290" s="3"/>
      <c r="K290" s="3"/>
      <c r="L290" s="3"/>
    </row>
    <row r="291" spans="7:12">
      <c r="G291" s="3"/>
      <c r="H291" s="3"/>
      <c r="I291" s="3"/>
      <c r="J291" s="3"/>
      <c r="K291" s="3"/>
      <c r="L291" s="3"/>
    </row>
    <row r="292" spans="7:12">
      <c r="G292" s="3"/>
      <c r="H292" s="3"/>
      <c r="I292" s="3"/>
      <c r="J292" s="3"/>
      <c r="K292" s="3"/>
      <c r="L292" s="3"/>
    </row>
    <row r="293" spans="7:12">
      <c r="G293" s="3"/>
      <c r="H293" s="3"/>
      <c r="I293" s="3"/>
      <c r="J293" s="3"/>
      <c r="K293" s="3"/>
      <c r="L293" s="3"/>
    </row>
    <row r="294" spans="7:12">
      <c r="G294" s="3"/>
      <c r="H294" s="3"/>
      <c r="I294" s="3"/>
      <c r="J294" s="3"/>
      <c r="K294" s="3"/>
      <c r="L294" s="3"/>
    </row>
    <row r="295" spans="7:12">
      <c r="G295" s="3"/>
      <c r="H295" s="3"/>
      <c r="I295" s="3"/>
      <c r="J295" s="3"/>
      <c r="K295" s="3"/>
      <c r="L295" s="3"/>
    </row>
    <row r="296" spans="7:12">
      <c r="G296" s="3"/>
      <c r="H296" s="3"/>
      <c r="I296" s="3"/>
      <c r="J296" s="3"/>
      <c r="K296" s="3"/>
      <c r="L296" s="3"/>
    </row>
    <row r="297" spans="7:12">
      <c r="G297" s="3"/>
      <c r="H297" s="3"/>
      <c r="I297" s="3"/>
      <c r="J297" s="3"/>
      <c r="K297" s="3"/>
      <c r="L297" s="3"/>
    </row>
    <row r="298" spans="7:12">
      <c r="G298" s="3"/>
      <c r="H298" s="3"/>
      <c r="I298" s="3"/>
      <c r="J298" s="3"/>
      <c r="K298" s="3"/>
      <c r="L298" s="3"/>
    </row>
    <row r="299" spans="7:12">
      <c r="G299" s="3"/>
      <c r="H299" s="3"/>
      <c r="I299" s="3"/>
      <c r="J299" s="3"/>
      <c r="K299" s="3"/>
      <c r="L299" s="3"/>
    </row>
    <row r="300" spans="7:12">
      <c r="G300" s="3"/>
      <c r="H300" s="3"/>
      <c r="I300" s="3"/>
      <c r="J300" s="3"/>
      <c r="K300" s="3"/>
      <c r="L300" s="3"/>
    </row>
    <row r="301" spans="7:12">
      <c r="G301" s="3"/>
      <c r="H301" s="3"/>
      <c r="I301" s="3"/>
      <c r="J301" s="3"/>
      <c r="K301" s="3"/>
      <c r="L301" s="3"/>
    </row>
    <row r="302" spans="7:12">
      <c r="G302" s="3"/>
      <c r="H302" s="3"/>
      <c r="I302" s="3"/>
      <c r="J302" s="3"/>
      <c r="K302" s="3"/>
      <c r="L302" s="3"/>
    </row>
    <row r="303" spans="7:12">
      <c r="G303" s="3"/>
      <c r="H303" s="3"/>
      <c r="I303" s="3"/>
      <c r="J303" s="3"/>
      <c r="K303" s="3"/>
      <c r="L303" s="3"/>
    </row>
    <row r="304" spans="7:12">
      <c r="G304" s="3"/>
      <c r="H304" s="3"/>
      <c r="I304" s="3"/>
      <c r="J304" s="3"/>
      <c r="K304" s="3"/>
      <c r="L304" s="3"/>
    </row>
    <row r="305" spans="2:12">
      <c r="G305" s="3"/>
      <c r="H305" s="3"/>
      <c r="I305" s="3"/>
      <c r="J305" s="3"/>
      <c r="K305" s="3"/>
      <c r="L305" s="3"/>
    </row>
    <row r="306" spans="2:12">
      <c r="G306" s="3"/>
      <c r="H306" s="3"/>
      <c r="I306" s="3"/>
      <c r="J306" s="3"/>
      <c r="K306" s="3"/>
      <c r="L306" s="3"/>
    </row>
    <row r="307" spans="2:12">
      <c r="G307" s="3"/>
      <c r="H307" s="3"/>
      <c r="I307" s="3"/>
      <c r="J307" s="3"/>
      <c r="K307" s="3"/>
      <c r="L307" s="3"/>
    </row>
    <row r="308" spans="2:12">
      <c r="G308" s="3"/>
      <c r="H308" s="3"/>
      <c r="I308" s="3"/>
      <c r="J308" s="3"/>
      <c r="K308" s="3"/>
      <c r="L308" s="3"/>
    </row>
    <row r="309" spans="2:12">
      <c r="G309" s="3"/>
      <c r="H309" s="3"/>
      <c r="I309" s="3"/>
      <c r="J309" s="3"/>
      <c r="K309" s="3"/>
      <c r="L309" s="3"/>
    </row>
    <row r="310" spans="2:12">
      <c r="G310" s="3"/>
      <c r="H310" s="3"/>
      <c r="I310" s="3"/>
      <c r="J310" s="3"/>
      <c r="K310" s="3"/>
      <c r="L310" s="3"/>
    </row>
    <row r="311" spans="2:12">
      <c r="G311" s="3"/>
      <c r="H311" s="3"/>
      <c r="I311" s="3"/>
      <c r="J311" s="3"/>
      <c r="K311" s="3"/>
      <c r="L311" s="3"/>
    </row>
    <row r="312" spans="2:12">
      <c r="B312" s="68"/>
      <c r="G312" s="69"/>
      <c r="H312" s="69"/>
      <c r="I312" s="69"/>
      <c r="J312" s="69"/>
      <c r="K312" s="69"/>
      <c r="L312" s="69"/>
    </row>
    <row r="313" spans="2:12">
      <c r="B313" s="68"/>
      <c r="G313" s="69"/>
      <c r="H313" s="69"/>
      <c r="I313" s="69"/>
      <c r="J313" s="69"/>
      <c r="K313" s="69"/>
      <c r="L313" s="69"/>
    </row>
    <row r="314" spans="2:12">
      <c r="B314" s="68"/>
      <c r="G314" s="69"/>
      <c r="H314" s="69"/>
      <c r="I314" s="69"/>
      <c r="J314" s="69"/>
      <c r="K314" s="69"/>
      <c r="L314" s="69"/>
    </row>
    <row r="315" spans="2:12">
      <c r="B315" s="68"/>
      <c r="G315" s="69"/>
      <c r="H315" s="69"/>
      <c r="I315" s="69"/>
      <c r="J315" s="69"/>
      <c r="K315" s="69"/>
      <c r="L315" s="69"/>
    </row>
    <row r="316" spans="2:12">
      <c r="B316" s="68"/>
      <c r="G316" s="69"/>
      <c r="H316" s="69"/>
      <c r="I316" s="69"/>
      <c r="J316" s="69"/>
      <c r="K316" s="69"/>
      <c r="L316" s="69"/>
    </row>
    <row r="317" spans="2:12">
      <c r="B317" s="68"/>
      <c r="G317" s="69"/>
      <c r="H317" s="69"/>
      <c r="I317" s="69"/>
      <c r="J317" s="69"/>
      <c r="K317" s="69"/>
      <c r="L317" s="69"/>
    </row>
    <row r="318" spans="2:12">
      <c r="B318" s="68"/>
      <c r="G318" s="69"/>
      <c r="H318" s="69"/>
      <c r="I318" s="69"/>
      <c r="J318" s="69"/>
      <c r="K318" s="69"/>
      <c r="L318" s="69"/>
    </row>
    <row r="319" spans="2:12">
      <c r="B319" s="68"/>
      <c r="G319" s="69"/>
      <c r="H319" s="69"/>
      <c r="I319" s="69"/>
      <c r="J319" s="69"/>
      <c r="K319" s="69"/>
      <c r="L319" s="69"/>
    </row>
    <row r="320" spans="2:12">
      <c r="B320" s="68"/>
      <c r="G320" s="69"/>
      <c r="H320" s="69"/>
      <c r="I320" s="69"/>
      <c r="J320" s="69"/>
      <c r="K320" s="69"/>
      <c r="L320" s="69"/>
    </row>
    <row r="321" spans="2:12">
      <c r="B321" s="68"/>
      <c r="G321" s="69"/>
      <c r="H321" s="69"/>
      <c r="I321" s="69"/>
      <c r="J321" s="69"/>
      <c r="K321" s="69"/>
      <c r="L321" s="69"/>
    </row>
    <row r="322" spans="2:12">
      <c r="B322" s="68"/>
      <c r="G322" s="69"/>
      <c r="H322" s="69"/>
      <c r="I322" s="69"/>
      <c r="J322" s="69"/>
      <c r="K322" s="69"/>
      <c r="L322" s="69"/>
    </row>
    <row r="323" spans="2:12">
      <c r="B323" s="68"/>
      <c r="G323" s="69"/>
      <c r="H323" s="69"/>
      <c r="I323" s="69"/>
      <c r="J323" s="69"/>
      <c r="K323" s="69"/>
      <c r="L323" s="69"/>
    </row>
    <row r="324" spans="2:12">
      <c r="B324" s="68"/>
      <c r="G324" s="69"/>
      <c r="H324" s="69"/>
      <c r="I324" s="69"/>
      <c r="J324" s="69"/>
      <c r="K324" s="69"/>
      <c r="L324" s="69"/>
    </row>
    <row r="325" spans="2:12">
      <c r="B325" s="68"/>
      <c r="G325" s="69"/>
      <c r="H325" s="69"/>
      <c r="I325" s="69"/>
      <c r="J325" s="69"/>
      <c r="K325" s="69"/>
      <c r="L325" s="69"/>
    </row>
    <row r="326" spans="2:12">
      <c r="B326" s="68"/>
      <c r="G326" s="69"/>
      <c r="H326" s="69"/>
      <c r="I326" s="69"/>
      <c r="J326" s="69"/>
      <c r="K326" s="69"/>
      <c r="L326" s="69"/>
    </row>
    <row r="327" spans="2:12">
      <c r="B327" s="68"/>
      <c r="G327" s="69"/>
      <c r="H327" s="69"/>
      <c r="I327" s="69"/>
      <c r="J327" s="69"/>
      <c r="K327" s="69"/>
      <c r="L327" s="69"/>
    </row>
    <row r="328" spans="2:12">
      <c r="B328" s="68"/>
      <c r="G328" s="69"/>
      <c r="H328" s="69"/>
      <c r="I328" s="69"/>
      <c r="J328" s="69"/>
      <c r="K328" s="69"/>
      <c r="L328" s="69"/>
    </row>
    <row r="329" spans="2:12">
      <c r="B329" s="68"/>
      <c r="G329" s="69"/>
      <c r="H329" s="69"/>
      <c r="I329" s="69"/>
      <c r="J329" s="69"/>
      <c r="K329" s="69"/>
      <c r="L329" s="69"/>
    </row>
    <row r="330" spans="2:12">
      <c r="B330" s="68"/>
      <c r="G330" s="69"/>
      <c r="H330" s="69"/>
      <c r="I330" s="69"/>
      <c r="J330" s="69"/>
      <c r="K330" s="69"/>
      <c r="L330" s="69"/>
    </row>
    <row r="331" spans="2:12">
      <c r="B331" s="68"/>
      <c r="G331" s="69"/>
      <c r="H331" s="69"/>
      <c r="I331" s="69"/>
      <c r="J331" s="69"/>
      <c r="K331" s="69"/>
      <c r="L331" s="69"/>
    </row>
    <row r="332" spans="2:12">
      <c r="B332" s="68"/>
      <c r="G332" s="69"/>
      <c r="H332" s="69"/>
      <c r="I332" s="69"/>
      <c r="J332" s="69"/>
      <c r="K332" s="69"/>
      <c r="L332" s="69"/>
    </row>
    <row r="333" spans="2:12">
      <c r="B333" s="68"/>
      <c r="G333" s="69"/>
      <c r="H333" s="69"/>
      <c r="I333" s="69"/>
      <c r="J333" s="69"/>
      <c r="K333" s="69"/>
      <c r="L333" s="69"/>
    </row>
    <row r="334" spans="2:12">
      <c r="B334" s="68"/>
      <c r="G334" s="69"/>
      <c r="H334" s="69"/>
      <c r="I334" s="69"/>
      <c r="J334" s="69"/>
      <c r="K334" s="69"/>
      <c r="L334" s="69"/>
    </row>
    <row r="335" spans="2:12">
      <c r="B335" s="68"/>
      <c r="G335" s="69"/>
      <c r="H335" s="69"/>
      <c r="I335" s="69"/>
      <c r="J335" s="69"/>
      <c r="K335" s="69"/>
      <c r="L335" s="69"/>
    </row>
    <row r="336" spans="2:12">
      <c r="B336" s="68"/>
      <c r="G336" s="69"/>
      <c r="H336" s="69"/>
      <c r="I336" s="69"/>
      <c r="J336" s="69"/>
      <c r="K336" s="69"/>
      <c r="L336" s="69"/>
    </row>
    <row r="337" spans="2:12">
      <c r="B337" s="68"/>
      <c r="G337" s="69"/>
      <c r="H337" s="69"/>
      <c r="I337" s="69"/>
      <c r="J337" s="69"/>
      <c r="K337" s="69"/>
      <c r="L337" s="69"/>
    </row>
    <row r="338" spans="2:12">
      <c r="B338" s="68"/>
      <c r="G338" s="69"/>
      <c r="H338" s="69"/>
      <c r="I338" s="69"/>
      <c r="J338" s="69"/>
      <c r="K338" s="69"/>
      <c r="L338" s="69"/>
    </row>
    <row r="339" spans="2:12">
      <c r="B339" s="68"/>
      <c r="G339" s="69"/>
      <c r="H339" s="69"/>
      <c r="I339" s="69"/>
      <c r="J339" s="69"/>
      <c r="K339" s="69"/>
      <c r="L339" s="69"/>
    </row>
    <row r="340" spans="2:12">
      <c r="B340" s="68"/>
      <c r="G340" s="69"/>
      <c r="H340" s="69"/>
      <c r="I340" s="69"/>
      <c r="J340" s="69"/>
      <c r="K340" s="69"/>
      <c r="L340" s="69"/>
    </row>
    <row r="341" spans="2:12">
      <c r="B341" s="68"/>
      <c r="G341" s="69"/>
      <c r="H341" s="69"/>
      <c r="I341" s="69"/>
      <c r="J341" s="69"/>
      <c r="K341" s="69"/>
      <c r="L341" s="69"/>
    </row>
    <row r="342" spans="2:12">
      <c r="B342" s="68"/>
      <c r="G342" s="69"/>
      <c r="H342" s="69"/>
      <c r="I342" s="69"/>
      <c r="J342" s="69"/>
      <c r="K342" s="69"/>
      <c r="L342" s="69"/>
    </row>
    <row r="343" spans="2:12">
      <c r="B343" s="68"/>
      <c r="G343" s="69"/>
      <c r="H343" s="69"/>
      <c r="I343" s="69"/>
      <c r="J343" s="69"/>
      <c r="K343" s="69"/>
      <c r="L343" s="69"/>
    </row>
    <row r="344" spans="2:12">
      <c r="B344" s="68"/>
      <c r="G344" s="69"/>
      <c r="H344" s="69"/>
      <c r="I344" s="69"/>
      <c r="J344" s="69"/>
      <c r="K344" s="69"/>
      <c r="L344" s="69"/>
    </row>
    <row r="345" spans="2:12">
      <c r="B345" s="68"/>
      <c r="G345" s="69"/>
      <c r="H345" s="69"/>
      <c r="I345" s="69"/>
      <c r="J345" s="69"/>
      <c r="K345" s="69"/>
      <c r="L345" s="69"/>
    </row>
    <row r="346" spans="2:12">
      <c r="B346" s="68"/>
      <c r="G346" s="69"/>
      <c r="H346" s="69"/>
      <c r="I346" s="69"/>
      <c r="J346" s="69"/>
      <c r="K346" s="69"/>
      <c r="L346" s="69"/>
    </row>
    <row r="347" spans="2:12">
      <c r="B347" s="68"/>
      <c r="G347" s="69"/>
      <c r="H347" s="69"/>
      <c r="I347" s="69"/>
      <c r="J347" s="69"/>
      <c r="K347" s="69"/>
      <c r="L347" s="69"/>
    </row>
    <row r="348" spans="2:12">
      <c r="B348" s="68"/>
      <c r="G348" s="69"/>
      <c r="H348" s="69"/>
      <c r="I348" s="69"/>
      <c r="J348" s="69"/>
      <c r="K348" s="69"/>
      <c r="L348" s="69"/>
    </row>
    <row r="349" spans="2:12">
      <c r="B349" s="68"/>
      <c r="G349" s="69"/>
      <c r="H349" s="69"/>
      <c r="I349" s="69"/>
      <c r="J349" s="69"/>
      <c r="K349" s="69"/>
      <c r="L349" s="69"/>
    </row>
    <row r="350" spans="2:12">
      <c r="B350" s="68"/>
      <c r="G350" s="69"/>
      <c r="H350" s="69"/>
      <c r="I350" s="69"/>
      <c r="J350" s="69"/>
      <c r="K350" s="69"/>
      <c r="L350" s="69"/>
    </row>
    <row r="351" spans="2:12">
      <c r="B351" s="68"/>
      <c r="G351" s="69"/>
      <c r="H351" s="69"/>
      <c r="I351" s="69"/>
      <c r="J351" s="69"/>
      <c r="K351" s="69"/>
      <c r="L351" s="69"/>
    </row>
    <row r="352" spans="2:12">
      <c r="B352" s="68"/>
      <c r="G352" s="69"/>
      <c r="H352" s="69"/>
      <c r="I352" s="69"/>
      <c r="J352" s="69"/>
      <c r="K352" s="69"/>
      <c r="L352" s="69"/>
    </row>
    <row r="353" spans="2:12">
      <c r="B353" s="68"/>
      <c r="G353" s="69"/>
      <c r="H353" s="69"/>
      <c r="I353" s="69"/>
      <c r="J353" s="69"/>
      <c r="K353" s="69"/>
      <c r="L353" s="69"/>
    </row>
    <row r="354" spans="2:12">
      <c r="B354" s="68"/>
      <c r="G354" s="69"/>
      <c r="H354" s="69"/>
      <c r="I354" s="69"/>
      <c r="J354" s="69"/>
      <c r="K354" s="69"/>
      <c r="L354" s="69"/>
    </row>
    <row r="355" spans="2:12">
      <c r="B355" s="68"/>
      <c r="G355" s="69"/>
      <c r="H355" s="69"/>
      <c r="I355" s="69"/>
      <c r="J355" s="69"/>
      <c r="K355" s="69"/>
      <c r="L355" s="69"/>
    </row>
    <row r="356" spans="2:12">
      <c r="B356" s="68"/>
      <c r="G356" s="69"/>
      <c r="H356" s="69"/>
      <c r="I356" s="69"/>
      <c r="J356" s="69"/>
      <c r="K356" s="69"/>
      <c r="L356" s="69"/>
    </row>
    <row r="357" spans="2:12">
      <c r="B357" s="68"/>
      <c r="G357" s="69"/>
      <c r="H357" s="69"/>
      <c r="I357" s="69"/>
      <c r="J357" s="69"/>
      <c r="K357" s="69"/>
      <c r="L357" s="69"/>
    </row>
    <row r="358" spans="2:12">
      <c r="B358" s="68"/>
      <c r="G358" s="69"/>
      <c r="H358" s="69"/>
      <c r="I358" s="69"/>
      <c r="J358" s="69"/>
      <c r="K358" s="69"/>
      <c r="L358" s="69"/>
    </row>
    <row r="359" spans="2:12">
      <c r="B359" s="68"/>
      <c r="G359" s="69"/>
      <c r="H359" s="69"/>
      <c r="I359" s="69"/>
      <c r="J359" s="69"/>
      <c r="K359" s="69"/>
      <c r="L359" s="69"/>
    </row>
    <row r="360" spans="2:12">
      <c r="B360" s="68"/>
      <c r="G360" s="69"/>
      <c r="H360" s="69"/>
      <c r="I360" s="69"/>
      <c r="J360" s="69"/>
      <c r="K360" s="69"/>
      <c r="L360" s="69"/>
    </row>
    <row r="361" spans="2:12">
      <c r="B361" s="68"/>
      <c r="G361" s="69"/>
      <c r="H361" s="69"/>
      <c r="I361" s="69"/>
      <c r="J361" s="69"/>
      <c r="K361" s="69"/>
      <c r="L361" s="69"/>
    </row>
    <row r="362" spans="2:12">
      <c r="B362" s="68"/>
      <c r="G362" s="69"/>
      <c r="H362" s="69"/>
      <c r="I362" s="69"/>
      <c r="J362" s="69"/>
      <c r="K362" s="69"/>
      <c r="L362" s="69"/>
    </row>
    <row r="363" spans="2:12">
      <c r="B363" s="68"/>
      <c r="G363" s="69"/>
      <c r="H363" s="69"/>
      <c r="I363" s="69"/>
      <c r="J363" s="69"/>
      <c r="K363" s="69"/>
      <c r="L363" s="69"/>
    </row>
    <row r="364" spans="2:12">
      <c r="B364" s="68"/>
      <c r="G364" s="69"/>
      <c r="H364" s="69"/>
      <c r="I364" s="69"/>
      <c r="J364" s="69"/>
      <c r="K364" s="69"/>
      <c r="L364" s="69"/>
    </row>
    <row r="365" spans="2:12">
      <c r="B365" s="68"/>
      <c r="G365" s="69"/>
      <c r="H365" s="69"/>
      <c r="I365" s="69"/>
      <c r="J365" s="69"/>
      <c r="K365" s="69"/>
      <c r="L365" s="69"/>
    </row>
    <row r="366" spans="2:12">
      <c r="B366" s="68"/>
      <c r="G366" s="69"/>
      <c r="H366" s="69"/>
      <c r="I366" s="69"/>
      <c r="J366" s="69"/>
      <c r="K366" s="69"/>
      <c r="L366" s="69"/>
    </row>
    <row r="367" spans="2:12">
      <c r="B367" s="68"/>
      <c r="G367" s="69"/>
      <c r="H367" s="69"/>
      <c r="I367" s="69"/>
      <c r="J367" s="69"/>
      <c r="K367" s="69"/>
      <c r="L367" s="69"/>
    </row>
    <row r="368" spans="2:12">
      <c r="B368" s="68"/>
      <c r="G368" s="69"/>
      <c r="H368" s="69"/>
      <c r="I368" s="69"/>
      <c r="J368" s="69"/>
      <c r="K368" s="69"/>
      <c r="L368" s="69"/>
    </row>
    <row r="369" spans="2:12">
      <c r="B369" s="68"/>
      <c r="G369" s="69"/>
      <c r="H369" s="69"/>
      <c r="I369" s="69"/>
      <c r="J369" s="69"/>
      <c r="K369" s="69"/>
      <c r="L369" s="69"/>
    </row>
    <row r="370" spans="2:12">
      <c r="B370" s="68"/>
      <c r="G370" s="69"/>
      <c r="H370" s="69"/>
      <c r="I370" s="69"/>
      <c r="J370" s="69"/>
      <c r="K370" s="69"/>
      <c r="L370" s="69"/>
    </row>
    <row r="371" spans="2:12">
      <c r="B371" s="68"/>
      <c r="G371" s="69"/>
      <c r="H371" s="69"/>
      <c r="I371" s="69"/>
      <c r="J371" s="69"/>
      <c r="K371" s="69"/>
      <c r="L371" s="69"/>
    </row>
    <row r="372" spans="2:12">
      <c r="B372" s="68"/>
      <c r="G372" s="69"/>
      <c r="H372" s="69"/>
      <c r="I372" s="69"/>
      <c r="J372" s="69"/>
      <c r="K372" s="69"/>
      <c r="L372" s="69"/>
    </row>
    <row r="373" spans="2:12">
      <c r="B373" s="68"/>
      <c r="G373" s="69"/>
      <c r="H373" s="69"/>
      <c r="I373" s="69"/>
      <c r="J373" s="69"/>
      <c r="K373" s="69"/>
      <c r="L373" s="69"/>
    </row>
    <row r="374" spans="2:12">
      <c r="B374" s="68"/>
      <c r="G374" s="69"/>
      <c r="H374" s="69"/>
      <c r="I374" s="69"/>
      <c r="J374" s="69"/>
      <c r="K374" s="69"/>
      <c r="L374" s="69"/>
    </row>
    <row r="375" spans="2:12">
      <c r="B375" s="68"/>
      <c r="G375" s="69"/>
      <c r="H375" s="69"/>
      <c r="I375" s="69"/>
      <c r="J375" s="69"/>
      <c r="K375" s="69"/>
      <c r="L375" s="69"/>
    </row>
    <row r="376" spans="2:12">
      <c r="B376" s="68"/>
      <c r="G376" s="69"/>
      <c r="H376" s="69"/>
      <c r="I376" s="69"/>
      <c r="J376" s="69"/>
      <c r="K376" s="69"/>
      <c r="L376" s="69"/>
    </row>
    <row r="377" spans="2:12">
      <c r="B377" s="68"/>
      <c r="G377" s="69"/>
      <c r="H377" s="69"/>
      <c r="I377" s="69"/>
      <c r="J377" s="69"/>
      <c r="K377" s="69"/>
      <c r="L377" s="69"/>
    </row>
    <row r="378" spans="2:12">
      <c r="B378" s="68"/>
      <c r="G378" s="69"/>
      <c r="H378" s="69"/>
      <c r="I378" s="69"/>
      <c r="J378" s="69"/>
      <c r="K378" s="69"/>
      <c r="L378" s="69"/>
    </row>
    <row r="379" spans="2:12">
      <c r="B379" s="68"/>
      <c r="G379" s="69"/>
      <c r="H379" s="69"/>
      <c r="I379" s="69"/>
      <c r="J379" s="69"/>
      <c r="K379" s="69"/>
      <c r="L379" s="69"/>
    </row>
    <row r="380" spans="2:12">
      <c r="B380" s="68"/>
      <c r="G380" s="69"/>
      <c r="H380" s="69"/>
      <c r="I380" s="69"/>
      <c r="J380" s="69"/>
      <c r="K380" s="69"/>
      <c r="L380" s="69"/>
    </row>
    <row r="381" spans="2:12">
      <c r="B381" s="68"/>
      <c r="G381" s="69"/>
      <c r="H381" s="69"/>
      <c r="I381" s="69"/>
      <c r="J381" s="69"/>
      <c r="K381" s="69"/>
      <c r="L381" s="69"/>
    </row>
    <row r="382" spans="2:12">
      <c r="B382" s="68"/>
      <c r="G382" s="69"/>
      <c r="H382" s="69"/>
      <c r="I382" s="69"/>
      <c r="J382" s="69"/>
      <c r="K382" s="69"/>
      <c r="L382" s="69"/>
    </row>
    <row r="383" spans="2:12">
      <c r="B383" s="68"/>
      <c r="G383" s="69"/>
      <c r="H383" s="69"/>
      <c r="I383" s="69"/>
      <c r="J383" s="69"/>
      <c r="K383" s="69"/>
      <c r="L383" s="69"/>
    </row>
    <row r="384" spans="2:12">
      <c r="B384" s="68"/>
      <c r="G384" s="69"/>
      <c r="H384" s="69"/>
      <c r="I384" s="69"/>
      <c r="J384" s="69"/>
      <c r="K384" s="69"/>
      <c r="L384" s="69"/>
    </row>
    <row r="385" spans="2:12">
      <c r="B385" s="68"/>
      <c r="G385" s="69"/>
      <c r="H385" s="69"/>
      <c r="I385" s="69"/>
      <c r="J385" s="69"/>
      <c r="K385" s="69"/>
      <c r="L385" s="69"/>
    </row>
    <row r="386" spans="2:12">
      <c r="B386" s="68"/>
      <c r="G386" s="69"/>
      <c r="H386" s="69"/>
      <c r="I386" s="69"/>
      <c r="J386" s="69"/>
      <c r="K386" s="69"/>
      <c r="L386" s="69"/>
    </row>
    <row r="387" spans="2:12">
      <c r="B387" s="68"/>
      <c r="G387" s="69"/>
      <c r="H387" s="69"/>
      <c r="I387" s="69"/>
      <c r="J387" s="69"/>
      <c r="K387" s="69"/>
      <c r="L387" s="69"/>
    </row>
    <row r="388" spans="2:12">
      <c r="B388" s="68"/>
      <c r="G388" s="69"/>
      <c r="H388" s="69"/>
      <c r="I388" s="69"/>
      <c r="J388" s="69"/>
      <c r="K388" s="69"/>
      <c r="L388" s="69"/>
    </row>
    <row r="389" spans="2:12">
      <c r="B389" s="68"/>
      <c r="G389" s="69"/>
      <c r="H389" s="69"/>
      <c r="I389" s="69"/>
      <c r="J389" s="69"/>
      <c r="K389" s="69"/>
      <c r="L389" s="69"/>
    </row>
    <row r="390" spans="2:12">
      <c r="B390" s="68"/>
      <c r="G390" s="69"/>
      <c r="H390" s="69"/>
      <c r="I390" s="69"/>
      <c r="J390" s="69"/>
      <c r="K390" s="69"/>
      <c r="L390" s="69"/>
    </row>
    <row r="391" spans="2:12">
      <c r="B391" s="68"/>
      <c r="G391" s="69"/>
      <c r="H391" s="69"/>
      <c r="I391" s="69"/>
      <c r="J391" s="69"/>
      <c r="K391" s="69"/>
      <c r="L391" s="69"/>
    </row>
    <row r="392" spans="2:12">
      <c r="B392" s="68"/>
      <c r="G392" s="69"/>
      <c r="H392" s="69"/>
      <c r="I392" s="69"/>
      <c r="J392" s="69"/>
      <c r="K392" s="69"/>
      <c r="L392" s="69"/>
    </row>
    <row r="393" spans="2:12">
      <c r="B393" s="68"/>
      <c r="G393" s="69"/>
      <c r="H393" s="69"/>
      <c r="I393" s="69"/>
      <c r="J393" s="69"/>
      <c r="K393" s="69"/>
      <c r="L393" s="69"/>
    </row>
    <row r="394" spans="2:12">
      <c r="B394" s="68"/>
      <c r="G394" s="69"/>
      <c r="H394" s="69"/>
      <c r="I394" s="69"/>
      <c r="J394" s="69"/>
      <c r="K394" s="69"/>
      <c r="L394" s="69"/>
    </row>
    <row r="395" spans="2:12">
      <c r="B395" s="68"/>
      <c r="G395" s="69"/>
      <c r="H395" s="69"/>
      <c r="I395" s="69"/>
      <c r="J395" s="69"/>
      <c r="K395" s="69"/>
      <c r="L395" s="69"/>
    </row>
    <row r="396" spans="2:12">
      <c r="B396" s="68"/>
      <c r="G396" s="69"/>
      <c r="H396" s="69"/>
      <c r="I396" s="69"/>
      <c r="J396" s="69"/>
      <c r="K396" s="69"/>
      <c r="L396" s="69"/>
    </row>
    <row r="397" spans="2:12">
      <c r="B397" s="68"/>
      <c r="G397" s="69"/>
      <c r="H397" s="69"/>
      <c r="I397" s="69"/>
      <c r="J397" s="69"/>
      <c r="K397" s="69"/>
      <c r="L397" s="69"/>
    </row>
    <row r="398" spans="2:12">
      <c r="B398" s="68"/>
      <c r="G398" s="69"/>
      <c r="H398" s="69"/>
      <c r="I398" s="69"/>
      <c r="J398" s="69"/>
      <c r="K398" s="69"/>
      <c r="L398" s="69"/>
    </row>
    <row r="399" spans="2:12">
      <c r="B399" s="68"/>
      <c r="G399" s="69"/>
      <c r="H399" s="69"/>
      <c r="I399" s="69"/>
      <c r="J399" s="69"/>
      <c r="K399" s="69"/>
      <c r="L399" s="69"/>
    </row>
    <row r="400" spans="2:12">
      <c r="B400" s="68"/>
      <c r="G400" s="69"/>
      <c r="H400" s="69"/>
      <c r="I400" s="69"/>
      <c r="J400" s="69"/>
      <c r="K400" s="69"/>
      <c r="L400" s="69"/>
    </row>
    <row r="401" spans="7:12">
      <c r="G401" s="69"/>
      <c r="H401" s="69"/>
      <c r="I401" s="69"/>
      <c r="J401" s="69"/>
      <c r="K401" s="69"/>
      <c r="L401" s="69"/>
    </row>
    <row r="402" spans="7:12">
      <c r="G402" s="69"/>
      <c r="H402" s="69"/>
      <c r="I402" s="69"/>
      <c r="J402" s="69"/>
      <c r="K402" s="69"/>
      <c r="L402" s="69"/>
    </row>
    <row r="403" spans="7:12">
      <c r="G403" s="69"/>
      <c r="H403" s="69"/>
      <c r="I403" s="69"/>
      <c r="J403" s="69"/>
      <c r="K403" s="69"/>
      <c r="L403" s="69"/>
    </row>
    <row r="404" spans="7:12">
      <c r="G404" s="69"/>
      <c r="H404" s="69"/>
      <c r="I404" s="69"/>
      <c r="J404" s="69"/>
      <c r="K404" s="69"/>
      <c r="L404" s="69"/>
    </row>
    <row r="405" spans="7:12">
      <c r="G405" s="69"/>
      <c r="H405" s="69"/>
      <c r="I405" s="69"/>
      <c r="J405" s="69"/>
      <c r="K405" s="69"/>
      <c r="L405" s="69"/>
    </row>
    <row r="406" spans="7:12">
      <c r="G406" s="69"/>
      <c r="H406" s="69"/>
      <c r="I406" s="69"/>
      <c r="J406" s="69"/>
      <c r="K406" s="69"/>
      <c r="L406" s="69"/>
    </row>
    <row r="407" spans="7:12">
      <c r="G407" s="69"/>
      <c r="H407" s="69"/>
      <c r="I407" s="69"/>
      <c r="J407" s="69"/>
      <c r="K407" s="69"/>
      <c r="L407" s="69"/>
    </row>
    <row r="408" spans="7:12">
      <c r="G408" s="69"/>
      <c r="H408" s="69"/>
      <c r="I408" s="69"/>
      <c r="J408" s="69"/>
      <c r="K408" s="69"/>
      <c r="L408" s="69"/>
    </row>
    <row r="409" spans="7:12">
      <c r="G409" s="69"/>
      <c r="H409" s="69"/>
      <c r="I409" s="69"/>
      <c r="J409" s="69"/>
      <c r="K409" s="69"/>
      <c r="L409" s="69"/>
    </row>
    <row r="410" spans="7:12">
      <c r="G410" s="69"/>
      <c r="H410" s="69"/>
      <c r="I410" s="69"/>
      <c r="J410" s="69"/>
      <c r="K410" s="69"/>
      <c r="L410" s="69"/>
    </row>
    <row r="411" spans="7:12">
      <c r="G411" s="69"/>
      <c r="H411" s="69"/>
      <c r="I411" s="69"/>
      <c r="J411" s="69"/>
      <c r="K411" s="69"/>
      <c r="L411" s="69"/>
    </row>
    <row r="412" spans="7:12">
      <c r="G412" s="69"/>
      <c r="H412" s="69"/>
      <c r="I412" s="69"/>
      <c r="J412" s="69"/>
      <c r="K412" s="69"/>
      <c r="L412" s="69"/>
    </row>
    <row r="413" spans="7:12">
      <c r="G413" s="69"/>
      <c r="H413" s="69"/>
      <c r="I413" s="69"/>
      <c r="J413" s="69"/>
      <c r="K413" s="69"/>
      <c r="L413" s="69"/>
    </row>
    <row r="414" spans="7:12">
      <c r="G414" s="69"/>
      <c r="H414" s="69"/>
      <c r="I414" s="69"/>
      <c r="J414" s="69"/>
      <c r="K414" s="69"/>
      <c r="L414" s="69"/>
    </row>
    <row r="415" spans="7:12">
      <c r="G415" s="69"/>
      <c r="H415" s="69"/>
      <c r="I415" s="69"/>
      <c r="J415" s="69"/>
      <c r="K415" s="69"/>
      <c r="L415" s="69"/>
    </row>
    <row r="416" spans="7:12">
      <c r="G416" s="69"/>
      <c r="H416" s="69"/>
      <c r="I416" s="69"/>
      <c r="J416" s="69"/>
      <c r="K416" s="69"/>
      <c r="L416" s="69"/>
    </row>
    <row r="417" spans="7:12">
      <c r="G417" s="69"/>
      <c r="H417" s="69"/>
      <c r="I417" s="69"/>
      <c r="J417" s="69"/>
      <c r="K417" s="69"/>
      <c r="L417" s="69"/>
    </row>
    <row r="418" spans="7:12">
      <c r="G418" s="69"/>
      <c r="H418" s="69"/>
      <c r="I418" s="69"/>
      <c r="J418" s="69"/>
      <c r="K418" s="69"/>
      <c r="L418" s="69"/>
    </row>
    <row r="419" spans="7:12">
      <c r="G419" s="69"/>
      <c r="H419" s="69"/>
      <c r="I419" s="69"/>
      <c r="J419" s="69"/>
      <c r="K419" s="69"/>
      <c r="L419" s="69"/>
    </row>
    <row r="420" spans="7:12">
      <c r="G420" s="69"/>
      <c r="H420" s="69"/>
      <c r="I420" s="69"/>
      <c r="J420" s="69"/>
      <c r="K420" s="69"/>
      <c r="L420" s="69"/>
    </row>
    <row r="421" spans="7:12">
      <c r="G421" s="69"/>
      <c r="H421" s="69"/>
      <c r="I421" s="69"/>
      <c r="J421" s="69"/>
      <c r="K421" s="69"/>
      <c r="L421" s="69"/>
    </row>
    <row r="422" spans="7:12">
      <c r="G422" s="69"/>
      <c r="H422" s="69"/>
      <c r="I422" s="69"/>
      <c r="J422" s="69"/>
      <c r="K422" s="69"/>
      <c r="L422" s="69"/>
    </row>
    <row r="423" spans="7:12">
      <c r="G423" s="69"/>
      <c r="H423" s="69"/>
      <c r="I423" s="69"/>
      <c r="J423" s="69"/>
      <c r="K423" s="69"/>
      <c r="L423" s="69"/>
    </row>
    <row r="424" spans="7:12">
      <c r="G424" s="69"/>
      <c r="H424" s="69"/>
      <c r="I424" s="69"/>
      <c r="J424" s="69"/>
      <c r="K424" s="69"/>
      <c r="L424" s="69"/>
    </row>
    <row r="425" spans="7:12">
      <c r="G425" s="69"/>
      <c r="H425" s="69"/>
      <c r="I425" s="69"/>
      <c r="J425" s="69"/>
      <c r="K425" s="69"/>
      <c r="L425" s="69"/>
    </row>
    <row r="426" spans="7:12">
      <c r="G426" s="69"/>
      <c r="H426" s="69"/>
      <c r="I426" s="69"/>
      <c r="J426" s="69"/>
      <c r="K426" s="69"/>
      <c r="L426" s="69"/>
    </row>
    <row r="427" spans="7:12">
      <c r="G427" s="69"/>
      <c r="H427" s="69"/>
      <c r="I427" s="69"/>
      <c r="J427" s="69"/>
      <c r="K427" s="69"/>
      <c r="L427" s="69"/>
    </row>
    <row r="428" spans="7:12">
      <c r="G428" s="69"/>
      <c r="H428" s="69"/>
      <c r="I428" s="69"/>
      <c r="J428" s="69"/>
      <c r="K428" s="69"/>
      <c r="L428" s="69"/>
    </row>
    <row r="429" spans="7:12">
      <c r="G429" s="69"/>
      <c r="H429" s="69"/>
      <c r="I429" s="69"/>
      <c r="J429" s="69"/>
      <c r="K429" s="69"/>
      <c r="L429" s="69"/>
    </row>
    <row r="430" spans="7:12">
      <c r="G430" s="69"/>
      <c r="H430" s="69"/>
      <c r="I430" s="69"/>
      <c r="J430" s="69"/>
      <c r="K430" s="69"/>
      <c r="L430" s="69"/>
    </row>
    <row r="431" spans="7:12">
      <c r="G431" s="69"/>
      <c r="H431" s="69"/>
      <c r="I431" s="69"/>
      <c r="J431" s="69"/>
      <c r="K431" s="69"/>
      <c r="L431" s="69"/>
    </row>
    <row r="432" spans="7:12">
      <c r="G432" s="69"/>
      <c r="H432" s="69"/>
      <c r="I432" s="69"/>
      <c r="J432" s="69"/>
      <c r="K432" s="69"/>
      <c r="L432" s="69"/>
    </row>
    <row r="433" spans="7:12">
      <c r="G433" s="69"/>
      <c r="H433" s="69"/>
      <c r="I433" s="69"/>
      <c r="J433" s="69"/>
      <c r="K433" s="69"/>
      <c r="L433" s="69"/>
    </row>
    <row r="434" spans="7:12">
      <c r="G434" s="69"/>
      <c r="H434" s="69"/>
      <c r="I434" s="69"/>
      <c r="J434" s="69"/>
      <c r="K434" s="69"/>
      <c r="L434" s="69"/>
    </row>
    <row r="435" spans="7:12">
      <c r="G435" s="69"/>
      <c r="H435" s="69"/>
      <c r="I435" s="69"/>
      <c r="J435" s="69"/>
      <c r="K435" s="69"/>
      <c r="L435" s="69"/>
    </row>
    <row r="436" spans="7:12">
      <c r="G436" s="69"/>
      <c r="H436" s="69"/>
      <c r="I436" s="69"/>
      <c r="J436" s="69"/>
      <c r="K436" s="69"/>
      <c r="L436" s="69"/>
    </row>
    <row r="437" spans="7:12">
      <c r="G437" s="69"/>
      <c r="H437" s="69"/>
      <c r="I437" s="69"/>
      <c r="J437" s="69"/>
      <c r="K437" s="69"/>
      <c r="L437" s="69"/>
    </row>
    <row r="438" spans="7:12">
      <c r="G438" s="69"/>
      <c r="H438" s="69"/>
      <c r="I438" s="69"/>
      <c r="J438" s="69"/>
      <c r="K438" s="69"/>
      <c r="L438" s="69"/>
    </row>
    <row r="439" spans="7:12">
      <c r="G439" s="69"/>
      <c r="H439" s="69"/>
      <c r="I439" s="69"/>
      <c r="J439" s="69"/>
      <c r="K439" s="69"/>
      <c r="L439" s="69"/>
    </row>
    <row r="440" spans="7:12">
      <c r="G440" s="69"/>
      <c r="H440" s="69"/>
      <c r="I440" s="69"/>
      <c r="J440" s="69"/>
      <c r="K440" s="69"/>
      <c r="L440" s="69"/>
    </row>
    <row r="441" spans="7:12">
      <c r="G441" s="69"/>
      <c r="H441" s="69"/>
      <c r="I441" s="69"/>
      <c r="J441" s="69"/>
      <c r="K441" s="69"/>
      <c r="L441" s="69"/>
    </row>
    <row r="442" spans="7:12">
      <c r="G442" s="69"/>
      <c r="H442" s="69"/>
      <c r="I442" s="69"/>
      <c r="J442" s="69"/>
      <c r="K442" s="69"/>
      <c r="L442" s="69"/>
    </row>
    <row r="443" spans="7:12">
      <c r="G443" s="69"/>
      <c r="H443" s="69"/>
      <c r="I443" s="69"/>
      <c r="J443" s="69"/>
      <c r="K443" s="69"/>
      <c r="L443" s="69"/>
    </row>
    <row r="444" spans="7:12">
      <c r="G444" s="69"/>
      <c r="H444" s="69"/>
      <c r="I444" s="69"/>
      <c r="J444" s="69"/>
      <c r="K444" s="69"/>
      <c r="L444" s="69"/>
    </row>
    <row r="445" spans="7:12">
      <c r="G445" s="69"/>
      <c r="H445" s="69"/>
      <c r="I445" s="69"/>
      <c r="J445" s="69"/>
      <c r="K445" s="69"/>
      <c r="L445" s="69"/>
    </row>
    <row r="446" spans="7:12">
      <c r="G446" s="69"/>
      <c r="H446" s="69"/>
      <c r="I446" s="69"/>
      <c r="J446" s="69"/>
      <c r="K446" s="69"/>
      <c r="L446" s="69"/>
    </row>
    <row r="447" spans="7:12">
      <c r="G447" s="69"/>
      <c r="H447" s="69"/>
      <c r="I447" s="69"/>
      <c r="J447" s="69"/>
      <c r="K447" s="69"/>
      <c r="L447" s="69"/>
    </row>
    <row r="448" spans="7:12">
      <c r="G448" s="69"/>
      <c r="H448" s="69"/>
      <c r="I448" s="69"/>
      <c r="J448" s="69"/>
      <c r="K448" s="69"/>
      <c r="L448" s="69"/>
    </row>
    <row r="449" spans="7:12">
      <c r="G449" s="69"/>
      <c r="H449" s="69"/>
      <c r="I449" s="69"/>
      <c r="J449" s="69"/>
      <c r="K449" s="69"/>
      <c r="L449" s="69"/>
    </row>
    <row r="450" spans="7:12">
      <c r="G450" s="69"/>
      <c r="H450" s="69"/>
      <c r="I450" s="69"/>
      <c r="J450" s="69"/>
      <c r="K450" s="69"/>
      <c r="L450" s="69"/>
    </row>
    <row r="451" spans="7:12">
      <c r="G451" s="69"/>
      <c r="H451" s="69"/>
      <c r="I451" s="69"/>
      <c r="J451" s="69"/>
      <c r="K451" s="69"/>
      <c r="L451" s="69"/>
    </row>
    <row r="452" spans="7:12">
      <c r="G452" s="69"/>
      <c r="H452" s="69"/>
      <c r="I452" s="69"/>
      <c r="J452" s="69"/>
      <c r="K452" s="69"/>
      <c r="L452" s="69"/>
    </row>
    <row r="453" spans="7:12">
      <c r="G453" s="69"/>
      <c r="H453" s="69"/>
      <c r="I453" s="69"/>
      <c r="J453" s="69"/>
      <c r="K453" s="69"/>
      <c r="L453" s="69"/>
    </row>
    <row r="454" spans="7:12">
      <c r="G454" s="69"/>
      <c r="H454" s="69"/>
      <c r="I454" s="69"/>
      <c r="J454" s="69"/>
      <c r="K454" s="69"/>
      <c r="L454" s="69"/>
    </row>
    <row r="455" spans="7:12">
      <c r="G455" s="69"/>
      <c r="H455" s="69"/>
      <c r="I455" s="69"/>
      <c r="J455" s="69"/>
      <c r="K455" s="69"/>
      <c r="L455" s="69"/>
    </row>
    <row r="456" spans="7:12">
      <c r="G456" s="69"/>
      <c r="H456" s="69"/>
      <c r="I456" s="69"/>
      <c r="J456" s="69"/>
      <c r="K456" s="69"/>
      <c r="L456" s="69"/>
    </row>
    <row r="457" spans="7:12">
      <c r="G457" s="69"/>
      <c r="H457" s="69"/>
      <c r="I457" s="69"/>
      <c r="J457" s="69"/>
      <c r="K457" s="69"/>
      <c r="L457" s="69"/>
    </row>
    <row r="458" spans="7:12">
      <c r="G458" s="69"/>
      <c r="H458" s="69"/>
      <c r="I458" s="69"/>
      <c r="J458" s="69"/>
      <c r="K458" s="69"/>
      <c r="L458" s="69"/>
    </row>
    <row r="459" spans="7:12">
      <c r="G459" s="69"/>
      <c r="H459" s="69"/>
      <c r="I459" s="69"/>
      <c r="J459" s="69"/>
      <c r="K459" s="69"/>
      <c r="L459" s="69"/>
    </row>
    <row r="460" spans="7:12">
      <c r="G460" s="69"/>
      <c r="H460" s="69"/>
      <c r="I460" s="69"/>
      <c r="J460" s="69"/>
      <c r="K460" s="69"/>
      <c r="L460" s="69"/>
    </row>
    <row r="461" spans="7:12">
      <c r="G461" s="69"/>
      <c r="H461" s="69"/>
      <c r="I461" s="69"/>
      <c r="J461" s="69"/>
      <c r="K461" s="69"/>
      <c r="L461" s="69"/>
    </row>
    <row r="462" spans="7:12">
      <c r="G462" s="69"/>
      <c r="H462" s="69"/>
      <c r="I462" s="69"/>
      <c r="J462" s="69"/>
      <c r="K462" s="69"/>
      <c r="L462" s="69"/>
    </row>
    <row r="463" spans="7:12">
      <c r="G463" s="69"/>
      <c r="H463" s="69"/>
      <c r="I463" s="69"/>
      <c r="J463" s="69"/>
      <c r="K463" s="69"/>
      <c r="L463" s="69"/>
    </row>
    <row r="464" spans="7:12">
      <c r="G464" s="69"/>
      <c r="H464" s="69"/>
      <c r="I464" s="69"/>
      <c r="J464" s="69"/>
      <c r="K464" s="69"/>
      <c r="L464" s="69"/>
    </row>
    <row r="465" spans="7:12">
      <c r="G465" s="69"/>
      <c r="H465" s="69"/>
      <c r="I465" s="69"/>
      <c r="J465" s="69"/>
      <c r="K465" s="69"/>
      <c r="L465" s="69"/>
    </row>
    <row r="466" spans="7:12">
      <c r="G466" s="69"/>
      <c r="H466" s="69"/>
      <c r="I466" s="69"/>
      <c r="J466" s="69"/>
      <c r="K466" s="69"/>
      <c r="L466" s="69"/>
    </row>
    <row r="467" spans="7:12">
      <c r="G467" s="69"/>
      <c r="H467" s="69"/>
      <c r="I467" s="69"/>
      <c r="J467" s="69"/>
      <c r="K467" s="69"/>
      <c r="L467" s="69"/>
    </row>
    <row r="468" spans="7:12">
      <c r="G468" s="69"/>
      <c r="H468" s="69"/>
      <c r="I468" s="69"/>
      <c r="J468" s="69"/>
      <c r="K468" s="69"/>
      <c r="L468" s="69"/>
    </row>
    <row r="469" spans="7:12">
      <c r="G469" s="69"/>
      <c r="H469" s="69"/>
      <c r="I469" s="69"/>
      <c r="J469" s="69"/>
      <c r="K469" s="69"/>
      <c r="L469" s="69"/>
    </row>
    <row r="470" spans="7:12">
      <c r="G470" s="69"/>
      <c r="H470" s="69"/>
      <c r="I470" s="69"/>
      <c r="J470" s="69"/>
      <c r="K470" s="69"/>
      <c r="L470" s="69"/>
    </row>
    <row r="471" spans="7:12">
      <c r="G471" s="69"/>
      <c r="H471" s="69"/>
      <c r="I471" s="69"/>
      <c r="J471" s="69"/>
      <c r="K471" s="69"/>
      <c r="L471" s="69"/>
    </row>
    <row r="472" spans="7:12">
      <c r="G472" s="69"/>
      <c r="H472" s="69"/>
      <c r="I472" s="69"/>
      <c r="J472" s="69"/>
      <c r="K472" s="69"/>
      <c r="L472" s="69"/>
    </row>
    <row r="473" spans="7:12">
      <c r="G473" s="69"/>
      <c r="H473" s="69"/>
      <c r="I473" s="69"/>
      <c r="J473" s="69"/>
      <c r="K473" s="69"/>
      <c r="L473" s="69"/>
    </row>
    <row r="474" spans="7:12">
      <c r="G474" s="69"/>
      <c r="H474" s="69"/>
      <c r="I474" s="69"/>
      <c r="J474" s="69"/>
      <c r="K474" s="69"/>
      <c r="L474" s="69"/>
    </row>
    <row r="475" spans="7:12">
      <c r="G475" s="69"/>
      <c r="H475" s="69"/>
      <c r="I475" s="69"/>
      <c r="J475" s="69"/>
      <c r="K475" s="69"/>
      <c r="L475" s="69"/>
    </row>
    <row r="476" spans="7:12">
      <c r="G476" s="69"/>
      <c r="H476" s="69"/>
      <c r="I476" s="69"/>
      <c r="J476" s="69"/>
      <c r="K476" s="69"/>
      <c r="L476" s="69"/>
    </row>
    <row r="477" spans="7:12">
      <c r="G477" s="69"/>
      <c r="H477" s="69"/>
      <c r="I477" s="69"/>
      <c r="J477" s="69"/>
      <c r="K477" s="69"/>
      <c r="L477" s="69"/>
    </row>
    <row r="478" spans="7:12">
      <c r="G478" s="69"/>
      <c r="H478" s="69"/>
      <c r="I478" s="69"/>
      <c r="J478" s="69"/>
      <c r="K478" s="69"/>
      <c r="L478" s="69"/>
    </row>
    <row r="479" spans="7:12">
      <c r="G479" s="69"/>
      <c r="H479" s="69"/>
      <c r="I479" s="69"/>
      <c r="J479" s="69"/>
      <c r="K479" s="69"/>
      <c r="L479" s="69"/>
    </row>
    <row r="480" spans="7:12">
      <c r="G480" s="69"/>
      <c r="H480" s="69"/>
      <c r="I480" s="69"/>
      <c r="J480" s="69"/>
      <c r="K480" s="69"/>
      <c r="L480" s="69"/>
    </row>
    <row r="481" spans="7:12">
      <c r="G481" s="69"/>
      <c r="H481" s="69"/>
      <c r="I481" s="69"/>
      <c r="J481" s="69"/>
      <c r="K481" s="69"/>
      <c r="L481" s="69"/>
    </row>
    <row r="482" spans="7:12">
      <c r="G482" s="69"/>
      <c r="H482" s="69"/>
      <c r="I482" s="69"/>
      <c r="J482" s="69"/>
      <c r="K482" s="69"/>
      <c r="L482" s="69"/>
    </row>
    <row r="483" spans="7:12">
      <c r="G483" s="69"/>
      <c r="H483" s="69"/>
      <c r="I483" s="69"/>
      <c r="J483" s="69"/>
      <c r="K483" s="69"/>
      <c r="L483" s="69"/>
    </row>
    <row r="484" spans="7:12">
      <c r="G484" s="69"/>
      <c r="H484" s="69"/>
      <c r="I484" s="69"/>
      <c r="J484" s="69"/>
      <c r="K484" s="69"/>
      <c r="L484" s="69"/>
    </row>
    <row r="485" spans="7:12">
      <c r="G485" s="69"/>
      <c r="H485" s="69"/>
      <c r="I485" s="69"/>
      <c r="J485" s="69"/>
      <c r="K485" s="69"/>
      <c r="L485" s="69"/>
    </row>
    <row r="486" spans="7:12">
      <c r="G486" s="69"/>
      <c r="H486" s="69"/>
      <c r="I486" s="69"/>
      <c r="J486" s="69"/>
      <c r="K486" s="69"/>
      <c r="L486" s="69"/>
    </row>
    <row r="487" spans="7:12">
      <c r="G487" s="69"/>
      <c r="H487" s="69"/>
      <c r="I487" s="69"/>
      <c r="J487" s="69"/>
      <c r="K487" s="69"/>
      <c r="L487" s="69"/>
    </row>
    <row r="488" spans="7:12">
      <c r="G488" s="69"/>
      <c r="H488" s="69"/>
      <c r="I488" s="69"/>
      <c r="J488" s="69"/>
      <c r="K488" s="69"/>
      <c r="L488" s="69"/>
    </row>
    <row r="489" spans="7:12">
      <c r="G489" s="69"/>
      <c r="H489" s="69"/>
      <c r="I489" s="69"/>
      <c r="J489" s="69"/>
      <c r="K489" s="69"/>
      <c r="L489" s="69"/>
    </row>
    <row r="490" spans="7:12">
      <c r="G490" s="69"/>
      <c r="H490" s="69"/>
      <c r="I490" s="69"/>
      <c r="J490" s="69"/>
      <c r="K490" s="69"/>
      <c r="L490" s="69"/>
    </row>
    <row r="491" spans="7:12">
      <c r="G491" s="69"/>
      <c r="H491" s="69"/>
      <c r="I491" s="69"/>
      <c r="J491" s="69"/>
      <c r="K491" s="69"/>
      <c r="L491" s="69"/>
    </row>
    <row r="492" spans="7:12">
      <c r="G492" s="69"/>
      <c r="H492" s="69"/>
      <c r="I492" s="69"/>
      <c r="J492" s="69"/>
      <c r="K492" s="69"/>
      <c r="L492" s="69"/>
    </row>
    <row r="493" spans="7:12">
      <c r="G493" s="69"/>
      <c r="H493" s="69"/>
      <c r="I493" s="69"/>
      <c r="J493" s="69"/>
      <c r="K493" s="69"/>
      <c r="L493" s="69"/>
    </row>
    <row r="494" spans="7:12">
      <c r="G494" s="69"/>
      <c r="H494" s="69"/>
      <c r="I494" s="69"/>
      <c r="J494" s="69"/>
      <c r="K494" s="69"/>
      <c r="L494" s="69"/>
    </row>
    <row r="495" spans="7:12">
      <c r="G495" s="69"/>
      <c r="H495" s="69"/>
      <c r="I495" s="69"/>
      <c r="J495" s="69"/>
      <c r="K495" s="69"/>
      <c r="L495" s="69"/>
    </row>
    <row r="496" spans="7:12">
      <c r="G496" s="69"/>
      <c r="H496" s="69"/>
      <c r="I496" s="69"/>
      <c r="J496" s="69"/>
      <c r="K496" s="69"/>
      <c r="L496" s="69"/>
    </row>
    <row r="497" spans="7:12">
      <c r="G497" s="69"/>
      <c r="H497" s="69"/>
      <c r="I497" s="69"/>
      <c r="J497" s="69"/>
      <c r="K497" s="69"/>
      <c r="L497" s="69"/>
    </row>
    <row r="498" spans="7:12">
      <c r="G498" s="69"/>
      <c r="H498" s="69"/>
      <c r="I498" s="69"/>
      <c r="J498" s="69"/>
      <c r="K498" s="69"/>
      <c r="L498" s="69"/>
    </row>
    <row r="499" spans="7:12">
      <c r="G499" s="69"/>
      <c r="H499" s="69"/>
      <c r="I499" s="69"/>
      <c r="J499" s="69"/>
      <c r="K499" s="69"/>
      <c r="L499" s="69"/>
    </row>
    <row r="500" spans="7:12">
      <c r="G500" s="69"/>
      <c r="H500" s="69"/>
      <c r="I500" s="69"/>
      <c r="J500" s="69"/>
      <c r="K500" s="69"/>
      <c r="L500" s="69"/>
    </row>
    <row r="501" spans="7:12">
      <c r="G501" s="69"/>
      <c r="H501" s="69"/>
      <c r="I501" s="69"/>
      <c r="J501" s="69"/>
      <c r="K501" s="69"/>
      <c r="L501" s="69"/>
    </row>
    <row r="502" spans="7:12">
      <c r="G502" s="69"/>
      <c r="H502" s="69"/>
      <c r="I502" s="69"/>
      <c r="J502" s="69"/>
      <c r="K502" s="69"/>
      <c r="L502" s="69"/>
    </row>
    <row r="503" spans="7:12">
      <c r="G503" s="69"/>
      <c r="H503" s="69"/>
      <c r="I503" s="69"/>
      <c r="J503" s="69"/>
      <c r="K503" s="69"/>
      <c r="L503" s="69"/>
    </row>
    <row r="504" spans="7:12">
      <c r="G504" s="69"/>
      <c r="H504" s="69"/>
      <c r="I504" s="69"/>
      <c r="J504" s="69"/>
      <c r="K504" s="69"/>
      <c r="L504" s="69"/>
    </row>
    <row r="505" spans="7:12">
      <c r="G505" s="69"/>
      <c r="H505" s="69"/>
      <c r="I505" s="69"/>
      <c r="J505" s="69"/>
      <c r="K505" s="69"/>
      <c r="L505" s="69"/>
    </row>
    <row r="506" spans="7:12">
      <c r="G506" s="69"/>
      <c r="H506" s="69"/>
      <c r="I506" s="69"/>
      <c r="J506" s="69"/>
      <c r="K506" s="69"/>
      <c r="L506" s="69"/>
    </row>
    <row r="507" spans="7:12">
      <c r="G507" s="69"/>
      <c r="H507" s="69"/>
      <c r="I507" s="69"/>
      <c r="J507" s="69"/>
      <c r="K507" s="69"/>
      <c r="L507" s="69"/>
    </row>
    <row r="508" spans="7:12">
      <c r="G508" s="69"/>
      <c r="H508" s="69"/>
      <c r="I508" s="69"/>
      <c r="J508" s="69"/>
      <c r="K508" s="69"/>
      <c r="L508" s="69"/>
    </row>
    <row r="509" spans="7:12">
      <c r="G509" s="69"/>
      <c r="H509" s="69"/>
      <c r="I509" s="69"/>
      <c r="J509" s="69"/>
      <c r="K509" s="69"/>
      <c r="L509" s="69"/>
    </row>
    <row r="510" spans="7:12">
      <c r="G510" s="69"/>
      <c r="H510" s="69"/>
      <c r="I510" s="69"/>
      <c r="J510" s="69"/>
      <c r="K510" s="69"/>
      <c r="L510" s="69"/>
    </row>
    <row r="511" spans="7:12">
      <c r="G511" s="69"/>
      <c r="H511" s="69"/>
      <c r="I511" s="69"/>
      <c r="J511" s="69"/>
      <c r="K511" s="69"/>
      <c r="L511" s="69"/>
    </row>
    <row r="512" spans="7:12">
      <c r="G512" s="69"/>
      <c r="H512" s="69"/>
      <c r="I512" s="69"/>
      <c r="J512" s="69"/>
      <c r="K512" s="69"/>
      <c r="L512" s="69"/>
    </row>
    <row r="513" spans="7:12">
      <c r="G513" s="69"/>
      <c r="H513" s="69"/>
      <c r="I513" s="69"/>
      <c r="J513" s="69"/>
      <c r="K513" s="69"/>
      <c r="L513" s="69"/>
    </row>
    <row r="514" spans="7:12">
      <c r="G514" s="69"/>
      <c r="H514" s="69"/>
      <c r="I514" s="69"/>
      <c r="J514" s="69"/>
      <c r="K514" s="69"/>
      <c r="L514" s="69"/>
    </row>
    <row r="515" spans="7:12">
      <c r="G515" s="69"/>
      <c r="H515" s="69"/>
      <c r="I515" s="69"/>
      <c r="J515" s="69"/>
      <c r="K515" s="69"/>
      <c r="L515" s="69"/>
    </row>
    <row r="516" spans="7:12">
      <c r="G516" s="69"/>
      <c r="H516" s="69"/>
      <c r="I516" s="69"/>
      <c r="J516" s="69"/>
      <c r="K516" s="69"/>
      <c r="L516" s="69"/>
    </row>
    <row r="517" spans="7:12">
      <c r="G517" s="69"/>
      <c r="H517" s="69"/>
      <c r="I517" s="69"/>
      <c r="J517" s="69"/>
      <c r="K517" s="69"/>
      <c r="L517" s="69"/>
    </row>
    <row r="518" spans="7:12">
      <c r="G518" s="69"/>
      <c r="H518" s="69"/>
      <c r="I518" s="69"/>
      <c r="J518" s="69"/>
      <c r="K518" s="69"/>
      <c r="L518" s="69"/>
    </row>
    <row r="519" spans="7:12">
      <c r="G519" s="69"/>
      <c r="H519" s="69"/>
      <c r="I519" s="69"/>
      <c r="J519" s="69"/>
      <c r="K519" s="69"/>
      <c r="L519" s="69"/>
    </row>
    <row r="520" spans="7:12">
      <c r="G520" s="69"/>
      <c r="H520" s="69"/>
      <c r="I520" s="69"/>
      <c r="J520" s="69"/>
      <c r="K520" s="69"/>
      <c r="L520" s="69"/>
    </row>
    <row r="521" spans="7:12">
      <c r="G521" s="69"/>
      <c r="H521" s="69"/>
      <c r="I521" s="69"/>
      <c r="J521" s="69"/>
      <c r="K521" s="69"/>
      <c r="L521" s="69"/>
    </row>
    <row r="522" spans="7:12">
      <c r="G522" s="69"/>
      <c r="H522" s="69"/>
      <c r="I522" s="69"/>
      <c r="J522" s="69"/>
      <c r="K522" s="69"/>
      <c r="L522" s="69"/>
    </row>
    <row r="523" spans="7:12">
      <c r="G523" s="69"/>
      <c r="H523" s="69"/>
      <c r="I523" s="69"/>
      <c r="J523" s="69"/>
      <c r="K523" s="69"/>
      <c r="L523" s="69"/>
    </row>
    <row r="524" spans="7:12">
      <c r="G524" s="69"/>
      <c r="H524" s="69"/>
      <c r="I524" s="69"/>
      <c r="J524" s="69"/>
      <c r="K524" s="69"/>
      <c r="L524" s="69"/>
    </row>
    <row r="525" spans="7:12">
      <c r="G525" s="69"/>
      <c r="H525" s="69"/>
      <c r="I525" s="69"/>
      <c r="J525" s="69"/>
      <c r="K525" s="69"/>
      <c r="L525" s="69"/>
    </row>
    <row r="526" spans="7:12">
      <c r="G526" s="69"/>
      <c r="H526" s="69"/>
      <c r="I526" s="69"/>
      <c r="J526" s="69"/>
      <c r="K526" s="69"/>
      <c r="L526" s="69"/>
    </row>
    <row r="527" spans="7:12">
      <c r="G527" s="69"/>
      <c r="H527" s="69"/>
      <c r="I527" s="69"/>
      <c r="J527" s="69"/>
      <c r="K527" s="69"/>
      <c r="L527" s="69"/>
    </row>
    <row r="528" spans="7:12">
      <c r="G528" s="69"/>
      <c r="H528" s="69"/>
      <c r="I528" s="69"/>
      <c r="J528" s="69"/>
      <c r="K528" s="69"/>
      <c r="L528" s="69"/>
    </row>
    <row r="529" spans="7:12">
      <c r="G529" s="69"/>
      <c r="H529" s="69"/>
      <c r="I529" s="69"/>
      <c r="J529" s="69"/>
      <c r="K529" s="69"/>
      <c r="L529" s="69"/>
    </row>
    <row r="530" spans="7:12">
      <c r="G530" s="69"/>
      <c r="H530" s="69"/>
      <c r="I530" s="69"/>
      <c r="J530" s="69"/>
      <c r="K530" s="69"/>
      <c r="L530" s="69"/>
    </row>
    <row r="531" spans="7:12">
      <c r="G531" s="69"/>
      <c r="H531" s="69"/>
      <c r="I531" s="69"/>
      <c r="J531" s="69"/>
      <c r="K531" s="69"/>
      <c r="L531" s="69"/>
    </row>
    <row r="532" spans="7:12">
      <c r="G532" s="69"/>
      <c r="H532" s="69"/>
      <c r="I532" s="69"/>
      <c r="J532" s="69"/>
      <c r="K532" s="69"/>
      <c r="L532" s="69"/>
    </row>
    <row r="533" spans="7:12">
      <c r="G533" s="69"/>
      <c r="H533" s="69"/>
      <c r="I533" s="69"/>
      <c r="J533" s="69"/>
      <c r="K533" s="69"/>
      <c r="L533" s="69"/>
    </row>
    <row r="534" spans="7:12">
      <c r="G534" s="69"/>
      <c r="H534" s="69"/>
      <c r="I534" s="69"/>
      <c r="J534" s="69"/>
      <c r="K534" s="69"/>
      <c r="L534" s="69"/>
    </row>
    <row r="535" spans="7:12">
      <c r="G535" s="69"/>
      <c r="H535" s="69"/>
      <c r="I535" s="69"/>
      <c r="J535" s="69"/>
      <c r="K535" s="69"/>
      <c r="L535" s="69"/>
    </row>
    <row r="536" spans="7:12">
      <c r="G536" s="69"/>
      <c r="H536" s="69"/>
      <c r="I536" s="69"/>
      <c r="J536" s="69"/>
      <c r="K536" s="69"/>
      <c r="L536" s="69"/>
    </row>
    <row r="537" spans="7:12">
      <c r="G537" s="69"/>
      <c r="H537" s="69"/>
      <c r="I537" s="69"/>
      <c r="J537" s="69"/>
      <c r="K537" s="69"/>
      <c r="L537" s="69"/>
    </row>
    <row r="538" spans="7:12">
      <c r="G538" s="69"/>
      <c r="H538" s="69"/>
      <c r="I538" s="69"/>
      <c r="J538" s="69"/>
      <c r="K538" s="69"/>
      <c r="L538" s="69"/>
    </row>
    <row r="539" spans="7:12">
      <c r="G539" s="69"/>
      <c r="H539" s="69"/>
      <c r="I539" s="69"/>
      <c r="J539" s="69"/>
      <c r="K539" s="69"/>
      <c r="L539" s="69"/>
    </row>
    <row r="540" spans="7:12">
      <c r="G540" s="69"/>
      <c r="H540" s="69"/>
      <c r="I540" s="69"/>
      <c r="J540" s="69"/>
      <c r="K540" s="69"/>
      <c r="L540" s="69"/>
    </row>
    <row r="541" spans="7:12">
      <c r="G541" s="69"/>
      <c r="H541" s="69"/>
      <c r="I541" s="69"/>
      <c r="J541" s="69"/>
      <c r="K541" s="69"/>
      <c r="L541" s="69"/>
    </row>
    <row r="542" spans="7:12">
      <c r="G542" s="69"/>
      <c r="H542" s="69"/>
      <c r="I542" s="69"/>
      <c r="J542" s="69"/>
      <c r="K542" s="69"/>
      <c r="L542" s="69"/>
    </row>
    <row r="543" spans="7:12">
      <c r="G543" s="69"/>
      <c r="H543" s="69"/>
      <c r="I543" s="69"/>
      <c r="J543" s="69"/>
      <c r="K543" s="69"/>
      <c r="L543" s="69"/>
    </row>
    <row r="544" spans="7:12">
      <c r="G544" s="69"/>
      <c r="H544" s="69"/>
      <c r="I544" s="69"/>
      <c r="J544" s="69"/>
      <c r="K544" s="69"/>
      <c r="L544" s="69"/>
    </row>
    <row r="545" spans="7:12">
      <c r="G545" s="69"/>
      <c r="H545" s="69"/>
      <c r="I545" s="69"/>
      <c r="J545" s="69"/>
      <c r="K545" s="69"/>
      <c r="L545" s="69"/>
    </row>
    <row r="546" spans="7:12">
      <c r="G546" s="69"/>
      <c r="H546" s="69"/>
      <c r="I546" s="69"/>
      <c r="J546" s="69"/>
      <c r="K546" s="69"/>
      <c r="L546" s="69"/>
    </row>
    <row r="547" spans="7:12">
      <c r="G547" s="69"/>
      <c r="H547" s="69"/>
      <c r="I547" s="69"/>
      <c r="J547" s="69"/>
      <c r="K547" s="69"/>
      <c r="L547" s="69"/>
    </row>
    <row r="548" spans="7:12">
      <c r="G548" s="69"/>
      <c r="H548" s="69"/>
      <c r="I548" s="69"/>
      <c r="J548" s="69"/>
      <c r="K548" s="69"/>
      <c r="L548" s="69"/>
    </row>
    <row r="549" spans="7:12">
      <c r="G549" s="69"/>
      <c r="H549" s="69"/>
      <c r="I549" s="69"/>
      <c r="J549" s="69"/>
      <c r="K549" s="69"/>
      <c r="L549" s="69"/>
    </row>
    <row r="550" spans="7:12">
      <c r="G550" s="69"/>
      <c r="H550" s="69"/>
      <c r="I550" s="69"/>
      <c r="J550" s="69"/>
      <c r="K550" s="69"/>
      <c r="L550" s="69"/>
    </row>
    <row r="551" spans="7:12">
      <c r="G551" s="69"/>
      <c r="H551" s="69"/>
      <c r="I551" s="69"/>
      <c r="J551" s="69"/>
      <c r="K551" s="69"/>
      <c r="L551" s="69"/>
    </row>
    <row r="552" spans="7:12">
      <c r="G552" s="69"/>
      <c r="H552" s="69"/>
      <c r="I552" s="69"/>
      <c r="J552" s="69"/>
      <c r="K552" s="69"/>
      <c r="L552" s="69"/>
    </row>
    <row r="553" spans="7:12">
      <c r="G553" s="69"/>
      <c r="H553" s="69"/>
      <c r="I553" s="69"/>
      <c r="J553" s="69"/>
      <c r="K553" s="69"/>
      <c r="L553" s="69"/>
    </row>
    <row r="554" spans="7:12">
      <c r="G554" s="69"/>
      <c r="H554" s="69"/>
      <c r="I554" s="69"/>
      <c r="J554" s="69"/>
      <c r="K554" s="69"/>
      <c r="L554" s="69"/>
    </row>
    <row r="555" spans="7:12">
      <c r="G555" s="69"/>
      <c r="H555" s="69"/>
      <c r="I555" s="69"/>
      <c r="J555" s="69"/>
      <c r="K555" s="69"/>
      <c r="L555" s="69"/>
    </row>
    <row r="556" spans="7:12">
      <c r="G556" s="69"/>
      <c r="H556" s="69"/>
      <c r="I556" s="69"/>
      <c r="J556" s="69"/>
      <c r="K556" s="69"/>
      <c r="L556" s="69"/>
    </row>
    <row r="557" spans="7:12">
      <c r="G557" s="69"/>
      <c r="H557" s="69"/>
      <c r="I557" s="69"/>
      <c r="J557" s="69"/>
      <c r="K557" s="69"/>
      <c r="L557" s="69"/>
    </row>
    <row r="558" spans="7:12">
      <c r="G558" s="69"/>
      <c r="H558" s="69"/>
      <c r="I558" s="69"/>
      <c r="J558" s="69"/>
      <c r="K558" s="69"/>
      <c r="L558" s="69"/>
    </row>
    <row r="559" spans="7:12">
      <c r="G559" s="69"/>
      <c r="H559" s="69"/>
      <c r="I559" s="69"/>
      <c r="J559" s="69"/>
      <c r="K559" s="69"/>
      <c r="L559" s="69"/>
    </row>
    <row r="560" spans="7:12">
      <c r="G560" s="69"/>
      <c r="H560" s="69"/>
      <c r="I560" s="69"/>
      <c r="J560" s="69"/>
      <c r="K560" s="69"/>
      <c r="L560" s="69"/>
    </row>
    <row r="561" spans="7:12">
      <c r="G561" s="69"/>
      <c r="H561" s="69"/>
      <c r="I561" s="69"/>
      <c r="J561" s="69"/>
      <c r="K561" s="69"/>
      <c r="L561" s="69"/>
    </row>
    <row r="562" spans="7:12">
      <c r="G562" s="69"/>
      <c r="H562" s="69"/>
      <c r="I562" s="69"/>
      <c r="J562" s="69"/>
      <c r="K562" s="69"/>
      <c r="L562" s="69"/>
    </row>
    <row r="563" spans="7:12">
      <c r="G563" s="69"/>
      <c r="H563" s="69"/>
      <c r="I563" s="69"/>
      <c r="J563" s="69"/>
      <c r="K563" s="69"/>
      <c r="L563" s="69"/>
    </row>
    <row r="564" spans="7:12">
      <c r="G564" s="69"/>
      <c r="H564" s="69"/>
      <c r="I564" s="69"/>
      <c r="J564" s="69"/>
      <c r="K564" s="69"/>
      <c r="L564" s="69"/>
    </row>
    <row r="565" spans="7:12">
      <c r="G565" s="69"/>
      <c r="H565" s="69"/>
      <c r="I565" s="69"/>
      <c r="J565" s="69"/>
      <c r="K565" s="69"/>
      <c r="L565" s="69"/>
    </row>
    <row r="566" spans="7:12">
      <c r="G566" s="69"/>
      <c r="H566" s="69"/>
      <c r="I566" s="69"/>
      <c r="J566" s="69"/>
      <c r="K566" s="69"/>
      <c r="L566" s="69"/>
    </row>
    <row r="567" spans="7:12">
      <c r="G567" s="69"/>
      <c r="H567" s="69"/>
      <c r="I567" s="69"/>
      <c r="J567" s="69"/>
      <c r="K567" s="69"/>
      <c r="L567" s="69"/>
    </row>
    <row r="568" spans="7:12">
      <c r="G568" s="69"/>
      <c r="H568" s="69"/>
      <c r="I568" s="69"/>
      <c r="J568" s="69"/>
      <c r="K568" s="69"/>
      <c r="L568" s="69"/>
    </row>
    <row r="569" spans="7:12">
      <c r="G569" s="69"/>
      <c r="H569" s="69"/>
      <c r="I569" s="69"/>
      <c r="J569" s="69"/>
      <c r="K569" s="69"/>
      <c r="L569" s="69"/>
    </row>
    <row r="570" spans="7:12">
      <c r="G570" s="69"/>
      <c r="H570" s="69"/>
      <c r="I570" s="69"/>
      <c r="J570" s="69"/>
      <c r="K570" s="69"/>
      <c r="L570" s="69"/>
    </row>
    <row r="571" spans="7:12">
      <c r="G571" s="69"/>
      <c r="H571" s="69"/>
      <c r="I571" s="69"/>
      <c r="J571" s="69"/>
      <c r="K571" s="69"/>
      <c r="L571" s="69"/>
    </row>
    <row r="572" spans="7:12">
      <c r="G572" s="69"/>
      <c r="H572" s="69"/>
      <c r="I572" s="69"/>
      <c r="J572" s="69"/>
      <c r="K572" s="69"/>
      <c r="L572" s="69"/>
    </row>
    <row r="573" spans="7:12">
      <c r="G573" s="69"/>
      <c r="H573" s="69"/>
      <c r="I573" s="69"/>
      <c r="J573" s="69"/>
      <c r="K573" s="69"/>
      <c r="L573" s="69"/>
    </row>
    <row r="574" spans="7:12">
      <c r="G574" s="69"/>
      <c r="H574" s="69"/>
      <c r="I574" s="69"/>
      <c r="J574" s="69"/>
      <c r="K574" s="69"/>
      <c r="L574" s="69"/>
    </row>
    <row r="575" spans="7:12">
      <c r="G575" s="69"/>
      <c r="H575" s="69"/>
      <c r="I575" s="69"/>
      <c r="J575" s="69"/>
      <c r="K575" s="69"/>
      <c r="L575" s="69"/>
    </row>
    <row r="576" spans="7:12">
      <c r="G576" s="69"/>
      <c r="H576" s="69"/>
      <c r="I576" s="69"/>
      <c r="J576" s="69"/>
      <c r="K576" s="69"/>
      <c r="L576" s="69"/>
    </row>
    <row r="577" spans="7:12">
      <c r="G577" s="69"/>
      <c r="H577" s="69"/>
      <c r="I577" s="69"/>
      <c r="J577" s="69"/>
      <c r="K577" s="69"/>
      <c r="L577" s="69"/>
    </row>
    <row r="578" spans="7:12">
      <c r="G578" s="69"/>
      <c r="H578" s="69"/>
      <c r="I578" s="69"/>
      <c r="J578" s="69"/>
      <c r="K578" s="69"/>
      <c r="L578" s="69"/>
    </row>
    <row r="579" spans="7:12">
      <c r="G579" s="69"/>
      <c r="H579" s="69"/>
      <c r="I579" s="69"/>
      <c r="J579" s="69"/>
      <c r="K579" s="69"/>
      <c r="L579" s="69"/>
    </row>
    <row r="580" spans="7:12">
      <c r="G580" s="69"/>
      <c r="H580" s="69"/>
      <c r="I580" s="69"/>
      <c r="J580" s="69"/>
      <c r="K580" s="69"/>
      <c r="L580" s="69"/>
    </row>
    <row r="581" spans="7:12">
      <c r="G581" s="69"/>
      <c r="H581" s="69"/>
      <c r="I581" s="69"/>
      <c r="J581" s="69"/>
      <c r="K581" s="69"/>
      <c r="L581" s="69"/>
    </row>
    <row r="582" spans="7:12">
      <c r="G582" s="69"/>
      <c r="H582" s="69"/>
      <c r="I582" s="69"/>
      <c r="J582" s="69"/>
      <c r="K582" s="69"/>
      <c r="L582" s="69"/>
    </row>
    <row r="583" spans="7:12">
      <c r="G583" s="69"/>
      <c r="H583" s="69"/>
      <c r="I583" s="69"/>
      <c r="J583" s="69"/>
      <c r="K583" s="69"/>
      <c r="L583" s="69"/>
    </row>
    <row r="584" spans="7:12">
      <c r="G584" s="69"/>
      <c r="H584" s="69"/>
      <c r="I584" s="69"/>
      <c r="J584" s="69"/>
      <c r="K584" s="69"/>
      <c r="L584" s="69"/>
    </row>
    <row r="585" spans="7:12">
      <c r="G585" s="69"/>
      <c r="H585" s="69"/>
      <c r="I585" s="69"/>
      <c r="J585" s="69"/>
      <c r="K585" s="69"/>
      <c r="L585" s="69"/>
    </row>
    <row r="586" spans="7:12">
      <c r="G586" s="69"/>
      <c r="H586" s="69"/>
      <c r="I586" s="69"/>
      <c r="J586" s="69"/>
      <c r="K586" s="69"/>
      <c r="L586" s="69"/>
    </row>
    <row r="587" spans="7:12">
      <c r="G587" s="69"/>
      <c r="H587" s="69"/>
      <c r="I587" s="69"/>
      <c r="J587" s="69"/>
      <c r="K587" s="69"/>
      <c r="L587" s="69"/>
    </row>
    <row r="588" spans="7:12">
      <c r="G588" s="69"/>
      <c r="H588" s="69"/>
      <c r="I588" s="69"/>
      <c r="J588" s="69"/>
      <c r="K588" s="69"/>
      <c r="L588" s="69"/>
    </row>
    <row r="589" spans="7:12">
      <c r="G589" s="69"/>
      <c r="H589" s="69"/>
      <c r="I589" s="69"/>
      <c r="J589" s="69"/>
      <c r="K589" s="69"/>
      <c r="L589" s="69"/>
    </row>
    <row r="590" spans="7:12">
      <c r="G590" s="69"/>
      <c r="H590" s="69"/>
      <c r="I590" s="69"/>
      <c r="J590" s="69"/>
      <c r="K590" s="69"/>
      <c r="L590" s="69"/>
    </row>
    <row r="591" spans="7:12">
      <c r="G591" s="69"/>
      <c r="H591" s="69"/>
      <c r="I591" s="69"/>
      <c r="J591" s="69"/>
      <c r="K591" s="69"/>
      <c r="L591" s="69"/>
    </row>
    <row r="592" spans="7:12">
      <c r="G592" s="69"/>
      <c r="H592" s="69"/>
      <c r="I592" s="69"/>
      <c r="J592" s="69"/>
      <c r="K592" s="69"/>
      <c r="L592" s="69"/>
    </row>
    <row r="593" spans="7:12">
      <c r="G593" s="69"/>
      <c r="H593" s="69"/>
      <c r="I593" s="69"/>
      <c r="J593" s="69"/>
      <c r="K593" s="69"/>
      <c r="L593" s="69"/>
    </row>
    <row r="594" spans="7:12">
      <c r="G594" s="69"/>
      <c r="H594" s="69"/>
      <c r="I594" s="69"/>
      <c r="J594" s="69"/>
      <c r="K594" s="69"/>
      <c r="L594" s="69"/>
    </row>
    <row r="595" spans="7:12">
      <c r="G595" s="69"/>
      <c r="H595" s="69"/>
      <c r="I595" s="69"/>
      <c r="J595" s="69"/>
      <c r="K595" s="69"/>
      <c r="L595" s="69"/>
    </row>
    <row r="596" spans="7:12">
      <c r="G596" s="69"/>
      <c r="H596" s="69"/>
      <c r="I596" s="69"/>
      <c r="J596" s="69"/>
      <c r="K596" s="69"/>
      <c r="L596" s="69"/>
    </row>
    <row r="597" spans="7:12">
      <c r="G597" s="69"/>
      <c r="H597" s="69"/>
      <c r="I597" s="69"/>
      <c r="J597" s="69"/>
      <c r="K597" s="69"/>
      <c r="L597" s="69"/>
    </row>
    <row r="598" spans="7:12">
      <c r="G598" s="69"/>
      <c r="H598" s="69"/>
      <c r="I598" s="69"/>
      <c r="J598" s="69"/>
      <c r="K598" s="69"/>
      <c r="L598" s="69"/>
    </row>
    <row r="599" spans="7:12">
      <c r="G599" s="69"/>
      <c r="H599" s="69"/>
      <c r="I599" s="69"/>
      <c r="J599" s="69"/>
      <c r="K599" s="69"/>
      <c r="L599" s="69"/>
    </row>
    <row r="600" spans="7:12">
      <c r="G600" s="69"/>
      <c r="H600" s="69"/>
      <c r="I600" s="69"/>
      <c r="J600" s="69"/>
      <c r="K600" s="69"/>
      <c r="L600" s="69"/>
    </row>
    <row r="601" spans="7:12">
      <c r="G601" s="69"/>
      <c r="H601" s="69"/>
      <c r="I601" s="69"/>
      <c r="J601" s="69"/>
      <c r="K601" s="69"/>
      <c r="L601" s="69"/>
    </row>
    <row r="602" spans="7:12">
      <c r="G602" s="69"/>
      <c r="H602" s="69"/>
      <c r="I602" s="69"/>
      <c r="J602" s="69"/>
      <c r="K602" s="69"/>
      <c r="L602" s="69"/>
    </row>
    <row r="603" spans="7:12">
      <c r="G603" s="69"/>
      <c r="H603" s="69"/>
      <c r="I603" s="69"/>
      <c r="J603" s="69"/>
      <c r="K603" s="69"/>
      <c r="L603" s="69"/>
    </row>
    <row r="604" spans="7:12">
      <c r="G604" s="69"/>
      <c r="H604" s="69"/>
      <c r="I604" s="69"/>
      <c r="J604" s="69"/>
      <c r="K604" s="69"/>
      <c r="L604" s="69"/>
    </row>
    <row r="605" spans="7:12">
      <c r="G605" s="69"/>
      <c r="H605" s="69"/>
      <c r="I605" s="69"/>
      <c r="J605" s="69"/>
      <c r="K605" s="69"/>
      <c r="L605" s="69"/>
    </row>
    <row r="606" spans="7:12">
      <c r="G606" s="69"/>
      <c r="H606" s="69"/>
      <c r="I606" s="69"/>
      <c r="J606" s="69"/>
      <c r="K606" s="69"/>
      <c r="L606" s="69"/>
    </row>
    <row r="607" spans="7:12">
      <c r="G607" s="69"/>
      <c r="H607" s="69"/>
      <c r="I607" s="69"/>
      <c r="J607" s="69"/>
      <c r="K607" s="69"/>
      <c r="L607" s="69"/>
    </row>
    <row r="608" spans="7:12">
      <c r="G608" s="69"/>
      <c r="H608" s="69"/>
      <c r="I608" s="69"/>
      <c r="J608" s="69"/>
      <c r="K608" s="69"/>
      <c r="L608" s="69"/>
    </row>
    <row r="609" spans="7:12">
      <c r="G609" s="69"/>
      <c r="H609" s="69"/>
      <c r="I609" s="69"/>
      <c r="J609" s="69"/>
      <c r="K609" s="69"/>
      <c r="L609" s="69"/>
    </row>
    <row r="610" spans="7:12">
      <c r="G610" s="69"/>
      <c r="H610" s="69"/>
      <c r="I610" s="69"/>
      <c r="J610" s="69"/>
      <c r="K610" s="69"/>
      <c r="L610" s="69"/>
    </row>
    <row r="611" spans="7:12">
      <c r="G611" s="69"/>
      <c r="H611" s="69"/>
      <c r="I611" s="69"/>
      <c r="J611" s="69"/>
      <c r="K611" s="69"/>
      <c r="L611" s="69"/>
    </row>
    <row r="612" spans="7:12">
      <c r="G612" s="69"/>
      <c r="H612" s="69"/>
      <c r="I612" s="69"/>
      <c r="J612" s="69"/>
      <c r="K612" s="69"/>
      <c r="L612" s="69"/>
    </row>
    <row r="613" spans="7:12">
      <c r="G613" s="69"/>
      <c r="H613" s="69"/>
      <c r="I613" s="69"/>
      <c r="J613" s="69"/>
      <c r="K613" s="69"/>
      <c r="L613" s="69"/>
    </row>
    <row r="614" spans="7:12">
      <c r="G614" s="69"/>
      <c r="H614" s="69"/>
      <c r="I614" s="69"/>
      <c r="J614" s="69"/>
      <c r="K614" s="69"/>
      <c r="L614" s="69"/>
    </row>
    <row r="615" spans="7:12">
      <c r="G615" s="69"/>
      <c r="H615" s="69"/>
      <c r="I615" s="69"/>
      <c r="J615" s="69"/>
      <c r="K615" s="69"/>
      <c r="L615" s="69"/>
    </row>
    <row r="616" spans="7:12">
      <c r="G616" s="69"/>
      <c r="H616" s="69"/>
      <c r="I616" s="69"/>
      <c r="J616" s="69"/>
      <c r="K616" s="69"/>
      <c r="L616" s="69"/>
    </row>
    <row r="617" spans="7:12">
      <c r="G617" s="69"/>
      <c r="H617" s="69"/>
      <c r="I617" s="69"/>
      <c r="J617" s="69"/>
      <c r="K617" s="69"/>
      <c r="L617" s="69"/>
    </row>
    <row r="618" spans="7:12">
      <c r="G618" s="69"/>
      <c r="H618" s="69"/>
      <c r="I618" s="69"/>
      <c r="J618" s="69"/>
      <c r="K618" s="69"/>
      <c r="L618" s="69"/>
    </row>
    <row r="619" spans="7:12">
      <c r="G619" s="69"/>
      <c r="H619" s="69"/>
      <c r="I619" s="69"/>
      <c r="J619" s="69"/>
      <c r="K619" s="69"/>
      <c r="L619" s="69"/>
    </row>
    <row r="620" spans="7:12">
      <c r="G620" s="69"/>
      <c r="H620" s="69"/>
      <c r="I620" s="69"/>
      <c r="J620" s="69"/>
      <c r="K620" s="69"/>
      <c r="L620" s="69"/>
    </row>
    <row r="621" spans="7:12">
      <c r="G621" s="69"/>
      <c r="H621" s="69"/>
      <c r="I621" s="69"/>
      <c r="J621" s="69"/>
      <c r="K621" s="69"/>
      <c r="L621" s="69"/>
    </row>
    <row r="622" spans="7:12">
      <c r="G622" s="69"/>
      <c r="H622" s="69"/>
      <c r="I622" s="69"/>
      <c r="J622" s="69"/>
      <c r="K622" s="69"/>
      <c r="L622" s="69"/>
    </row>
    <row r="623" spans="7:12">
      <c r="G623" s="69"/>
      <c r="H623" s="69"/>
      <c r="I623" s="69"/>
      <c r="J623" s="69"/>
      <c r="K623" s="69"/>
      <c r="L623" s="69"/>
    </row>
    <row r="624" spans="7:12">
      <c r="G624" s="69"/>
      <c r="H624" s="69"/>
      <c r="I624" s="69"/>
      <c r="J624" s="69"/>
      <c r="K624" s="69"/>
      <c r="L624" s="69"/>
    </row>
    <row r="625" spans="7:12">
      <c r="G625" s="69"/>
      <c r="H625" s="69"/>
      <c r="I625" s="69"/>
      <c r="J625" s="69"/>
      <c r="K625" s="69"/>
      <c r="L625" s="69"/>
    </row>
    <row r="626" spans="7:12">
      <c r="G626" s="69"/>
      <c r="H626" s="69"/>
      <c r="I626" s="69"/>
      <c r="J626" s="69"/>
      <c r="K626" s="69"/>
      <c r="L626" s="69"/>
    </row>
    <row r="627" spans="7:12">
      <c r="G627" s="69"/>
      <c r="H627" s="69"/>
      <c r="I627" s="69"/>
      <c r="J627" s="69"/>
      <c r="K627" s="69"/>
      <c r="L627" s="69"/>
    </row>
    <row r="628" spans="7:12">
      <c r="G628" s="69"/>
      <c r="H628" s="69"/>
      <c r="I628" s="69"/>
      <c r="J628" s="69"/>
      <c r="K628" s="69"/>
      <c r="L628" s="69"/>
    </row>
    <row r="629" spans="7:12">
      <c r="G629" s="69"/>
      <c r="H629" s="69"/>
      <c r="I629" s="69"/>
      <c r="J629" s="69"/>
      <c r="K629" s="69"/>
      <c r="L629" s="69"/>
    </row>
    <row r="630" spans="7:12">
      <c r="G630" s="69"/>
      <c r="H630" s="69"/>
      <c r="I630" s="69"/>
      <c r="J630" s="69"/>
      <c r="K630" s="69"/>
      <c r="L630" s="69"/>
    </row>
    <row r="631" spans="7:12">
      <c r="G631" s="69"/>
      <c r="H631" s="69"/>
      <c r="I631" s="69"/>
      <c r="J631" s="69"/>
      <c r="K631" s="69"/>
      <c r="L631" s="69"/>
    </row>
    <row r="632" spans="7:12">
      <c r="G632" s="69"/>
      <c r="H632" s="69"/>
      <c r="I632" s="69"/>
      <c r="J632" s="69"/>
      <c r="K632" s="69"/>
      <c r="L632" s="69"/>
    </row>
    <row r="633" spans="7:12">
      <c r="G633" s="69"/>
      <c r="H633" s="69"/>
      <c r="I633" s="69"/>
      <c r="J633" s="69"/>
      <c r="K633" s="69"/>
      <c r="L633" s="69"/>
    </row>
    <row r="634" spans="7:12">
      <c r="G634" s="69"/>
      <c r="H634" s="69"/>
      <c r="I634" s="69"/>
      <c r="J634" s="69"/>
      <c r="K634" s="69"/>
      <c r="L634" s="69"/>
    </row>
    <row r="635" spans="7:12">
      <c r="G635" s="69"/>
      <c r="H635" s="69"/>
      <c r="I635" s="69"/>
      <c r="J635" s="69"/>
      <c r="K635" s="69"/>
      <c r="L635" s="69"/>
    </row>
    <row r="636" spans="7:12">
      <c r="G636" s="69"/>
      <c r="H636" s="69"/>
      <c r="I636" s="69"/>
      <c r="J636" s="69"/>
      <c r="K636" s="69"/>
      <c r="L636" s="69"/>
    </row>
    <row r="637" spans="7:12">
      <c r="G637" s="69"/>
      <c r="H637" s="69"/>
      <c r="I637" s="69"/>
      <c r="J637" s="69"/>
      <c r="K637" s="69"/>
      <c r="L637" s="69"/>
    </row>
    <row r="638" spans="7:12">
      <c r="G638" s="69"/>
      <c r="H638" s="69"/>
      <c r="I638" s="69"/>
      <c r="J638" s="69"/>
      <c r="K638" s="69"/>
      <c r="L638" s="69"/>
    </row>
    <row r="639" spans="7:12">
      <c r="G639" s="69"/>
      <c r="H639" s="69"/>
      <c r="I639" s="69"/>
      <c r="J639" s="69"/>
      <c r="K639" s="69"/>
      <c r="L639" s="69"/>
    </row>
    <row r="640" spans="7:12">
      <c r="G640" s="69"/>
      <c r="H640" s="69"/>
      <c r="I640" s="69"/>
      <c r="J640" s="69"/>
      <c r="K640" s="69"/>
      <c r="L640" s="69"/>
    </row>
    <row r="641" spans="7:12">
      <c r="G641" s="69"/>
      <c r="H641" s="69"/>
      <c r="I641" s="69"/>
      <c r="J641" s="69"/>
      <c r="K641" s="69"/>
      <c r="L641" s="69"/>
    </row>
    <row r="642" spans="7:12">
      <c r="G642" s="69"/>
      <c r="H642" s="69"/>
      <c r="I642" s="69"/>
      <c r="J642" s="69"/>
      <c r="K642" s="69"/>
      <c r="L642" s="69"/>
    </row>
    <row r="643" spans="7:12">
      <c r="G643" s="69"/>
      <c r="H643" s="69"/>
      <c r="I643" s="69"/>
      <c r="J643" s="69"/>
      <c r="K643" s="69"/>
      <c r="L643" s="69"/>
    </row>
    <row r="644" spans="7:12">
      <c r="G644" s="69"/>
      <c r="H644" s="69"/>
      <c r="I644" s="69"/>
      <c r="J644" s="69"/>
      <c r="K644" s="69"/>
      <c r="L644" s="69"/>
    </row>
    <row r="645" spans="7:12">
      <c r="G645" s="69"/>
      <c r="H645" s="69"/>
      <c r="I645" s="69"/>
      <c r="J645" s="69"/>
      <c r="K645" s="69"/>
      <c r="L645" s="69"/>
    </row>
    <row r="646" spans="7:12">
      <c r="G646" s="69"/>
      <c r="H646" s="69"/>
      <c r="I646" s="69"/>
      <c r="J646" s="69"/>
      <c r="K646" s="69"/>
      <c r="L646" s="69"/>
    </row>
    <row r="647" spans="7:12">
      <c r="G647" s="69"/>
      <c r="H647" s="69"/>
      <c r="I647" s="69"/>
      <c r="J647" s="69"/>
      <c r="K647" s="69"/>
      <c r="L647" s="69"/>
    </row>
    <row r="648" spans="7:12">
      <c r="G648" s="69"/>
      <c r="H648" s="69"/>
      <c r="I648" s="69"/>
      <c r="J648" s="69"/>
      <c r="K648" s="69"/>
      <c r="L648" s="69"/>
    </row>
    <row r="649" spans="7:12">
      <c r="G649" s="69"/>
      <c r="H649" s="69"/>
      <c r="I649" s="69"/>
      <c r="J649" s="69"/>
      <c r="K649" s="69"/>
      <c r="L649" s="69"/>
    </row>
    <row r="650" spans="7:12">
      <c r="G650" s="69"/>
      <c r="H650" s="69"/>
      <c r="I650" s="69"/>
      <c r="J650" s="69"/>
      <c r="K650" s="69"/>
      <c r="L650" s="69"/>
    </row>
    <row r="651" spans="7:12">
      <c r="G651" s="69"/>
      <c r="H651" s="69"/>
      <c r="I651" s="69"/>
      <c r="J651" s="69"/>
      <c r="K651" s="69"/>
      <c r="L651" s="69"/>
    </row>
    <row r="652" spans="7:12">
      <c r="G652" s="69"/>
      <c r="H652" s="69"/>
      <c r="I652" s="69"/>
      <c r="J652" s="69"/>
      <c r="K652" s="69"/>
      <c r="L652" s="69"/>
    </row>
    <row r="653" spans="7:12">
      <c r="G653" s="69"/>
      <c r="H653" s="69"/>
      <c r="I653" s="69"/>
      <c r="J653" s="69"/>
      <c r="K653" s="69"/>
      <c r="L653" s="69"/>
    </row>
    <row r="654" spans="7:12">
      <c r="G654" s="69"/>
      <c r="H654" s="69"/>
      <c r="I654" s="69"/>
      <c r="J654" s="69"/>
      <c r="K654" s="69"/>
      <c r="L654" s="69"/>
    </row>
    <row r="655" spans="7:12">
      <c r="G655" s="69"/>
      <c r="H655" s="69"/>
      <c r="I655" s="69"/>
      <c r="J655" s="69"/>
      <c r="K655" s="69"/>
      <c r="L655" s="69"/>
    </row>
    <row r="656" spans="7:12">
      <c r="G656" s="69"/>
      <c r="H656" s="69"/>
      <c r="I656" s="69"/>
      <c r="J656" s="69"/>
      <c r="K656" s="69"/>
      <c r="L656" s="69"/>
    </row>
    <row r="657" spans="7:12">
      <c r="G657" s="69"/>
      <c r="H657" s="69"/>
      <c r="I657" s="69"/>
      <c r="J657" s="69"/>
      <c r="K657" s="69"/>
      <c r="L657" s="69"/>
    </row>
    <row r="658" spans="7:12">
      <c r="G658" s="69"/>
      <c r="H658" s="69"/>
      <c r="I658" s="69"/>
      <c r="J658" s="69"/>
      <c r="K658" s="69"/>
      <c r="L658" s="69"/>
    </row>
    <row r="659" spans="7:12">
      <c r="G659" s="69"/>
      <c r="H659" s="69"/>
      <c r="I659" s="69"/>
      <c r="J659" s="69"/>
      <c r="K659" s="69"/>
      <c r="L659" s="69"/>
    </row>
    <row r="660" spans="7:12">
      <c r="G660" s="69"/>
      <c r="H660" s="69"/>
      <c r="I660" s="69"/>
      <c r="J660" s="69"/>
      <c r="K660" s="69"/>
      <c r="L660" s="69"/>
    </row>
    <row r="661" spans="7:12">
      <c r="G661" s="69"/>
      <c r="H661" s="69"/>
      <c r="I661" s="69"/>
      <c r="J661" s="69"/>
      <c r="K661" s="69"/>
      <c r="L661" s="69"/>
    </row>
    <row r="662" spans="7:12">
      <c r="G662" s="69"/>
      <c r="H662" s="69"/>
      <c r="I662" s="69"/>
      <c r="J662" s="69"/>
      <c r="K662" s="69"/>
      <c r="L662" s="69"/>
    </row>
    <row r="663" spans="7:12">
      <c r="G663" s="69"/>
      <c r="H663" s="69"/>
      <c r="I663" s="69"/>
      <c r="J663" s="69"/>
      <c r="K663" s="69"/>
      <c r="L663" s="69"/>
    </row>
    <row r="664" spans="7:12">
      <c r="G664" s="69"/>
      <c r="H664" s="69"/>
      <c r="I664" s="69"/>
      <c r="J664" s="69"/>
      <c r="K664" s="69"/>
      <c r="L664" s="69"/>
    </row>
    <row r="665" spans="7:12">
      <c r="G665" s="69"/>
      <c r="H665" s="69"/>
      <c r="I665" s="69"/>
      <c r="J665" s="69"/>
      <c r="K665" s="69"/>
      <c r="L665" s="69"/>
    </row>
    <row r="666" spans="7:12">
      <c r="G666" s="69"/>
      <c r="H666" s="69"/>
      <c r="I666" s="69"/>
      <c r="J666" s="69"/>
      <c r="K666" s="69"/>
      <c r="L666" s="69"/>
    </row>
    <row r="667" spans="7:12">
      <c r="G667" s="69"/>
      <c r="H667" s="69"/>
      <c r="I667" s="69"/>
      <c r="J667" s="69"/>
      <c r="K667" s="69"/>
      <c r="L667" s="69"/>
    </row>
    <row r="668" spans="7:12">
      <c r="G668" s="69"/>
      <c r="H668" s="69"/>
      <c r="I668" s="69"/>
      <c r="J668" s="69"/>
      <c r="K668" s="69"/>
      <c r="L668" s="69"/>
    </row>
    <row r="669" spans="7:12">
      <c r="G669" s="69"/>
      <c r="H669" s="69"/>
      <c r="I669" s="69"/>
      <c r="J669" s="69"/>
      <c r="K669" s="69"/>
      <c r="L669" s="69"/>
    </row>
    <row r="670" spans="7:12">
      <c r="G670" s="69"/>
      <c r="H670" s="69"/>
      <c r="I670" s="69"/>
      <c r="J670" s="69"/>
      <c r="K670" s="69"/>
      <c r="L670" s="69"/>
    </row>
    <row r="671" spans="7:12">
      <c r="G671" s="69"/>
      <c r="H671" s="69"/>
      <c r="I671" s="69"/>
      <c r="J671" s="69"/>
      <c r="K671" s="69"/>
      <c r="L671" s="69"/>
    </row>
    <row r="672" spans="7:12">
      <c r="G672" s="69"/>
      <c r="H672" s="69"/>
      <c r="I672" s="69"/>
      <c r="J672" s="69"/>
      <c r="K672" s="69"/>
      <c r="L672" s="69"/>
    </row>
    <row r="673" spans="7:12">
      <c r="G673" s="69"/>
      <c r="H673" s="69"/>
      <c r="I673" s="69"/>
      <c r="J673" s="69"/>
      <c r="K673" s="69"/>
      <c r="L673" s="69"/>
    </row>
    <row r="674" spans="7:12">
      <c r="G674" s="69"/>
      <c r="H674" s="69"/>
      <c r="I674" s="69"/>
      <c r="J674" s="69"/>
      <c r="K674" s="69"/>
      <c r="L674" s="69"/>
    </row>
    <row r="675" spans="7:12">
      <c r="G675" s="69"/>
      <c r="H675" s="69"/>
      <c r="I675" s="69"/>
      <c r="J675" s="69"/>
      <c r="K675" s="69"/>
      <c r="L675" s="69"/>
    </row>
    <row r="676" spans="7:12">
      <c r="G676" s="69"/>
      <c r="H676" s="69"/>
      <c r="I676" s="69"/>
      <c r="J676" s="69"/>
      <c r="K676" s="69"/>
      <c r="L676" s="69"/>
    </row>
    <row r="677" spans="7:12">
      <c r="G677" s="69"/>
      <c r="H677" s="69"/>
      <c r="I677" s="69"/>
      <c r="J677" s="69"/>
      <c r="K677" s="69"/>
      <c r="L677" s="69"/>
    </row>
    <row r="678" spans="7:12">
      <c r="G678" s="69"/>
      <c r="H678" s="69"/>
      <c r="I678" s="69"/>
      <c r="J678" s="69"/>
      <c r="K678" s="69"/>
      <c r="L678" s="69"/>
    </row>
    <row r="679" spans="7:12">
      <c r="G679" s="69"/>
      <c r="H679" s="69"/>
      <c r="I679" s="69"/>
      <c r="J679" s="69"/>
      <c r="K679" s="69"/>
      <c r="L679" s="69"/>
    </row>
    <row r="680" spans="7:12">
      <c r="G680" s="69"/>
      <c r="H680" s="69"/>
      <c r="I680" s="69"/>
      <c r="J680" s="69"/>
      <c r="K680" s="69"/>
      <c r="L680" s="69"/>
    </row>
    <row r="681" spans="7:12">
      <c r="G681" s="69"/>
      <c r="H681" s="69"/>
      <c r="I681" s="69"/>
      <c r="J681" s="69"/>
      <c r="K681" s="69"/>
      <c r="L681" s="69"/>
    </row>
    <row r="682" spans="7:12">
      <c r="G682" s="69"/>
      <c r="H682" s="69"/>
      <c r="I682" s="69"/>
      <c r="J682" s="69"/>
      <c r="K682" s="69"/>
      <c r="L682" s="69"/>
    </row>
    <row r="683" spans="7:12">
      <c r="G683" s="69"/>
      <c r="H683" s="69"/>
      <c r="I683" s="69"/>
      <c r="J683" s="69"/>
      <c r="K683" s="69"/>
      <c r="L683" s="69"/>
    </row>
    <row r="684" spans="7:12">
      <c r="G684" s="69"/>
      <c r="H684" s="69"/>
      <c r="I684" s="69"/>
      <c r="J684" s="69"/>
      <c r="K684" s="69"/>
      <c r="L684" s="69"/>
    </row>
    <row r="685" spans="7:12">
      <c r="G685" s="69"/>
      <c r="H685" s="69"/>
      <c r="I685" s="69"/>
      <c r="J685" s="69"/>
      <c r="K685" s="69"/>
      <c r="L685" s="69"/>
    </row>
    <row r="686" spans="7:12">
      <c r="G686" s="69"/>
      <c r="H686" s="69"/>
      <c r="I686" s="69"/>
      <c r="J686" s="69"/>
      <c r="K686" s="69"/>
      <c r="L686" s="69"/>
    </row>
    <row r="687" spans="7:12">
      <c r="G687" s="69"/>
      <c r="H687" s="69"/>
      <c r="I687" s="69"/>
      <c r="J687" s="69"/>
      <c r="K687" s="69"/>
      <c r="L687" s="69"/>
    </row>
    <row r="688" spans="7:12">
      <c r="G688" s="69"/>
      <c r="H688" s="69"/>
      <c r="I688" s="69"/>
      <c r="J688" s="69"/>
      <c r="K688" s="69"/>
      <c r="L688" s="69"/>
    </row>
    <row r="689" spans="7:12">
      <c r="G689" s="69"/>
      <c r="H689" s="69"/>
      <c r="I689" s="69"/>
      <c r="J689" s="69"/>
      <c r="K689" s="69"/>
      <c r="L689" s="69"/>
    </row>
    <row r="690" spans="7:12">
      <c r="G690" s="69"/>
      <c r="H690" s="69"/>
      <c r="I690" s="69"/>
      <c r="J690" s="69"/>
      <c r="K690" s="69"/>
      <c r="L690" s="69"/>
    </row>
    <row r="691" spans="7:12">
      <c r="G691" s="69"/>
      <c r="H691" s="69"/>
      <c r="I691" s="69"/>
      <c r="J691" s="69"/>
      <c r="K691" s="69"/>
      <c r="L691" s="69"/>
    </row>
    <row r="692" spans="7:12">
      <c r="G692" s="69"/>
      <c r="H692" s="69"/>
      <c r="I692" s="69"/>
      <c r="J692" s="69"/>
      <c r="K692" s="69"/>
      <c r="L692" s="69"/>
    </row>
    <row r="693" spans="7:12">
      <c r="G693" s="69"/>
      <c r="H693" s="69"/>
      <c r="I693" s="69"/>
      <c r="J693" s="69"/>
      <c r="K693" s="69"/>
      <c r="L693" s="69"/>
    </row>
    <row r="694" spans="7:12">
      <c r="G694" s="69"/>
      <c r="H694" s="69"/>
      <c r="I694" s="69"/>
      <c r="J694" s="69"/>
      <c r="K694" s="69"/>
      <c r="L694" s="69"/>
    </row>
    <row r="695" spans="7:12">
      <c r="G695" s="69"/>
      <c r="H695" s="69"/>
      <c r="I695" s="69"/>
      <c r="J695" s="69"/>
      <c r="K695" s="69"/>
      <c r="L695" s="69"/>
    </row>
    <row r="696" spans="7:12">
      <c r="G696" s="69"/>
      <c r="H696" s="69"/>
      <c r="I696" s="69"/>
      <c r="J696" s="69"/>
      <c r="K696" s="69"/>
      <c r="L696" s="69"/>
    </row>
    <row r="697" spans="7:12">
      <c r="G697" s="69"/>
      <c r="H697" s="69"/>
      <c r="I697" s="69"/>
      <c r="J697" s="69"/>
      <c r="K697" s="69"/>
      <c r="L697" s="69"/>
    </row>
    <row r="698" spans="7:12">
      <c r="G698" s="69"/>
      <c r="H698" s="69"/>
      <c r="I698" s="69"/>
      <c r="J698" s="69"/>
      <c r="K698" s="69"/>
      <c r="L698" s="69"/>
    </row>
    <row r="699" spans="7:12">
      <c r="G699" s="69"/>
      <c r="H699" s="69"/>
      <c r="I699" s="69"/>
      <c r="J699" s="69"/>
      <c r="K699" s="69"/>
      <c r="L699" s="69"/>
    </row>
    <row r="700" spans="7:12">
      <c r="G700" s="69"/>
      <c r="H700" s="69"/>
      <c r="I700" s="69"/>
      <c r="J700" s="69"/>
      <c r="K700" s="69"/>
      <c r="L700" s="69"/>
    </row>
    <row r="701" spans="7:12">
      <c r="G701" s="69"/>
      <c r="H701" s="69"/>
      <c r="I701" s="69"/>
      <c r="J701" s="69"/>
      <c r="K701" s="69"/>
      <c r="L701" s="69"/>
    </row>
    <row r="702" spans="7:12">
      <c r="G702" s="69"/>
      <c r="H702" s="69"/>
      <c r="I702" s="69"/>
      <c r="J702" s="69"/>
      <c r="K702" s="69"/>
      <c r="L702" s="69"/>
    </row>
    <row r="703" spans="7:12">
      <c r="G703" s="69"/>
      <c r="H703" s="69"/>
      <c r="I703" s="69"/>
      <c r="J703" s="69"/>
      <c r="K703" s="69"/>
      <c r="L703" s="69"/>
    </row>
    <row r="704" spans="7:12">
      <c r="G704" s="69"/>
      <c r="H704" s="69"/>
      <c r="I704" s="69"/>
      <c r="J704" s="69"/>
      <c r="K704" s="69"/>
      <c r="L704" s="69"/>
    </row>
    <row r="705" spans="7:12">
      <c r="G705" s="69"/>
      <c r="H705" s="69"/>
      <c r="I705" s="69"/>
      <c r="J705" s="69"/>
      <c r="K705" s="69"/>
      <c r="L705" s="69"/>
    </row>
    <row r="706" spans="7:12">
      <c r="G706" s="69"/>
      <c r="H706" s="69"/>
      <c r="I706" s="69"/>
      <c r="J706" s="69"/>
      <c r="K706" s="69"/>
      <c r="L706" s="69"/>
    </row>
    <row r="707" spans="7:12">
      <c r="G707" s="69"/>
      <c r="H707" s="69"/>
      <c r="I707" s="69"/>
      <c r="J707" s="69"/>
      <c r="K707" s="69"/>
      <c r="L707" s="69"/>
    </row>
    <row r="708" spans="7:12">
      <c r="G708" s="69"/>
      <c r="H708" s="69"/>
      <c r="I708" s="69"/>
      <c r="J708" s="69"/>
      <c r="K708" s="69"/>
      <c r="L708" s="69"/>
    </row>
    <row r="709" spans="7:12">
      <c r="G709" s="69"/>
      <c r="H709" s="69"/>
      <c r="I709" s="69"/>
      <c r="J709" s="69"/>
      <c r="K709" s="69"/>
      <c r="L709" s="69"/>
    </row>
    <row r="710" spans="7:12">
      <c r="G710" s="69"/>
      <c r="H710" s="69"/>
      <c r="I710" s="69"/>
      <c r="J710" s="69"/>
      <c r="K710" s="69"/>
      <c r="L710" s="69"/>
    </row>
    <row r="711" spans="7:12">
      <c r="G711" s="69"/>
      <c r="H711" s="69"/>
      <c r="I711" s="69"/>
      <c r="J711" s="69"/>
      <c r="K711" s="69"/>
      <c r="L711" s="69"/>
    </row>
    <row r="712" spans="7:12">
      <c r="G712" s="69"/>
      <c r="H712" s="69"/>
      <c r="I712" s="69"/>
      <c r="J712" s="69"/>
      <c r="K712" s="69"/>
      <c r="L712" s="69"/>
    </row>
    <row r="713" spans="7:12">
      <c r="G713" s="69"/>
      <c r="H713" s="69"/>
      <c r="I713" s="69"/>
      <c r="J713" s="69"/>
      <c r="K713" s="69"/>
      <c r="L713" s="69"/>
    </row>
    <row r="714" spans="7:12">
      <c r="G714" s="69"/>
      <c r="H714" s="69"/>
      <c r="I714" s="69"/>
      <c r="J714" s="69"/>
      <c r="K714" s="69"/>
      <c r="L714" s="69"/>
    </row>
    <row r="715" spans="7:12">
      <c r="G715" s="69"/>
      <c r="H715" s="69"/>
      <c r="I715" s="69"/>
      <c r="J715" s="69"/>
      <c r="K715" s="69"/>
      <c r="L715" s="69"/>
    </row>
    <row r="716" spans="7:12">
      <c r="G716" s="69"/>
      <c r="H716" s="69"/>
      <c r="I716" s="69"/>
      <c r="J716" s="69"/>
      <c r="K716" s="69"/>
      <c r="L716" s="69"/>
    </row>
    <row r="717" spans="7:12">
      <c r="G717" s="69"/>
      <c r="H717" s="69"/>
      <c r="I717" s="69"/>
      <c r="J717" s="69"/>
      <c r="K717" s="69"/>
      <c r="L717" s="69"/>
    </row>
    <row r="718" spans="7:12">
      <c r="G718" s="69"/>
      <c r="H718" s="69"/>
      <c r="I718" s="69"/>
      <c r="J718" s="69"/>
      <c r="K718" s="69"/>
      <c r="L718" s="69"/>
    </row>
    <row r="719" spans="7:12">
      <c r="G719" s="69"/>
      <c r="H719" s="69"/>
      <c r="I719" s="69"/>
      <c r="J719" s="69"/>
      <c r="K719" s="69"/>
      <c r="L719" s="69"/>
    </row>
    <row r="720" spans="7:12">
      <c r="G720" s="69"/>
      <c r="H720" s="69"/>
      <c r="I720" s="69"/>
      <c r="J720" s="69"/>
      <c r="K720" s="69"/>
      <c r="L720" s="69"/>
    </row>
    <row r="721" spans="7:12">
      <c r="G721" s="69"/>
      <c r="H721" s="69"/>
      <c r="I721" s="69"/>
      <c r="J721" s="69"/>
      <c r="K721" s="69"/>
      <c r="L721" s="69"/>
    </row>
    <row r="722" spans="7:12">
      <c r="G722" s="69"/>
      <c r="H722" s="69"/>
      <c r="I722" s="69"/>
      <c r="J722" s="69"/>
      <c r="K722" s="69"/>
      <c r="L722" s="69"/>
    </row>
    <row r="723" spans="7:12">
      <c r="G723" s="69"/>
      <c r="H723" s="69"/>
      <c r="I723" s="69"/>
      <c r="J723" s="69"/>
      <c r="K723" s="69"/>
      <c r="L723" s="69"/>
    </row>
    <row r="724" spans="7:12">
      <c r="G724" s="69"/>
      <c r="H724" s="69"/>
      <c r="I724" s="69"/>
      <c r="J724" s="69"/>
      <c r="K724" s="69"/>
      <c r="L724" s="69"/>
    </row>
    <row r="725" spans="7:12">
      <c r="G725" s="69"/>
      <c r="H725" s="69"/>
      <c r="I725" s="69"/>
      <c r="J725" s="69"/>
      <c r="K725" s="69"/>
      <c r="L725" s="69"/>
    </row>
    <row r="726" spans="7:12">
      <c r="G726" s="69"/>
      <c r="H726" s="69"/>
      <c r="I726" s="69"/>
      <c r="J726" s="69"/>
      <c r="K726" s="69"/>
      <c r="L726" s="69"/>
    </row>
    <row r="727" spans="7:12">
      <c r="G727" s="69"/>
      <c r="H727" s="69"/>
      <c r="I727" s="69"/>
      <c r="J727" s="69"/>
      <c r="K727" s="69"/>
      <c r="L727" s="69"/>
    </row>
    <row r="728" spans="7:12">
      <c r="G728" s="69"/>
      <c r="H728" s="69"/>
      <c r="I728" s="69"/>
      <c r="J728" s="69"/>
      <c r="K728" s="69"/>
      <c r="L728" s="69"/>
    </row>
    <row r="729" spans="7:12">
      <c r="G729" s="69"/>
      <c r="H729" s="69"/>
      <c r="I729" s="69"/>
      <c r="J729" s="69"/>
      <c r="K729" s="69"/>
      <c r="L729" s="69"/>
    </row>
    <row r="730" spans="7:12">
      <c r="G730" s="69"/>
      <c r="H730" s="69"/>
      <c r="I730" s="69"/>
      <c r="J730" s="69"/>
      <c r="K730" s="69"/>
      <c r="L730" s="69"/>
    </row>
    <row r="731" spans="7:12">
      <c r="G731" s="69"/>
      <c r="H731" s="69"/>
      <c r="I731" s="69"/>
      <c r="J731" s="69"/>
      <c r="K731" s="69"/>
      <c r="L731" s="69"/>
    </row>
    <row r="732" spans="7:12">
      <c r="G732" s="69"/>
      <c r="H732" s="69"/>
      <c r="I732" s="69"/>
      <c r="J732" s="69"/>
      <c r="K732" s="69"/>
      <c r="L732" s="69"/>
    </row>
    <row r="733" spans="7:12">
      <c r="G733" s="69"/>
      <c r="H733" s="69"/>
      <c r="I733" s="69"/>
      <c r="J733" s="69"/>
      <c r="K733" s="69"/>
      <c r="L733" s="69"/>
    </row>
    <row r="734" spans="7:12">
      <c r="G734" s="69"/>
      <c r="H734" s="69"/>
      <c r="I734" s="69"/>
      <c r="J734" s="69"/>
      <c r="K734" s="69"/>
      <c r="L734" s="69"/>
    </row>
    <row r="735" spans="7:12">
      <c r="G735" s="69"/>
      <c r="H735" s="69"/>
      <c r="I735" s="69"/>
      <c r="J735" s="69"/>
      <c r="K735" s="69"/>
      <c r="L735" s="69"/>
    </row>
    <row r="736" spans="7:12">
      <c r="G736" s="69"/>
      <c r="H736" s="69"/>
      <c r="I736" s="69"/>
      <c r="J736" s="69"/>
      <c r="K736" s="69"/>
      <c r="L736" s="69"/>
    </row>
    <row r="737" spans="7:12">
      <c r="G737" s="69"/>
      <c r="H737" s="69"/>
      <c r="I737" s="69"/>
      <c r="J737" s="69"/>
      <c r="K737" s="69"/>
      <c r="L737" s="69"/>
    </row>
    <row r="738" spans="7:12">
      <c r="G738" s="69"/>
      <c r="H738" s="69"/>
      <c r="I738" s="69"/>
      <c r="J738" s="69"/>
      <c r="K738" s="69"/>
      <c r="L738" s="69"/>
    </row>
    <row r="739" spans="7:12">
      <c r="G739" s="69"/>
      <c r="H739" s="69"/>
      <c r="I739" s="69"/>
      <c r="J739" s="69"/>
      <c r="K739" s="69"/>
      <c r="L739" s="69"/>
    </row>
    <row r="740" spans="7:12">
      <c r="G740" s="69"/>
      <c r="H740" s="69"/>
      <c r="I740" s="69"/>
      <c r="J740" s="69"/>
      <c r="K740" s="69"/>
      <c r="L740" s="69"/>
    </row>
    <row r="741" spans="7:12">
      <c r="G741" s="69"/>
      <c r="H741" s="69"/>
      <c r="I741" s="69"/>
      <c r="J741" s="69"/>
      <c r="K741" s="69"/>
      <c r="L741" s="69"/>
    </row>
    <row r="742" spans="7:12">
      <c r="G742" s="69"/>
      <c r="H742" s="69"/>
      <c r="I742" s="69"/>
      <c r="J742" s="69"/>
      <c r="K742" s="69"/>
      <c r="L742" s="69"/>
    </row>
    <row r="743" spans="7:12">
      <c r="G743" s="69"/>
      <c r="H743" s="69"/>
      <c r="I743" s="69"/>
      <c r="J743" s="69"/>
      <c r="K743" s="69"/>
      <c r="L743" s="69"/>
    </row>
    <row r="744" spans="7:12">
      <c r="G744" s="69"/>
      <c r="H744" s="69"/>
      <c r="I744" s="69"/>
      <c r="J744" s="69"/>
      <c r="K744" s="69"/>
      <c r="L744" s="69"/>
    </row>
    <row r="745" spans="7:12">
      <c r="G745" s="69"/>
      <c r="H745" s="69"/>
      <c r="I745" s="69"/>
      <c r="J745" s="69"/>
      <c r="K745" s="69"/>
      <c r="L745" s="69"/>
    </row>
    <row r="746" spans="7:12">
      <c r="G746" s="69"/>
      <c r="H746" s="69"/>
      <c r="I746" s="69"/>
      <c r="J746" s="69"/>
      <c r="K746" s="69"/>
      <c r="L746" s="69"/>
    </row>
    <row r="747" spans="7:12">
      <c r="G747" s="69"/>
      <c r="H747" s="69"/>
      <c r="I747" s="69"/>
      <c r="J747" s="69"/>
      <c r="K747" s="69"/>
      <c r="L747" s="69"/>
    </row>
    <row r="748" spans="7:12">
      <c r="G748" s="69"/>
      <c r="H748" s="69"/>
      <c r="I748" s="69"/>
      <c r="J748" s="69"/>
      <c r="K748" s="69"/>
      <c r="L748" s="69"/>
    </row>
    <row r="749" spans="7:12">
      <c r="G749" s="69"/>
      <c r="H749" s="69"/>
      <c r="I749" s="69"/>
      <c r="J749" s="69"/>
      <c r="K749" s="69"/>
      <c r="L749" s="69"/>
    </row>
    <row r="750" spans="7:12">
      <c r="G750" s="69"/>
      <c r="H750" s="69"/>
      <c r="I750" s="69"/>
      <c r="J750" s="69"/>
      <c r="K750" s="69"/>
      <c r="L750" s="69"/>
    </row>
    <row r="751" spans="7:12">
      <c r="G751" s="69"/>
      <c r="H751" s="69"/>
      <c r="I751" s="69"/>
      <c r="J751" s="69"/>
      <c r="K751" s="69"/>
      <c r="L751" s="69"/>
    </row>
    <row r="752" spans="7:12">
      <c r="G752" s="69"/>
      <c r="H752" s="69"/>
      <c r="I752" s="69"/>
      <c r="J752" s="69"/>
      <c r="K752" s="69"/>
      <c r="L752" s="69"/>
    </row>
    <row r="753" spans="7:12">
      <c r="G753" s="69"/>
      <c r="H753" s="69"/>
      <c r="I753" s="69"/>
      <c r="J753" s="69"/>
      <c r="K753" s="69"/>
      <c r="L753" s="69"/>
    </row>
    <row r="754" spans="7:12">
      <c r="G754" s="69"/>
      <c r="H754" s="69"/>
      <c r="I754" s="69"/>
      <c r="J754" s="69"/>
      <c r="K754" s="69"/>
      <c r="L754" s="69"/>
    </row>
    <row r="755" spans="7:12">
      <c r="G755" s="69"/>
      <c r="H755" s="69"/>
      <c r="I755" s="69"/>
      <c r="J755" s="69"/>
      <c r="K755" s="69"/>
      <c r="L755" s="69"/>
    </row>
    <row r="756" spans="7:12">
      <c r="G756" s="69"/>
      <c r="H756" s="69"/>
      <c r="I756" s="69"/>
      <c r="J756" s="69"/>
      <c r="K756" s="69"/>
      <c r="L756" s="69"/>
    </row>
    <row r="757" spans="7:12">
      <c r="G757" s="69"/>
      <c r="H757" s="69"/>
      <c r="I757" s="69"/>
      <c r="J757" s="69"/>
      <c r="K757" s="69"/>
      <c r="L757" s="69"/>
    </row>
    <row r="758" spans="7:12">
      <c r="G758" s="69"/>
      <c r="H758" s="69"/>
      <c r="I758" s="69"/>
      <c r="J758" s="69"/>
      <c r="K758" s="69"/>
      <c r="L758" s="69"/>
    </row>
    <row r="759" spans="7:12">
      <c r="G759" s="69"/>
      <c r="H759" s="69"/>
      <c r="I759" s="69"/>
      <c r="J759" s="69"/>
      <c r="K759" s="69"/>
      <c r="L759" s="69"/>
    </row>
    <row r="760" spans="7:12">
      <c r="G760" s="69"/>
      <c r="H760" s="69"/>
      <c r="I760" s="69"/>
      <c r="J760" s="69"/>
      <c r="K760" s="69"/>
      <c r="L760" s="69"/>
    </row>
    <row r="761" spans="7:12">
      <c r="G761" s="69"/>
      <c r="H761" s="69"/>
      <c r="I761" s="69"/>
      <c r="J761" s="69"/>
      <c r="K761" s="69"/>
      <c r="L761" s="69"/>
    </row>
    <row r="762" spans="7:12">
      <c r="G762" s="69"/>
      <c r="H762" s="69"/>
      <c r="I762" s="69"/>
      <c r="J762" s="69"/>
      <c r="K762" s="69"/>
      <c r="L762" s="69"/>
    </row>
    <row r="763" spans="7:12">
      <c r="G763" s="69"/>
      <c r="H763" s="69"/>
      <c r="I763" s="69"/>
      <c r="J763" s="69"/>
      <c r="K763" s="69"/>
      <c r="L763" s="69"/>
    </row>
    <row r="764" spans="7:12">
      <c r="G764" s="69"/>
      <c r="H764" s="69"/>
      <c r="I764" s="69"/>
      <c r="J764" s="69"/>
      <c r="K764" s="69"/>
      <c r="L764" s="69"/>
    </row>
    <row r="765" spans="7:12">
      <c r="G765" s="69"/>
      <c r="H765" s="69"/>
      <c r="I765" s="69"/>
      <c r="J765" s="69"/>
      <c r="K765" s="69"/>
      <c r="L765" s="69"/>
    </row>
    <row r="766" spans="7:12">
      <c r="G766" s="69"/>
      <c r="H766" s="69"/>
      <c r="I766" s="69"/>
      <c r="J766" s="69"/>
      <c r="K766" s="69"/>
      <c r="L766" s="69"/>
    </row>
    <row r="767" spans="7:12">
      <c r="G767" s="69"/>
      <c r="H767" s="69"/>
      <c r="I767" s="69"/>
      <c r="J767" s="69"/>
      <c r="K767" s="69"/>
      <c r="L767" s="69"/>
    </row>
    <row r="768" spans="7:12">
      <c r="G768" s="69"/>
      <c r="H768" s="69"/>
      <c r="I768" s="69"/>
      <c r="J768" s="69"/>
      <c r="K768" s="69"/>
      <c r="L768" s="69"/>
    </row>
    <row r="769" spans="7:12">
      <c r="G769" s="69"/>
      <c r="H769" s="69"/>
      <c r="I769" s="69"/>
      <c r="J769" s="69"/>
      <c r="K769" s="69"/>
      <c r="L769" s="69"/>
    </row>
    <row r="770" spans="7:12">
      <c r="G770" s="69"/>
      <c r="H770" s="69"/>
      <c r="I770" s="69"/>
      <c r="J770" s="69"/>
      <c r="K770" s="69"/>
      <c r="L770" s="69"/>
    </row>
    <row r="771" spans="7:12">
      <c r="G771" s="69"/>
      <c r="H771" s="69"/>
      <c r="I771" s="69"/>
      <c r="J771" s="69"/>
      <c r="K771" s="69"/>
      <c r="L771" s="69"/>
    </row>
    <row r="772" spans="7:12">
      <c r="G772" s="69"/>
      <c r="H772" s="69"/>
      <c r="I772" s="69"/>
      <c r="J772" s="69"/>
      <c r="K772" s="69"/>
      <c r="L772" s="69"/>
    </row>
    <row r="773" spans="7:12">
      <c r="G773" s="69"/>
      <c r="H773" s="69"/>
      <c r="I773" s="69"/>
      <c r="J773" s="69"/>
      <c r="K773" s="69"/>
      <c r="L773" s="69"/>
    </row>
    <row r="774" spans="7:12">
      <c r="G774" s="69"/>
      <c r="H774" s="69"/>
      <c r="I774" s="69"/>
      <c r="J774" s="69"/>
      <c r="K774" s="69"/>
      <c r="L774" s="69"/>
    </row>
    <row r="775" spans="7:12">
      <c r="G775" s="69"/>
      <c r="H775" s="69"/>
      <c r="I775" s="69"/>
      <c r="J775" s="69"/>
      <c r="K775" s="69"/>
      <c r="L775" s="69"/>
    </row>
    <row r="776" spans="7:12">
      <c r="G776" s="69"/>
      <c r="H776" s="69"/>
      <c r="I776" s="69"/>
      <c r="J776" s="69"/>
      <c r="K776" s="69"/>
      <c r="L776" s="69"/>
    </row>
    <row r="777" spans="7:12">
      <c r="G777" s="69"/>
      <c r="H777" s="69"/>
      <c r="I777" s="69"/>
      <c r="J777" s="69"/>
      <c r="K777" s="69"/>
      <c r="L777" s="69"/>
    </row>
    <row r="778" spans="7:12">
      <c r="G778" s="69"/>
      <c r="H778" s="69"/>
      <c r="I778" s="69"/>
      <c r="J778" s="69"/>
      <c r="K778" s="69"/>
      <c r="L778" s="69"/>
    </row>
    <row r="779" spans="7:12">
      <c r="G779" s="69"/>
      <c r="H779" s="69"/>
      <c r="I779" s="69"/>
      <c r="J779" s="69"/>
      <c r="K779" s="69"/>
      <c r="L779" s="69"/>
    </row>
    <row r="780" spans="7:12">
      <c r="G780" s="69"/>
      <c r="H780" s="69"/>
      <c r="I780" s="69"/>
      <c r="J780" s="69"/>
      <c r="K780" s="69"/>
      <c r="L780" s="69"/>
    </row>
    <row r="781" spans="7:12">
      <c r="G781" s="69"/>
      <c r="H781" s="69"/>
      <c r="I781" s="69"/>
      <c r="J781" s="69"/>
      <c r="K781" s="69"/>
      <c r="L781" s="69"/>
    </row>
    <row r="782" spans="7:12">
      <c r="G782" s="69"/>
      <c r="H782" s="69"/>
      <c r="I782" s="69"/>
      <c r="J782" s="69"/>
      <c r="K782" s="69"/>
      <c r="L782" s="69"/>
    </row>
    <row r="783" spans="7:12">
      <c r="G783" s="69"/>
      <c r="H783" s="69"/>
      <c r="I783" s="69"/>
      <c r="J783" s="69"/>
      <c r="K783" s="69"/>
      <c r="L783" s="69"/>
    </row>
    <row r="784" spans="7:12">
      <c r="G784" s="69"/>
      <c r="H784" s="69"/>
      <c r="I784" s="69"/>
      <c r="J784" s="69"/>
      <c r="K784" s="69"/>
      <c r="L784" s="69"/>
    </row>
    <row r="785" spans="7:12">
      <c r="G785" s="69"/>
      <c r="H785" s="69"/>
      <c r="I785" s="69"/>
      <c r="J785" s="69"/>
      <c r="K785" s="69"/>
      <c r="L785" s="69"/>
    </row>
    <row r="786" spans="7:12">
      <c r="G786" s="69"/>
      <c r="H786" s="69"/>
      <c r="I786" s="69"/>
      <c r="J786" s="69"/>
      <c r="K786" s="69"/>
      <c r="L786" s="69"/>
    </row>
    <row r="787" spans="7:12">
      <c r="G787" s="69"/>
      <c r="H787" s="69"/>
      <c r="I787" s="69"/>
      <c r="J787" s="69"/>
      <c r="K787" s="69"/>
      <c r="L787" s="69"/>
    </row>
    <row r="788" spans="7:12">
      <c r="G788" s="69"/>
      <c r="H788" s="69"/>
      <c r="I788" s="69"/>
      <c r="J788" s="69"/>
      <c r="K788" s="69"/>
      <c r="L788" s="69"/>
    </row>
    <row r="789" spans="7:12">
      <c r="G789" s="69"/>
      <c r="H789" s="69"/>
      <c r="I789" s="69"/>
      <c r="J789" s="69"/>
      <c r="K789" s="69"/>
      <c r="L789" s="69"/>
    </row>
    <row r="790" spans="7:12">
      <c r="G790" s="69"/>
      <c r="H790" s="69"/>
      <c r="I790" s="69"/>
      <c r="J790" s="69"/>
      <c r="K790" s="69"/>
      <c r="L790" s="69"/>
    </row>
    <row r="791" spans="7:12">
      <c r="G791" s="69"/>
      <c r="H791" s="69"/>
      <c r="I791" s="69"/>
      <c r="J791" s="69"/>
      <c r="K791" s="69"/>
      <c r="L791" s="69"/>
    </row>
    <row r="792" spans="7:12">
      <c r="G792" s="69"/>
      <c r="H792" s="69"/>
      <c r="I792" s="69"/>
      <c r="J792" s="69"/>
      <c r="K792" s="69"/>
      <c r="L792" s="69"/>
    </row>
    <row r="793" spans="7:12">
      <c r="G793" s="69"/>
      <c r="H793" s="69"/>
      <c r="I793" s="69"/>
      <c r="J793" s="69"/>
      <c r="K793" s="69"/>
      <c r="L793" s="69"/>
    </row>
    <row r="794" spans="7:12">
      <c r="G794" s="69"/>
      <c r="H794" s="69"/>
      <c r="I794" s="69"/>
      <c r="J794" s="69"/>
      <c r="K794" s="69"/>
      <c r="L794" s="69"/>
    </row>
    <row r="795" spans="7:12">
      <c r="G795" s="69"/>
      <c r="H795" s="69"/>
      <c r="I795" s="69"/>
      <c r="J795" s="69"/>
      <c r="K795" s="69"/>
      <c r="L795" s="69"/>
    </row>
    <row r="796" spans="7:12">
      <c r="G796" s="69"/>
      <c r="H796" s="69"/>
      <c r="I796" s="69"/>
      <c r="J796" s="69"/>
      <c r="K796" s="69"/>
      <c r="L796" s="69"/>
    </row>
    <row r="797" spans="7:12">
      <c r="G797" s="69"/>
      <c r="H797" s="69"/>
      <c r="I797" s="69"/>
      <c r="J797" s="69"/>
      <c r="K797" s="69"/>
      <c r="L797" s="69"/>
    </row>
    <row r="798" spans="7:12">
      <c r="G798" s="69"/>
      <c r="H798" s="69"/>
      <c r="I798" s="69"/>
      <c r="J798" s="69"/>
      <c r="K798" s="69"/>
      <c r="L798" s="69"/>
    </row>
    <row r="799" spans="7:12">
      <c r="G799" s="69"/>
      <c r="H799" s="69"/>
      <c r="I799" s="69"/>
      <c r="J799" s="69"/>
      <c r="K799" s="69"/>
      <c r="L799" s="69"/>
    </row>
    <row r="800" spans="7:12">
      <c r="G800" s="69"/>
      <c r="H800" s="69"/>
      <c r="I800" s="69"/>
      <c r="J800" s="69"/>
      <c r="K800" s="69"/>
      <c r="L800" s="69"/>
    </row>
    <row r="801" spans="7:12">
      <c r="G801" s="69"/>
      <c r="H801" s="69"/>
      <c r="I801" s="69"/>
      <c r="J801" s="69"/>
      <c r="K801" s="69"/>
      <c r="L801" s="69"/>
    </row>
    <row r="802" spans="7:12">
      <c r="G802" s="69"/>
      <c r="H802" s="69"/>
      <c r="I802" s="69"/>
      <c r="J802" s="69"/>
      <c r="K802" s="69"/>
      <c r="L802" s="69"/>
    </row>
    <row r="803" spans="7:12">
      <c r="G803" s="69"/>
      <c r="H803" s="69"/>
      <c r="I803" s="69"/>
      <c r="J803" s="69"/>
      <c r="K803" s="69"/>
      <c r="L803" s="69"/>
    </row>
    <row r="804" spans="7:12">
      <c r="G804" s="69"/>
      <c r="H804" s="69"/>
      <c r="I804" s="69"/>
      <c r="J804" s="69"/>
      <c r="K804" s="69"/>
      <c r="L804" s="69"/>
    </row>
    <row r="805" spans="7:12">
      <c r="G805" s="69"/>
      <c r="H805" s="69"/>
      <c r="I805" s="69"/>
      <c r="J805" s="69"/>
      <c r="K805" s="69"/>
      <c r="L805" s="69"/>
    </row>
    <row r="806" spans="7:12">
      <c r="G806" s="69"/>
      <c r="H806" s="69"/>
      <c r="I806" s="69"/>
      <c r="J806" s="69"/>
      <c r="K806" s="69"/>
      <c r="L806" s="69"/>
    </row>
    <row r="807" spans="7:12">
      <c r="G807" s="69"/>
      <c r="H807" s="69"/>
      <c r="I807" s="69"/>
      <c r="J807" s="69"/>
      <c r="K807" s="69"/>
      <c r="L807" s="69"/>
    </row>
    <row r="808" spans="7:12">
      <c r="G808" s="69"/>
      <c r="H808" s="69"/>
      <c r="I808" s="69"/>
      <c r="J808" s="69"/>
      <c r="K808" s="69"/>
      <c r="L808" s="69"/>
    </row>
    <row r="809" spans="7:12">
      <c r="G809" s="69"/>
      <c r="H809" s="69"/>
      <c r="I809" s="69"/>
      <c r="J809" s="69"/>
      <c r="K809" s="69"/>
      <c r="L809" s="69"/>
    </row>
    <row r="810" spans="7:12">
      <c r="G810" s="69"/>
      <c r="H810" s="69"/>
      <c r="I810" s="69"/>
      <c r="J810" s="69"/>
      <c r="K810" s="69"/>
      <c r="L810" s="69"/>
    </row>
    <row r="811" spans="7:12">
      <c r="G811" s="69"/>
      <c r="H811" s="69"/>
      <c r="I811" s="69"/>
      <c r="J811" s="69"/>
      <c r="K811" s="69"/>
      <c r="L811" s="69"/>
    </row>
    <row r="812" spans="7:12">
      <c r="G812" s="69"/>
      <c r="H812" s="69"/>
      <c r="I812" s="69"/>
      <c r="J812" s="69"/>
      <c r="K812" s="69"/>
      <c r="L812" s="69"/>
    </row>
    <row r="813" spans="7:12">
      <c r="G813" s="69"/>
      <c r="H813" s="69"/>
      <c r="I813" s="69"/>
      <c r="J813" s="69"/>
      <c r="K813" s="69"/>
      <c r="L813" s="69"/>
    </row>
    <row r="814" spans="7:12">
      <c r="G814" s="69"/>
      <c r="H814" s="69"/>
      <c r="I814" s="69"/>
      <c r="J814" s="69"/>
      <c r="K814" s="69"/>
      <c r="L814" s="69"/>
    </row>
    <row r="815" spans="7:12">
      <c r="G815" s="69"/>
      <c r="H815" s="69"/>
      <c r="I815" s="69"/>
      <c r="J815" s="69"/>
      <c r="K815" s="69"/>
      <c r="L815" s="69"/>
    </row>
    <row r="816" spans="7:12">
      <c r="G816" s="69"/>
      <c r="H816" s="69"/>
      <c r="I816" s="69"/>
      <c r="J816" s="69"/>
      <c r="K816" s="69"/>
      <c r="L816" s="69"/>
    </row>
    <row r="817" spans="7:12">
      <c r="G817" s="69"/>
      <c r="H817" s="69"/>
      <c r="I817" s="69"/>
      <c r="J817" s="69"/>
      <c r="K817" s="69"/>
      <c r="L817" s="69"/>
    </row>
    <row r="818" spans="7:12">
      <c r="G818" s="69"/>
      <c r="H818" s="69"/>
      <c r="I818" s="69"/>
      <c r="J818" s="69"/>
      <c r="K818" s="69"/>
      <c r="L818" s="69"/>
    </row>
    <row r="819" spans="7:12">
      <c r="G819" s="69"/>
      <c r="H819" s="69"/>
      <c r="I819" s="69"/>
      <c r="J819" s="69"/>
      <c r="K819" s="69"/>
      <c r="L819" s="69"/>
    </row>
    <row r="820" spans="7:12">
      <c r="G820" s="69"/>
      <c r="H820" s="69"/>
      <c r="I820" s="69"/>
      <c r="J820" s="69"/>
      <c r="K820" s="69"/>
      <c r="L820" s="69"/>
    </row>
    <row r="821" spans="7:12">
      <c r="G821" s="69"/>
      <c r="H821" s="69"/>
      <c r="I821" s="69"/>
      <c r="J821" s="69"/>
      <c r="K821" s="69"/>
      <c r="L821" s="69"/>
    </row>
    <row r="822" spans="7:12">
      <c r="G822" s="69"/>
      <c r="H822" s="69"/>
      <c r="I822" s="69"/>
      <c r="J822" s="69"/>
      <c r="K822" s="69"/>
      <c r="L822" s="69"/>
    </row>
    <row r="823" spans="7:12">
      <c r="G823" s="69"/>
      <c r="H823" s="69"/>
      <c r="I823" s="69"/>
      <c r="J823" s="69"/>
      <c r="K823" s="69"/>
      <c r="L823" s="69"/>
    </row>
    <row r="824" spans="7:12">
      <c r="G824" s="69"/>
      <c r="H824" s="69"/>
      <c r="I824" s="69"/>
      <c r="J824" s="69"/>
      <c r="K824" s="69"/>
      <c r="L824" s="69"/>
    </row>
    <row r="825" spans="7:12">
      <c r="G825" s="69"/>
      <c r="H825" s="69"/>
      <c r="I825" s="69"/>
      <c r="J825" s="69"/>
      <c r="K825" s="69"/>
      <c r="L825" s="69"/>
    </row>
    <row r="826" spans="7:12">
      <c r="G826" s="69"/>
      <c r="H826" s="69"/>
      <c r="I826" s="69"/>
      <c r="J826" s="69"/>
      <c r="K826" s="69"/>
      <c r="L826" s="69"/>
    </row>
    <row r="827" spans="7:12">
      <c r="G827" s="69"/>
      <c r="H827" s="69"/>
      <c r="I827" s="69"/>
      <c r="J827" s="69"/>
      <c r="K827" s="69"/>
      <c r="L827" s="69"/>
    </row>
    <row r="828" spans="7:12">
      <c r="G828" s="69"/>
      <c r="H828" s="69"/>
      <c r="I828" s="69"/>
      <c r="J828" s="69"/>
      <c r="K828" s="69"/>
      <c r="L828" s="69"/>
    </row>
    <row r="829" spans="7:12">
      <c r="G829" s="69"/>
      <c r="H829" s="69"/>
      <c r="I829" s="69"/>
      <c r="J829" s="69"/>
      <c r="K829" s="69"/>
      <c r="L829" s="69"/>
    </row>
    <row r="830" spans="7:12">
      <c r="G830" s="69"/>
      <c r="H830" s="69"/>
      <c r="I830" s="69"/>
      <c r="J830" s="69"/>
      <c r="K830" s="69"/>
      <c r="L830" s="69"/>
    </row>
    <row r="831" spans="7:12">
      <c r="G831" s="69"/>
      <c r="H831" s="69"/>
      <c r="I831" s="69"/>
      <c r="J831" s="69"/>
      <c r="K831" s="69"/>
      <c r="L831" s="69"/>
    </row>
    <row r="832" spans="7:12">
      <c r="G832" s="69"/>
      <c r="H832" s="69"/>
      <c r="I832" s="69"/>
      <c r="J832" s="69"/>
      <c r="K832" s="69"/>
      <c r="L832" s="69"/>
    </row>
    <row r="833" spans="7:12">
      <c r="G833" s="69"/>
      <c r="H833" s="69"/>
      <c r="I833" s="69"/>
      <c r="J833" s="69"/>
      <c r="K833" s="69"/>
      <c r="L833" s="69"/>
    </row>
    <row r="834" spans="7:12">
      <c r="G834" s="69"/>
      <c r="H834" s="69"/>
      <c r="I834" s="69"/>
      <c r="J834" s="69"/>
      <c r="K834" s="69"/>
      <c r="L834" s="69"/>
    </row>
    <row r="835" spans="7:12">
      <c r="G835" s="69"/>
      <c r="H835" s="69"/>
      <c r="I835" s="69"/>
      <c r="J835" s="69"/>
      <c r="K835" s="69"/>
      <c r="L835" s="69"/>
    </row>
    <row r="836" spans="7:12">
      <c r="G836" s="69"/>
      <c r="H836" s="69"/>
      <c r="I836" s="69"/>
      <c r="J836" s="69"/>
      <c r="K836" s="69"/>
      <c r="L836" s="69"/>
    </row>
    <row r="837" spans="7:12">
      <c r="G837" s="69"/>
      <c r="H837" s="69"/>
      <c r="I837" s="69"/>
      <c r="J837" s="69"/>
      <c r="K837" s="69"/>
      <c r="L837" s="69"/>
    </row>
    <row r="838" spans="7:12">
      <c r="G838" s="69"/>
      <c r="H838" s="69"/>
      <c r="I838" s="69"/>
      <c r="J838" s="69"/>
      <c r="K838" s="69"/>
      <c r="L838" s="69"/>
    </row>
    <row r="839" spans="7:12">
      <c r="G839" s="69"/>
      <c r="H839" s="69"/>
      <c r="I839" s="69"/>
      <c r="J839" s="69"/>
      <c r="K839" s="69"/>
      <c r="L839" s="69"/>
    </row>
    <row r="840" spans="7:12">
      <c r="G840" s="69"/>
      <c r="H840" s="69"/>
      <c r="I840" s="69"/>
      <c r="J840" s="69"/>
      <c r="K840" s="69"/>
      <c r="L840" s="69"/>
    </row>
    <row r="841" spans="7:12">
      <c r="G841" s="69"/>
      <c r="H841" s="69"/>
      <c r="I841" s="69"/>
      <c r="J841" s="69"/>
      <c r="K841" s="69"/>
      <c r="L841" s="69"/>
    </row>
    <row r="842" spans="7:12">
      <c r="G842" s="69"/>
      <c r="H842" s="69"/>
      <c r="I842" s="69"/>
      <c r="J842" s="69"/>
      <c r="K842" s="69"/>
      <c r="L842" s="69"/>
    </row>
    <row r="843" spans="7:12">
      <c r="G843" s="69"/>
      <c r="H843" s="69"/>
      <c r="I843" s="69"/>
      <c r="J843" s="69"/>
      <c r="K843" s="69"/>
      <c r="L843" s="69"/>
    </row>
    <row r="844" spans="7:12">
      <c r="G844" s="69"/>
      <c r="H844" s="69"/>
      <c r="I844" s="69"/>
      <c r="J844" s="69"/>
      <c r="K844" s="69"/>
      <c r="L844" s="69"/>
    </row>
    <row r="845" spans="7:12">
      <c r="G845" s="69"/>
      <c r="H845" s="69"/>
      <c r="I845" s="69"/>
      <c r="J845" s="69"/>
      <c r="K845" s="69"/>
      <c r="L845" s="69"/>
    </row>
    <row r="846" spans="7:12">
      <c r="G846" s="69"/>
      <c r="H846" s="69"/>
      <c r="I846" s="69"/>
      <c r="J846" s="69"/>
      <c r="K846" s="69"/>
      <c r="L846" s="69"/>
    </row>
    <row r="847" spans="7:12">
      <c r="G847" s="69"/>
      <c r="H847" s="69"/>
      <c r="I847" s="69"/>
      <c r="J847" s="69"/>
      <c r="K847" s="69"/>
      <c r="L847" s="69"/>
    </row>
    <row r="848" spans="7:12">
      <c r="G848" s="69"/>
      <c r="H848" s="69"/>
      <c r="I848" s="69"/>
      <c r="J848" s="69"/>
      <c r="K848" s="69"/>
      <c r="L848" s="69"/>
    </row>
    <row r="849" spans="7:12">
      <c r="G849" s="69"/>
      <c r="H849" s="69"/>
      <c r="I849" s="69"/>
      <c r="J849" s="69"/>
      <c r="K849" s="69"/>
      <c r="L849" s="69"/>
    </row>
    <row r="850" spans="7:12">
      <c r="G850" s="69"/>
      <c r="H850" s="69"/>
      <c r="I850" s="69"/>
      <c r="J850" s="69"/>
      <c r="K850" s="69"/>
      <c r="L850" s="69"/>
    </row>
    <row r="851" spans="7:12">
      <c r="G851" s="69"/>
      <c r="H851" s="69"/>
      <c r="I851" s="69"/>
      <c r="J851" s="69"/>
      <c r="K851" s="69"/>
      <c r="L851" s="69"/>
    </row>
    <row r="852" spans="7:12">
      <c r="G852" s="69"/>
      <c r="H852" s="69"/>
      <c r="I852" s="69"/>
      <c r="J852" s="69"/>
      <c r="K852" s="69"/>
      <c r="L852" s="69"/>
    </row>
    <row r="853" spans="7:12">
      <c r="G853" s="69"/>
      <c r="H853" s="69"/>
      <c r="I853" s="69"/>
      <c r="J853" s="69"/>
      <c r="K853" s="69"/>
      <c r="L853" s="69"/>
    </row>
    <row r="854" spans="7:12">
      <c r="G854" s="69"/>
      <c r="H854" s="69"/>
      <c r="I854" s="69"/>
      <c r="J854" s="69"/>
      <c r="K854" s="69"/>
      <c r="L854" s="69"/>
    </row>
    <row r="855" spans="7:12">
      <c r="G855" s="69"/>
      <c r="H855" s="69"/>
      <c r="I855" s="69"/>
      <c r="J855" s="69"/>
      <c r="K855" s="69"/>
      <c r="L855" s="69"/>
    </row>
    <row r="856" spans="7:12">
      <c r="G856" s="69"/>
      <c r="H856" s="69"/>
      <c r="I856" s="69"/>
      <c r="J856" s="69"/>
      <c r="K856" s="69"/>
      <c r="L856" s="69"/>
    </row>
    <row r="857" spans="7:12">
      <c r="G857" s="69"/>
      <c r="H857" s="69"/>
      <c r="I857" s="69"/>
      <c r="J857" s="69"/>
      <c r="K857" s="69"/>
      <c r="L857" s="69"/>
    </row>
    <row r="858" spans="7:12">
      <c r="G858" s="69"/>
      <c r="H858" s="69"/>
      <c r="I858" s="69"/>
      <c r="J858" s="69"/>
      <c r="K858" s="69"/>
      <c r="L858" s="69"/>
    </row>
    <row r="859" spans="7:12">
      <c r="G859" s="69"/>
      <c r="H859" s="69"/>
      <c r="I859" s="69"/>
      <c r="J859" s="69"/>
      <c r="K859" s="69"/>
      <c r="L859" s="69"/>
    </row>
    <row r="860" spans="7:12">
      <c r="G860" s="69"/>
      <c r="H860" s="69"/>
      <c r="I860" s="69"/>
      <c r="J860" s="69"/>
      <c r="K860" s="69"/>
      <c r="L860" s="69"/>
    </row>
    <row r="861" spans="7:12">
      <c r="G861" s="69"/>
      <c r="H861" s="69"/>
      <c r="I861" s="69"/>
      <c r="J861" s="69"/>
      <c r="K861" s="69"/>
      <c r="L861" s="69"/>
    </row>
    <row r="862" spans="7:12">
      <c r="G862" s="69"/>
      <c r="H862" s="69"/>
      <c r="I862" s="69"/>
      <c r="J862" s="69"/>
      <c r="K862" s="69"/>
      <c r="L862" s="69"/>
    </row>
    <row r="863" spans="7:12">
      <c r="G863" s="69"/>
      <c r="H863" s="69"/>
      <c r="I863" s="69"/>
      <c r="J863" s="69"/>
      <c r="K863" s="69"/>
      <c r="L863" s="69"/>
    </row>
    <row r="864" spans="7:12">
      <c r="G864" s="69"/>
      <c r="H864" s="69"/>
      <c r="I864" s="69"/>
      <c r="J864" s="69"/>
      <c r="K864" s="69"/>
      <c r="L864" s="69"/>
    </row>
    <row r="865" spans="7:12">
      <c r="G865" s="69"/>
      <c r="H865" s="69"/>
      <c r="I865" s="69"/>
      <c r="J865" s="69"/>
      <c r="K865" s="69"/>
      <c r="L865" s="69"/>
    </row>
    <row r="866" spans="7:12">
      <c r="G866" s="69"/>
      <c r="H866" s="69"/>
      <c r="I866" s="69"/>
      <c r="J866" s="69"/>
      <c r="K866" s="69"/>
      <c r="L866" s="69"/>
    </row>
    <row r="867" spans="7:12">
      <c r="G867" s="69"/>
      <c r="H867" s="69"/>
      <c r="I867" s="69"/>
      <c r="J867" s="69"/>
      <c r="K867" s="69"/>
      <c r="L867" s="69"/>
    </row>
    <row r="868" spans="7:12">
      <c r="G868" s="69"/>
      <c r="H868" s="69"/>
      <c r="I868" s="69"/>
      <c r="J868" s="69"/>
      <c r="K868" s="69"/>
      <c r="L868" s="69"/>
    </row>
    <row r="869" spans="7:12">
      <c r="G869" s="69"/>
      <c r="H869" s="69"/>
      <c r="I869" s="69"/>
      <c r="J869" s="69"/>
      <c r="K869" s="69"/>
      <c r="L869" s="69"/>
    </row>
    <row r="870" spans="7:12">
      <c r="G870" s="69"/>
      <c r="H870" s="69"/>
      <c r="I870" s="69"/>
      <c r="J870" s="69"/>
      <c r="K870" s="69"/>
      <c r="L870" s="69"/>
    </row>
    <row r="871" spans="7:12">
      <c r="G871" s="69"/>
      <c r="H871" s="69"/>
      <c r="I871" s="69"/>
      <c r="J871" s="69"/>
      <c r="K871" s="69"/>
      <c r="L871" s="69"/>
    </row>
    <row r="872" spans="7:12">
      <c r="G872" s="69"/>
      <c r="H872" s="69"/>
      <c r="I872" s="69"/>
      <c r="J872" s="69"/>
      <c r="K872" s="69"/>
      <c r="L872" s="69"/>
    </row>
    <row r="873" spans="7:12">
      <c r="G873" s="69"/>
      <c r="H873" s="69"/>
      <c r="I873" s="69"/>
      <c r="J873" s="69"/>
      <c r="K873" s="69"/>
      <c r="L873" s="69"/>
    </row>
    <row r="874" spans="7:12">
      <c r="G874" s="69"/>
      <c r="H874" s="69"/>
      <c r="I874" s="69"/>
      <c r="J874" s="69"/>
      <c r="K874" s="69"/>
      <c r="L874" s="69"/>
    </row>
    <row r="875" spans="7:12">
      <c r="G875" s="69"/>
      <c r="H875" s="69"/>
      <c r="I875" s="69"/>
      <c r="J875" s="69"/>
      <c r="K875" s="69"/>
      <c r="L875" s="69"/>
    </row>
    <row r="876" spans="7:12">
      <c r="G876" s="69"/>
      <c r="H876" s="69"/>
      <c r="I876" s="69"/>
      <c r="J876" s="69"/>
      <c r="K876" s="69"/>
      <c r="L876" s="69"/>
    </row>
    <row r="877" spans="7:12">
      <c r="G877" s="69"/>
      <c r="H877" s="69"/>
      <c r="I877" s="69"/>
      <c r="J877" s="69"/>
      <c r="K877" s="69"/>
      <c r="L877" s="69"/>
    </row>
    <row r="878" spans="7:12">
      <c r="G878" s="69"/>
      <c r="H878" s="69"/>
      <c r="I878" s="69"/>
      <c r="J878" s="69"/>
      <c r="K878" s="69"/>
      <c r="L878" s="69"/>
    </row>
    <row r="879" spans="7:12">
      <c r="G879" s="69"/>
      <c r="H879" s="69"/>
      <c r="I879" s="69"/>
      <c r="J879" s="69"/>
      <c r="K879" s="69"/>
      <c r="L879" s="69"/>
    </row>
    <row r="880" spans="7:12">
      <c r="G880" s="69"/>
      <c r="H880" s="69"/>
      <c r="I880" s="69"/>
      <c r="J880" s="69"/>
      <c r="K880" s="69"/>
      <c r="L880" s="69"/>
    </row>
    <row r="881" spans="7:12">
      <c r="G881" s="69"/>
      <c r="H881" s="69"/>
      <c r="I881" s="69"/>
      <c r="J881" s="69"/>
      <c r="K881" s="69"/>
      <c r="L881" s="69"/>
    </row>
    <row r="882" spans="7:12">
      <c r="G882" s="69"/>
      <c r="H882" s="69"/>
      <c r="I882" s="69"/>
      <c r="J882" s="69"/>
      <c r="K882" s="69"/>
      <c r="L882" s="69"/>
    </row>
    <row r="883" spans="7:12">
      <c r="G883" s="69"/>
      <c r="H883" s="69"/>
      <c r="I883" s="69"/>
      <c r="J883" s="69"/>
      <c r="K883" s="69"/>
      <c r="L883" s="69"/>
    </row>
    <row r="884" spans="7:12">
      <c r="G884" s="69"/>
      <c r="H884" s="69"/>
      <c r="I884" s="69"/>
      <c r="J884" s="69"/>
      <c r="K884" s="69"/>
      <c r="L884" s="69"/>
    </row>
    <row r="885" spans="7:12">
      <c r="G885" s="69"/>
      <c r="H885" s="69"/>
      <c r="I885" s="69"/>
      <c r="J885" s="69"/>
      <c r="K885" s="69"/>
      <c r="L885" s="69"/>
    </row>
    <row r="886" spans="7:12">
      <c r="G886" s="69"/>
      <c r="H886" s="69"/>
      <c r="I886" s="69"/>
      <c r="J886" s="69"/>
      <c r="K886" s="69"/>
      <c r="L886" s="69"/>
    </row>
    <row r="887" spans="7:12">
      <c r="G887" s="69"/>
      <c r="H887" s="69"/>
      <c r="I887" s="69"/>
      <c r="J887" s="69"/>
      <c r="K887" s="69"/>
      <c r="L887" s="69"/>
    </row>
    <row r="888" spans="7:12">
      <c r="G888" s="69"/>
      <c r="H888" s="69"/>
      <c r="I888" s="69"/>
      <c r="J888" s="69"/>
      <c r="K888" s="69"/>
      <c r="L888" s="69"/>
    </row>
    <row r="889" spans="7:12">
      <c r="G889" s="69"/>
      <c r="H889" s="69"/>
      <c r="I889" s="69"/>
      <c r="J889" s="69"/>
      <c r="K889" s="69"/>
      <c r="L889" s="69"/>
    </row>
    <row r="890" spans="7:12">
      <c r="G890" s="69"/>
      <c r="H890" s="69"/>
      <c r="I890" s="69"/>
      <c r="J890" s="69"/>
      <c r="K890" s="69"/>
      <c r="L890" s="69"/>
    </row>
    <row r="891" spans="7:12">
      <c r="G891" s="69"/>
      <c r="H891" s="69"/>
      <c r="I891" s="69"/>
      <c r="J891" s="69"/>
      <c r="K891" s="69"/>
      <c r="L891" s="69"/>
    </row>
    <row r="892" spans="7:12">
      <c r="G892" s="69"/>
      <c r="H892" s="69"/>
      <c r="I892" s="69"/>
      <c r="J892" s="69"/>
      <c r="K892" s="69"/>
      <c r="L892" s="69"/>
    </row>
  </sheetData>
  <mergeCells count="11">
    <mergeCell ref="L7:L8"/>
    <mergeCell ref="B2:L2"/>
    <mergeCell ref="B4:L4"/>
    <mergeCell ref="B5:L5"/>
    <mergeCell ref="B6:L6"/>
    <mergeCell ref="B7:B8"/>
    <mergeCell ref="C7:E7"/>
    <mergeCell ref="F7:F8"/>
    <mergeCell ref="G7:I7"/>
    <mergeCell ref="J7:J8"/>
    <mergeCell ref="K7:K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  <ignoredErrors>
    <ignoredError sqref="F52 F38 F29 J29 J52" formula="1"/>
    <ignoredError sqref="C44:E44 C17:E17 G38:I38 G17:I17" formulaRange="1"/>
    <ignoredError sqref="F44 C38:E38 J3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5567-A4AC-471B-8B89-BEC506BA73EE}">
  <sheetPr>
    <pageSetUpPr fitToPage="1"/>
  </sheetPr>
  <dimension ref="A1:AK212"/>
  <sheetViews>
    <sheetView showGridLines="0" tabSelected="1" zoomScaleNormal="100" workbookViewId="0">
      <pane xSplit="2" ySplit="7" topLeftCell="C8" activePane="bottomRight" state="frozen"/>
      <selection activeCell="E79" sqref="E79"/>
      <selection pane="topRight" activeCell="E79" sqref="E79"/>
      <selection pane="bottomLeft" activeCell="E79" sqref="E79"/>
      <selection pane="bottomRight" activeCell="F21" sqref="F21"/>
    </sheetView>
  </sheetViews>
  <sheetFormatPr baseColWidth="10" defaultColWidth="11.42578125" defaultRowHeight="12.75"/>
  <cols>
    <col min="1" max="1" width="1.28515625" style="162" customWidth="1"/>
    <col min="2" max="2" width="76.28515625" style="162" customWidth="1"/>
    <col min="3" max="5" width="10.7109375" style="162" customWidth="1"/>
    <col min="6" max="6" width="14.5703125" style="162" customWidth="1"/>
    <col min="7" max="9" width="10.7109375" style="162" customWidth="1"/>
    <col min="10" max="10" width="16.140625" style="162" customWidth="1"/>
    <col min="11" max="11" width="14.5703125" style="162" customWidth="1"/>
    <col min="12" max="12" width="15" style="162" customWidth="1"/>
    <col min="13" max="16384" width="11.42578125" style="162"/>
  </cols>
  <sheetData>
    <row r="1" spans="1:37" ht="15.75">
      <c r="A1" s="162" t="s">
        <v>0</v>
      </c>
      <c r="B1" s="163" t="s">
        <v>1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</row>
    <row r="2" spans="1:37" ht="15.7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</row>
    <row r="3" spans="1:37" ht="18.75" customHeight="1">
      <c r="B3" s="166" t="s">
        <v>69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</row>
    <row r="4" spans="1:37" ht="18.75" customHeight="1">
      <c r="B4" s="167" t="s">
        <v>146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</row>
    <row r="5" spans="1:37" ht="14.25" customHeight="1">
      <c r="B5" s="167" t="s">
        <v>3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</row>
    <row r="6" spans="1:37" ht="18" customHeight="1">
      <c r="B6" s="156" t="s">
        <v>4</v>
      </c>
      <c r="C6" s="150">
        <v>2026</v>
      </c>
      <c r="D6" s="151"/>
      <c r="E6" s="151"/>
      <c r="F6" s="157" t="s">
        <v>5</v>
      </c>
      <c r="G6" s="150">
        <v>2026</v>
      </c>
      <c r="H6" s="151"/>
      <c r="I6" s="151"/>
      <c r="J6" s="157" t="s">
        <v>6</v>
      </c>
      <c r="K6" s="154" t="s">
        <v>7</v>
      </c>
      <c r="L6" s="157" t="s">
        <v>8</v>
      </c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</row>
    <row r="7" spans="1:37" ht="31.5" customHeight="1" thickBot="1">
      <c r="B7" s="158"/>
      <c r="C7" s="159" t="s">
        <v>9</v>
      </c>
      <c r="D7" s="159" t="s">
        <v>10</v>
      </c>
      <c r="E7" s="159" t="s">
        <v>147</v>
      </c>
      <c r="F7" s="160"/>
      <c r="G7" s="159" t="s">
        <v>9</v>
      </c>
      <c r="H7" s="159" t="s">
        <v>10</v>
      </c>
      <c r="I7" s="159" t="s">
        <v>147</v>
      </c>
      <c r="J7" s="160"/>
      <c r="K7" s="155"/>
      <c r="L7" s="160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</row>
    <row r="8" spans="1:37" ht="18" customHeight="1" thickTop="1">
      <c r="B8" s="70" t="s">
        <v>12</v>
      </c>
      <c r="C8" s="71">
        <f t="shared" ref="C8:J8" si="0">+C9+C19</f>
        <v>20851.8</v>
      </c>
      <c r="D8" s="71">
        <f>+D9+D19</f>
        <v>18320.899999999998</v>
      </c>
      <c r="E8" s="71">
        <f t="shared" si="0"/>
        <v>23132.6</v>
      </c>
      <c r="F8" s="71">
        <f t="shared" si="0"/>
        <v>62305.299999999996</v>
      </c>
      <c r="G8" s="71">
        <f t="shared" si="0"/>
        <v>20220.608767106613</v>
      </c>
      <c r="H8" s="71">
        <f>+H9+H19</f>
        <v>21136.271028415722</v>
      </c>
      <c r="I8" s="71">
        <f t="shared" si="0"/>
        <v>22807.26489333513</v>
      </c>
      <c r="J8" s="72">
        <f t="shared" si="0"/>
        <v>64164.144688857472</v>
      </c>
      <c r="K8" s="72">
        <f t="shared" ref="K8:K30" si="1">+F8-J8</f>
        <v>-1858.8446888574763</v>
      </c>
      <c r="L8" s="73">
        <f t="shared" ref="L8:L16" si="2">+F8/J8*100</f>
        <v>97.102985323234151</v>
      </c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</row>
    <row r="9" spans="1:37" ht="18" customHeight="1">
      <c r="B9" s="74" t="s">
        <v>70</v>
      </c>
      <c r="C9" s="15">
        <f>+C11+C12+C18</f>
        <v>16009.2</v>
      </c>
      <c r="D9" s="15">
        <f>+D11+D12+D18</f>
        <v>14204.699999999999</v>
      </c>
      <c r="E9" s="15">
        <f>+E11+E12+E18</f>
        <v>17712.8</v>
      </c>
      <c r="F9" s="15">
        <f>+F10+F12+F18</f>
        <v>47926.7</v>
      </c>
      <c r="G9" s="15">
        <f>+G11+G12+G18</f>
        <v>15544.74165210872</v>
      </c>
      <c r="H9" s="15">
        <f>+H11+H12+H18</f>
        <v>16233.775829638113</v>
      </c>
      <c r="I9" s="15">
        <f>+I11+I12+I18</f>
        <v>17601.021337733247</v>
      </c>
      <c r="J9" s="75">
        <f>+J11+J12+J18</f>
        <v>49379.538819480083</v>
      </c>
      <c r="K9" s="75">
        <f t="shared" si="1"/>
        <v>-1452.8388194800864</v>
      </c>
      <c r="L9" s="73">
        <f t="shared" si="2"/>
        <v>97.057812093403044</v>
      </c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</row>
    <row r="10" spans="1:37" ht="18" customHeight="1">
      <c r="B10" s="76" t="s">
        <v>29</v>
      </c>
      <c r="C10" s="15">
        <f t="shared" ref="C10:J10" si="3">+C11</f>
        <v>13956.3</v>
      </c>
      <c r="D10" s="15">
        <f t="shared" si="3"/>
        <v>12172.9</v>
      </c>
      <c r="E10" s="15">
        <f t="shared" si="3"/>
        <v>15252.7</v>
      </c>
      <c r="F10" s="19">
        <f t="shared" si="3"/>
        <v>41381.899999999994</v>
      </c>
      <c r="G10" s="15">
        <f t="shared" si="3"/>
        <v>13767.560927043203</v>
      </c>
      <c r="H10" s="15">
        <f t="shared" si="3"/>
        <v>14092.018335990517</v>
      </c>
      <c r="I10" s="15">
        <f t="shared" si="3"/>
        <v>15438.455951338516</v>
      </c>
      <c r="J10" s="73">
        <f t="shared" si="3"/>
        <v>43298.035214372234</v>
      </c>
      <c r="K10" s="73">
        <f t="shared" si="1"/>
        <v>-1916.1352143722397</v>
      </c>
      <c r="L10" s="73">
        <f t="shared" si="2"/>
        <v>95.57454465338833</v>
      </c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</row>
    <row r="11" spans="1:37" ht="18" customHeight="1">
      <c r="B11" s="77" t="s">
        <v>30</v>
      </c>
      <c r="C11" s="78">
        <v>13956.3</v>
      </c>
      <c r="D11" s="78">
        <v>12172.9</v>
      </c>
      <c r="E11" s="78">
        <v>15252.7</v>
      </c>
      <c r="F11" s="79">
        <f>SUM(C11:E11)</f>
        <v>41381.899999999994</v>
      </c>
      <c r="G11" s="78">
        <v>13767.560927043203</v>
      </c>
      <c r="H11" s="78">
        <v>14092.018335990517</v>
      </c>
      <c r="I11" s="78">
        <v>15438.455951338516</v>
      </c>
      <c r="J11" s="80">
        <f>SUM(G11:I11)</f>
        <v>43298.035214372234</v>
      </c>
      <c r="K11" s="80">
        <f t="shared" si="1"/>
        <v>-1916.1352143722397</v>
      </c>
      <c r="L11" s="80">
        <f t="shared" si="2"/>
        <v>95.57454465338833</v>
      </c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1:37" ht="18" customHeight="1">
      <c r="B12" s="28" t="s">
        <v>31</v>
      </c>
      <c r="C12" s="81">
        <f t="shared" ref="C12:J12" si="4">SUM(C13:C17)</f>
        <v>2003.2</v>
      </c>
      <c r="D12" s="81">
        <f>SUM(D13:D17)</f>
        <v>1972.1999999999998</v>
      </c>
      <c r="E12" s="81">
        <f t="shared" si="4"/>
        <v>2399.9999999999995</v>
      </c>
      <c r="F12" s="81">
        <f t="shared" si="4"/>
        <v>6375.4</v>
      </c>
      <c r="G12" s="81">
        <f t="shared" si="4"/>
        <v>1713.2582936083827</v>
      </c>
      <c r="H12" s="81">
        <f>SUM(H13:H17)</f>
        <v>2083.6286716169052</v>
      </c>
      <c r="I12" s="81">
        <f t="shared" si="4"/>
        <v>2121.9553443165532</v>
      </c>
      <c r="J12" s="82">
        <f t="shared" si="4"/>
        <v>5918.842309541842</v>
      </c>
      <c r="K12" s="82">
        <f t="shared" si="1"/>
        <v>456.55769045815759</v>
      </c>
      <c r="L12" s="83">
        <f t="shared" si="2"/>
        <v>107.71363159518772</v>
      </c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</row>
    <row r="13" spans="1:37" ht="18" customHeight="1">
      <c r="B13" s="84" t="s">
        <v>34</v>
      </c>
      <c r="C13" s="78">
        <v>1506.8</v>
      </c>
      <c r="D13" s="78">
        <v>1317.3</v>
      </c>
      <c r="E13" s="78">
        <v>1827.1</v>
      </c>
      <c r="F13" s="79">
        <f t="shared" ref="F13:F18" si="5">SUM(C13:E13)</f>
        <v>4651.2</v>
      </c>
      <c r="G13" s="78">
        <v>1125.083891990382</v>
      </c>
      <c r="H13" s="78">
        <v>1438.5707432482391</v>
      </c>
      <c r="I13" s="78">
        <v>1494.9532426122089</v>
      </c>
      <c r="J13" s="80">
        <f t="shared" ref="J13:J18" si="6">SUM(G13:I13)</f>
        <v>4058.6078778508299</v>
      </c>
      <c r="K13" s="80">
        <f t="shared" si="1"/>
        <v>592.59212214916988</v>
      </c>
      <c r="L13" s="80">
        <f t="shared" si="2"/>
        <v>114.6008715299436</v>
      </c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</row>
    <row r="14" spans="1:37" ht="18" customHeight="1">
      <c r="B14" s="84" t="s">
        <v>36</v>
      </c>
      <c r="C14" s="78">
        <v>132.19999999999999</v>
      </c>
      <c r="D14" s="78">
        <v>296.89999999999998</v>
      </c>
      <c r="E14" s="78">
        <v>121.6</v>
      </c>
      <c r="F14" s="79">
        <f t="shared" si="5"/>
        <v>550.69999999999993</v>
      </c>
      <c r="G14" s="78">
        <v>126.90968260832058</v>
      </c>
      <c r="H14" s="78">
        <v>240.05099058346761</v>
      </c>
      <c r="I14" s="78">
        <v>169.20725751565433</v>
      </c>
      <c r="J14" s="80">
        <f t="shared" si="6"/>
        <v>536.16793070744257</v>
      </c>
      <c r="K14" s="80">
        <f t="shared" si="1"/>
        <v>14.532069292557367</v>
      </c>
      <c r="L14" s="80">
        <f t="shared" si="2"/>
        <v>102.71035779282494</v>
      </c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</row>
    <row r="15" spans="1:37" ht="18" customHeight="1">
      <c r="B15" s="84" t="s">
        <v>71</v>
      </c>
      <c r="C15" s="78">
        <v>181</v>
      </c>
      <c r="D15" s="78">
        <v>197.3</v>
      </c>
      <c r="E15" s="78">
        <v>238.7</v>
      </c>
      <c r="F15" s="79">
        <f t="shared" si="5"/>
        <v>617</v>
      </c>
      <c r="G15" s="78">
        <v>285.42960273937524</v>
      </c>
      <c r="H15" s="78">
        <v>253.95974586068488</v>
      </c>
      <c r="I15" s="78">
        <v>268.25458448870307</v>
      </c>
      <c r="J15" s="80">
        <f t="shared" si="6"/>
        <v>807.64393308876311</v>
      </c>
      <c r="K15" s="80">
        <f t="shared" si="1"/>
        <v>-190.64393308876311</v>
      </c>
      <c r="L15" s="80">
        <f t="shared" si="2"/>
        <v>76.395051670893849</v>
      </c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</row>
    <row r="16" spans="1:37" ht="22.5" customHeight="1">
      <c r="B16" s="84" t="s">
        <v>72</v>
      </c>
      <c r="C16" s="78">
        <v>183.2</v>
      </c>
      <c r="D16" s="78">
        <v>160.69999999999999</v>
      </c>
      <c r="E16" s="78">
        <v>212.6</v>
      </c>
      <c r="F16" s="79">
        <f t="shared" si="5"/>
        <v>556.5</v>
      </c>
      <c r="G16" s="78">
        <v>175.83511627030501</v>
      </c>
      <c r="H16" s="78">
        <v>151.04719192451375</v>
      </c>
      <c r="I16" s="78">
        <v>189.54025969998693</v>
      </c>
      <c r="J16" s="80">
        <f t="shared" si="6"/>
        <v>516.42256789480564</v>
      </c>
      <c r="K16" s="80">
        <f t="shared" si="1"/>
        <v>40.077432105194362</v>
      </c>
      <c r="L16" s="80">
        <f t="shared" si="2"/>
        <v>107.76058882720207</v>
      </c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</row>
    <row r="17" spans="1:37" ht="17.25" customHeight="1">
      <c r="B17" s="84" t="s">
        <v>26</v>
      </c>
      <c r="C17" s="78">
        <v>0</v>
      </c>
      <c r="D17" s="78">
        <v>0</v>
      </c>
      <c r="E17" s="78">
        <v>0</v>
      </c>
      <c r="F17" s="79">
        <f t="shared" si="5"/>
        <v>0</v>
      </c>
      <c r="G17" s="78">
        <v>0</v>
      </c>
      <c r="H17" s="78">
        <v>0</v>
      </c>
      <c r="I17" s="78">
        <v>0</v>
      </c>
      <c r="J17" s="80">
        <f t="shared" si="6"/>
        <v>0</v>
      </c>
      <c r="K17" s="80">
        <f t="shared" si="1"/>
        <v>0</v>
      </c>
      <c r="L17" s="85">
        <v>0</v>
      </c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</row>
    <row r="18" spans="1:37" ht="17.25" customHeight="1">
      <c r="B18" s="86" t="s">
        <v>44</v>
      </c>
      <c r="C18" s="81">
        <v>49.7</v>
      </c>
      <c r="D18" s="81">
        <v>59.6</v>
      </c>
      <c r="E18" s="81">
        <v>60.1</v>
      </c>
      <c r="F18" s="87">
        <f t="shared" si="5"/>
        <v>169.4</v>
      </c>
      <c r="G18" s="81">
        <v>63.922431457133996</v>
      </c>
      <c r="H18" s="81">
        <v>58.128822030690436</v>
      </c>
      <c r="I18" s="81">
        <v>40.610042078181962</v>
      </c>
      <c r="J18" s="83">
        <f t="shared" si="6"/>
        <v>162.6612955660064</v>
      </c>
      <c r="K18" s="83">
        <f t="shared" si="1"/>
        <v>6.738704433993604</v>
      </c>
      <c r="L18" s="83">
        <f t="shared" ref="L18:L24" si="7">+F18/J18*100</f>
        <v>104.14278295924373</v>
      </c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</row>
    <row r="19" spans="1:37" ht="18" customHeight="1">
      <c r="B19" s="168" t="s">
        <v>73</v>
      </c>
      <c r="C19" s="81">
        <f t="shared" ref="C19:J19" si="8">+C20+C22</f>
        <v>4842.5999999999995</v>
      </c>
      <c r="D19" s="81">
        <f>+D20+D22</f>
        <v>4116.2</v>
      </c>
      <c r="E19" s="81">
        <f t="shared" si="8"/>
        <v>5419.8</v>
      </c>
      <c r="F19" s="81">
        <f t="shared" si="8"/>
        <v>14378.599999999999</v>
      </c>
      <c r="G19" s="81">
        <f t="shared" si="8"/>
        <v>4675.8671149978918</v>
      </c>
      <c r="H19" s="81">
        <f>+H20+H22</f>
        <v>4902.4951987776103</v>
      </c>
      <c r="I19" s="81">
        <f t="shared" si="8"/>
        <v>5206.2435556018836</v>
      </c>
      <c r="J19" s="82">
        <f t="shared" si="8"/>
        <v>14784.605869377385</v>
      </c>
      <c r="K19" s="82">
        <f t="shared" si="1"/>
        <v>-406.00586937738626</v>
      </c>
      <c r="L19" s="83">
        <f t="shared" si="7"/>
        <v>97.253860718611875</v>
      </c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</row>
    <row r="20" spans="1:37" ht="18" customHeight="1">
      <c r="B20" s="76" t="s">
        <v>74</v>
      </c>
      <c r="C20" s="81">
        <f t="shared" ref="C20:J20" si="9">+C21</f>
        <v>4837.3999999999996</v>
      </c>
      <c r="D20" s="81">
        <f t="shared" si="9"/>
        <v>4112.8999999999996</v>
      </c>
      <c r="E20" s="81">
        <f t="shared" si="9"/>
        <v>5414.8</v>
      </c>
      <c r="F20" s="81">
        <f t="shared" si="9"/>
        <v>14365.099999999999</v>
      </c>
      <c r="G20" s="81">
        <f t="shared" si="9"/>
        <v>4672.1384200952716</v>
      </c>
      <c r="H20" s="81">
        <f t="shared" si="9"/>
        <v>4899.785409694904</v>
      </c>
      <c r="I20" s="81">
        <f t="shared" si="9"/>
        <v>5203.0157566916905</v>
      </c>
      <c r="J20" s="82">
        <f t="shared" si="9"/>
        <v>14774.939586481865</v>
      </c>
      <c r="K20" s="82">
        <f t="shared" si="1"/>
        <v>-409.83958648186672</v>
      </c>
      <c r="L20" s="83">
        <f t="shared" si="7"/>
        <v>97.226116668139582</v>
      </c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</row>
    <row r="21" spans="1:37" ht="18" customHeight="1">
      <c r="B21" s="34" t="s">
        <v>75</v>
      </c>
      <c r="C21" s="78">
        <v>4837.3999999999996</v>
      </c>
      <c r="D21" s="78">
        <v>4112.8999999999996</v>
      </c>
      <c r="E21" s="78">
        <v>5414.8</v>
      </c>
      <c r="F21" s="79">
        <f>SUM(C21:E21)</f>
        <v>14365.099999999999</v>
      </c>
      <c r="G21" s="78">
        <v>4672.1384200952716</v>
      </c>
      <c r="H21" s="78">
        <v>4899.785409694904</v>
      </c>
      <c r="I21" s="78">
        <v>5203.0157566916905</v>
      </c>
      <c r="J21" s="80">
        <f>SUM(G21:I21)</f>
        <v>14774.939586481865</v>
      </c>
      <c r="K21" s="80">
        <f t="shared" si="1"/>
        <v>-409.83958648186672</v>
      </c>
      <c r="L21" s="80">
        <f t="shared" si="7"/>
        <v>97.226116668139582</v>
      </c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</row>
    <row r="22" spans="1:37" ht="18" customHeight="1">
      <c r="B22" s="76" t="s">
        <v>76</v>
      </c>
      <c r="C22" s="15">
        <f t="shared" ref="C22:J22" si="10">+C23+C24</f>
        <v>5.2</v>
      </c>
      <c r="D22" s="15">
        <f>+D23+D24</f>
        <v>3.3</v>
      </c>
      <c r="E22" s="15">
        <f t="shared" si="10"/>
        <v>5</v>
      </c>
      <c r="F22" s="19">
        <f t="shared" si="10"/>
        <v>13.5</v>
      </c>
      <c r="G22" s="15">
        <f t="shared" si="10"/>
        <v>3.728694902620477</v>
      </c>
      <c r="H22" s="15">
        <f>+H23+H24</f>
        <v>2.7097890827058881</v>
      </c>
      <c r="I22" s="15">
        <f t="shared" si="10"/>
        <v>3.2277989101929694</v>
      </c>
      <c r="J22" s="73">
        <f t="shared" si="10"/>
        <v>9.6662828955193341</v>
      </c>
      <c r="K22" s="73">
        <f t="shared" si="1"/>
        <v>3.8337171044806659</v>
      </c>
      <c r="L22" s="83">
        <f t="shared" si="7"/>
        <v>139.66071700899349</v>
      </c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</row>
    <row r="23" spans="1:37" ht="18" customHeight="1">
      <c r="B23" s="34" t="s">
        <v>77</v>
      </c>
      <c r="C23" s="23">
        <v>4.5</v>
      </c>
      <c r="D23" s="23">
        <v>2.4</v>
      </c>
      <c r="E23" s="23">
        <v>3</v>
      </c>
      <c r="F23" s="79">
        <f>SUM(C23:E23)</f>
        <v>9.9</v>
      </c>
      <c r="G23" s="23">
        <v>2.920747354003566</v>
      </c>
      <c r="H23" s="23">
        <v>1.6491000738687742</v>
      </c>
      <c r="I23" s="23">
        <v>1.8013287825046551</v>
      </c>
      <c r="J23" s="80">
        <f>SUM(G23:I23)</f>
        <v>6.371176210376996</v>
      </c>
      <c r="K23" s="80">
        <f t="shared" si="1"/>
        <v>3.5288237896230044</v>
      </c>
      <c r="L23" s="80">
        <f t="shared" si="7"/>
        <v>155.38732053706917</v>
      </c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</row>
    <row r="24" spans="1:37" ht="18" customHeight="1">
      <c r="B24" s="88" t="s">
        <v>26</v>
      </c>
      <c r="C24" s="23">
        <v>0.7</v>
      </c>
      <c r="D24" s="23">
        <v>0.9</v>
      </c>
      <c r="E24" s="23">
        <v>2</v>
      </c>
      <c r="F24" s="79">
        <f>SUM(C24:E24)</f>
        <v>3.6</v>
      </c>
      <c r="G24" s="23">
        <v>0.80794754861691109</v>
      </c>
      <c r="H24" s="23">
        <v>1.0606890088371137</v>
      </c>
      <c r="I24" s="23">
        <v>1.4264701276883143</v>
      </c>
      <c r="J24" s="80">
        <f>SUM(G24:I24)</f>
        <v>3.295106685142339</v>
      </c>
      <c r="K24" s="80">
        <f t="shared" si="1"/>
        <v>0.30489331485766114</v>
      </c>
      <c r="L24" s="80">
        <f t="shared" si="7"/>
        <v>109.25291178681489</v>
      </c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</row>
    <row r="25" spans="1:37" ht="18" customHeight="1">
      <c r="B25" s="70" t="s">
        <v>78</v>
      </c>
      <c r="C25" s="15">
        <v>0</v>
      </c>
      <c r="D25" s="15">
        <v>0</v>
      </c>
      <c r="E25" s="15">
        <v>0</v>
      </c>
      <c r="F25" s="87">
        <f>SUM(C25:E25)</f>
        <v>0</v>
      </c>
      <c r="G25" s="15">
        <v>0</v>
      </c>
      <c r="H25" s="15">
        <v>0</v>
      </c>
      <c r="I25" s="15">
        <v>0</v>
      </c>
      <c r="J25" s="83">
        <f>SUM(G25:I25)</f>
        <v>0</v>
      </c>
      <c r="K25" s="83">
        <f t="shared" si="1"/>
        <v>0</v>
      </c>
      <c r="L25" s="83">
        <v>0</v>
      </c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</row>
    <row r="26" spans="1:37" ht="18" customHeight="1">
      <c r="B26" s="89" t="s">
        <v>79</v>
      </c>
      <c r="C26" s="15">
        <f t="shared" ref="C26:J27" si="11">+C27</f>
        <v>221.5</v>
      </c>
      <c r="D26" s="15">
        <f t="shared" si="11"/>
        <v>114.6</v>
      </c>
      <c r="E26" s="15">
        <f t="shared" si="11"/>
        <v>100</v>
      </c>
      <c r="F26" s="15">
        <f t="shared" si="11"/>
        <v>436.1</v>
      </c>
      <c r="G26" s="15">
        <f t="shared" si="11"/>
        <v>203.70940866446782</v>
      </c>
      <c r="H26" s="15">
        <f t="shared" si="11"/>
        <v>112.02214679931663</v>
      </c>
      <c r="I26" s="15">
        <f t="shared" si="11"/>
        <v>117.42233406095335</v>
      </c>
      <c r="J26" s="75">
        <f t="shared" si="11"/>
        <v>433.15388952473779</v>
      </c>
      <c r="K26" s="75">
        <f t="shared" si="1"/>
        <v>2.9461104752622305</v>
      </c>
      <c r="L26" s="83">
        <f>+F26/J26*100</f>
        <v>100.68015330036508</v>
      </c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</row>
    <row r="27" spans="1:37" ht="18" customHeight="1">
      <c r="B27" s="90" t="s">
        <v>50</v>
      </c>
      <c r="C27" s="15">
        <f t="shared" si="11"/>
        <v>221.5</v>
      </c>
      <c r="D27" s="15">
        <f t="shared" si="11"/>
        <v>114.6</v>
      </c>
      <c r="E27" s="15">
        <f t="shared" si="11"/>
        <v>100</v>
      </c>
      <c r="F27" s="19">
        <f t="shared" si="11"/>
        <v>436.1</v>
      </c>
      <c r="G27" s="15">
        <f t="shared" si="11"/>
        <v>203.70940866446782</v>
      </c>
      <c r="H27" s="15">
        <f t="shared" si="11"/>
        <v>112.02214679931663</v>
      </c>
      <c r="I27" s="15">
        <f t="shared" si="11"/>
        <v>117.42233406095335</v>
      </c>
      <c r="J27" s="73">
        <f t="shared" si="11"/>
        <v>433.15388952473779</v>
      </c>
      <c r="K27" s="73">
        <f t="shared" si="1"/>
        <v>2.9461104752622305</v>
      </c>
      <c r="L27" s="83">
        <f>+F27/J27*100</f>
        <v>100.68015330036508</v>
      </c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</row>
    <row r="28" spans="1:37" ht="18" customHeight="1">
      <c r="B28" s="91" t="s">
        <v>52</v>
      </c>
      <c r="C28" s="23">
        <v>221.5</v>
      </c>
      <c r="D28" s="23">
        <v>114.6</v>
      </c>
      <c r="E28" s="23">
        <v>100</v>
      </c>
      <c r="F28" s="79">
        <f>SUM(C28:E28)</f>
        <v>436.1</v>
      </c>
      <c r="G28" s="23">
        <v>203.70940866446782</v>
      </c>
      <c r="H28" s="23">
        <v>112.02214679931663</v>
      </c>
      <c r="I28" s="23">
        <v>117.42233406095335</v>
      </c>
      <c r="J28" s="80">
        <f>SUM(G28:I28)</f>
        <v>433.15388952473779</v>
      </c>
      <c r="K28" s="80">
        <f t="shared" si="1"/>
        <v>2.9461104752622305</v>
      </c>
      <c r="L28" s="80">
        <f>+F28/J28*100</f>
        <v>100.68015330036508</v>
      </c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</row>
    <row r="29" spans="1:37" ht="18" customHeight="1">
      <c r="B29" s="168" t="s">
        <v>80</v>
      </c>
      <c r="C29" s="15">
        <v>125.3</v>
      </c>
      <c r="D29" s="15">
        <v>0.8</v>
      </c>
      <c r="E29" s="15">
        <v>2.9</v>
      </c>
      <c r="F29" s="79">
        <f>SUM(C29:E29)</f>
        <v>129</v>
      </c>
      <c r="G29" s="15">
        <v>277.02882954223742</v>
      </c>
      <c r="H29" s="15">
        <v>0</v>
      </c>
      <c r="I29" s="15">
        <v>0</v>
      </c>
      <c r="J29" s="83">
        <f>SUM(G29:I29)</f>
        <v>277.02882954223742</v>
      </c>
      <c r="K29" s="83">
        <f t="shared" si="1"/>
        <v>-148.02882954223742</v>
      </c>
      <c r="L29" s="83">
        <f>+F29/J29*100</f>
        <v>46.565550673249298</v>
      </c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</row>
    <row r="30" spans="1:37" ht="20.25" customHeight="1" thickBot="1">
      <c r="B30" s="50" t="s">
        <v>81</v>
      </c>
      <c r="C30" s="51">
        <f t="shared" ref="C30:J30" si="12">+C8+C25+C26+C29</f>
        <v>21198.6</v>
      </c>
      <c r="D30" s="51">
        <f>+D8+D25+D26+D29</f>
        <v>18436.299999999996</v>
      </c>
      <c r="E30" s="51">
        <f t="shared" si="12"/>
        <v>23235.5</v>
      </c>
      <c r="F30" s="51">
        <f t="shared" si="12"/>
        <v>62870.399999999994</v>
      </c>
      <c r="G30" s="51">
        <f t="shared" si="12"/>
        <v>20701.347005313317</v>
      </c>
      <c r="H30" s="51">
        <f>+H8+H25+H26+H29</f>
        <v>21248.29317521504</v>
      </c>
      <c r="I30" s="51">
        <f t="shared" si="12"/>
        <v>22924.687227396083</v>
      </c>
      <c r="J30" s="92">
        <f t="shared" si="12"/>
        <v>64874.327407924444</v>
      </c>
      <c r="K30" s="92">
        <f t="shared" si="1"/>
        <v>-2003.9274079244497</v>
      </c>
      <c r="L30" s="93">
        <f>+F30/J30*100</f>
        <v>96.911062529675391</v>
      </c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</row>
    <row r="31" spans="1:37" ht="18" customHeight="1" thickTop="1">
      <c r="A31" s="169"/>
      <c r="B31" s="161" t="s">
        <v>148</v>
      </c>
      <c r="C31" s="53"/>
      <c r="D31" s="53"/>
      <c r="E31" s="53"/>
      <c r="F31" s="53"/>
      <c r="G31" s="53"/>
      <c r="H31" s="53"/>
      <c r="I31" s="53"/>
      <c r="J31" s="94"/>
      <c r="K31" s="53"/>
      <c r="L31" s="53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</row>
    <row r="32" spans="1:37">
      <c r="B32" s="170" t="s">
        <v>65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</row>
    <row r="33" spans="2:37" ht="18" customHeight="1">
      <c r="B33" s="172" t="s">
        <v>82</v>
      </c>
      <c r="C33" s="171"/>
      <c r="D33" s="171"/>
      <c r="E33" s="171"/>
      <c r="F33" s="171"/>
      <c r="G33" s="171"/>
      <c r="H33" s="171"/>
      <c r="I33" s="171"/>
      <c r="J33" s="171"/>
      <c r="K33" s="173"/>
      <c r="L33" s="171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</row>
    <row r="34" spans="2:37" ht="12" customHeight="1">
      <c r="B34" s="172" t="s">
        <v>83</v>
      </c>
      <c r="C34" s="174"/>
      <c r="D34" s="174"/>
      <c r="E34" s="174"/>
      <c r="F34" s="174"/>
      <c r="G34" s="171"/>
      <c r="H34" s="171"/>
      <c r="I34" s="171"/>
      <c r="J34" s="174"/>
      <c r="K34" s="174"/>
      <c r="L34" s="17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</row>
    <row r="35" spans="2:37" ht="15.75" customHeight="1">
      <c r="B35" s="175" t="s">
        <v>68</v>
      </c>
      <c r="C35" s="174"/>
      <c r="D35" s="174"/>
      <c r="E35" s="174"/>
      <c r="F35" s="174"/>
      <c r="G35" s="62"/>
      <c r="H35" s="62"/>
      <c r="I35" s="62"/>
      <c r="J35" s="171"/>
      <c r="K35" s="171"/>
      <c r="L35" s="17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</row>
    <row r="36" spans="2:37">
      <c r="B36" s="174"/>
      <c r="C36" s="174"/>
      <c r="D36" s="174"/>
      <c r="E36" s="174"/>
      <c r="F36" s="174"/>
      <c r="G36" s="62"/>
      <c r="H36" s="62"/>
      <c r="I36" s="62"/>
      <c r="J36" s="174"/>
      <c r="K36" s="174"/>
      <c r="L36" s="17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</row>
    <row r="37" spans="2:37">
      <c r="B37" s="174"/>
      <c r="C37" s="95"/>
      <c r="D37" s="95"/>
      <c r="E37" s="95"/>
      <c r="F37" s="95"/>
      <c r="G37" s="174"/>
      <c r="H37" s="174"/>
      <c r="I37" s="174"/>
      <c r="J37" s="174"/>
      <c r="K37" s="174"/>
      <c r="L37" s="17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</row>
    <row r="38" spans="2:37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</row>
    <row r="39" spans="2:37">
      <c r="B39" s="176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</row>
    <row r="40" spans="2:37">
      <c r="B40" s="176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</row>
    <row r="41" spans="2:37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</row>
    <row r="42" spans="2:37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</row>
    <row r="43" spans="2:37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</row>
    <row r="44" spans="2:37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</row>
    <row r="45" spans="2:37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</row>
    <row r="46" spans="2:37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</row>
    <row r="47" spans="2:37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</row>
    <row r="48" spans="2:37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</row>
    <row r="49" spans="2:37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</row>
    <row r="50" spans="2:37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</row>
    <row r="51" spans="2:37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</row>
    <row r="52" spans="2:37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</row>
    <row r="53" spans="2:37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</row>
    <row r="54" spans="2:37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</row>
    <row r="55" spans="2:37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</row>
    <row r="56" spans="2:37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</row>
    <row r="57" spans="2:37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</row>
    <row r="58" spans="2:37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</row>
    <row r="59" spans="2:37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</row>
    <row r="60" spans="2:37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</row>
    <row r="61" spans="2:37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</row>
    <row r="62" spans="2:37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</row>
    <row r="63" spans="2:37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</row>
    <row r="64" spans="2:37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</row>
    <row r="65" spans="2:37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</row>
    <row r="66" spans="2:37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</row>
    <row r="67" spans="2:37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</row>
    <row r="68" spans="2:37"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</row>
    <row r="69" spans="2:37"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</row>
    <row r="70" spans="2:37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</row>
    <row r="71" spans="2:37"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</row>
    <row r="72" spans="2:37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</row>
    <row r="73" spans="2:37"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</row>
    <row r="74" spans="2:37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</row>
    <row r="75" spans="2:37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</row>
    <row r="76" spans="2:37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</row>
    <row r="77" spans="2:37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</row>
    <row r="78" spans="2:37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</row>
    <row r="79" spans="2:37"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</row>
    <row r="80" spans="2:37"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</row>
    <row r="81" spans="2:37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</row>
    <row r="82" spans="2:37"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</row>
    <row r="83" spans="2:37"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</row>
    <row r="84" spans="2:37"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</row>
    <row r="85" spans="2:37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</row>
    <row r="86" spans="2:37"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</row>
    <row r="87" spans="2:37"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</row>
    <row r="88" spans="2:37"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</row>
    <row r="89" spans="2:37"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</row>
    <row r="90" spans="2:37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</row>
    <row r="91" spans="2:37"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</row>
    <row r="92" spans="2:37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</row>
    <row r="93" spans="2:37"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</row>
    <row r="94" spans="2:37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</row>
    <row r="95" spans="2:37"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</row>
    <row r="96" spans="2:37"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</row>
    <row r="97" spans="2:37"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</row>
    <row r="98" spans="2:37"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</row>
    <row r="99" spans="2:37"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</row>
    <row r="100" spans="2:37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</row>
    <row r="101" spans="2:37"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</row>
    <row r="102" spans="2:37"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</row>
    <row r="103" spans="2:37"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</row>
    <row r="104" spans="2:37"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</row>
    <row r="105" spans="2:37"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</row>
    <row r="106" spans="2:37"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</row>
    <row r="107" spans="2:37"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</row>
    <row r="108" spans="2:37"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</row>
    <row r="109" spans="2:37"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</row>
    <row r="110" spans="2:37"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</row>
    <row r="111" spans="2:37"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</row>
    <row r="112" spans="2:37"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</row>
    <row r="113" spans="2:37"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/>
      <c r="AK113" s="164"/>
    </row>
    <row r="114" spans="2:37"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</row>
    <row r="115" spans="2:37"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</row>
    <row r="116" spans="2:37"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</row>
    <row r="117" spans="2:37"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</row>
    <row r="118" spans="2:37"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</row>
    <row r="119" spans="2:37"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4"/>
      <c r="AK119" s="164"/>
    </row>
    <row r="120" spans="2:37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  <c r="AG120" s="164"/>
      <c r="AH120" s="164"/>
      <c r="AI120" s="164"/>
      <c r="AJ120" s="164"/>
      <c r="AK120" s="164"/>
    </row>
    <row r="121" spans="2:37"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</row>
    <row r="122" spans="2:37"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</row>
    <row r="123" spans="2:37"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164"/>
      <c r="AI123" s="164"/>
      <c r="AJ123" s="164"/>
      <c r="AK123" s="164"/>
    </row>
    <row r="124" spans="2:37"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  <c r="AG124" s="164"/>
      <c r="AH124" s="164"/>
      <c r="AI124" s="164"/>
      <c r="AJ124" s="164"/>
      <c r="AK124" s="164"/>
    </row>
    <row r="125" spans="2:37"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</row>
    <row r="126" spans="2:37"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</row>
    <row r="127" spans="2:37"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</row>
    <row r="128" spans="2:37"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</row>
    <row r="129" spans="2:37"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</row>
    <row r="130" spans="2:37"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</row>
    <row r="131" spans="2:37"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</row>
    <row r="132" spans="2:37"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</row>
    <row r="133" spans="2:37"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</row>
    <row r="134" spans="2:37"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</row>
    <row r="135" spans="2:37"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</row>
    <row r="136" spans="2:37"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</row>
    <row r="137" spans="2:37"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</row>
    <row r="138" spans="2:37"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</row>
    <row r="139" spans="2:37"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</row>
    <row r="140" spans="2:37"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</row>
    <row r="141" spans="2:37"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  <c r="AG141" s="164"/>
      <c r="AH141" s="164"/>
      <c r="AI141" s="164"/>
      <c r="AJ141" s="164"/>
      <c r="AK141" s="164"/>
    </row>
    <row r="142" spans="2:37"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4"/>
      <c r="AJ142" s="164"/>
      <c r="AK142" s="164"/>
    </row>
    <row r="143" spans="2:37"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4"/>
      <c r="AJ143" s="164"/>
      <c r="AK143" s="164"/>
    </row>
    <row r="144" spans="2:37"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  <c r="AG144" s="164"/>
      <c r="AH144" s="164"/>
      <c r="AI144" s="164"/>
      <c r="AJ144" s="164"/>
      <c r="AK144" s="164"/>
    </row>
    <row r="145" spans="2:37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164"/>
      <c r="AI145" s="164"/>
      <c r="AJ145" s="164"/>
      <c r="AK145" s="164"/>
    </row>
    <row r="146" spans="2:37"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  <c r="AG146" s="164"/>
      <c r="AH146" s="164"/>
      <c r="AI146" s="164"/>
      <c r="AJ146" s="164"/>
      <c r="AK146" s="164"/>
    </row>
    <row r="147" spans="2:37"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  <c r="AG147" s="164"/>
      <c r="AH147" s="164"/>
      <c r="AI147" s="164"/>
      <c r="AJ147" s="164"/>
      <c r="AK147" s="164"/>
    </row>
    <row r="148" spans="2:37"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64"/>
      <c r="AH148" s="164"/>
      <c r="AI148" s="164"/>
      <c r="AJ148" s="164"/>
      <c r="AK148" s="164"/>
    </row>
    <row r="149" spans="2:37"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  <c r="AG149" s="164"/>
      <c r="AH149" s="164"/>
      <c r="AI149" s="164"/>
      <c r="AJ149" s="164"/>
      <c r="AK149" s="164"/>
    </row>
    <row r="150" spans="2:37"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</row>
    <row r="151" spans="2:37"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</row>
    <row r="152" spans="2:37"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</row>
    <row r="153" spans="2:37"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</row>
    <row r="154" spans="2:37"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</row>
    <row r="155" spans="2:37"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</row>
    <row r="156" spans="2:37"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</row>
    <row r="157" spans="2:37"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</row>
    <row r="158" spans="2:37"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</row>
    <row r="159" spans="2:37"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4"/>
      <c r="AK159" s="164"/>
    </row>
    <row r="160" spans="2:37"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  <c r="AG160" s="164"/>
      <c r="AH160" s="164"/>
      <c r="AI160" s="164"/>
      <c r="AJ160" s="164"/>
      <c r="AK160" s="164"/>
    </row>
    <row r="161" spans="2:37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4"/>
      <c r="AK161" s="164"/>
    </row>
    <row r="162" spans="2:37"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  <c r="AG162" s="164"/>
      <c r="AH162" s="164"/>
      <c r="AI162" s="164"/>
      <c r="AJ162" s="164"/>
      <c r="AK162" s="164"/>
    </row>
    <row r="163" spans="2:37"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</row>
    <row r="164" spans="2:37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  <c r="AG164" s="164"/>
      <c r="AH164" s="164"/>
      <c r="AI164" s="164"/>
      <c r="AJ164" s="164"/>
      <c r="AK164" s="164"/>
    </row>
    <row r="165" spans="2:37"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</row>
    <row r="166" spans="2:37"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  <c r="AG166" s="164"/>
      <c r="AH166" s="164"/>
      <c r="AI166" s="164"/>
      <c r="AJ166" s="164"/>
      <c r="AK166" s="164"/>
    </row>
    <row r="167" spans="2:37"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  <c r="AG167" s="164"/>
      <c r="AH167" s="164"/>
      <c r="AI167" s="164"/>
      <c r="AJ167" s="164"/>
      <c r="AK167" s="164"/>
    </row>
    <row r="168" spans="2:37"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</row>
    <row r="169" spans="2:37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</row>
    <row r="170" spans="2:37"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</row>
    <row r="171" spans="2:37"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</row>
    <row r="172" spans="2:37"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</row>
    <row r="173" spans="2:37"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</row>
    <row r="174" spans="2:37"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</row>
    <row r="175" spans="2:37">
      <c r="B175" s="174"/>
      <c r="C175" s="174"/>
      <c r="D175" s="174"/>
      <c r="E175" s="174"/>
      <c r="F175" s="174"/>
      <c r="G175" s="174"/>
      <c r="H175" s="174"/>
      <c r="I175" s="174"/>
      <c r="J175" s="174"/>
      <c r="K175" s="174"/>
      <c r="L175" s="17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</row>
    <row r="176" spans="2:37"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</row>
    <row r="177" spans="2:37">
      <c r="B177" s="174"/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</row>
    <row r="178" spans="2:37">
      <c r="B178" s="174"/>
      <c r="C178" s="174"/>
      <c r="D178" s="174"/>
      <c r="E178" s="174"/>
      <c r="F178" s="174"/>
      <c r="G178" s="174"/>
      <c r="H178" s="174"/>
      <c r="I178" s="174"/>
      <c r="J178" s="174"/>
      <c r="K178" s="174"/>
      <c r="L178" s="17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</row>
    <row r="179" spans="2:37"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</row>
    <row r="180" spans="2:37"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</row>
    <row r="181" spans="2:37"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164"/>
      <c r="AI181" s="164"/>
      <c r="AJ181" s="164"/>
      <c r="AK181" s="164"/>
    </row>
    <row r="182" spans="2:37"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</row>
    <row r="183" spans="2:37"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</row>
    <row r="184" spans="2:37"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64"/>
      <c r="AI184" s="164"/>
      <c r="AJ184" s="164"/>
      <c r="AK184" s="164"/>
    </row>
    <row r="185" spans="2:37"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64"/>
      <c r="AI185" s="164"/>
      <c r="AJ185" s="164"/>
      <c r="AK185" s="164"/>
    </row>
    <row r="186" spans="2:37"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</row>
    <row r="187" spans="2:37"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</row>
    <row r="188" spans="2:37"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</row>
    <row r="189" spans="2:37"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</row>
    <row r="190" spans="2:37"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</row>
    <row r="191" spans="2:37"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</row>
    <row r="192" spans="2:37"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</row>
    <row r="193" spans="2:37"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</row>
    <row r="194" spans="2:37"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</row>
    <row r="195" spans="2:37"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</row>
    <row r="196" spans="2:37"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</row>
    <row r="197" spans="2:37"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  <c r="AA197" s="164"/>
      <c r="AB197" s="164"/>
      <c r="AC197" s="164"/>
      <c r="AD197" s="164"/>
      <c r="AE197" s="164"/>
      <c r="AF197" s="164"/>
      <c r="AG197" s="164"/>
      <c r="AH197" s="164"/>
      <c r="AI197" s="164"/>
      <c r="AJ197" s="164"/>
      <c r="AK197" s="164"/>
    </row>
    <row r="198" spans="2:37"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</row>
    <row r="199" spans="2:37"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</row>
    <row r="200" spans="2:37"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  <c r="AE200" s="164"/>
      <c r="AF200" s="164"/>
      <c r="AG200" s="164"/>
      <c r="AH200" s="164"/>
      <c r="AI200" s="164"/>
      <c r="AJ200" s="164"/>
      <c r="AK200" s="164"/>
    </row>
    <row r="201" spans="2:37"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  <c r="AA201" s="164"/>
      <c r="AB201" s="164"/>
      <c r="AC201" s="164"/>
      <c r="AD201" s="164"/>
      <c r="AE201" s="164"/>
      <c r="AF201" s="164"/>
      <c r="AG201" s="164"/>
      <c r="AH201" s="164"/>
      <c r="AI201" s="164"/>
      <c r="AJ201" s="164"/>
      <c r="AK201" s="164"/>
    </row>
    <row r="202" spans="2:37"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</row>
    <row r="203" spans="2:37"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</row>
    <row r="204" spans="2:37"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</row>
    <row r="205" spans="2:37"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</row>
    <row r="206" spans="2:37"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</row>
    <row r="207" spans="2:37"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</row>
    <row r="208" spans="2:37"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</row>
    <row r="209" spans="2:37"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</row>
    <row r="210" spans="2:37"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</row>
    <row r="211" spans="2:37"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</row>
    <row r="212" spans="2:37"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</row>
  </sheetData>
  <mergeCells count="11">
    <mergeCell ref="L6:L7"/>
    <mergeCell ref="B1:L1"/>
    <mergeCell ref="B3:L3"/>
    <mergeCell ref="B4:L4"/>
    <mergeCell ref="B5:L5"/>
    <mergeCell ref="B6:B7"/>
    <mergeCell ref="C6:E6"/>
    <mergeCell ref="F6:F7"/>
    <mergeCell ref="G6:I6"/>
    <mergeCell ref="J6:J7"/>
    <mergeCell ref="K6:K7"/>
  </mergeCells>
  <printOptions horizontalCentered="1"/>
  <pageMargins left="0" right="0" top="0.19685039370078741" bottom="0.19685039370078741" header="0" footer="0.19685039370078741"/>
  <pageSetup scale="24" orientation="portrait" r:id="rId1"/>
  <headerFooter alignWithMargins="0"/>
  <ignoredErrors>
    <ignoredError sqref="F22 F9 F12 J22 J12" formula="1"/>
    <ignoredError sqref="C12:E13 G12:I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9B8C-33E5-470F-B2C3-3BB7CC7051A2}">
  <dimension ref="B1:AM311"/>
  <sheetViews>
    <sheetView showGridLines="0" topLeftCell="B1" zoomScaleNormal="100" workbookViewId="0">
      <pane xSplit="1" ySplit="8" topLeftCell="C9" activePane="bottomRight" state="frozen"/>
      <selection activeCell="E79" sqref="E79"/>
      <selection pane="topRight" activeCell="E79" sqref="E79"/>
      <selection pane="bottomLeft" activeCell="E79" sqref="E79"/>
      <selection pane="bottomRight" activeCell="B6" sqref="B6:L6"/>
    </sheetView>
  </sheetViews>
  <sheetFormatPr baseColWidth="10" defaultColWidth="11.42578125" defaultRowHeight="12.75"/>
  <cols>
    <col min="1" max="1" width="3.42578125" style="162" customWidth="1"/>
    <col min="2" max="2" width="92.5703125" style="162" customWidth="1"/>
    <col min="3" max="5" width="10.140625" style="162" customWidth="1"/>
    <col min="6" max="6" width="14" style="177" customWidth="1"/>
    <col min="7" max="9" width="11.7109375" style="162" customWidth="1"/>
    <col min="10" max="10" width="16.28515625" style="162" customWidth="1"/>
    <col min="11" max="11" width="13.28515625" style="162" customWidth="1"/>
    <col min="12" max="12" width="10.140625" style="162" customWidth="1"/>
    <col min="13" max="13" width="11.140625" style="177" customWidth="1"/>
    <col min="14" max="39" width="11.42578125" style="177"/>
    <col min="40" max="16384" width="11.42578125" style="162"/>
  </cols>
  <sheetData>
    <row r="1" spans="2:39">
      <c r="B1" s="162" t="s">
        <v>0</v>
      </c>
    </row>
    <row r="2" spans="2:39" ht="14.25">
      <c r="B2" s="178" t="s">
        <v>151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</row>
    <row r="3" spans="2:39" ht="14.25" customHeight="1">
      <c r="B3" s="180"/>
      <c r="C3" s="180"/>
      <c r="D3" s="180"/>
      <c r="E3" s="180"/>
      <c r="F3" s="181"/>
      <c r="G3" s="180"/>
      <c r="H3" s="180"/>
      <c r="I3" s="180"/>
      <c r="J3" s="180"/>
      <c r="K3" s="180"/>
      <c r="L3" s="180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</row>
    <row r="4" spans="2:39" s="169" customFormat="1" ht="15">
      <c r="B4" s="182" t="s">
        <v>84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</row>
    <row r="5" spans="2:39" s="169" customFormat="1" ht="15">
      <c r="B5" s="167" t="s">
        <v>149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</row>
    <row r="6" spans="2:39" s="169" customFormat="1" ht="18" customHeight="1">
      <c r="B6" s="167" t="s">
        <v>85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</row>
    <row r="7" spans="2:39" s="169" customFormat="1" ht="18" customHeight="1">
      <c r="B7" s="156" t="s">
        <v>4</v>
      </c>
      <c r="C7" s="184">
        <v>2026</v>
      </c>
      <c r="D7" s="185"/>
      <c r="E7" s="185"/>
      <c r="F7" s="157" t="s">
        <v>86</v>
      </c>
      <c r="G7" s="184">
        <v>2026</v>
      </c>
      <c r="H7" s="185"/>
      <c r="I7" s="185"/>
      <c r="J7" s="152" t="s">
        <v>6</v>
      </c>
      <c r="K7" s="154" t="s">
        <v>7</v>
      </c>
      <c r="L7" s="156" t="s">
        <v>87</v>
      </c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</row>
    <row r="8" spans="2:39" ht="44.25" customHeight="1" thickBot="1">
      <c r="B8" s="186"/>
      <c r="C8" s="96" t="s">
        <v>9</v>
      </c>
      <c r="D8" s="96" t="s">
        <v>10</v>
      </c>
      <c r="E8" s="96" t="s">
        <v>147</v>
      </c>
      <c r="F8" s="160"/>
      <c r="G8" s="96" t="s">
        <v>9</v>
      </c>
      <c r="H8" s="96" t="s">
        <v>10</v>
      </c>
      <c r="I8" s="96" t="s">
        <v>147</v>
      </c>
      <c r="J8" s="153"/>
      <c r="K8" s="155"/>
      <c r="L8" s="158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</row>
    <row r="9" spans="2:39" ht="18" customHeight="1" thickTop="1">
      <c r="B9" s="187" t="s">
        <v>11</v>
      </c>
      <c r="C9" s="15">
        <f t="shared" ref="C9:J9" si="0">+C10+C21+C32+C24+C44</f>
        <v>776.3</v>
      </c>
      <c r="D9" s="15">
        <f>+D10+D21+D32+D24+D44</f>
        <v>1533.3000000000002</v>
      </c>
      <c r="E9" s="15">
        <f t="shared" si="0"/>
        <v>1110.0999999999999</v>
      </c>
      <c r="F9" s="15">
        <f t="shared" si="0"/>
        <v>3419.7</v>
      </c>
      <c r="G9" s="15">
        <f t="shared" si="0"/>
        <v>1142.7544030073987</v>
      </c>
      <c r="H9" s="15">
        <f>+H10+H21+H32+H24+H44</f>
        <v>978.65398775515314</v>
      </c>
      <c r="I9" s="15">
        <f t="shared" si="0"/>
        <v>1012.2758505646945</v>
      </c>
      <c r="J9" s="15">
        <f t="shared" si="0"/>
        <v>3133.6842413272461</v>
      </c>
      <c r="K9" s="15">
        <f t="shared" ref="K9:K47" si="1">+F9-J9</f>
        <v>286.01575867275369</v>
      </c>
      <c r="L9" s="15">
        <f t="shared" ref="L9:L17" si="2">+F9/J9*100</f>
        <v>109.12714034492556</v>
      </c>
      <c r="M9" s="97"/>
      <c r="N9" s="188"/>
      <c r="O9" s="188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</row>
    <row r="10" spans="2:39" ht="18" customHeight="1">
      <c r="B10" s="189" t="s">
        <v>12</v>
      </c>
      <c r="C10" s="15">
        <f t="shared" ref="C10:J10" si="3">+C11+C19</f>
        <v>26.799999999999997</v>
      </c>
      <c r="D10" s="15">
        <f>+D11+D19</f>
        <v>64.599999999999994</v>
      </c>
      <c r="E10" s="15">
        <f t="shared" si="3"/>
        <v>59</v>
      </c>
      <c r="F10" s="98">
        <f t="shared" si="3"/>
        <v>150.39999999999998</v>
      </c>
      <c r="G10" s="15">
        <f t="shared" si="3"/>
        <v>225.6112434774374</v>
      </c>
      <c r="H10" s="15">
        <f>+H11+H19</f>
        <v>220.90379684734319</v>
      </c>
      <c r="I10" s="15">
        <f t="shared" si="3"/>
        <v>235.94935488494886</v>
      </c>
      <c r="J10" s="19">
        <f t="shared" si="3"/>
        <v>682.46439520972945</v>
      </c>
      <c r="K10" s="19">
        <f t="shared" si="1"/>
        <v>-532.06439520972947</v>
      </c>
      <c r="L10" s="19">
        <f t="shared" si="2"/>
        <v>22.037779707728234</v>
      </c>
      <c r="M10" s="97"/>
      <c r="N10" s="188"/>
      <c r="O10" s="188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</row>
    <row r="11" spans="2:39" ht="18" customHeight="1">
      <c r="B11" s="189" t="s">
        <v>70</v>
      </c>
      <c r="C11" s="15">
        <f t="shared" ref="C11:J11" si="4">+C12+C15</f>
        <v>11.6</v>
      </c>
      <c r="D11" s="15">
        <f>+D12+D15</f>
        <v>47.4</v>
      </c>
      <c r="E11" s="15">
        <f t="shared" si="4"/>
        <v>38.6</v>
      </c>
      <c r="F11" s="98">
        <f t="shared" si="4"/>
        <v>97.6</v>
      </c>
      <c r="G11" s="15">
        <f t="shared" si="4"/>
        <v>208.75530649045422</v>
      </c>
      <c r="H11" s="15">
        <f>+H12+H15</f>
        <v>205.14488620557114</v>
      </c>
      <c r="I11" s="15">
        <f t="shared" si="4"/>
        <v>217.19809956777195</v>
      </c>
      <c r="J11" s="19">
        <f t="shared" si="4"/>
        <v>631.09829226379736</v>
      </c>
      <c r="K11" s="19">
        <f t="shared" si="1"/>
        <v>-533.49829226379734</v>
      </c>
      <c r="L11" s="19">
        <f t="shared" si="2"/>
        <v>15.465102852663632</v>
      </c>
      <c r="M11" s="97"/>
      <c r="N11" s="188"/>
      <c r="O11" s="188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</row>
    <row r="12" spans="2:39" ht="18" customHeight="1">
      <c r="B12" s="190" t="s">
        <v>31</v>
      </c>
      <c r="C12" s="15">
        <f t="shared" ref="C12:J12" si="5">+C13+C14</f>
        <v>0</v>
      </c>
      <c r="D12" s="15">
        <f>+D13+D14</f>
        <v>26.2</v>
      </c>
      <c r="E12" s="15">
        <f t="shared" si="5"/>
        <v>27.6</v>
      </c>
      <c r="F12" s="99">
        <f t="shared" si="5"/>
        <v>53.8</v>
      </c>
      <c r="G12" s="15">
        <f t="shared" si="5"/>
        <v>194.69101370223422</v>
      </c>
      <c r="H12" s="15">
        <f>+H13+H14</f>
        <v>194.50458941453439</v>
      </c>
      <c r="I12" s="15">
        <f t="shared" si="5"/>
        <v>199.29341866120677</v>
      </c>
      <c r="J12" s="15">
        <f t="shared" si="5"/>
        <v>588.48902177797538</v>
      </c>
      <c r="K12" s="15">
        <f t="shared" si="1"/>
        <v>-534.68902177797543</v>
      </c>
      <c r="L12" s="19">
        <f t="shared" si="2"/>
        <v>9.1420566924862037</v>
      </c>
      <c r="M12" s="97"/>
      <c r="N12" s="188"/>
      <c r="O12" s="188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</row>
    <row r="13" spans="2:39" ht="18" customHeight="1">
      <c r="B13" s="191" t="s">
        <v>88</v>
      </c>
      <c r="C13" s="23">
        <f>+'[41]TESORERIA '!G12</f>
        <v>0</v>
      </c>
      <c r="D13" s="23">
        <f>+'[41]TESORERIA '!H12</f>
        <v>0</v>
      </c>
      <c r="E13" s="23">
        <f>+'[41]TESORERIA '!I12</f>
        <v>0</v>
      </c>
      <c r="F13" s="100">
        <f>SUM(C13:E13)</f>
        <v>0</v>
      </c>
      <c r="G13" s="23">
        <v>124.91382427457924</v>
      </c>
      <c r="H13" s="23">
        <v>125.69474334462646</v>
      </c>
      <c r="I13" s="23">
        <v>127.94543133762315</v>
      </c>
      <c r="J13" s="24">
        <f>SUM(G13:I13)</f>
        <v>378.55399895682888</v>
      </c>
      <c r="K13" s="24">
        <f t="shared" si="1"/>
        <v>-378.55399895682888</v>
      </c>
      <c r="L13" s="101">
        <f t="shared" si="2"/>
        <v>0</v>
      </c>
      <c r="M13" s="97"/>
      <c r="N13" s="188"/>
      <c r="O13" s="188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</row>
    <row r="14" spans="2:39" ht="18" customHeight="1">
      <c r="B14" s="192" t="s">
        <v>89</v>
      </c>
      <c r="C14" s="23">
        <f>+'[41]TESORERIA '!G14</f>
        <v>0</v>
      </c>
      <c r="D14" s="23">
        <f>+'[41]TESORERIA '!H14</f>
        <v>26.2</v>
      </c>
      <c r="E14" s="23">
        <f>+'[41]TESORERIA '!I14</f>
        <v>27.6</v>
      </c>
      <c r="F14" s="100">
        <f>SUM(C14:E14)</f>
        <v>53.8</v>
      </c>
      <c r="G14" s="23">
        <v>69.777189427654989</v>
      </c>
      <c r="H14" s="23">
        <v>68.80984606990792</v>
      </c>
      <c r="I14" s="23">
        <v>71.34798732358361</v>
      </c>
      <c r="J14" s="24">
        <f>SUM(G14:I14)</f>
        <v>209.9350228211465</v>
      </c>
      <c r="K14" s="24">
        <f t="shared" si="1"/>
        <v>-156.13502282114649</v>
      </c>
      <c r="L14" s="24">
        <f t="shared" si="2"/>
        <v>25.626976993655191</v>
      </c>
      <c r="M14" s="97"/>
      <c r="N14" s="188"/>
      <c r="O14" s="188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</row>
    <row r="15" spans="2:39" ht="18" customHeight="1">
      <c r="B15" s="190" t="s">
        <v>90</v>
      </c>
      <c r="C15" s="15">
        <f t="shared" ref="C15:G16" si="6">+C16</f>
        <v>11.6</v>
      </c>
      <c r="D15" s="15">
        <f t="shared" si="6"/>
        <v>21.2</v>
      </c>
      <c r="E15" s="15">
        <f t="shared" si="6"/>
        <v>11</v>
      </c>
      <c r="F15" s="99">
        <f>+F16+F18</f>
        <v>43.8</v>
      </c>
      <c r="G15" s="15">
        <f>+G16</f>
        <v>14.06429278822001</v>
      </c>
      <c r="H15" s="15">
        <f>+H16</f>
        <v>10.640296791036752</v>
      </c>
      <c r="I15" s="15">
        <f>+I16</f>
        <v>17.904680906565169</v>
      </c>
      <c r="J15" s="15">
        <f>SUM(G15:I15)</f>
        <v>42.609270485821931</v>
      </c>
      <c r="K15" s="15">
        <f t="shared" si="1"/>
        <v>1.1907295141780665</v>
      </c>
      <c r="L15" s="19">
        <f t="shared" si="2"/>
        <v>102.79453156696094</v>
      </c>
      <c r="M15" s="97"/>
      <c r="N15" s="188"/>
      <c r="O15" s="188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</row>
    <row r="16" spans="2:39" ht="18" customHeight="1">
      <c r="B16" s="193" t="s">
        <v>91</v>
      </c>
      <c r="C16" s="15">
        <f>+C17</f>
        <v>11.6</v>
      </c>
      <c r="D16" s="15">
        <f t="shared" si="6"/>
        <v>21.2</v>
      </c>
      <c r="E16" s="15">
        <f t="shared" si="6"/>
        <v>11</v>
      </c>
      <c r="F16" s="15">
        <f>+F17</f>
        <v>43.8</v>
      </c>
      <c r="G16" s="15">
        <f t="shared" si="6"/>
        <v>14.06429278822001</v>
      </c>
      <c r="H16" s="15">
        <f>+H17</f>
        <v>10.640296791036752</v>
      </c>
      <c r="I16" s="15">
        <f>+I17</f>
        <v>17.904680906565169</v>
      </c>
      <c r="J16" s="15">
        <f>+J17</f>
        <v>42.609270485821931</v>
      </c>
      <c r="K16" s="15">
        <f t="shared" si="1"/>
        <v>1.1907295141780665</v>
      </c>
      <c r="L16" s="19">
        <f t="shared" si="2"/>
        <v>102.79453156696094</v>
      </c>
      <c r="M16" s="97"/>
      <c r="N16" s="188"/>
      <c r="O16" s="188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</row>
    <row r="17" spans="2:38" ht="18" customHeight="1">
      <c r="B17" s="194" t="s">
        <v>92</v>
      </c>
      <c r="C17" s="23">
        <v>11.6</v>
      </c>
      <c r="D17" s="23">
        <v>21.2</v>
      </c>
      <c r="E17" s="23">
        <v>11</v>
      </c>
      <c r="F17" s="100">
        <f>SUM(C17:E17)</f>
        <v>43.8</v>
      </c>
      <c r="G17" s="23">
        <v>14.06429278822001</v>
      </c>
      <c r="H17" s="23">
        <v>10.640296791036752</v>
      </c>
      <c r="I17" s="23">
        <v>17.904680906565169</v>
      </c>
      <c r="J17" s="24">
        <f>SUM(G17:I17)</f>
        <v>42.609270485821931</v>
      </c>
      <c r="K17" s="24">
        <f t="shared" si="1"/>
        <v>1.1907295141780665</v>
      </c>
      <c r="L17" s="24">
        <f t="shared" si="2"/>
        <v>102.79453156696094</v>
      </c>
      <c r="M17" s="97"/>
      <c r="N17" s="188"/>
      <c r="O17" s="188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</row>
    <row r="18" spans="2:38" ht="18" customHeight="1">
      <c r="B18" s="195" t="s">
        <v>26</v>
      </c>
      <c r="C18" s="23">
        <v>0</v>
      </c>
      <c r="D18" s="23">
        <v>0</v>
      </c>
      <c r="E18" s="23">
        <v>0</v>
      </c>
      <c r="F18" s="100">
        <f>SUM(C18:E18)</f>
        <v>0</v>
      </c>
      <c r="G18" s="23">
        <v>0</v>
      </c>
      <c r="H18" s="23">
        <v>0</v>
      </c>
      <c r="I18" s="23">
        <v>0</v>
      </c>
      <c r="J18" s="24">
        <f>SUM(G18:I18)</f>
        <v>0</v>
      </c>
      <c r="K18" s="101">
        <f t="shared" si="1"/>
        <v>0</v>
      </c>
      <c r="L18" s="102">
        <v>0</v>
      </c>
      <c r="M18" s="97"/>
      <c r="N18" s="188"/>
      <c r="O18" s="188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</row>
    <row r="19" spans="2:38" ht="18" customHeight="1">
      <c r="B19" s="190" t="s">
        <v>73</v>
      </c>
      <c r="C19" s="15">
        <f t="shared" ref="C19:J19" si="7">+C20</f>
        <v>15.2</v>
      </c>
      <c r="D19" s="15">
        <f t="shared" si="7"/>
        <v>17.2</v>
      </c>
      <c r="E19" s="15">
        <f t="shared" si="7"/>
        <v>20.399999999999999</v>
      </c>
      <c r="F19" s="98">
        <f t="shared" si="7"/>
        <v>52.8</v>
      </c>
      <c r="G19" s="15">
        <f t="shared" si="7"/>
        <v>16.855936986983178</v>
      </c>
      <c r="H19" s="15">
        <f t="shared" si="7"/>
        <v>15.758910641772053</v>
      </c>
      <c r="I19" s="15">
        <f t="shared" si="7"/>
        <v>18.751255317176909</v>
      </c>
      <c r="J19" s="19">
        <f t="shared" si="7"/>
        <v>51.366102945932141</v>
      </c>
      <c r="K19" s="19">
        <f t="shared" si="1"/>
        <v>1.4338970540678559</v>
      </c>
      <c r="L19" s="19">
        <f>+F19/J19*100</f>
        <v>102.79152392693129</v>
      </c>
      <c r="M19" s="97"/>
      <c r="N19" s="188"/>
      <c r="O19" s="188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</row>
    <row r="20" spans="2:38" ht="18" customHeight="1">
      <c r="B20" s="195" t="s">
        <v>93</v>
      </c>
      <c r="C20" s="23">
        <v>15.2</v>
      </c>
      <c r="D20" s="23">
        <v>17.2</v>
      </c>
      <c r="E20" s="23">
        <v>20.399999999999999</v>
      </c>
      <c r="F20" s="100">
        <f>SUM(C20:E20)</f>
        <v>52.8</v>
      </c>
      <c r="G20" s="23">
        <v>16.855936986983178</v>
      </c>
      <c r="H20" s="23">
        <v>15.758910641772053</v>
      </c>
      <c r="I20" s="23">
        <v>18.751255317176909</v>
      </c>
      <c r="J20" s="24">
        <f>SUM(G20:I20)</f>
        <v>51.366102945932141</v>
      </c>
      <c r="K20" s="24">
        <f t="shared" si="1"/>
        <v>1.4338970540678559</v>
      </c>
      <c r="L20" s="24">
        <f>+F20/J20*100</f>
        <v>102.79152392693129</v>
      </c>
      <c r="M20" s="97"/>
      <c r="N20" s="188"/>
      <c r="O20" s="188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</row>
    <row r="21" spans="2:38" ht="18" customHeight="1">
      <c r="B21" s="103" t="s">
        <v>94</v>
      </c>
      <c r="C21" s="15">
        <f>+'[41]TESORERIA '!G21</f>
        <v>539.6</v>
      </c>
      <c r="D21" s="15">
        <f>+'[41]TESORERIA '!H21</f>
        <v>817.5</v>
      </c>
      <c r="E21" s="15">
        <f>+'[41]TESORERIA '!I21</f>
        <v>504.5</v>
      </c>
      <c r="F21" s="98">
        <f>SUM(C21:E21)</f>
        <v>1861.6</v>
      </c>
      <c r="G21" s="15">
        <f>+G22+G23</f>
        <v>398.76507015226611</v>
      </c>
      <c r="H21" s="15">
        <f>+H22+H23</f>
        <v>439.3428687188009</v>
      </c>
      <c r="I21" s="15">
        <f>+I22+I23</f>
        <v>484.48340666800954</v>
      </c>
      <c r="J21" s="19">
        <f>SUM(G21:I21)</f>
        <v>1322.5913455390767</v>
      </c>
      <c r="K21" s="19">
        <f t="shared" si="1"/>
        <v>539.00865446092325</v>
      </c>
      <c r="L21" s="19">
        <f>+F21/J21*100</f>
        <v>140.75398317695993</v>
      </c>
      <c r="M21" s="97"/>
      <c r="N21" s="188"/>
      <c r="O21" s="188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</row>
    <row r="22" spans="2:38" ht="18" customHeight="1">
      <c r="B22" s="104" t="s">
        <v>95</v>
      </c>
      <c r="C22" s="23">
        <v>504.1</v>
      </c>
      <c r="D22" s="23">
        <v>782</v>
      </c>
      <c r="E22" s="23">
        <v>468.8</v>
      </c>
      <c r="F22" s="100">
        <f>SUM(C22:E22)</f>
        <v>1754.8999999999999</v>
      </c>
      <c r="G22" s="23">
        <v>361.4574519908661</v>
      </c>
      <c r="H22" s="23">
        <v>398.06834470880091</v>
      </c>
      <c r="I22" s="23">
        <v>450.39777724780953</v>
      </c>
      <c r="J22" s="19">
        <f>+G22+I22+H22</f>
        <v>1209.9235739474766</v>
      </c>
      <c r="K22" s="19">
        <f>+F22-J22</f>
        <v>544.97642605252327</v>
      </c>
      <c r="L22" s="19">
        <f>+F22/J22*100</f>
        <v>145.04221901177544</v>
      </c>
      <c r="M22" s="97"/>
      <c r="N22" s="188"/>
      <c r="O22" s="188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</row>
    <row r="23" spans="2:38" ht="18" customHeight="1">
      <c r="B23" s="104" t="s">
        <v>96</v>
      </c>
      <c r="C23" s="23">
        <v>35.5</v>
      </c>
      <c r="D23" s="23">
        <v>35.5</v>
      </c>
      <c r="E23" s="23">
        <v>35.700000000000003</v>
      </c>
      <c r="F23" s="100">
        <f>SUM(C23:E23)</f>
        <v>106.7</v>
      </c>
      <c r="G23" s="23">
        <v>37.307618161400001</v>
      </c>
      <c r="H23" s="23">
        <v>41.27452401</v>
      </c>
      <c r="I23" s="23">
        <v>34.085629420200007</v>
      </c>
      <c r="J23" s="19">
        <f>+G23+I23+H23</f>
        <v>112.6677715916</v>
      </c>
      <c r="K23" s="19">
        <f>+F23-J23</f>
        <v>-5.9677715915999983</v>
      </c>
      <c r="L23" s="19">
        <f>+F23/J23*100</f>
        <v>94.703213254956282</v>
      </c>
      <c r="M23" s="97"/>
      <c r="N23" s="188"/>
      <c r="O23" s="188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</row>
    <row r="24" spans="2:38" ht="18" customHeight="1">
      <c r="B24" s="196" t="s">
        <v>97</v>
      </c>
      <c r="C24" s="15">
        <f t="shared" ref="C24:I24" si="8">+C25</f>
        <v>0</v>
      </c>
      <c r="D24" s="15">
        <f t="shared" si="8"/>
        <v>0</v>
      </c>
      <c r="E24" s="15">
        <f t="shared" si="8"/>
        <v>5</v>
      </c>
      <c r="F24" s="99">
        <f t="shared" si="8"/>
        <v>5</v>
      </c>
      <c r="G24" s="15">
        <f t="shared" si="8"/>
        <v>0</v>
      </c>
      <c r="H24" s="15">
        <f t="shared" si="8"/>
        <v>0</v>
      </c>
      <c r="I24" s="15">
        <f t="shared" si="8"/>
        <v>0</v>
      </c>
      <c r="J24" s="15">
        <f>SUM(G24:I24)</f>
        <v>0</v>
      </c>
      <c r="K24" s="105">
        <f t="shared" si="1"/>
        <v>5</v>
      </c>
      <c r="L24" s="106">
        <v>0</v>
      </c>
      <c r="M24" s="97"/>
      <c r="N24" s="188"/>
      <c r="O24" s="188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</row>
    <row r="25" spans="2:38" ht="18" customHeight="1">
      <c r="B25" s="107" t="s">
        <v>98</v>
      </c>
      <c r="C25" s="15">
        <f t="shared" ref="C25:I25" si="9">SUM(C26:C31)</f>
        <v>0</v>
      </c>
      <c r="D25" s="15">
        <f>SUM(D26:D31)</f>
        <v>0</v>
      </c>
      <c r="E25" s="15">
        <f t="shared" si="9"/>
        <v>5</v>
      </c>
      <c r="F25" s="15">
        <f t="shared" si="9"/>
        <v>5</v>
      </c>
      <c r="G25" s="15">
        <f t="shared" si="9"/>
        <v>0</v>
      </c>
      <c r="H25" s="15">
        <f>SUM(H26:H31)</f>
        <v>0</v>
      </c>
      <c r="I25" s="15">
        <f t="shared" si="9"/>
        <v>0</v>
      </c>
      <c r="J25" s="15">
        <f>SUM(J26:J31)</f>
        <v>0</v>
      </c>
      <c r="K25" s="105">
        <f t="shared" si="1"/>
        <v>5</v>
      </c>
      <c r="L25" s="106">
        <v>0</v>
      </c>
      <c r="M25" s="97"/>
      <c r="N25" s="188"/>
      <c r="O25" s="188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</row>
    <row r="26" spans="2:38" ht="18" customHeight="1">
      <c r="B26" s="108" t="s">
        <v>99</v>
      </c>
      <c r="C26" s="23">
        <v>0</v>
      </c>
      <c r="D26" s="23">
        <v>0</v>
      </c>
      <c r="E26" s="23">
        <v>5</v>
      </c>
      <c r="F26" s="100">
        <f t="shared" ref="F26:F31" si="10">SUM(C26:E26)</f>
        <v>5</v>
      </c>
      <c r="G26" s="109">
        <v>0</v>
      </c>
      <c r="H26" s="109">
        <v>0</v>
      </c>
      <c r="I26" s="109">
        <v>0</v>
      </c>
      <c r="J26" s="109">
        <f t="shared" ref="J26:J31" si="11">SUM(G26:I26)</f>
        <v>0</v>
      </c>
      <c r="K26" s="110">
        <f t="shared" si="1"/>
        <v>5</v>
      </c>
      <c r="L26" s="110">
        <v>0</v>
      </c>
      <c r="M26" s="97"/>
      <c r="N26" s="188"/>
      <c r="O26" s="188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</row>
    <row r="27" spans="2:38" ht="18" hidden="1" customHeight="1">
      <c r="B27" s="108" t="s">
        <v>100</v>
      </c>
      <c r="C27" s="23">
        <f>+[41]PP!G61</f>
        <v>0</v>
      </c>
      <c r="D27" s="23">
        <f>+[41]PP!H61</f>
        <v>0</v>
      </c>
      <c r="E27" s="23">
        <f>+[41]PP!I61</f>
        <v>0</v>
      </c>
      <c r="F27" s="100">
        <f t="shared" si="10"/>
        <v>0</v>
      </c>
      <c r="G27" s="109">
        <v>0</v>
      </c>
      <c r="H27" s="109">
        <v>0</v>
      </c>
      <c r="I27" s="109">
        <v>0</v>
      </c>
      <c r="J27" s="109">
        <f t="shared" si="11"/>
        <v>0</v>
      </c>
      <c r="K27" s="100">
        <f t="shared" si="1"/>
        <v>0</v>
      </c>
      <c r="L27" s="100">
        <v>0</v>
      </c>
      <c r="M27" s="97"/>
      <c r="N27" s="188"/>
      <c r="O27" s="188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</row>
    <row r="28" spans="2:38" ht="18" hidden="1" customHeight="1">
      <c r="B28" s="108" t="s">
        <v>101</v>
      </c>
      <c r="C28" s="23">
        <f>+[41]PP!G62</f>
        <v>0</v>
      </c>
      <c r="D28" s="23">
        <f>+[41]PP!H62</f>
        <v>0</v>
      </c>
      <c r="E28" s="23">
        <f>+[41]PP!I62</f>
        <v>0</v>
      </c>
      <c r="F28" s="100">
        <f t="shared" si="10"/>
        <v>0</v>
      </c>
      <c r="G28" s="109">
        <v>0</v>
      </c>
      <c r="H28" s="109">
        <v>0</v>
      </c>
      <c r="I28" s="109">
        <v>0</v>
      </c>
      <c r="J28" s="109">
        <f t="shared" si="11"/>
        <v>0</v>
      </c>
      <c r="K28" s="100">
        <f t="shared" si="1"/>
        <v>0</v>
      </c>
      <c r="L28" s="100">
        <v>0</v>
      </c>
      <c r="M28" s="97"/>
      <c r="N28" s="188"/>
      <c r="O28" s="188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</row>
    <row r="29" spans="2:38" ht="18" hidden="1" customHeight="1">
      <c r="B29" s="108" t="s">
        <v>102</v>
      </c>
      <c r="C29" s="23">
        <f>+[41]PP!G63</f>
        <v>0</v>
      </c>
      <c r="D29" s="23">
        <f>+[41]PP!H63</f>
        <v>0</v>
      </c>
      <c r="E29" s="23">
        <f>+[41]PP!I63</f>
        <v>0</v>
      </c>
      <c r="F29" s="100">
        <f t="shared" si="10"/>
        <v>0</v>
      </c>
      <c r="G29" s="109">
        <v>0</v>
      </c>
      <c r="H29" s="109">
        <v>0</v>
      </c>
      <c r="I29" s="109">
        <v>0</v>
      </c>
      <c r="J29" s="109">
        <f t="shared" si="11"/>
        <v>0</v>
      </c>
      <c r="K29" s="100">
        <f t="shared" si="1"/>
        <v>0</v>
      </c>
      <c r="L29" s="100">
        <v>0</v>
      </c>
      <c r="M29" s="97"/>
      <c r="N29" s="188"/>
      <c r="O29" s="188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</row>
    <row r="30" spans="2:38" ht="18" hidden="1" customHeight="1">
      <c r="B30" s="108" t="s">
        <v>103</v>
      </c>
      <c r="C30" s="23">
        <f>+[41]PP!G64</f>
        <v>0</v>
      </c>
      <c r="D30" s="23">
        <f>+[41]PP!H64</f>
        <v>0</v>
      </c>
      <c r="E30" s="23">
        <f>+[41]PP!I64</f>
        <v>0</v>
      </c>
      <c r="F30" s="100">
        <f t="shared" si="10"/>
        <v>0</v>
      </c>
      <c r="G30" s="109">
        <v>0</v>
      </c>
      <c r="H30" s="109">
        <v>0</v>
      </c>
      <c r="I30" s="109">
        <v>0</v>
      </c>
      <c r="J30" s="109">
        <f t="shared" si="11"/>
        <v>0</v>
      </c>
      <c r="K30" s="100">
        <f t="shared" si="1"/>
        <v>0</v>
      </c>
      <c r="L30" s="100">
        <v>0</v>
      </c>
      <c r="M30" s="97"/>
      <c r="N30" s="188"/>
      <c r="O30" s="188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</row>
    <row r="31" spans="2:38" ht="18" hidden="1" customHeight="1">
      <c r="B31" s="108" t="s">
        <v>104</v>
      </c>
      <c r="C31" s="23">
        <f>+[41]PP!G65</f>
        <v>0</v>
      </c>
      <c r="D31" s="23">
        <f>+[41]PP!H65</f>
        <v>0</v>
      </c>
      <c r="E31" s="23">
        <f>+[41]PP!I65</f>
        <v>0</v>
      </c>
      <c r="F31" s="100">
        <f t="shared" si="10"/>
        <v>0</v>
      </c>
      <c r="G31" s="109">
        <v>0</v>
      </c>
      <c r="H31" s="109">
        <v>0</v>
      </c>
      <c r="I31" s="109">
        <v>0</v>
      </c>
      <c r="J31" s="109">
        <f t="shared" si="11"/>
        <v>0</v>
      </c>
      <c r="K31" s="100">
        <f t="shared" si="1"/>
        <v>0</v>
      </c>
      <c r="L31" s="100">
        <v>0</v>
      </c>
      <c r="M31" s="97"/>
      <c r="N31" s="188"/>
      <c r="O31" s="188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</row>
    <row r="32" spans="2:38" ht="18" customHeight="1">
      <c r="B32" s="196" t="s">
        <v>105</v>
      </c>
      <c r="C32" s="15">
        <f t="shared" ref="C32:J32" si="12">+C33+C41</f>
        <v>194.2</v>
      </c>
      <c r="D32" s="15">
        <f t="shared" si="12"/>
        <v>173.3</v>
      </c>
      <c r="E32" s="15">
        <f t="shared" si="12"/>
        <v>195.5</v>
      </c>
      <c r="F32" s="15">
        <f t="shared" si="12"/>
        <v>563</v>
      </c>
      <c r="G32" s="15">
        <f t="shared" si="12"/>
        <v>260.63452717592816</v>
      </c>
      <c r="H32" s="15">
        <f t="shared" si="12"/>
        <v>197.5710937866441</v>
      </c>
      <c r="I32" s="15">
        <f t="shared" si="12"/>
        <v>224.58336514651296</v>
      </c>
      <c r="J32" s="15">
        <f t="shared" si="12"/>
        <v>682.78898610908527</v>
      </c>
      <c r="K32" s="15">
        <f t="shared" si="1"/>
        <v>-119.78898610908527</v>
      </c>
      <c r="L32" s="19">
        <f>+F32/J32*100</f>
        <v>82.455928764798898</v>
      </c>
      <c r="M32" s="97"/>
      <c r="N32" s="188"/>
      <c r="O32" s="188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</row>
    <row r="33" spans="2:38" ht="18" customHeight="1">
      <c r="B33" s="193" t="s">
        <v>50</v>
      </c>
      <c r="C33" s="15">
        <f t="shared" ref="C33:J33" si="13">+C34+C38</f>
        <v>98.600000000000009</v>
      </c>
      <c r="D33" s="15">
        <f t="shared" si="13"/>
        <v>103.7</v>
      </c>
      <c r="E33" s="15">
        <f t="shared" si="13"/>
        <v>115.1</v>
      </c>
      <c r="F33" s="98">
        <f t="shared" si="13"/>
        <v>317.40000000000003</v>
      </c>
      <c r="G33" s="15">
        <f t="shared" si="13"/>
        <v>116.3427661418168</v>
      </c>
      <c r="H33" s="15">
        <f t="shared" si="13"/>
        <v>96.052789552684914</v>
      </c>
      <c r="I33" s="15">
        <f t="shared" si="13"/>
        <v>100.07535136887347</v>
      </c>
      <c r="J33" s="15">
        <f t="shared" si="13"/>
        <v>312.47090706337519</v>
      </c>
      <c r="K33" s="19">
        <f t="shared" si="1"/>
        <v>4.9290929366248406</v>
      </c>
      <c r="L33" s="19">
        <f>+F33/J33*100</f>
        <v>101.57745659682331</v>
      </c>
      <c r="N33" s="188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</row>
    <row r="34" spans="2:38" ht="18" customHeight="1">
      <c r="B34" s="197" t="s">
        <v>51</v>
      </c>
      <c r="C34" s="15">
        <f t="shared" ref="C34:J34" si="14">+C35+C37</f>
        <v>86.4</v>
      </c>
      <c r="D34" s="15">
        <f t="shared" si="14"/>
        <v>96.7</v>
      </c>
      <c r="E34" s="15">
        <f t="shared" si="14"/>
        <v>105</v>
      </c>
      <c r="F34" s="15">
        <f t="shared" si="14"/>
        <v>288.10000000000002</v>
      </c>
      <c r="G34" s="15">
        <f t="shared" si="14"/>
        <v>106.12893378891152</v>
      </c>
      <c r="H34" s="15">
        <f t="shared" si="14"/>
        <v>88.447327959853283</v>
      </c>
      <c r="I34" s="15">
        <f t="shared" si="14"/>
        <v>91.500687090815049</v>
      </c>
      <c r="J34" s="15">
        <f t="shared" si="14"/>
        <v>286.07694883957987</v>
      </c>
      <c r="K34" s="15">
        <f t="shared" si="1"/>
        <v>2.0230511604201524</v>
      </c>
      <c r="L34" s="19">
        <f>+F34/J34*100</f>
        <v>100.70717028010341</v>
      </c>
      <c r="N34" s="188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</row>
    <row r="35" spans="2:38" ht="18" customHeight="1">
      <c r="B35" s="198" t="s">
        <v>106</v>
      </c>
      <c r="C35" s="23">
        <v>86.4</v>
      </c>
      <c r="D35" s="23">
        <v>96.7</v>
      </c>
      <c r="E35" s="23">
        <v>105</v>
      </c>
      <c r="F35" s="23">
        <f t="shared" ref="C35:J35" si="15">+F36</f>
        <v>288.10000000000002</v>
      </c>
      <c r="G35" s="23">
        <v>106.12893378891152</v>
      </c>
      <c r="H35" s="23">
        <v>88.447327959853283</v>
      </c>
      <c r="I35" s="23">
        <v>91.500687090815049</v>
      </c>
      <c r="J35" s="23">
        <f t="shared" si="15"/>
        <v>286.07694883957987</v>
      </c>
      <c r="K35" s="24">
        <f t="shared" si="1"/>
        <v>2.0230511604201524</v>
      </c>
      <c r="L35" s="24">
        <f>+F35/J35*100</f>
        <v>100.70717028010341</v>
      </c>
      <c r="N35" s="188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</row>
    <row r="36" spans="2:38" ht="18" customHeight="1">
      <c r="B36" s="111" t="s">
        <v>107</v>
      </c>
      <c r="C36" s="23">
        <v>86.4</v>
      </c>
      <c r="D36" s="23">
        <v>96.7</v>
      </c>
      <c r="E36" s="23">
        <v>105</v>
      </c>
      <c r="F36" s="100">
        <f>SUM(C36:E36)</f>
        <v>288.10000000000002</v>
      </c>
      <c r="G36" s="23">
        <v>106.12893378891152</v>
      </c>
      <c r="H36" s="23">
        <v>88.447327959853283</v>
      </c>
      <c r="I36" s="23">
        <v>91.500687090815049</v>
      </c>
      <c r="J36" s="23">
        <f>+G36+I36+H36</f>
        <v>286.07694883957987</v>
      </c>
      <c r="K36" s="24">
        <f t="shared" si="1"/>
        <v>2.0230511604201524</v>
      </c>
      <c r="L36" s="24">
        <f>+F36/J36*100</f>
        <v>100.70717028010341</v>
      </c>
      <c r="N36" s="188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</row>
    <row r="37" spans="2:38" ht="18" customHeight="1">
      <c r="B37" s="198" t="s">
        <v>108</v>
      </c>
      <c r="C37" s="23">
        <v>0</v>
      </c>
      <c r="D37" s="23">
        <v>0</v>
      </c>
      <c r="E37" s="23">
        <v>0</v>
      </c>
      <c r="F37" s="100">
        <f>SUM(C37:E37)</f>
        <v>0</v>
      </c>
      <c r="G37" s="23">
        <v>0</v>
      </c>
      <c r="H37" s="23">
        <v>0</v>
      </c>
      <c r="I37" s="23">
        <v>0</v>
      </c>
      <c r="J37" s="23">
        <f>+G37+I37</f>
        <v>0</v>
      </c>
      <c r="K37" s="101">
        <f t="shared" si="1"/>
        <v>0</v>
      </c>
      <c r="L37" s="102">
        <v>0</v>
      </c>
      <c r="N37" s="188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2:38" ht="18" customHeight="1">
      <c r="B38" s="199" t="s">
        <v>52</v>
      </c>
      <c r="C38" s="15">
        <f t="shared" ref="C38:J38" si="16">SUM(C39:C40)</f>
        <v>12.2</v>
      </c>
      <c r="D38" s="15">
        <f>SUM(D39:D40)</f>
        <v>7</v>
      </c>
      <c r="E38" s="15">
        <f t="shared" si="16"/>
        <v>10.1</v>
      </c>
      <c r="F38" s="98">
        <f t="shared" si="16"/>
        <v>29.299999999999997</v>
      </c>
      <c r="G38" s="15">
        <f t="shared" si="16"/>
        <v>10.213832352905273</v>
      </c>
      <c r="H38" s="15">
        <f>SUM(H39:H40)</f>
        <v>7.6054615928316291</v>
      </c>
      <c r="I38" s="15">
        <f t="shared" si="16"/>
        <v>8.5746642780584281</v>
      </c>
      <c r="J38" s="19">
        <f t="shared" si="16"/>
        <v>26.39395822379533</v>
      </c>
      <c r="K38" s="19">
        <f t="shared" si="1"/>
        <v>2.9060417762046669</v>
      </c>
      <c r="L38" s="19">
        <f>+F38/J38*100</f>
        <v>111.01025375415175</v>
      </c>
      <c r="N38" s="188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2:38" ht="18" customHeight="1">
      <c r="B39" s="198" t="s">
        <v>109</v>
      </c>
      <c r="C39" s="23">
        <v>12.2</v>
      </c>
      <c r="D39" s="23">
        <v>7</v>
      </c>
      <c r="E39" s="23">
        <v>10.1</v>
      </c>
      <c r="F39" s="100">
        <f>SUM(C39:E39)</f>
        <v>29.299999999999997</v>
      </c>
      <c r="G39" s="23">
        <v>10.213832352905273</v>
      </c>
      <c r="H39" s="23">
        <v>7.6054615928316291</v>
      </c>
      <c r="I39" s="23">
        <v>8.5746642780584281</v>
      </c>
      <c r="J39" s="24">
        <f>SUM(G39:I39)</f>
        <v>26.39395822379533</v>
      </c>
      <c r="K39" s="24">
        <f t="shared" si="1"/>
        <v>2.9060417762046669</v>
      </c>
      <c r="L39" s="24">
        <f>+F39/J39*100</f>
        <v>111.01025375415175</v>
      </c>
      <c r="N39" s="188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</row>
    <row r="40" spans="2:38" ht="18" customHeight="1">
      <c r="B40" s="198" t="s">
        <v>26</v>
      </c>
      <c r="C40" s="23">
        <v>0</v>
      </c>
      <c r="D40" s="23">
        <v>0</v>
      </c>
      <c r="E40" s="23">
        <v>0</v>
      </c>
      <c r="F40" s="100">
        <f>SUM(C40:E40)</f>
        <v>0</v>
      </c>
      <c r="G40" s="23">
        <v>0</v>
      </c>
      <c r="H40" s="23">
        <v>0</v>
      </c>
      <c r="I40" s="23">
        <v>0</v>
      </c>
      <c r="J40" s="24">
        <f>SUM(G40:I40)</f>
        <v>0</v>
      </c>
      <c r="K40" s="24">
        <f t="shared" si="1"/>
        <v>0</v>
      </c>
      <c r="L40" s="101">
        <v>0</v>
      </c>
      <c r="M40" s="97"/>
      <c r="N40" s="188"/>
      <c r="O40" s="188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2:38" ht="18" customHeight="1">
      <c r="B41" s="199" t="s">
        <v>53</v>
      </c>
      <c r="C41" s="15">
        <f t="shared" ref="C41:J41" si="17">+C42+C43</f>
        <v>95.6</v>
      </c>
      <c r="D41" s="15">
        <f>+D42+D43</f>
        <v>69.599999999999994</v>
      </c>
      <c r="E41" s="15">
        <f t="shared" si="17"/>
        <v>80.400000000000006</v>
      </c>
      <c r="F41" s="98">
        <f t="shared" si="17"/>
        <v>245.6</v>
      </c>
      <c r="G41" s="15">
        <f t="shared" si="17"/>
        <v>144.29176103411135</v>
      </c>
      <c r="H41" s="15">
        <f>+H42+H43</f>
        <v>101.51830423395919</v>
      </c>
      <c r="I41" s="15">
        <f t="shared" si="17"/>
        <v>124.50801377763948</v>
      </c>
      <c r="J41" s="19">
        <f t="shared" si="17"/>
        <v>370.31807904571002</v>
      </c>
      <c r="K41" s="19">
        <f t="shared" si="1"/>
        <v>-124.71807904571003</v>
      </c>
      <c r="L41" s="19">
        <f>+F41/J41*100</f>
        <v>66.321363686293182</v>
      </c>
      <c r="M41" s="97"/>
      <c r="N41" s="188"/>
      <c r="O41" s="188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</row>
    <row r="42" spans="2:38" ht="16.5" customHeight="1">
      <c r="B42" s="198" t="s">
        <v>110</v>
      </c>
      <c r="C42" s="23">
        <v>95.6</v>
      </c>
      <c r="D42" s="23">
        <v>69.599999999999994</v>
      </c>
      <c r="E42" s="23">
        <v>80.400000000000006</v>
      </c>
      <c r="F42" s="100">
        <f>SUM(C42:E42)</f>
        <v>245.6</v>
      </c>
      <c r="G42" s="23">
        <v>144.29176103411135</v>
      </c>
      <c r="H42" s="23">
        <v>101.51830423395919</v>
      </c>
      <c r="I42" s="23">
        <v>124.50801377763948</v>
      </c>
      <c r="J42" s="24">
        <f>SUM(G42:I42)</f>
        <v>370.31807904571002</v>
      </c>
      <c r="K42" s="24">
        <f t="shared" si="1"/>
        <v>-124.71807904571003</v>
      </c>
      <c r="L42" s="24">
        <f>+F42/J42*100</f>
        <v>66.321363686293182</v>
      </c>
      <c r="M42" s="97"/>
      <c r="N42" s="188"/>
      <c r="O42" s="188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</row>
    <row r="43" spans="2:38" ht="18" customHeight="1">
      <c r="B43" s="198" t="s">
        <v>26</v>
      </c>
      <c r="C43" s="23">
        <v>0</v>
      </c>
      <c r="D43" s="23">
        <v>0</v>
      </c>
      <c r="E43" s="23">
        <v>0</v>
      </c>
      <c r="F43" s="100">
        <f>SUM(C43:E43)</f>
        <v>0</v>
      </c>
      <c r="G43" s="23">
        <v>0</v>
      </c>
      <c r="H43" s="23">
        <v>0</v>
      </c>
      <c r="I43" s="23">
        <v>0</v>
      </c>
      <c r="J43" s="24">
        <f>SUM(G43:I43)</f>
        <v>0</v>
      </c>
      <c r="K43" s="101">
        <f t="shared" si="1"/>
        <v>0</v>
      </c>
      <c r="L43" s="101">
        <v>0</v>
      </c>
      <c r="M43" s="97"/>
      <c r="N43" s="188"/>
      <c r="O43" s="188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</row>
    <row r="44" spans="2:38" ht="18" customHeight="1">
      <c r="B44" s="200" t="s">
        <v>111</v>
      </c>
      <c r="C44" s="15">
        <f t="shared" ref="C44:I44" si="18">+C45+C52+C53</f>
        <v>15.7</v>
      </c>
      <c r="D44" s="15">
        <f>+D45+D52+D53</f>
        <v>477.90000000000003</v>
      </c>
      <c r="E44" s="15">
        <f t="shared" si="18"/>
        <v>346.09999999999997</v>
      </c>
      <c r="F44" s="98">
        <f t="shared" si="18"/>
        <v>839.7</v>
      </c>
      <c r="G44" s="15">
        <f t="shared" si="18"/>
        <v>257.74356220176702</v>
      </c>
      <c r="H44" s="15">
        <f>+H45+H52+H53</f>
        <v>120.83622840236492</v>
      </c>
      <c r="I44" s="15">
        <f t="shared" si="18"/>
        <v>67.259723865223123</v>
      </c>
      <c r="J44" s="19">
        <f>+J45+J52+J53</f>
        <v>445.83951446935509</v>
      </c>
      <c r="K44" s="19">
        <f t="shared" si="1"/>
        <v>393.86048553064495</v>
      </c>
      <c r="L44" s="19">
        <f>+F44/J44*100</f>
        <v>188.34131402628671</v>
      </c>
      <c r="M44" s="97"/>
      <c r="N44" s="188"/>
      <c r="O44" s="188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</row>
    <row r="45" spans="2:38" ht="18" customHeight="1">
      <c r="B45" s="201" t="s">
        <v>112</v>
      </c>
      <c r="C45" s="15">
        <f t="shared" ref="C45:I45" si="19">+C46+C50</f>
        <v>0.5</v>
      </c>
      <c r="D45" s="15">
        <f>+D46+D50</f>
        <v>0.6</v>
      </c>
      <c r="E45" s="15">
        <f t="shared" si="19"/>
        <v>13.4</v>
      </c>
      <c r="F45" s="15">
        <f t="shared" si="19"/>
        <v>14.5</v>
      </c>
      <c r="G45" s="15">
        <f t="shared" si="19"/>
        <v>191.09407743878413</v>
      </c>
      <c r="H45" s="15">
        <f>+H46+H50</f>
        <v>26.769317127161329</v>
      </c>
      <c r="I45" s="15">
        <f t="shared" si="19"/>
        <v>31.537077991854645</v>
      </c>
      <c r="J45" s="15">
        <f>+J46+J50</f>
        <v>249.40047255780007</v>
      </c>
      <c r="K45" s="15">
        <f t="shared" si="1"/>
        <v>-234.90047255780007</v>
      </c>
      <c r="L45" s="19">
        <f>+F45/J45*100</f>
        <v>5.8139424722379127</v>
      </c>
      <c r="M45" s="97"/>
      <c r="N45" s="188"/>
      <c r="O45" s="188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</row>
    <row r="46" spans="2:38" ht="18" customHeight="1">
      <c r="B46" s="202" t="s">
        <v>113</v>
      </c>
      <c r="C46" s="15">
        <f t="shared" ref="C46:I46" si="20">SUM(C47:C49)</f>
        <v>0</v>
      </c>
      <c r="D46" s="15">
        <f>SUM(D47:D49)</f>
        <v>0</v>
      </c>
      <c r="E46" s="15">
        <f t="shared" si="20"/>
        <v>0</v>
      </c>
      <c r="F46" s="99">
        <f t="shared" si="20"/>
        <v>0</v>
      </c>
      <c r="G46" s="15">
        <f t="shared" si="20"/>
        <v>0</v>
      </c>
      <c r="H46" s="15">
        <f>SUM(H47:H49)</f>
        <v>0</v>
      </c>
      <c r="I46" s="15">
        <f t="shared" si="20"/>
        <v>0</v>
      </c>
      <c r="J46" s="19">
        <f>SUM(J47:J49)</f>
        <v>0</v>
      </c>
      <c r="K46" s="112">
        <f t="shared" si="1"/>
        <v>0</v>
      </c>
      <c r="L46" s="101">
        <v>0</v>
      </c>
      <c r="M46" s="97"/>
      <c r="N46" s="188"/>
      <c r="O46" s="188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</row>
    <row r="47" spans="2:38" ht="18" customHeight="1">
      <c r="B47" s="203" t="s">
        <v>114</v>
      </c>
      <c r="C47" s="23">
        <v>0</v>
      </c>
      <c r="D47" s="23">
        <v>0</v>
      </c>
      <c r="E47" s="23">
        <v>0</v>
      </c>
      <c r="F47" s="100">
        <f>SUM(C47:E47)</f>
        <v>0</v>
      </c>
      <c r="G47" s="23">
        <v>0</v>
      </c>
      <c r="H47" s="23">
        <v>0</v>
      </c>
      <c r="I47" s="23">
        <v>0</v>
      </c>
      <c r="J47" s="24">
        <f>SUM(G47:I47)</f>
        <v>0</v>
      </c>
      <c r="K47" s="113">
        <f t="shared" si="1"/>
        <v>0</v>
      </c>
      <c r="L47" s="101">
        <v>0</v>
      </c>
      <c r="M47" s="97"/>
      <c r="N47" s="188"/>
      <c r="O47" s="188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</row>
    <row r="48" spans="2:38" ht="18.75" hidden="1" customHeight="1">
      <c r="B48" s="203" t="s">
        <v>115</v>
      </c>
      <c r="C48" s="23">
        <f>+'[41]TESORERIA '!G48</f>
        <v>0</v>
      </c>
      <c r="D48" s="23">
        <f>+'[41]TESORERIA '!H48</f>
        <v>0</v>
      </c>
      <c r="E48" s="23">
        <f>+'[41]TESORERIA '!I48</f>
        <v>0</v>
      </c>
      <c r="F48" s="100">
        <f>SUM(C48:E48)</f>
        <v>0</v>
      </c>
      <c r="G48" s="23">
        <v>0</v>
      </c>
      <c r="H48" s="23">
        <v>0</v>
      </c>
      <c r="I48" s="23">
        <v>0</v>
      </c>
      <c r="J48" s="24">
        <f>SUM(G48:I48)</f>
        <v>0</v>
      </c>
      <c r="K48" s="113">
        <f>+F48-J48</f>
        <v>0</v>
      </c>
      <c r="L48" s="101">
        <v>0</v>
      </c>
      <c r="M48" s="114"/>
      <c r="N48" s="188"/>
      <c r="O48" s="204"/>
    </row>
    <row r="49" spans="2:39" ht="18" hidden="1" customHeight="1">
      <c r="B49" s="203" t="s">
        <v>116</v>
      </c>
      <c r="C49" s="23">
        <f>+'[41]TESORERIA '!G49</f>
        <v>0</v>
      </c>
      <c r="D49" s="23">
        <f>+'[41]TESORERIA '!H49</f>
        <v>0</v>
      </c>
      <c r="E49" s="23">
        <f>+'[41]TESORERIA '!I49</f>
        <v>0</v>
      </c>
      <c r="F49" s="100">
        <f>SUM(C49:E49)</f>
        <v>0</v>
      </c>
      <c r="G49" s="23">
        <v>0</v>
      </c>
      <c r="H49" s="23">
        <v>0</v>
      </c>
      <c r="I49" s="23">
        <v>0</v>
      </c>
      <c r="J49" s="24">
        <f>SUM(G49:I49)</f>
        <v>0</v>
      </c>
      <c r="K49" s="113">
        <f t="shared" ref="K49:K62" si="21">+F49-J49</f>
        <v>0</v>
      </c>
      <c r="L49" s="101">
        <v>0</v>
      </c>
      <c r="M49" s="97"/>
      <c r="N49" s="188"/>
      <c r="O49" s="188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</row>
    <row r="50" spans="2:39" ht="18" customHeight="1">
      <c r="B50" s="205" t="s">
        <v>117</v>
      </c>
      <c r="C50" s="15">
        <f>SUM(C51:C51)</f>
        <v>0.5</v>
      </c>
      <c r="D50" s="15">
        <f>SUM(D51:D51)</f>
        <v>0.6</v>
      </c>
      <c r="E50" s="15">
        <f>SUM(E51:E51)</f>
        <v>13.4</v>
      </c>
      <c r="F50" s="99">
        <f>SUM(F51:F51)</f>
        <v>14.5</v>
      </c>
      <c r="G50" s="15">
        <f>+G51</f>
        <v>191.09407743878413</v>
      </c>
      <c r="H50" s="15">
        <f>+H51</f>
        <v>26.769317127161329</v>
      </c>
      <c r="I50" s="15">
        <f>+I51</f>
        <v>31.537077991854645</v>
      </c>
      <c r="J50" s="15">
        <f>SUM(J51:J51)</f>
        <v>249.40047255780007</v>
      </c>
      <c r="K50" s="15">
        <f t="shared" si="21"/>
        <v>-234.90047255780007</v>
      </c>
      <c r="L50" s="19">
        <f t="shared" ref="L50:L55" si="22">+F50/J50*100</f>
        <v>5.8139424722379127</v>
      </c>
      <c r="M50" s="97"/>
      <c r="N50" s="188"/>
      <c r="O50" s="18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</row>
    <row r="51" spans="2:39" ht="18" customHeight="1">
      <c r="B51" s="203" t="s">
        <v>118</v>
      </c>
      <c r="C51" s="23">
        <v>0.5</v>
      </c>
      <c r="D51" s="23">
        <v>0.6</v>
      </c>
      <c r="E51" s="23">
        <v>13.4</v>
      </c>
      <c r="F51" s="100">
        <f t="shared" ref="F51:F57" si="23">SUM(C51:E51)</f>
        <v>14.5</v>
      </c>
      <c r="G51" s="206">
        <v>191.09407743878413</v>
      </c>
      <c r="H51" s="206">
        <v>26.769317127161329</v>
      </c>
      <c r="I51" s="206">
        <v>31.537077991854645</v>
      </c>
      <c r="J51" s="24">
        <f t="shared" ref="J51:J56" si="24">SUM(G51:I51)</f>
        <v>249.40047255780007</v>
      </c>
      <c r="K51" s="24">
        <f t="shared" si="21"/>
        <v>-234.90047255780007</v>
      </c>
      <c r="L51" s="24">
        <f t="shared" si="22"/>
        <v>5.8139424722379127</v>
      </c>
      <c r="M51" s="97"/>
      <c r="N51" s="188"/>
      <c r="O51" s="188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</row>
    <row r="52" spans="2:39" ht="18" customHeight="1">
      <c r="B52" s="205" t="s">
        <v>61</v>
      </c>
      <c r="C52" s="207">
        <v>0</v>
      </c>
      <c r="D52" s="207">
        <v>0</v>
      </c>
      <c r="E52" s="207">
        <v>0</v>
      </c>
      <c r="F52" s="98">
        <f t="shared" si="23"/>
        <v>0</v>
      </c>
      <c r="G52" s="115">
        <v>5.6268815182915807E-2</v>
      </c>
      <c r="H52" s="115">
        <v>4.0393841403576131E-2</v>
      </c>
      <c r="I52" s="115">
        <v>7.5739485684724024E-3</v>
      </c>
      <c r="J52" s="19">
        <f t="shared" si="24"/>
        <v>0.10423660515496434</v>
      </c>
      <c r="K52" s="19">
        <f t="shared" si="21"/>
        <v>-0.10423660515496434</v>
      </c>
      <c r="L52" s="101">
        <f t="shared" si="22"/>
        <v>0</v>
      </c>
      <c r="M52" s="97"/>
      <c r="N52" s="188"/>
      <c r="O52" s="188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</row>
    <row r="53" spans="2:39" ht="18" customHeight="1">
      <c r="B53" s="205" t="s">
        <v>62</v>
      </c>
      <c r="C53" s="207">
        <f>+'[41]TESORERIA '!G53</f>
        <v>15.2</v>
      </c>
      <c r="D53" s="207">
        <f>+'[41]TESORERIA '!H53</f>
        <v>477.3</v>
      </c>
      <c r="E53" s="207">
        <f>+'[41]TESORERIA '!I53</f>
        <v>332.7</v>
      </c>
      <c r="F53" s="98">
        <f t="shared" si="23"/>
        <v>825.2</v>
      </c>
      <c r="G53" s="99">
        <f>+G54+G55+G56</f>
        <v>66.593215947800005</v>
      </c>
      <c r="H53" s="99">
        <f>+H54+H55+H56</f>
        <v>94.026517433800009</v>
      </c>
      <c r="I53" s="99">
        <f>+I54+I55+I56</f>
        <v>35.7150719248</v>
      </c>
      <c r="J53" s="99">
        <f>+J54+J55+J56</f>
        <v>196.33480530640003</v>
      </c>
      <c r="K53" s="98">
        <f t="shared" si="21"/>
        <v>628.86519469359996</v>
      </c>
      <c r="L53" s="19">
        <f t="shared" si="22"/>
        <v>420.30245157611932</v>
      </c>
      <c r="M53" s="97"/>
      <c r="N53" s="188"/>
      <c r="O53" s="188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</row>
    <row r="54" spans="2:39" s="164" customFormat="1" ht="18" customHeight="1">
      <c r="B54" s="203" t="s">
        <v>119</v>
      </c>
      <c r="C54" s="206">
        <v>15.2</v>
      </c>
      <c r="D54" s="206">
        <v>477.3</v>
      </c>
      <c r="E54" s="206">
        <v>332.7</v>
      </c>
      <c r="F54" s="100">
        <f t="shared" si="23"/>
        <v>825.2</v>
      </c>
      <c r="G54" s="100">
        <v>66.593215947800005</v>
      </c>
      <c r="H54" s="100">
        <v>94.026517433800009</v>
      </c>
      <c r="I54" s="100">
        <v>35.7150719248</v>
      </c>
      <c r="J54" s="100">
        <f t="shared" si="24"/>
        <v>196.33480530640003</v>
      </c>
      <c r="K54" s="100">
        <f>+F54-J54</f>
        <v>628.86519469359996</v>
      </c>
      <c r="L54" s="24">
        <f t="shared" si="22"/>
        <v>420.30245157611932</v>
      </c>
      <c r="M54" s="97"/>
      <c r="N54" s="188"/>
      <c r="O54" s="188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</row>
    <row r="55" spans="2:39" s="164" customFormat="1" ht="18" hidden="1" customHeight="1">
      <c r="B55" s="203" t="s">
        <v>120</v>
      </c>
      <c r="C55" s="206">
        <v>0</v>
      </c>
      <c r="D55" s="206">
        <v>0</v>
      </c>
      <c r="E55" s="206">
        <v>0</v>
      </c>
      <c r="F55" s="100">
        <f t="shared" si="23"/>
        <v>0</v>
      </c>
      <c r="G55" s="100">
        <v>0</v>
      </c>
      <c r="H55" s="100">
        <v>0</v>
      </c>
      <c r="I55" s="100">
        <v>0</v>
      </c>
      <c r="J55" s="100">
        <f t="shared" si="24"/>
        <v>0</v>
      </c>
      <c r="K55" s="100">
        <f>+F55-J55</f>
        <v>0</v>
      </c>
      <c r="L55" s="24" t="e">
        <f t="shared" si="22"/>
        <v>#DIV/0!</v>
      </c>
      <c r="M55" s="97"/>
      <c r="N55" s="188"/>
      <c r="O55" s="188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</row>
    <row r="56" spans="2:39" s="164" customFormat="1" ht="18" customHeight="1">
      <c r="B56" s="203" t="s">
        <v>26</v>
      </c>
      <c r="C56" s="206">
        <v>0</v>
      </c>
      <c r="D56" s="206">
        <v>273.3</v>
      </c>
      <c r="E56" s="206">
        <v>0</v>
      </c>
      <c r="F56" s="100">
        <f t="shared" si="23"/>
        <v>273.3</v>
      </c>
      <c r="G56" s="100">
        <v>0</v>
      </c>
      <c r="H56" s="100">
        <v>0</v>
      </c>
      <c r="I56" s="100">
        <v>0</v>
      </c>
      <c r="J56" s="100">
        <f t="shared" si="24"/>
        <v>0</v>
      </c>
      <c r="K56" s="100">
        <f>+F56-J56</f>
        <v>273.3</v>
      </c>
      <c r="L56" s="101">
        <v>0</v>
      </c>
      <c r="M56" s="97"/>
      <c r="N56" s="188"/>
      <c r="O56" s="188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</row>
    <row r="57" spans="2:39" ht="18" customHeight="1">
      <c r="B57" s="200" t="s">
        <v>121</v>
      </c>
      <c r="C57" s="15">
        <f>+C58+C61</f>
        <v>0</v>
      </c>
      <c r="D57" s="15">
        <f>+D58+D61</f>
        <v>51.2</v>
      </c>
      <c r="E57" s="15">
        <f>+E58+E61</f>
        <v>0</v>
      </c>
      <c r="F57" s="98">
        <f t="shared" si="23"/>
        <v>51.2</v>
      </c>
      <c r="G57" s="19">
        <f>+G58+G61</f>
        <v>0</v>
      </c>
      <c r="H57" s="19">
        <f>+H58+H61</f>
        <v>0</v>
      </c>
      <c r="I57" s="19">
        <f>+I58+I61</f>
        <v>0</v>
      </c>
      <c r="J57" s="19">
        <f>+J58+J61</f>
        <v>0</v>
      </c>
      <c r="K57" s="19">
        <f t="shared" si="21"/>
        <v>51.2</v>
      </c>
      <c r="L57" s="101">
        <v>0</v>
      </c>
      <c r="M57" s="97"/>
      <c r="N57" s="188"/>
      <c r="O57" s="188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</row>
    <row r="58" spans="2:39" ht="18" customHeight="1">
      <c r="B58" s="208" t="s">
        <v>122</v>
      </c>
      <c r="C58" s="116">
        <f t="shared" ref="C58:I58" si="25">+C59+C60</f>
        <v>0</v>
      </c>
      <c r="D58" s="116">
        <f t="shared" si="25"/>
        <v>51.2</v>
      </c>
      <c r="E58" s="116">
        <f t="shared" si="25"/>
        <v>0</v>
      </c>
      <c r="F58" s="117">
        <f t="shared" si="25"/>
        <v>51.2</v>
      </c>
      <c r="G58" s="116">
        <f t="shared" si="25"/>
        <v>0</v>
      </c>
      <c r="H58" s="116">
        <f t="shared" si="25"/>
        <v>0</v>
      </c>
      <c r="I58" s="116">
        <f t="shared" si="25"/>
        <v>0</v>
      </c>
      <c r="J58" s="116">
        <f>SUM(G58:I58)</f>
        <v>0</v>
      </c>
      <c r="K58" s="116">
        <f t="shared" si="21"/>
        <v>51.2</v>
      </c>
      <c r="L58" s="101">
        <v>0</v>
      </c>
      <c r="M58" s="97"/>
      <c r="N58" s="188"/>
      <c r="O58" s="188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</row>
    <row r="59" spans="2:39" ht="18" customHeight="1">
      <c r="B59" s="118" t="s">
        <v>123</v>
      </c>
      <c r="C59" s="23">
        <v>0</v>
      </c>
      <c r="D59" s="23">
        <v>51.2</v>
      </c>
      <c r="E59" s="23">
        <v>0</v>
      </c>
      <c r="F59" s="100">
        <f>SUM(C59:E59)</f>
        <v>51.2</v>
      </c>
      <c r="G59" s="23">
        <v>0</v>
      </c>
      <c r="H59" s="23">
        <v>0</v>
      </c>
      <c r="I59" s="23">
        <v>0</v>
      </c>
      <c r="J59" s="24">
        <f>SUM(G59:I59)</f>
        <v>0</v>
      </c>
      <c r="K59" s="24">
        <f t="shared" si="21"/>
        <v>51.2</v>
      </c>
      <c r="L59" s="101">
        <v>0</v>
      </c>
      <c r="M59" s="97"/>
      <c r="N59" s="188"/>
      <c r="O59" s="188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</row>
    <row r="60" spans="2:39" ht="18" hidden="1" customHeight="1">
      <c r="B60" s="118" t="s">
        <v>124</v>
      </c>
      <c r="C60" s="23">
        <f>+'[41]TESORERIA '!G60</f>
        <v>0</v>
      </c>
      <c r="D60" s="23">
        <f>+'[41]TESORERIA '!F60</f>
        <v>0</v>
      </c>
      <c r="E60" s="23">
        <f>+'[41]TESORERIA '!G60</f>
        <v>0</v>
      </c>
      <c r="F60" s="100">
        <f>SUM(C60:E60)</f>
        <v>0</v>
      </c>
      <c r="G60" s="23">
        <v>0</v>
      </c>
      <c r="H60" s="23">
        <v>0</v>
      </c>
      <c r="I60" s="23">
        <v>0</v>
      </c>
      <c r="J60" s="24">
        <f>SUM(G60:I60)</f>
        <v>0</v>
      </c>
      <c r="K60" s="24">
        <f t="shared" si="21"/>
        <v>0</v>
      </c>
      <c r="L60" s="24">
        <v>0</v>
      </c>
      <c r="M60" s="97"/>
      <c r="N60" s="188"/>
      <c r="O60" s="188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</row>
    <row r="61" spans="2:39" ht="18" hidden="1" customHeight="1">
      <c r="B61" s="209" t="s">
        <v>125</v>
      </c>
      <c r="C61" s="23">
        <f>+'[41]TESORERIA '!G61</f>
        <v>0</v>
      </c>
      <c r="D61" s="23">
        <f>+'[41]TESORERIA '!F61</f>
        <v>0</v>
      </c>
      <c r="E61" s="23">
        <f>+'[41]TESORERIA '!G61</f>
        <v>0</v>
      </c>
      <c r="F61" s="100">
        <f>SUM(C61:E61)</f>
        <v>0</v>
      </c>
      <c r="G61" s="23">
        <v>0</v>
      </c>
      <c r="H61" s="23">
        <v>0</v>
      </c>
      <c r="I61" s="23">
        <v>0</v>
      </c>
      <c r="J61" s="24">
        <f>SUM(G61:I61)</f>
        <v>0</v>
      </c>
      <c r="K61" s="24">
        <f t="shared" si="21"/>
        <v>0</v>
      </c>
      <c r="L61" s="24">
        <v>0</v>
      </c>
      <c r="M61" s="97"/>
      <c r="N61" s="188"/>
      <c r="O61" s="188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</row>
    <row r="62" spans="2:39" ht="27.75" customHeight="1" thickBot="1">
      <c r="B62" s="210" t="s">
        <v>126</v>
      </c>
      <c r="C62" s="51">
        <f t="shared" ref="C62:J62" si="26">+C57+C9</f>
        <v>776.3</v>
      </c>
      <c r="D62" s="51">
        <f>+D57+D9</f>
        <v>1584.5000000000002</v>
      </c>
      <c r="E62" s="51">
        <f t="shared" si="26"/>
        <v>1110.0999999999999</v>
      </c>
      <c r="F62" s="51">
        <f t="shared" si="26"/>
        <v>3470.8999999999996</v>
      </c>
      <c r="G62" s="119">
        <f t="shared" si="26"/>
        <v>1142.7544030073987</v>
      </c>
      <c r="H62" s="51">
        <f>+H57+H9</f>
        <v>978.65398775515314</v>
      </c>
      <c r="I62" s="51">
        <f t="shared" si="26"/>
        <v>1012.2758505646945</v>
      </c>
      <c r="J62" s="51">
        <f t="shared" si="26"/>
        <v>3133.6842413272461</v>
      </c>
      <c r="K62" s="51">
        <f t="shared" si="21"/>
        <v>337.21575867275351</v>
      </c>
      <c r="L62" s="51">
        <f>+F62/J62*100</f>
        <v>110.76099991905785</v>
      </c>
      <c r="M62" s="97"/>
      <c r="N62" s="188"/>
      <c r="O62" s="211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</row>
    <row r="63" spans="2:39" ht="18" customHeight="1" thickTop="1">
      <c r="B63" s="161" t="s">
        <v>148</v>
      </c>
      <c r="C63" s="120"/>
      <c r="D63" s="120"/>
      <c r="E63" s="120"/>
      <c r="F63" s="120"/>
      <c r="G63" s="62"/>
      <c r="H63" s="62"/>
      <c r="I63" s="62"/>
      <c r="J63" s="120"/>
      <c r="K63" s="120"/>
      <c r="L63" s="120"/>
      <c r="M63" s="97"/>
      <c r="N63" s="188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</row>
    <row r="64" spans="2:39" ht="15" customHeight="1">
      <c r="B64" s="170" t="s">
        <v>65</v>
      </c>
      <c r="C64" s="212"/>
      <c r="D64" s="212"/>
      <c r="E64" s="212"/>
      <c r="F64" s="212"/>
      <c r="G64" s="62"/>
      <c r="H64" s="62"/>
      <c r="I64" s="62"/>
      <c r="J64" s="62"/>
      <c r="K64" s="213"/>
      <c r="L64" s="214"/>
      <c r="M64" s="97"/>
      <c r="N64" s="188"/>
      <c r="O64" s="121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</row>
    <row r="65" spans="2:38" ht="12" customHeight="1">
      <c r="B65" s="172" t="s">
        <v>127</v>
      </c>
      <c r="C65" s="212"/>
      <c r="D65" s="212"/>
      <c r="E65" s="212"/>
      <c r="F65" s="212"/>
      <c r="G65" s="62"/>
      <c r="H65" s="62"/>
      <c r="I65" s="62"/>
      <c r="J65" s="62"/>
      <c r="K65" s="214"/>
      <c r="L65" s="214"/>
      <c r="M65" s="97"/>
      <c r="N65" s="188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</row>
    <row r="66" spans="2:38">
      <c r="B66" s="172" t="s">
        <v>128</v>
      </c>
      <c r="C66" s="215"/>
      <c r="D66" s="215"/>
      <c r="E66" s="215"/>
      <c r="F66" s="214"/>
      <c r="G66" s="62"/>
      <c r="H66" s="62"/>
      <c r="I66" s="62"/>
      <c r="J66" s="62"/>
      <c r="K66" s="62"/>
      <c r="L66" s="62"/>
      <c r="M66" s="97"/>
      <c r="N66" s="188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</row>
    <row r="67" spans="2:38">
      <c r="B67" s="175" t="s">
        <v>129</v>
      </c>
      <c r="C67" s="122"/>
      <c r="D67" s="122"/>
      <c r="E67" s="122"/>
      <c r="F67" s="214"/>
      <c r="G67" s="123"/>
      <c r="H67" s="123"/>
      <c r="I67" s="123"/>
      <c r="J67" s="123"/>
      <c r="K67" s="62"/>
      <c r="L67" s="62"/>
      <c r="M67" s="97"/>
      <c r="N67" s="188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</row>
    <row r="68" spans="2:38" ht="14.25">
      <c r="B68" s="174"/>
      <c r="C68" s="216"/>
      <c r="D68" s="216"/>
      <c r="E68" s="216"/>
      <c r="F68" s="217"/>
      <c r="G68" s="122"/>
      <c r="H68" s="122"/>
      <c r="I68" s="122"/>
      <c r="J68" s="122"/>
      <c r="K68" s="122"/>
      <c r="L68" s="122"/>
      <c r="M68" s="97"/>
      <c r="N68" s="188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</row>
    <row r="69" spans="2:38">
      <c r="B69" s="174"/>
      <c r="C69" s="218"/>
      <c r="D69" s="218"/>
      <c r="E69" s="218"/>
      <c r="F69" s="219"/>
      <c r="G69" s="122"/>
      <c r="H69" s="122"/>
      <c r="I69" s="122"/>
      <c r="J69" s="220"/>
      <c r="K69" s="220"/>
      <c r="L69" s="174"/>
      <c r="M69" s="97"/>
      <c r="N69" s="188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</row>
    <row r="70" spans="2:38">
      <c r="B70" s="176"/>
      <c r="C70" s="174"/>
      <c r="D70" s="174"/>
      <c r="E70" s="174"/>
      <c r="F70" s="221"/>
      <c r="G70" s="122"/>
      <c r="H70" s="122"/>
      <c r="I70" s="122"/>
      <c r="J70" s="174"/>
      <c r="K70" s="174"/>
      <c r="L70" s="174"/>
      <c r="M70" s="97"/>
      <c r="N70" s="188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</row>
    <row r="71" spans="2:38">
      <c r="B71" s="176"/>
      <c r="C71" s="174"/>
      <c r="D71" s="174"/>
      <c r="E71" s="174"/>
      <c r="F71" s="221"/>
      <c r="G71" s="174"/>
      <c r="H71" s="174"/>
      <c r="I71" s="174"/>
      <c r="J71" s="174"/>
      <c r="K71" s="174"/>
      <c r="L71" s="174"/>
      <c r="M71" s="97"/>
      <c r="N71" s="188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</row>
    <row r="72" spans="2:38">
      <c r="B72" s="176"/>
      <c r="C72" s="174"/>
      <c r="D72" s="174"/>
      <c r="E72" s="174"/>
      <c r="F72" s="221"/>
      <c r="G72" s="124"/>
      <c r="H72" s="124"/>
      <c r="I72" s="124"/>
      <c r="J72" s="174"/>
      <c r="K72" s="174"/>
      <c r="L72" s="174"/>
      <c r="M72" s="179"/>
      <c r="N72" s="188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</row>
    <row r="73" spans="2:38">
      <c r="B73" s="176"/>
      <c r="C73" s="174"/>
      <c r="D73" s="174"/>
      <c r="E73" s="174"/>
      <c r="F73" s="221"/>
      <c r="G73" s="124"/>
      <c r="H73" s="124"/>
      <c r="I73" s="124"/>
      <c r="J73" s="174"/>
      <c r="K73" s="174"/>
      <c r="L73" s="174"/>
      <c r="M73" s="179"/>
      <c r="N73" s="188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</row>
    <row r="74" spans="2:38">
      <c r="B74" s="176"/>
      <c r="C74" s="174"/>
      <c r="D74" s="174"/>
      <c r="E74" s="174"/>
      <c r="F74" s="219"/>
      <c r="G74" s="174"/>
      <c r="H74" s="174"/>
      <c r="I74" s="174"/>
      <c r="J74" s="174"/>
      <c r="K74" s="174"/>
      <c r="L74" s="174"/>
      <c r="M74" s="179"/>
      <c r="N74" s="188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</row>
    <row r="75" spans="2:38">
      <c r="B75" s="174"/>
      <c r="C75" s="174"/>
      <c r="D75" s="174"/>
      <c r="E75" s="174"/>
      <c r="F75" s="221"/>
      <c r="G75" s="174"/>
      <c r="H75" s="174"/>
      <c r="I75" s="174"/>
      <c r="J75" s="174"/>
      <c r="K75" s="174"/>
      <c r="L75" s="174"/>
      <c r="M75" s="179"/>
      <c r="N75" s="188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</row>
    <row r="76" spans="2:38">
      <c r="B76" s="174"/>
      <c r="C76" s="174"/>
      <c r="D76" s="174"/>
      <c r="E76" s="174"/>
      <c r="F76" s="221"/>
      <c r="G76" s="124"/>
      <c r="H76" s="124"/>
      <c r="I76" s="124"/>
      <c r="J76" s="174"/>
      <c r="K76" s="174"/>
      <c r="L76" s="174"/>
      <c r="M76" s="179"/>
      <c r="N76" s="188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</row>
    <row r="77" spans="2:38">
      <c r="B77" s="174"/>
      <c r="C77" s="174"/>
      <c r="D77" s="174"/>
      <c r="E77" s="174"/>
      <c r="F77" s="221"/>
      <c r="G77" s="171"/>
      <c r="H77" s="171"/>
      <c r="I77" s="171"/>
      <c r="J77" s="174"/>
      <c r="K77" s="174"/>
      <c r="L77" s="174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</row>
    <row r="78" spans="2:38">
      <c r="B78" s="174"/>
      <c r="C78" s="174"/>
      <c r="D78" s="174"/>
      <c r="E78" s="174"/>
      <c r="F78" s="221"/>
      <c r="G78" s="174"/>
      <c r="H78" s="174"/>
      <c r="I78" s="174"/>
      <c r="J78" s="174"/>
      <c r="K78" s="174"/>
      <c r="L78" s="174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</row>
    <row r="79" spans="2:38">
      <c r="B79" s="174"/>
      <c r="C79" s="174"/>
      <c r="D79" s="174"/>
      <c r="E79" s="174"/>
      <c r="F79" s="221"/>
      <c r="G79" s="174"/>
      <c r="H79" s="174"/>
      <c r="I79" s="174"/>
      <c r="J79" s="174"/>
      <c r="K79" s="174"/>
      <c r="L79" s="174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</row>
    <row r="80" spans="2:38">
      <c r="B80" s="176"/>
      <c r="C80" s="174"/>
      <c r="D80" s="174"/>
      <c r="E80" s="174"/>
      <c r="F80" s="221"/>
      <c r="G80" s="222"/>
      <c r="H80" s="222"/>
      <c r="I80" s="222"/>
      <c r="J80" s="174"/>
      <c r="K80" s="174"/>
      <c r="L80" s="174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</row>
    <row r="81" spans="2:38">
      <c r="B81" s="176"/>
      <c r="C81" s="174"/>
      <c r="D81" s="174"/>
      <c r="E81" s="174"/>
      <c r="F81" s="221"/>
      <c r="G81" s="124"/>
      <c r="H81" s="124"/>
      <c r="I81" s="124"/>
      <c r="J81" s="174"/>
      <c r="K81" s="174"/>
      <c r="L81" s="174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</row>
    <row r="82" spans="2:38">
      <c r="B82" s="174"/>
      <c r="C82" s="174"/>
      <c r="D82" s="174"/>
      <c r="E82" s="174"/>
      <c r="F82" s="221"/>
      <c r="G82" s="220"/>
      <c r="H82" s="220"/>
      <c r="I82" s="220"/>
      <c r="J82" s="174"/>
      <c r="K82" s="174"/>
      <c r="L82" s="174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</row>
    <row r="83" spans="2:38">
      <c r="B83" s="176"/>
      <c r="C83" s="174"/>
      <c r="D83" s="174"/>
      <c r="E83" s="174"/>
      <c r="F83" s="221"/>
      <c r="G83" s="174"/>
      <c r="H83" s="174"/>
      <c r="I83" s="174"/>
      <c r="J83" s="174"/>
      <c r="K83" s="174"/>
      <c r="L83" s="174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</row>
    <row r="84" spans="2:38">
      <c r="B84" s="176"/>
      <c r="C84" s="174"/>
      <c r="D84" s="174"/>
      <c r="E84" s="174"/>
      <c r="F84" s="221"/>
      <c r="G84" s="124"/>
      <c r="H84" s="124"/>
      <c r="I84" s="124"/>
      <c r="J84" s="174"/>
      <c r="K84" s="174"/>
      <c r="L84" s="174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</row>
    <row r="85" spans="2:38">
      <c r="B85" s="176"/>
      <c r="C85" s="174"/>
      <c r="D85" s="174"/>
      <c r="E85" s="174"/>
      <c r="F85" s="221"/>
      <c r="G85" s="171"/>
      <c r="H85" s="171"/>
      <c r="I85" s="171"/>
      <c r="J85" s="174"/>
      <c r="K85" s="174"/>
      <c r="L85" s="174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</row>
    <row r="86" spans="2:38">
      <c r="B86" s="174"/>
      <c r="C86" s="174"/>
      <c r="D86" s="174"/>
      <c r="E86" s="174"/>
      <c r="F86" s="221"/>
      <c r="G86" s="124"/>
      <c r="H86" s="124"/>
      <c r="I86" s="124"/>
      <c r="J86" s="174"/>
      <c r="K86" s="174"/>
      <c r="L86" s="174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</row>
    <row r="87" spans="2:38">
      <c r="B87" s="176"/>
      <c r="C87" s="174"/>
      <c r="D87" s="174"/>
      <c r="E87" s="174"/>
      <c r="F87" s="221"/>
      <c r="G87" s="171"/>
      <c r="H87" s="171"/>
      <c r="I87" s="171"/>
      <c r="J87" s="174"/>
      <c r="K87" s="174"/>
      <c r="L87" s="174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</row>
    <row r="88" spans="2:38">
      <c r="B88" s="176"/>
      <c r="C88" s="174"/>
      <c r="D88" s="174"/>
      <c r="E88" s="174"/>
      <c r="F88" s="221"/>
      <c r="G88" s="124"/>
      <c r="H88" s="124"/>
      <c r="I88" s="124"/>
      <c r="J88" s="174"/>
      <c r="K88" s="174"/>
      <c r="L88" s="174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</row>
    <row r="89" spans="2:38">
      <c r="B89" s="176"/>
      <c r="C89" s="174"/>
      <c r="D89" s="174"/>
      <c r="E89" s="174"/>
      <c r="F89" s="221"/>
      <c r="G89" s="171"/>
      <c r="H89" s="171"/>
      <c r="I89" s="171"/>
      <c r="J89" s="174"/>
      <c r="K89" s="174"/>
      <c r="L89" s="174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</row>
    <row r="90" spans="2:38">
      <c r="B90" s="174"/>
      <c r="C90" s="174"/>
      <c r="D90" s="174"/>
      <c r="E90" s="174"/>
      <c r="F90" s="221"/>
      <c r="G90" s="124"/>
      <c r="H90" s="124"/>
      <c r="I90" s="124"/>
      <c r="J90" s="174"/>
      <c r="K90" s="174"/>
      <c r="L90" s="174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</row>
    <row r="91" spans="2:38">
      <c r="B91" s="176"/>
      <c r="C91" s="174"/>
      <c r="D91" s="174"/>
      <c r="E91" s="174"/>
      <c r="F91" s="221"/>
      <c r="G91" s="171"/>
      <c r="H91" s="171"/>
      <c r="I91" s="171"/>
      <c r="J91" s="174"/>
      <c r="K91" s="174"/>
      <c r="L91" s="174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</row>
    <row r="92" spans="2:38">
      <c r="B92" s="176"/>
      <c r="C92" s="174"/>
      <c r="D92" s="174"/>
      <c r="E92" s="174"/>
      <c r="F92" s="221"/>
      <c r="G92" s="124"/>
      <c r="H92" s="124"/>
      <c r="I92" s="124"/>
      <c r="J92" s="174"/>
      <c r="K92" s="174"/>
      <c r="L92" s="174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</row>
    <row r="93" spans="2:38">
      <c r="B93" s="176"/>
      <c r="C93" s="174"/>
      <c r="D93" s="174"/>
      <c r="E93" s="174"/>
      <c r="F93" s="221"/>
      <c r="G93" s="171"/>
      <c r="H93" s="171"/>
      <c r="I93" s="171"/>
      <c r="J93" s="174"/>
      <c r="K93" s="174"/>
      <c r="L93" s="174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</row>
    <row r="94" spans="2:38">
      <c r="B94" s="176"/>
      <c r="C94" s="174"/>
      <c r="D94" s="174"/>
      <c r="E94" s="174"/>
      <c r="F94" s="221"/>
      <c r="G94" s="124"/>
      <c r="H94" s="124"/>
      <c r="I94" s="124"/>
      <c r="J94" s="174"/>
      <c r="K94" s="174"/>
      <c r="L94" s="174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</row>
    <row r="95" spans="2:38">
      <c r="B95" s="174"/>
      <c r="C95" s="174"/>
      <c r="D95" s="174"/>
      <c r="E95" s="174"/>
      <c r="F95" s="221"/>
      <c r="G95" s="171"/>
      <c r="H95" s="171"/>
      <c r="I95" s="171"/>
      <c r="J95" s="174"/>
      <c r="K95" s="174"/>
      <c r="L95" s="174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</row>
    <row r="96" spans="2:38">
      <c r="B96" s="174"/>
      <c r="C96" s="174"/>
      <c r="D96" s="174"/>
      <c r="E96" s="174"/>
      <c r="F96" s="221"/>
      <c r="G96" s="124"/>
      <c r="H96" s="124"/>
      <c r="I96" s="124"/>
      <c r="J96" s="174"/>
      <c r="K96" s="174"/>
      <c r="L96" s="174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</row>
    <row r="97" spans="2:38">
      <c r="B97" s="174"/>
      <c r="C97" s="174"/>
      <c r="D97" s="174"/>
      <c r="E97" s="174"/>
      <c r="F97" s="221"/>
      <c r="G97" s="124"/>
      <c r="H97" s="124"/>
      <c r="I97" s="124"/>
      <c r="J97" s="174"/>
      <c r="K97" s="174"/>
      <c r="L97" s="174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</row>
    <row r="98" spans="2:38">
      <c r="B98" s="174"/>
      <c r="C98" s="174"/>
      <c r="D98" s="174"/>
      <c r="E98" s="174"/>
      <c r="F98" s="221"/>
      <c r="G98" s="174"/>
      <c r="H98" s="174"/>
      <c r="I98" s="174"/>
      <c r="J98" s="174"/>
      <c r="K98" s="174"/>
      <c r="L98" s="174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</row>
    <row r="99" spans="2:38">
      <c r="B99" s="174"/>
      <c r="C99" s="174"/>
      <c r="D99" s="174"/>
      <c r="E99" s="174"/>
      <c r="F99" s="221"/>
      <c r="G99" s="171"/>
      <c r="H99" s="171"/>
      <c r="I99" s="171"/>
      <c r="J99" s="174"/>
      <c r="K99" s="174"/>
      <c r="L99" s="174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</row>
    <row r="100" spans="2:38">
      <c r="B100" s="174"/>
      <c r="C100" s="174"/>
      <c r="D100" s="174"/>
      <c r="E100" s="174"/>
      <c r="F100" s="221"/>
      <c r="G100" s="171"/>
      <c r="H100" s="171"/>
      <c r="I100" s="171"/>
      <c r="J100" s="174"/>
      <c r="K100" s="174"/>
      <c r="L100" s="174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</row>
    <row r="101" spans="2:38">
      <c r="B101" s="174"/>
      <c r="C101" s="174"/>
      <c r="D101" s="174"/>
      <c r="E101" s="174"/>
      <c r="F101" s="221"/>
      <c r="G101" s="124"/>
      <c r="H101" s="124"/>
      <c r="I101" s="124"/>
      <c r="J101" s="174"/>
      <c r="K101" s="174"/>
      <c r="L101" s="174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</row>
    <row r="102" spans="2:38">
      <c r="B102" s="174"/>
      <c r="C102" s="174"/>
      <c r="D102" s="174"/>
      <c r="E102" s="174"/>
      <c r="F102" s="221"/>
      <c r="G102" s="171"/>
      <c r="H102" s="171"/>
      <c r="I102" s="171"/>
      <c r="J102" s="174"/>
      <c r="K102" s="174"/>
      <c r="L102" s="174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</row>
    <row r="103" spans="2:38">
      <c r="B103" s="174"/>
      <c r="C103" s="174"/>
      <c r="D103" s="174"/>
      <c r="E103" s="174"/>
      <c r="F103" s="221"/>
      <c r="G103" s="124"/>
      <c r="H103" s="124"/>
      <c r="I103" s="124"/>
      <c r="J103" s="174"/>
      <c r="K103" s="174"/>
      <c r="L103" s="174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</row>
    <row r="104" spans="2:38">
      <c r="B104" s="174"/>
      <c r="C104" s="174"/>
      <c r="D104" s="174"/>
      <c r="E104" s="174"/>
      <c r="F104" s="221"/>
      <c r="G104" s="171"/>
      <c r="H104" s="171"/>
      <c r="I104" s="171"/>
      <c r="J104" s="174"/>
      <c r="K104" s="174"/>
      <c r="L104" s="174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</row>
    <row r="105" spans="2:38">
      <c r="B105" s="174"/>
      <c r="C105" s="174"/>
      <c r="D105" s="174"/>
      <c r="E105" s="174"/>
      <c r="F105" s="221"/>
      <c r="G105" s="174"/>
      <c r="H105" s="174"/>
      <c r="I105" s="174"/>
      <c r="J105" s="174"/>
      <c r="K105" s="174"/>
      <c r="L105" s="174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</row>
    <row r="106" spans="2:38">
      <c r="B106" s="174"/>
      <c r="C106" s="174"/>
      <c r="D106" s="174"/>
      <c r="E106" s="174"/>
      <c r="F106" s="221"/>
      <c r="G106" s="124"/>
      <c r="H106" s="124"/>
      <c r="I106" s="124"/>
      <c r="J106" s="174"/>
      <c r="K106" s="174"/>
      <c r="L106" s="174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</row>
    <row r="107" spans="2:38">
      <c r="B107" s="174"/>
      <c r="C107" s="174"/>
      <c r="D107" s="174"/>
      <c r="E107" s="174"/>
      <c r="F107" s="221"/>
      <c r="G107" s="171"/>
      <c r="H107" s="171"/>
      <c r="I107" s="171"/>
      <c r="J107" s="174"/>
      <c r="K107" s="174"/>
      <c r="L107" s="174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</row>
    <row r="108" spans="2:38">
      <c r="B108" s="174"/>
      <c r="C108" s="174"/>
      <c r="D108" s="174"/>
      <c r="E108" s="174"/>
      <c r="F108" s="221"/>
      <c r="G108" s="174"/>
      <c r="H108" s="174"/>
      <c r="I108" s="174"/>
      <c r="J108" s="174"/>
      <c r="K108" s="174"/>
      <c r="L108" s="174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</row>
    <row r="109" spans="2:38">
      <c r="B109" s="174"/>
      <c r="C109" s="174"/>
      <c r="D109" s="174"/>
      <c r="E109" s="174"/>
      <c r="F109" s="221"/>
      <c r="G109" s="174"/>
      <c r="H109" s="174"/>
      <c r="I109" s="174"/>
      <c r="J109" s="174"/>
      <c r="K109" s="174"/>
      <c r="L109" s="174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</row>
    <row r="110" spans="2:38">
      <c r="B110" s="174"/>
      <c r="C110" s="174"/>
      <c r="D110" s="174"/>
      <c r="E110" s="174"/>
      <c r="F110" s="221"/>
      <c r="G110" s="174"/>
      <c r="H110" s="174"/>
      <c r="I110" s="174"/>
      <c r="J110" s="174"/>
      <c r="K110" s="174"/>
      <c r="L110" s="174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179"/>
    </row>
    <row r="111" spans="2:38">
      <c r="B111" s="174"/>
      <c r="C111" s="174"/>
      <c r="D111" s="174"/>
      <c r="E111" s="174"/>
      <c r="F111" s="221"/>
      <c r="G111" s="174"/>
      <c r="H111" s="174"/>
      <c r="I111" s="174"/>
      <c r="J111" s="174"/>
      <c r="K111" s="174"/>
      <c r="L111" s="174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79"/>
      <c r="AJ111" s="179"/>
      <c r="AK111" s="179"/>
      <c r="AL111" s="179"/>
    </row>
    <row r="112" spans="2:38">
      <c r="B112" s="174"/>
      <c r="C112" s="174"/>
      <c r="D112" s="174"/>
      <c r="E112" s="174"/>
      <c r="F112" s="221"/>
      <c r="G112" s="174"/>
      <c r="H112" s="174"/>
      <c r="I112" s="174"/>
      <c r="J112" s="174"/>
      <c r="K112" s="174"/>
      <c r="L112" s="174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  <c r="AK112" s="179"/>
      <c r="AL112" s="179"/>
    </row>
    <row r="113" spans="2:38">
      <c r="B113" s="174"/>
      <c r="C113" s="174"/>
      <c r="D113" s="174"/>
      <c r="E113" s="174"/>
      <c r="F113" s="221"/>
      <c r="G113" s="174"/>
      <c r="H113" s="174"/>
      <c r="I113" s="174"/>
      <c r="J113" s="174"/>
      <c r="K113" s="174"/>
      <c r="L113" s="174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</row>
    <row r="114" spans="2:38">
      <c r="B114" s="174"/>
      <c r="C114" s="174"/>
      <c r="D114" s="174"/>
      <c r="E114" s="174"/>
      <c r="F114" s="221"/>
      <c r="G114" s="174"/>
      <c r="H114" s="174"/>
      <c r="I114" s="174"/>
      <c r="J114" s="174"/>
      <c r="K114" s="174"/>
      <c r="L114" s="174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</row>
    <row r="115" spans="2:38">
      <c r="B115" s="174"/>
      <c r="C115" s="174"/>
      <c r="D115" s="174"/>
      <c r="E115" s="174"/>
      <c r="F115" s="221"/>
      <c r="G115" s="174"/>
      <c r="H115" s="174"/>
      <c r="I115" s="174"/>
      <c r="J115" s="174"/>
      <c r="K115" s="174"/>
      <c r="L115" s="174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</row>
    <row r="116" spans="2:38">
      <c r="B116" s="174"/>
      <c r="C116" s="174"/>
      <c r="D116" s="174"/>
      <c r="E116" s="174"/>
      <c r="F116" s="221"/>
      <c r="G116" s="174"/>
      <c r="H116" s="174"/>
      <c r="I116" s="174"/>
      <c r="J116" s="174"/>
      <c r="K116" s="174"/>
      <c r="L116" s="174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</row>
    <row r="117" spans="2:38">
      <c r="B117" s="174"/>
      <c r="C117" s="174"/>
      <c r="D117" s="174"/>
      <c r="E117" s="174"/>
      <c r="F117" s="221"/>
      <c r="G117" s="174"/>
      <c r="H117" s="174"/>
      <c r="I117" s="174"/>
      <c r="J117" s="174"/>
      <c r="K117" s="174"/>
      <c r="L117" s="174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</row>
    <row r="118" spans="2:38">
      <c r="B118" s="174"/>
      <c r="C118" s="174"/>
      <c r="D118" s="174"/>
      <c r="E118" s="174"/>
      <c r="F118" s="221"/>
      <c r="G118" s="174"/>
      <c r="H118" s="174"/>
      <c r="I118" s="174"/>
      <c r="J118" s="174"/>
      <c r="K118" s="174"/>
      <c r="L118" s="174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</row>
    <row r="119" spans="2:38">
      <c r="B119" s="174"/>
      <c r="C119" s="174"/>
      <c r="D119" s="174"/>
      <c r="E119" s="174"/>
      <c r="F119" s="221"/>
      <c r="G119" s="174"/>
      <c r="H119" s="174"/>
      <c r="I119" s="174"/>
      <c r="J119" s="174"/>
      <c r="K119" s="174"/>
      <c r="L119" s="174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</row>
    <row r="120" spans="2:38">
      <c r="B120" s="174"/>
      <c r="C120" s="174"/>
      <c r="D120" s="174"/>
      <c r="E120" s="174"/>
      <c r="F120" s="221"/>
      <c r="G120" s="174"/>
      <c r="H120" s="174"/>
      <c r="I120" s="174"/>
      <c r="J120" s="174"/>
      <c r="K120" s="174"/>
      <c r="L120" s="174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</row>
    <row r="121" spans="2:38">
      <c r="B121" s="174"/>
      <c r="C121" s="174"/>
      <c r="D121" s="174"/>
      <c r="E121" s="174"/>
      <c r="F121" s="221"/>
      <c r="G121" s="174"/>
      <c r="H121" s="174"/>
      <c r="I121" s="174"/>
      <c r="J121" s="174"/>
      <c r="K121" s="174"/>
      <c r="L121" s="174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</row>
    <row r="122" spans="2:38">
      <c r="B122" s="174"/>
      <c r="C122" s="174"/>
      <c r="D122" s="174"/>
      <c r="E122" s="174"/>
      <c r="F122" s="221"/>
      <c r="G122" s="174"/>
      <c r="H122" s="174"/>
      <c r="I122" s="174"/>
      <c r="J122" s="174"/>
      <c r="K122" s="174"/>
      <c r="L122" s="174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</row>
    <row r="123" spans="2:38">
      <c r="B123" s="174"/>
      <c r="C123" s="174"/>
      <c r="D123" s="174"/>
      <c r="E123" s="174"/>
      <c r="F123" s="221"/>
      <c r="G123" s="174"/>
      <c r="H123" s="174"/>
      <c r="I123" s="174"/>
      <c r="J123" s="174"/>
      <c r="K123" s="174"/>
      <c r="L123" s="174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</row>
    <row r="124" spans="2:38">
      <c r="B124" s="174"/>
      <c r="C124" s="174"/>
      <c r="D124" s="174"/>
      <c r="E124" s="174"/>
      <c r="F124" s="221"/>
      <c r="G124" s="174"/>
      <c r="H124" s="174"/>
      <c r="I124" s="174"/>
      <c r="J124" s="174"/>
      <c r="K124" s="174"/>
      <c r="L124" s="174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</row>
    <row r="125" spans="2:38">
      <c r="B125" s="174"/>
      <c r="C125" s="174"/>
      <c r="D125" s="174"/>
      <c r="E125" s="174"/>
      <c r="F125" s="221"/>
      <c r="G125" s="174"/>
      <c r="H125" s="174"/>
      <c r="I125" s="174"/>
      <c r="J125" s="174"/>
      <c r="K125" s="174"/>
      <c r="L125" s="174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</row>
    <row r="126" spans="2:38">
      <c r="B126" s="174"/>
      <c r="C126" s="174"/>
      <c r="D126" s="174"/>
      <c r="E126" s="174"/>
      <c r="F126" s="221"/>
      <c r="G126" s="174"/>
      <c r="H126" s="174"/>
      <c r="I126" s="174"/>
      <c r="J126" s="174"/>
      <c r="K126" s="174"/>
      <c r="L126" s="174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</row>
    <row r="127" spans="2:38">
      <c r="B127" s="174"/>
      <c r="C127" s="174"/>
      <c r="D127" s="174"/>
      <c r="E127" s="174"/>
      <c r="F127" s="221"/>
      <c r="G127" s="174"/>
      <c r="H127" s="174"/>
      <c r="I127" s="174"/>
      <c r="J127" s="174"/>
      <c r="K127" s="174"/>
      <c r="L127" s="174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</row>
    <row r="128" spans="2:38">
      <c r="B128" s="174"/>
      <c r="C128" s="174"/>
      <c r="D128" s="174"/>
      <c r="E128" s="174"/>
      <c r="F128" s="221"/>
      <c r="G128" s="174"/>
      <c r="H128" s="174"/>
      <c r="I128" s="174"/>
      <c r="J128" s="174"/>
      <c r="K128" s="174"/>
      <c r="L128" s="174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</row>
    <row r="129" spans="2:38">
      <c r="B129" s="174"/>
      <c r="C129" s="174"/>
      <c r="D129" s="174"/>
      <c r="E129" s="174"/>
      <c r="F129" s="221"/>
      <c r="G129" s="174"/>
      <c r="H129" s="174"/>
      <c r="I129" s="174"/>
      <c r="J129" s="174"/>
      <c r="K129" s="174"/>
      <c r="L129" s="174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</row>
    <row r="130" spans="2:38">
      <c r="B130" s="174"/>
      <c r="C130" s="174"/>
      <c r="D130" s="174"/>
      <c r="E130" s="174"/>
      <c r="F130" s="221"/>
      <c r="G130" s="174"/>
      <c r="H130" s="174"/>
      <c r="I130" s="174"/>
      <c r="J130" s="174"/>
      <c r="K130" s="174"/>
      <c r="L130" s="174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179"/>
      <c r="AG130" s="179"/>
      <c r="AH130" s="179"/>
      <c r="AI130" s="179"/>
      <c r="AJ130" s="179"/>
      <c r="AK130" s="179"/>
      <c r="AL130" s="179"/>
    </row>
    <row r="131" spans="2:38">
      <c r="B131" s="174"/>
      <c r="C131" s="174"/>
      <c r="D131" s="174"/>
      <c r="E131" s="174"/>
      <c r="F131" s="221"/>
      <c r="G131" s="174"/>
      <c r="H131" s="174"/>
      <c r="I131" s="174"/>
      <c r="J131" s="174"/>
      <c r="K131" s="174"/>
      <c r="L131" s="174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79"/>
      <c r="AE131" s="179"/>
      <c r="AF131" s="179"/>
      <c r="AG131" s="179"/>
      <c r="AH131" s="179"/>
      <c r="AI131" s="179"/>
      <c r="AJ131" s="179"/>
      <c r="AK131" s="179"/>
      <c r="AL131" s="179"/>
    </row>
    <row r="132" spans="2:38">
      <c r="B132" s="174"/>
      <c r="C132" s="174"/>
      <c r="D132" s="174"/>
      <c r="E132" s="174"/>
      <c r="F132" s="221"/>
      <c r="G132" s="174"/>
      <c r="H132" s="174"/>
      <c r="I132" s="174"/>
      <c r="J132" s="174"/>
      <c r="K132" s="174"/>
      <c r="L132" s="174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</row>
    <row r="133" spans="2:38">
      <c r="B133" s="174"/>
      <c r="C133" s="174"/>
      <c r="D133" s="174"/>
      <c r="E133" s="174"/>
      <c r="F133" s="221"/>
      <c r="G133" s="174"/>
      <c r="H133" s="174"/>
      <c r="I133" s="174"/>
      <c r="J133" s="174"/>
      <c r="K133" s="174"/>
      <c r="L133" s="174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</row>
    <row r="134" spans="2:38">
      <c r="B134" s="174"/>
      <c r="C134" s="174"/>
      <c r="D134" s="174"/>
      <c r="E134" s="174"/>
      <c r="F134" s="221"/>
      <c r="G134" s="174"/>
      <c r="H134" s="174"/>
      <c r="I134" s="174"/>
      <c r="J134" s="174"/>
      <c r="K134" s="174"/>
      <c r="L134" s="174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</row>
    <row r="135" spans="2:38">
      <c r="B135" s="174"/>
      <c r="C135" s="174"/>
      <c r="D135" s="174"/>
      <c r="E135" s="174"/>
      <c r="F135" s="221"/>
      <c r="G135" s="174"/>
      <c r="H135" s="174"/>
      <c r="I135" s="174"/>
      <c r="J135" s="174"/>
      <c r="K135" s="174"/>
      <c r="L135" s="174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</row>
    <row r="136" spans="2:38">
      <c r="B136" s="174"/>
      <c r="C136" s="174"/>
      <c r="D136" s="174"/>
      <c r="E136" s="174"/>
      <c r="F136" s="221"/>
      <c r="G136" s="174"/>
      <c r="H136" s="174"/>
      <c r="I136" s="174"/>
      <c r="J136" s="174"/>
      <c r="K136" s="174"/>
      <c r="L136" s="174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</row>
    <row r="137" spans="2:38">
      <c r="B137" s="174"/>
      <c r="C137" s="174"/>
      <c r="D137" s="174"/>
      <c r="E137" s="174"/>
      <c r="F137" s="221"/>
      <c r="G137" s="174"/>
      <c r="H137" s="174"/>
      <c r="I137" s="174"/>
      <c r="J137" s="174"/>
      <c r="K137" s="174"/>
      <c r="L137" s="174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</row>
    <row r="138" spans="2:38">
      <c r="B138" s="174"/>
      <c r="C138" s="174"/>
      <c r="D138" s="174"/>
      <c r="E138" s="174"/>
      <c r="F138" s="221"/>
      <c r="G138" s="174"/>
      <c r="H138" s="174"/>
      <c r="I138" s="174"/>
      <c r="J138" s="174"/>
      <c r="K138" s="174"/>
      <c r="L138" s="174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</row>
    <row r="139" spans="2:38">
      <c r="B139" s="174"/>
      <c r="C139" s="174"/>
      <c r="D139" s="174"/>
      <c r="E139" s="174"/>
      <c r="F139" s="221"/>
      <c r="G139" s="174"/>
      <c r="H139" s="174"/>
      <c r="I139" s="174"/>
      <c r="J139" s="174"/>
      <c r="K139" s="174"/>
      <c r="L139" s="174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</row>
    <row r="140" spans="2:38">
      <c r="B140" s="174"/>
      <c r="C140" s="174"/>
      <c r="D140" s="174"/>
      <c r="E140" s="174"/>
      <c r="F140" s="221"/>
      <c r="G140" s="174"/>
      <c r="H140" s="174"/>
      <c r="I140" s="174"/>
      <c r="J140" s="174"/>
      <c r="K140" s="174"/>
      <c r="L140" s="174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</row>
    <row r="141" spans="2:38">
      <c r="B141" s="174"/>
      <c r="C141" s="174"/>
      <c r="D141" s="174"/>
      <c r="E141" s="174"/>
      <c r="F141" s="221"/>
      <c r="G141" s="174"/>
      <c r="H141" s="174"/>
      <c r="I141" s="174"/>
      <c r="J141" s="174"/>
      <c r="K141" s="174"/>
      <c r="L141" s="174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</row>
    <row r="142" spans="2:38">
      <c r="B142" s="174"/>
      <c r="C142" s="174"/>
      <c r="D142" s="174"/>
      <c r="E142" s="174"/>
      <c r="F142" s="221"/>
      <c r="G142" s="174"/>
      <c r="H142" s="174"/>
      <c r="I142" s="174"/>
      <c r="J142" s="174"/>
      <c r="K142" s="174"/>
      <c r="L142" s="174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</row>
    <row r="143" spans="2:38">
      <c r="B143" s="174"/>
      <c r="C143" s="174"/>
      <c r="D143" s="174"/>
      <c r="E143" s="174"/>
      <c r="F143" s="221"/>
      <c r="G143" s="174"/>
      <c r="H143" s="174"/>
      <c r="I143" s="174"/>
      <c r="J143" s="174"/>
      <c r="K143" s="174"/>
      <c r="L143" s="174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</row>
    <row r="144" spans="2:38">
      <c r="B144" s="174"/>
      <c r="C144" s="174"/>
      <c r="D144" s="174"/>
      <c r="E144" s="174"/>
      <c r="F144" s="221"/>
      <c r="G144" s="174"/>
      <c r="H144" s="174"/>
      <c r="I144" s="174"/>
      <c r="J144" s="174"/>
      <c r="K144" s="174"/>
      <c r="L144" s="174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</row>
    <row r="145" spans="2:38">
      <c r="B145" s="174"/>
      <c r="C145" s="174"/>
      <c r="D145" s="174"/>
      <c r="E145" s="174"/>
      <c r="F145" s="221"/>
      <c r="G145" s="174"/>
      <c r="H145" s="174"/>
      <c r="I145" s="174"/>
      <c r="J145" s="174"/>
      <c r="K145" s="174"/>
      <c r="L145" s="174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79"/>
      <c r="AI145" s="179"/>
      <c r="AJ145" s="179"/>
      <c r="AK145" s="179"/>
      <c r="AL145" s="179"/>
    </row>
    <row r="146" spans="2:38">
      <c r="B146" s="174"/>
      <c r="C146" s="174"/>
      <c r="D146" s="174"/>
      <c r="E146" s="174"/>
      <c r="F146" s="221"/>
      <c r="G146" s="174"/>
      <c r="H146" s="174"/>
      <c r="I146" s="174"/>
      <c r="J146" s="174"/>
      <c r="K146" s="174"/>
      <c r="L146" s="174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</row>
    <row r="147" spans="2:38">
      <c r="B147" s="174"/>
      <c r="C147" s="174"/>
      <c r="D147" s="174"/>
      <c r="E147" s="174"/>
      <c r="F147" s="221"/>
      <c r="G147" s="174"/>
      <c r="H147" s="174"/>
      <c r="I147" s="174"/>
      <c r="J147" s="174"/>
      <c r="K147" s="174"/>
      <c r="L147" s="174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</row>
    <row r="148" spans="2:38">
      <c r="B148" s="174"/>
      <c r="C148" s="174"/>
      <c r="D148" s="174"/>
      <c r="E148" s="174"/>
      <c r="F148" s="221"/>
      <c r="G148" s="174"/>
      <c r="H148" s="174"/>
      <c r="I148" s="174"/>
      <c r="J148" s="174"/>
      <c r="K148" s="174"/>
      <c r="L148" s="174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</row>
    <row r="149" spans="2:38">
      <c r="B149" s="174"/>
      <c r="C149" s="174"/>
      <c r="D149" s="174"/>
      <c r="E149" s="174"/>
      <c r="F149" s="221"/>
      <c r="G149" s="174"/>
      <c r="H149" s="174"/>
      <c r="I149" s="174"/>
      <c r="J149" s="174"/>
      <c r="K149" s="174"/>
      <c r="L149" s="174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</row>
    <row r="150" spans="2:38">
      <c r="B150" s="174"/>
      <c r="C150" s="174"/>
      <c r="D150" s="174"/>
      <c r="E150" s="174"/>
      <c r="F150" s="221"/>
      <c r="G150" s="174"/>
      <c r="H150" s="174"/>
      <c r="I150" s="174"/>
      <c r="J150" s="174"/>
      <c r="K150" s="174"/>
      <c r="L150" s="174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</row>
    <row r="151" spans="2:38">
      <c r="B151" s="174"/>
      <c r="C151" s="174"/>
      <c r="D151" s="174"/>
      <c r="E151" s="174"/>
      <c r="F151" s="221"/>
      <c r="G151" s="174"/>
      <c r="H151" s="174"/>
      <c r="I151" s="174"/>
      <c r="J151" s="174"/>
      <c r="K151" s="174"/>
      <c r="L151" s="174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</row>
    <row r="152" spans="2:38">
      <c r="B152" s="174"/>
      <c r="C152" s="174"/>
      <c r="D152" s="174"/>
      <c r="E152" s="174"/>
      <c r="F152" s="221"/>
      <c r="G152" s="174"/>
      <c r="H152" s="174"/>
      <c r="I152" s="174"/>
      <c r="J152" s="174"/>
      <c r="K152" s="174"/>
      <c r="L152" s="174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</row>
    <row r="153" spans="2:38">
      <c r="B153" s="174"/>
      <c r="C153" s="174"/>
      <c r="D153" s="174"/>
      <c r="E153" s="174"/>
      <c r="F153" s="221"/>
      <c r="G153" s="174"/>
      <c r="H153" s="174"/>
      <c r="I153" s="174"/>
      <c r="J153" s="174"/>
      <c r="K153" s="174"/>
      <c r="L153" s="174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</row>
    <row r="154" spans="2:38">
      <c r="B154" s="174"/>
      <c r="C154" s="174"/>
      <c r="D154" s="174"/>
      <c r="E154" s="174"/>
      <c r="F154" s="221"/>
      <c r="G154" s="174"/>
      <c r="H154" s="174"/>
      <c r="I154" s="174"/>
      <c r="J154" s="174"/>
      <c r="K154" s="174"/>
      <c r="L154" s="174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</row>
    <row r="155" spans="2:38">
      <c r="B155" s="174"/>
      <c r="C155" s="174"/>
      <c r="D155" s="174"/>
      <c r="E155" s="174"/>
      <c r="F155" s="221"/>
      <c r="G155" s="174"/>
      <c r="H155" s="174"/>
      <c r="I155" s="174"/>
      <c r="J155" s="174"/>
      <c r="K155" s="174"/>
      <c r="L155" s="174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</row>
    <row r="156" spans="2:38">
      <c r="B156" s="174"/>
      <c r="C156" s="174"/>
      <c r="D156" s="174"/>
      <c r="E156" s="174"/>
      <c r="F156" s="221"/>
      <c r="G156" s="174"/>
      <c r="H156" s="174"/>
      <c r="I156" s="174"/>
      <c r="J156" s="174"/>
      <c r="K156" s="174"/>
      <c r="L156" s="174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</row>
    <row r="157" spans="2:38">
      <c r="B157" s="174"/>
      <c r="C157" s="174"/>
      <c r="D157" s="174"/>
      <c r="E157" s="174"/>
      <c r="F157" s="221"/>
      <c r="G157" s="174"/>
      <c r="H157" s="174"/>
      <c r="I157" s="174"/>
      <c r="J157" s="174"/>
      <c r="K157" s="174"/>
      <c r="L157" s="174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</row>
    <row r="158" spans="2:38">
      <c r="B158" s="174"/>
      <c r="C158" s="174"/>
      <c r="D158" s="174"/>
      <c r="E158" s="174"/>
      <c r="F158" s="221"/>
      <c r="G158" s="174"/>
      <c r="H158" s="174"/>
      <c r="I158" s="174"/>
      <c r="J158" s="174"/>
      <c r="K158" s="174"/>
      <c r="L158" s="174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</row>
    <row r="159" spans="2:38">
      <c r="B159" s="174"/>
      <c r="C159" s="174"/>
      <c r="D159" s="174"/>
      <c r="E159" s="174"/>
      <c r="F159" s="221"/>
      <c r="G159" s="174"/>
      <c r="H159" s="174"/>
      <c r="I159" s="174"/>
      <c r="J159" s="174"/>
      <c r="K159" s="174"/>
      <c r="L159" s="174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</row>
    <row r="160" spans="2:38">
      <c r="B160" s="174"/>
      <c r="C160" s="174"/>
      <c r="D160" s="174"/>
      <c r="E160" s="174"/>
      <c r="F160" s="221"/>
      <c r="G160" s="174"/>
      <c r="H160" s="174"/>
      <c r="I160" s="174"/>
      <c r="J160" s="174"/>
      <c r="K160" s="174"/>
      <c r="L160" s="174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</row>
    <row r="161" spans="2:38">
      <c r="B161" s="174"/>
      <c r="C161" s="174"/>
      <c r="D161" s="174"/>
      <c r="E161" s="174"/>
      <c r="F161" s="221"/>
      <c r="G161" s="174"/>
      <c r="H161" s="174"/>
      <c r="I161" s="174"/>
      <c r="J161" s="174"/>
      <c r="K161" s="174"/>
      <c r="L161" s="174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</row>
    <row r="162" spans="2:38">
      <c r="B162" s="174"/>
      <c r="C162" s="174"/>
      <c r="D162" s="174"/>
      <c r="E162" s="174"/>
      <c r="F162" s="221"/>
      <c r="G162" s="174"/>
      <c r="H162" s="174"/>
      <c r="I162" s="174"/>
      <c r="J162" s="174"/>
      <c r="K162" s="174"/>
      <c r="L162" s="174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</row>
    <row r="163" spans="2:38">
      <c r="B163" s="174"/>
      <c r="C163" s="174"/>
      <c r="D163" s="174"/>
      <c r="E163" s="174"/>
      <c r="F163" s="221"/>
      <c r="G163" s="174"/>
      <c r="H163" s="174"/>
      <c r="I163" s="174"/>
      <c r="J163" s="174"/>
      <c r="K163" s="174"/>
      <c r="L163" s="174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79"/>
      <c r="AE163" s="179"/>
      <c r="AF163" s="179"/>
      <c r="AG163" s="179"/>
      <c r="AH163" s="179"/>
      <c r="AI163" s="179"/>
      <c r="AJ163" s="179"/>
      <c r="AK163" s="179"/>
      <c r="AL163" s="179"/>
    </row>
    <row r="164" spans="2:38">
      <c r="B164" s="174"/>
      <c r="C164" s="174"/>
      <c r="D164" s="174"/>
      <c r="E164" s="174"/>
      <c r="F164" s="221"/>
      <c r="G164" s="174"/>
      <c r="H164" s="174"/>
      <c r="I164" s="174"/>
      <c r="J164" s="174"/>
      <c r="K164" s="174"/>
      <c r="L164" s="174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F164" s="179"/>
      <c r="AG164" s="179"/>
      <c r="AH164" s="179"/>
      <c r="AI164" s="179"/>
      <c r="AJ164" s="179"/>
      <c r="AK164" s="179"/>
      <c r="AL164" s="179"/>
    </row>
    <row r="165" spans="2:38">
      <c r="B165" s="174"/>
      <c r="C165" s="174"/>
      <c r="D165" s="174"/>
      <c r="E165" s="174"/>
      <c r="F165" s="221"/>
      <c r="G165" s="174"/>
      <c r="H165" s="174"/>
      <c r="I165" s="174"/>
      <c r="J165" s="174"/>
      <c r="K165" s="174"/>
      <c r="L165" s="174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  <c r="AA165" s="179"/>
      <c r="AB165" s="179"/>
      <c r="AC165" s="179"/>
      <c r="AD165" s="179"/>
      <c r="AE165" s="179"/>
      <c r="AF165" s="179"/>
      <c r="AG165" s="179"/>
      <c r="AH165" s="179"/>
      <c r="AI165" s="179"/>
      <c r="AJ165" s="179"/>
      <c r="AK165" s="179"/>
      <c r="AL165" s="179"/>
    </row>
    <row r="166" spans="2:38">
      <c r="B166" s="174"/>
      <c r="C166" s="174"/>
      <c r="D166" s="174"/>
      <c r="E166" s="174"/>
      <c r="F166" s="221"/>
      <c r="G166" s="174"/>
      <c r="H166" s="174"/>
      <c r="I166" s="174"/>
      <c r="J166" s="174"/>
      <c r="K166" s="174"/>
      <c r="L166" s="174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  <c r="AK166" s="179"/>
      <c r="AL166" s="179"/>
    </row>
    <row r="167" spans="2:38">
      <c r="B167" s="174"/>
      <c r="C167" s="174"/>
      <c r="D167" s="174"/>
      <c r="E167" s="174"/>
      <c r="F167" s="221"/>
      <c r="G167" s="174"/>
      <c r="H167" s="174"/>
      <c r="I167" s="174"/>
      <c r="J167" s="174"/>
      <c r="K167" s="174"/>
      <c r="L167" s="174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  <c r="AA167" s="179"/>
      <c r="AB167" s="179"/>
      <c r="AC167" s="179"/>
      <c r="AD167" s="179"/>
      <c r="AE167" s="179"/>
      <c r="AF167" s="179"/>
      <c r="AG167" s="179"/>
      <c r="AH167" s="179"/>
      <c r="AI167" s="179"/>
      <c r="AJ167" s="179"/>
      <c r="AK167" s="179"/>
      <c r="AL167" s="179"/>
    </row>
    <row r="168" spans="2:38">
      <c r="B168" s="174"/>
      <c r="C168" s="174"/>
      <c r="D168" s="174"/>
      <c r="E168" s="174"/>
      <c r="F168" s="221"/>
      <c r="G168" s="174"/>
      <c r="H168" s="174"/>
      <c r="I168" s="174"/>
      <c r="J168" s="174"/>
      <c r="K168" s="174"/>
      <c r="L168" s="174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</row>
    <row r="169" spans="2:38">
      <c r="B169" s="174"/>
      <c r="C169" s="174"/>
      <c r="D169" s="174"/>
      <c r="E169" s="174"/>
      <c r="F169" s="221"/>
      <c r="G169" s="174"/>
      <c r="H169" s="174"/>
      <c r="I169" s="174"/>
      <c r="J169" s="174"/>
      <c r="K169" s="174"/>
      <c r="L169" s="174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</row>
    <row r="170" spans="2:38">
      <c r="B170" s="174"/>
      <c r="C170" s="174"/>
      <c r="D170" s="174"/>
      <c r="E170" s="174"/>
      <c r="F170" s="221"/>
      <c r="G170" s="174"/>
      <c r="H170" s="174"/>
      <c r="I170" s="174"/>
      <c r="J170" s="174"/>
      <c r="K170" s="174"/>
      <c r="L170" s="174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</row>
    <row r="171" spans="2:38">
      <c r="B171" s="174"/>
      <c r="C171" s="174"/>
      <c r="D171" s="174"/>
      <c r="E171" s="174"/>
      <c r="F171" s="221"/>
      <c r="G171" s="174"/>
      <c r="H171" s="174"/>
      <c r="I171" s="174"/>
      <c r="J171" s="174"/>
      <c r="K171" s="174"/>
      <c r="L171" s="174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</row>
    <row r="172" spans="2:38">
      <c r="B172" s="174"/>
      <c r="C172" s="174"/>
      <c r="D172" s="174"/>
      <c r="E172" s="174"/>
      <c r="F172" s="221"/>
      <c r="G172" s="174"/>
      <c r="H172" s="174"/>
      <c r="I172" s="174"/>
      <c r="J172" s="174"/>
      <c r="K172" s="174"/>
      <c r="L172" s="174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</row>
    <row r="173" spans="2:38">
      <c r="B173" s="174"/>
      <c r="C173" s="174"/>
      <c r="D173" s="174"/>
      <c r="E173" s="174"/>
      <c r="F173" s="221"/>
      <c r="G173" s="174"/>
      <c r="H173" s="174"/>
      <c r="I173" s="174"/>
      <c r="J173" s="174"/>
      <c r="K173" s="174"/>
      <c r="L173" s="174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</row>
    <row r="174" spans="2:38">
      <c r="B174" s="174"/>
      <c r="C174" s="174"/>
      <c r="D174" s="174"/>
      <c r="E174" s="174"/>
      <c r="F174" s="221"/>
      <c r="G174" s="174"/>
      <c r="H174" s="174"/>
      <c r="I174" s="174"/>
      <c r="J174" s="174"/>
      <c r="K174" s="174"/>
      <c r="L174" s="174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</row>
    <row r="175" spans="2:38">
      <c r="B175" s="174"/>
      <c r="C175" s="174"/>
      <c r="D175" s="174"/>
      <c r="E175" s="174"/>
      <c r="F175" s="221"/>
      <c r="G175" s="174"/>
      <c r="H175" s="174"/>
      <c r="I175" s="174"/>
      <c r="J175" s="174"/>
      <c r="K175" s="174"/>
      <c r="L175" s="174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</row>
    <row r="176" spans="2:38">
      <c r="B176" s="174"/>
      <c r="C176" s="174"/>
      <c r="D176" s="174"/>
      <c r="E176" s="174"/>
      <c r="F176" s="221"/>
      <c r="G176" s="174"/>
      <c r="H176" s="174"/>
      <c r="I176" s="174"/>
      <c r="J176" s="174"/>
      <c r="K176" s="174"/>
      <c r="L176" s="174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</row>
    <row r="177" spans="2:38">
      <c r="B177" s="174"/>
      <c r="C177" s="174"/>
      <c r="D177" s="174"/>
      <c r="E177" s="174"/>
      <c r="F177" s="221"/>
      <c r="G177" s="174"/>
      <c r="H177" s="174"/>
      <c r="I177" s="174"/>
      <c r="J177" s="174"/>
      <c r="K177" s="174"/>
      <c r="L177" s="174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  <c r="AA177" s="179"/>
      <c r="AB177" s="179"/>
      <c r="AC177" s="179"/>
      <c r="AD177" s="179"/>
      <c r="AE177" s="179"/>
      <c r="AF177" s="179"/>
      <c r="AG177" s="179"/>
      <c r="AH177" s="179"/>
      <c r="AI177" s="179"/>
      <c r="AJ177" s="179"/>
      <c r="AK177" s="179"/>
      <c r="AL177" s="179"/>
    </row>
    <row r="178" spans="2:38">
      <c r="B178" s="174"/>
      <c r="C178" s="174"/>
      <c r="D178" s="174"/>
      <c r="E178" s="174"/>
      <c r="F178" s="221"/>
      <c r="G178" s="174"/>
      <c r="H178" s="174"/>
      <c r="I178" s="174"/>
      <c r="J178" s="174"/>
      <c r="K178" s="174"/>
      <c r="L178" s="174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  <c r="AA178" s="179"/>
      <c r="AB178" s="179"/>
      <c r="AC178" s="179"/>
      <c r="AD178" s="179"/>
      <c r="AE178" s="179"/>
      <c r="AF178" s="179"/>
      <c r="AG178" s="179"/>
      <c r="AH178" s="179"/>
      <c r="AI178" s="179"/>
      <c r="AJ178" s="179"/>
      <c r="AK178" s="179"/>
      <c r="AL178" s="179"/>
    </row>
    <row r="179" spans="2:38">
      <c r="B179" s="174"/>
      <c r="C179" s="174"/>
      <c r="D179" s="174"/>
      <c r="E179" s="174"/>
      <c r="F179" s="221"/>
      <c r="G179" s="174"/>
      <c r="H179" s="174"/>
      <c r="I179" s="174"/>
      <c r="J179" s="174"/>
      <c r="K179" s="174"/>
      <c r="L179" s="174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  <c r="AA179" s="179"/>
      <c r="AB179" s="179"/>
      <c r="AC179" s="179"/>
      <c r="AD179" s="179"/>
      <c r="AE179" s="179"/>
      <c r="AF179" s="179"/>
      <c r="AG179" s="179"/>
      <c r="AH179" s="179"/>
      <c r="AI179" s="179"/>
      <c r="AJ179" s="179"/>
      <c r="AK179" s="179"/>
      <c r="AL179" s="179"/>
    </row>
    <row r="180" spans="2:38">
      <c r="B180" s="174"/>
      <c r="C180" s="174"/>
      <c r="D180" s="174"/>
      <c r="E180" s="174"/>
      <c r="F180" s="221"/>
      <c r="G180" s="174"/>
      <c r="H180" s="174"/>
      <c r="I180" s="174"/>
      <c r="J180" s="174"/>
      <c r="K180" s="174"/>
      <c r="L180" s="174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  <c r="AA180" s="179"/>
      <c r="AB180" s="179"/>
      <c r="AC180" s="179"/>
      <c r="AD180" s="179"/>
      <c r="AE180" s="179"/>
      <c r="AF180" s="179"/>
      <c r="AG180" s="179"/>
      <c r="AH180" s="179"/>
      <c r="AI180" s="179"/>
      <c r="AJ180" s="179"/>
      <c r="AK180" s="179"/>
      <c r="AL180" s="179"/>
    </row>
    <row r="181" spans="2:38">
      <c r="B181" s="174"/>
      <c r="C181" s="174"/>
      <c r="D181" s="174"/>
      <c r="E181" s="174"/>
      <c r="F181" s="221"/>
      <c r="G181" s="174"/>
      <c r="H181" s="174"/>
      <c r="I181" s="174"/>
      <c r="J181" s="174"/>
      <c r="K181" s="174"/>
      <c r="L181" s="174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  <c r="AA181" s="179"/>
      <c r="AB181" s="179"/>
      <c r="AC181" s="179"/>
      <c r="AD181" s="179"/>
      <c r="AE181" s="179"/>
      <c r="AF181" s="179"/>
      <c r="AG181" s="179"/>
      <c r="AH181" s="179"/>
      <c r="AI181" s="179"/>
      <c r="AJ181" s="179"/>
      <c r="AK181" s="179"/>
      <c r="AL181" s="179"/>
    </row>
    <row r="182" spans="2:38">
      <c r="B182" s="174"/>
      <c r="C182" s="174"/>
      <c r="D182" s="174"/>
      <c r="E182" s="174"/>
      <c r="F182" s="221"/>
      <c r="G182" s="174"/>
      <c r="H182" s="174"/>
      <c r="I182" s="174"/>
      <c r="J182" s="174"/>
      <c r="K182" s="174"/>
      <c r="L182" s="174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  <c r="AA182" s="179"/>
      <c r="AB182" s="179"/>
      <c r="AC182" s="179"/>
      <c r="AD182" s="179"/>
      <c r="AE182" s="179"/>
      <c r="AF182" s="179"/>
      <c r="AG182" s="179"/>
      <c r="AH182" s="179"/>
      <c r="AI182" s="179"/>
      <c r="AJ182" s="179"/>
      <c r="AK182" s="179"/>
      <c r="AL182" s="179"/>
    </row>
    <row r="183" spans="2:38">
      <c r="B183" s="174"/>
      <c r="C183" s="174"/>
      <c r="D183" s="174"/>
      <c r="E183" s="174"/>
      <c r="F183" s="221"/>
      <c r="G183" s="174"/>
      <c r="H183" s="174"/>
      <c r="I183" s="174"/>
      <c r="J183" s="174"/>
      <c r="K183" s="174"/>
      <c r="L183" s="174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  <c r="AA183" s="179"/>
      <c r="AB183" s="179"/>
      <c r="AC183" s="179"/>
      <c r="AD183" s="179"/>
      <c r="AE183" s="179"/>
      <c r="AF183" s="179"/>
      <c r="AG183" s="179"/>
      <c r="AH183" s="179"/>
      <c r="AI183" s="179"/>
      <c r="AJ183" s="179"/>
      <c r="AK183" s="179"/>
      <c r="AL183" s="179"/>
    </row>
    <row r="184" spans="2:38">
      <c r="B184" s="174"/>
      <c r="C184" s="174"/>
      <c r="D184" s="174"/>
      <c r="E184" s="174"/>
      <c r="F184" s="221"/>
      <c r="G184" s="174"/>
      <c r="H184" s="174"/>
      <c r="I184" s="174"/>
      <c r="J184" s="174"/>
      <c r="K184" s="174"/>
      <c r="L184" s="174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  <c r="AA184" s="179"/>
      <c r="AB184" s="179"/>
      <c r="AC184" s="179"/>
      <c r="AD184" s="179"/>
      <c r="AE184" s="179"/>
      <c r="AF184" s="179"/>
      <c r="AG184" s="179"/>
      <c r="AH184" s="179"/>
      <c r="AI184" s="179"/>
      <c r="AJ184" s="179"/>
      <c r="AK184" s="179"/>
      <c r="AL184" s="179"/>
    </row>
    <row r="185" spans="2:38">
      <c r="B185" s="174"/>
      <c r="C185" s="174"/>
      <c r="D185" s="174"/>
      <c r="E185" s="174"/>
      <c r="F185" s="221"/>
      <c r="G185" s="174"/>
      <c r="H185" s="174"/>
      <c r="I185" s="174"/>
      <c r="J185" s="174"/>
      <c r="K185" s="174"/>
      <c r="L185" s="174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  <c r="AA185" s="179"/>
      <c r="AB185" s="179"/>
      <c r="AC185" s="179"/>
      <c r="AD185" s="179"/>
      <c r="AE185" s="179"/>
      <c r="AF185" s="179"/>
      <c r="AG185" s="179"/>
      <c r="AH185" s="179"/>
      <c r="AI185" s="179"/>
      <c r="AJ185" s="179"/>
      <c r="AK185" s="179"/>
      <c r="AL185" s="179"/>
    </row>
    <row r="186" spans="2:38">
      <c r="B186" s="174"/>
      <c r="C186" s="174"/>
      <c r="D186" s="174"/>
      <c r="E186" s="174"/>
      <c r="F186" s="221"/>
      <c r="G186" s="174"/>
      <c r="H186" s="174"/>
      <c r="I186" s="174"/>
      <c r="J186" s="174"/>
      <c r="K186" s="174"/>
      <c r="L186" s="174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</row>
    <row r="187" spans="2:38">
      <c r="B187" s="174"/>
      <c r="C187" s="174"/>
      <c r="D187" s="174"/>
      <c r="E187" s="174"/>
      <c r="F187" s="221"/>
      <c r="G187" s="174"/>
      <c r="H187" s="174"/>
      <c r="I187" s="174"/>
      <c r="J187" s="174"/>
      <c r="K187" s="174"/>
      <c r="L187" s="174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</row>
    <row r="188" spans="2:38">
      <c r="B188" s="174"/>
      <c r="C188" s="174"/>
      <c r="D188" s="174"/>
      <c r="E188" s="174"/>
      <c r="F188" s="221"/>
      <c r="G188" s="174"/>
      <c r="H188" s="174"/>
      <c r="I188" s="174"/>
      <c r="J188" s="174"/>
      <c r="K188" s="174"/>
      <c r="L188" s="174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</row>
    <row r="189" spans="2:38">
      <c r="B189" s="174"/>
      <c r="C189" s="174"/>
      <c r="D189" s="174"/>
      <c r="E189" s="174"/>
      <c r="F189" s="221"/>
      <c r="G189" s="174"/>
      <c r="H189" s="174"/>
      <c r="I189" s="174"/>
      <c r="J189" s="174"/>
      <c r="K189" s="174"/>
      <c r="L189" s="174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</row>
    <row r="190" spans="2:38">
      <c r="B190" s="174"/>
      <c r="C190" s="174"/>
      <c r="D190" s="174"/>
      <c r="E190" s="174"/>
      <c r="F190" s="221"/>
      <c r="G190" s="174"/>
      <c r="H190" s="174"/>
      <c r="I190" s="174"/>
      <c r="J190" s="174"/>
      <c r="K190" s="174"/>
      <c r="L190" s="174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</row>
    <row r="191" spans="2:38">
      <c r="B191" s="174"/>
      <c r="C191" s="174"/>
      <c r="D191" s="174"/>
      <c r="E191" s="174"/>
      <c r="F191" s="221"/>
      <c r="G191" s="174"/>
      <c r="H191" s="174"/>
      <c r="I191" s="174"/>
      <c r="J191" s="174"/>
      <c r="K191" s="174"/>
      <c r="L191" s="174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</row>
    <row r="192" spans="2:38">
      <c r="B192" s="174"/>
      <c r="C192" s="174"/>
      <c r="D192" s="174"/>
      <c r="E192" s="174"/>
      <c r="F192" s="221"/>
      <c r="G192" s="174"/>
      <c r="H192" s="174"/>
      <c r="I192" s="174"/>
      <c r="J192" s="174"/>
      <c r="K192" s="174"/>
      <c r="L192" s="174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</row>
    <row r="193" spans="2:38">
      <c r="B193" s="174"/>
      <c r="C193" s="174"/>
      <c r="D193" s="174"/>
      <c r="E193" s="174"/>
      <c r="F193" s="221"/>
      <c r="G193" s="174"/>
      <c r="H193" s="174"/>
      <c r="I193" s="174"/>
      <c r="J193" s="174"/>
      <c r="K193" s="174"/>
      <c r="L193" s="174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</row>
    <row r="194" spans="2:38">
      <c r="B194" s="174"/>
      <c r="C194" s="174"/>
      <c r="D194" s="174"/>
      <c r="E194" s="174"/>
      <c r="F194" s="221"/>
      <c r="G194" s="174"/>
      <c r="H194" s="174"/>
      <c r="I194" s="174"/>
      <c r="J194" s="174"/>
      <c r="K194" s="174"/>
      <c r="L194" s="174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</row>
    <row r="195" spans="2:38">
      <c r="B195" s="174"/>
      <c r="C195" s="174"/>
      <c r="D195" s="174"/>
      <c r="E195" s="174"/>
      <c r="F195" s="221"/>
      <c r="G195" s="174"/>
      <c r="H195" s="174"/>
      <c r="I195" s="174"/>
      <c r="J195" s="174"/>
      <c r="K195" s="174"/>
      <c r="L195" s="174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</row>
    <row r="196" spans="2:38">
      <c r="B196" s="174"/>
      <c r="C196" s="174"/>
      <c r="D196" s="174"/>
      <c r="E196" s="174"/>
      <c r="F196" s="221"/>
      <c r="G196" s="174"/>
      <c r="H196" s="174"/>
      <c r="I196" s="174"/>
      <c r="J196" s="174"/>
      <c r="K196" s="174"/>
      <c r="L196" s="174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</row>
    <row r="197" spans="2:38">
      <c r="B197" s="174"/>
      <c r="C197" s="174"/>
      <c r="D197" s="174"/>
      <c r="E197" s="174"/>
      <c r="F197" s="221"/>
      <c r="G197" s="174"/>
      <c r="H197" s="174"/>
      <c r="I197" s="174"/>
      <c r="J197" s="174"/>
      <c r="K197" s="174"/>
      <c r="L197" s="174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79"/>
      <c r="AJ197" s="179"/>
      <c r="AK197" s="179"/>
      <c r="AL197" s="179"/>
    </row>
    <row r="198" spans="2:38">
      <c r="B198" s="174"/>
      <c r="C198" s="174"/>
      <c r="D198" s="174"/>
      <c r="E198" s="174"/>
      <c r="F198" s="221"/>
      <c r="G198" s="174"/>
      <c r="H198" s="174"/>
      <c r="I198" s="174"/>
      <c r="J198" s="174"/>
      <c r="K198" s="174"/>
      <c r="L198" s="174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  <c r="AA198" s="179"/>
      <c r="AB198" s="179"/>
      <c r="AC198" s="179"/>
      <c r="AD198" s="179"/>
      <c r="AE198" s="179"/>
      <c r="AF198" s="179"/>
      <c r="AG198" s="179"/>
      <c r="AH198" s="179"/>
      <c r="AI198" s="179"/>
      <c r="AJ198" s="179"/>
      <c r="AK198" s="179"/>
      <c r="AL198" s="179"/>
    </row>
    <row r="199" spans="2:38">
      <c r="B199" s="174"/>
      <c r="C199" s="174"/>
      <c r="D199" s="174"/>
      <c r="E199" s="174"/>
      <c r="F199" s="221"/>
      <c r="G199" s="174"/>
      <c r="H199" s="174"/>
      <c r="I199" s="174"/>
      <c r="J199" s="174"/>
      <c r="K199" s="174"/>
      <c r="L199" s="174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  <c r="AF199" s="179"/>
      <c r="AG199" s="179"/>
      <c r="AH199" s="179"/>
      <c r="AI199" s="179"/>
      <c r="AJ199" s="179"/>
      <c r="AK199" s="179"/>
      <c r="AL199" s="179"/>
    </row>
    <row r="200" spans="2:38">
      <c r="B200" s="174"/>
      <c r="C200" s="174"/>
      <c r="D200" s="174"/>
      <c r="E200" s="174"/>
      <c r="F200" s="221"/>
      <c r="G200" s="174"/>
      <c r="H200" s="174"/>
      <c r="I200" s="174"/>
      <c r="J200" s="174"/>
      <c r="K200" s="174"/>
      <c r="L200" s="174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  <c r="AA200" s="179"/>
      <c r="AB200" s="179"/>
      <c r="AC200" s="179"/>
      <c r="AD200" s="179"/>
      <c r="AE200" s="179"/>
      <c r="AF200" s="179"/>
      <c r="AG200" s="179"/>
      <c r="AH200" s="179"/>
      <c r="AI200" s="179"/>
      <c r="AJ200" s="179"/>
      <c r="AK200" s="179"/>
      <c r="AL200" s="179"/>
    </row>
    <row r="201" spans="2:38">
      <c r="B201" s="174"/>
      <c r="C201" s="174"/>
      <c r="D201" s="174"/>
      <c r="E201" s="174"/>
      <c r="F201" s="221"/>
      <c r="G201" s="174"/>
      <c r="H201" s="174"/>
      <c r="I201" s="174"/>
      <c r="J201" s="174"/>
      <c r="K201" s="174"/>
      <c r="L201" s="174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  <c r="AA201" s="179"/>
      <c r="AB201" s="179"/>
      <c r="AC201" s="179"/>
      <c r="AD201" s="179"/>
      <c r="AE201" s="179"/>
      <c r="AF201" s="179"/>
      <c r="AG201" s="179"/>
      <c r="AH201" s="179"/>
      <c r="AI201" s="179"/>
      <c r="AJ201" s="179"/>
      <c r="AK201" s="179"/>
      <c r="AL201" s="179"/>
    </row>
    <row r="202" spans="2:38">
      <c r="B202" s="174"/>
      <c r="C202" s="174"/>
      <c r="D202" s="174"/>
      <c r="E202" s="174"/>
      <c r="F202" s="221"/>
      <c r="G202" s="174"/>
      <c r="H202" s="174"/>
      <c r="I202" s="174"/>
      <c r="J202" s="174"/>
      <c r="K202" s="174"/>
      <c r="L202" s="174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  <c r="AA202" s="179"/>
      <c r="AB202" s="179"/>
      <c r="AC202" s="179"/>
      <c r="AD202" s="179"/>
      <c r="AE202" s="179"/>
      <c r="AF202" s="179"/>
      <c r="AG202" s="179"/>
      <c r="AH202" s="179"/>
      <c r="AI202" s="179"/>
      <c r="AJ202" s="179"/>
      <c r="AK202" s="179"/>
      <c r="AL202" s="179"/>
    </row>
    <row r="203" spans="2:38">
      <c r="B203" s="174"/>
      <c r="C203" s="174"/>
      <c r="D203" s="174"/>
      <c r="E203" s="174"/>
      <c r="F203" s="221"/>
      <c r="G203" s="174"/>
      <c r="H203" s="174"/>
      <c r="I203" s="174"/>
      <c r="J203" s="174"/>
      <c r="K203" s="174"/>
      <c r="L203" s="174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  <c r="AA203" s="179"/>
      <c r="AB203" s="179"/>
      <c r="AC203" s="179"/>
      <c r="AD203" s="179"/>
      <c r="AE203" s="179"/>
      <c r="AF203" s="179"/>
      <c r="AG203" s="179"/>
      <c r="AH203" s="179"/>
      <c r="AI203" s="179"/>
      <c r="AJ203" s="179"/>
      <c r="AK203" s="179"/>
      <c r="AL203" s="179"/>
    </row>
    <row r="204" spans="2:38">
      <c r="B204" s="174"/>
      <c r="C204" s="174"/>
      <c r="D204" s="174"/>
      <c r="E204" s="174"/>
      <c r="F204" s="221"/>
      <c r="G204" s="174"/>
      <c r="H204" s="174"/>
      <c r="I204" s="174"/>
      <c r="J204" s="174"/>
      <c r="K204" s="174"/>
      <c r="L204" s="174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</row>
    <row r="205" spans="2:38">
      <c r="B205" s="174"/>
      <c r="C205" s="174"/>
      <c r="D205" s="174"/>
      <c r="E205" s="174"/>
      <c r="F205" s="221"/>
      <c r="G205" s="174"/>
      <c r="H205" s="174"/>
      <c r="I205" s="174"/>
      <c r="J205" s="174"/>
      <c r="K205" s="174"/>
      <c r="L205" s="174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</row>
    <row r="206" spans="2:38">
      <c r="B206" s="174"/>
      <c r="C206" s="174"/>
      <c r="D206" s="174"/>
      <c r="E206" s="174"/>
      <c r="F206" s="221"/>
      <c r="G206" s="174"/>
      <c r="H206" s="174"/>
      <c r="I206" s="174"/>
      <c r="J206" s="174"/>
      <c r="K206" s="174"/>
      <c r="L206" s="174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</row>
    <row r="207" spans="2:38">
      <c r="B207" s="174"/>
      <c r="C207" s="174"/>
      <c r="D207" s="174"/>
      <c r="E207" s="174"/>
      <c r="F207" s="221"/>
      <c r="G207" s="174"/>
      <c r="H207" s="174"/>
      <c r="I207" s="174"/>
      <c r="J207" s="174"/>
      <c r="K207" s="174"/>
      <c r="L207" s="174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</row>
    <row r="208" spans="2:38">
      <c r="B208" s="174"/>
      <c r="C208" s="174"/>
      <c r="D208" s="174"/>
      <c r="E208" s="174"/>
      <c r="F208" s="221"/>
      <c r="G208" s="174"/>
      <c r="H208" s="174"/>
      <c r="I208" s="174"/>
      <c r="J208" s="174"/>
      <c r="K208" s="174"/>
      <c r="L208" s="174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</row>
    <row r="209" spans="2:38">
      <c r="B209" s="174"/>
      <c r="C209" s="174"/>
      <c r="D209" s="174"/>
      <c r="E209" s="174"/>
      <c r="F209" s="221"/>
      <c r="G209" s="174"/>
      <c r="H209" s="174"/>
      <c r="I209" s="174"/>
      <c r="J209" s="174"/>
      <c r="K209" s="174"/>
      <c r="L209" s="174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</row>
    <row r="210" spans="2:38">
      <c r="B210" s="174"/>
      <c r="C210" s="174"/>
      <c r="D210" s="174"/>
      <c r="E210" s="174"/>
      <c r="F210" s="221"/>
      <c r="G210" s="174"/>
      <c r="H210" s="174"/>
      <c r="I210" s="174"/>
      <c r="J210" s="174"/>
      <c r="K210" s="174"/>
      <c r="L210" s="174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</row>
    <row r="211" spans="2:38">
      <c r="B211" s="174"/>
      <c r="C211" s="174"/>
      <c r="D211" s="174"/>
      <c r="E211" s="174"/>
      <c r="F211" s="221"/>
      <c r="G211" s="174"/>
      <c r="H211" s="174"/>
      <c r="I211" s="174"/>
      <c r="J211" s="174"/>
      <c r="K211" s="174"/>
      <c r="L211" s="174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</row>
    <row r="212" spans="2:38">
      <c r="B212" s="174"/>
      <c r="C212" s="174"/>
      <c r="D212" s="174"/>
      <c r="E212" s="174"/>
      <c r="F212" s="221"/>
      <c r="G212" s="174"/>
      <c r="H212" s="174"/>
      <c r="I212" s="174"/>
      <c r="J212" s="174"/>
      <c r="K212" s="174"/>
      <c r="L212" s="174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</row>
    <row r="213" spans="2:38">
      <c r="B213" s="174"/>
      <c r="C213" s="174"/>
      <c r="D213" s="174"/>
      <c r="E213" s="174"/>
      <c r="F213" s="221"/>
      <c r="G213" s="174"/>
      <c r="H213" s="174"/>
      <c r="I213" s="174"/>
      <c r="J213" s="174"/>
      <c r="K213" s="174"/>
      <c r="L213" s="174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</row>
    <row r="214" spans="2:38">
      <c r="B214" s="174"/>
      <c r="C214" s="174"/>
      <c r="D214" s="174"/>
      <c r="E214" s="174"/>
      <c r="F214" s="221"/>
      <c r="G214" s="174"/>
      <c r="H214" s="174"/>
      <c r="I214" s="174"/>
      <c r="J214" s="174"/>
      <c r="K214" s="174"/>
      <c r="L214" s="174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  <c r="AA214" s="179"/>
      <c r="AB214" s="179"/>
      <c r="AC214" s="179"/>
      <c r="AD214" s="179"/>
      <c r="AE214" s="179"/>
      <c r="AF214" s="179"/>
      <c r="AG214" s="179"/>
      <c r="AH214" s="179"/>
      <c r="AI214" s="179"/>
      <c r="AJ214" s="179"/>
      <c r="AK214" s="179"/>
      <c r="AL214" s="179"/>
    </row>
    <row r="215" spans="2:38">
      <c r="B215" s="174"/>
      <c r="C215" s="174"/>
      <c r="D215" s="174"/>
      <c r="E215" s="174"/>
      <c r="F215" s="221"/>
      <c r="G215" s="174"/>
      <c r="H215" s="174"/>
      <c r="I215" s="174"/>
      <c r="J215" s="174"/>
      <c r="K215" s="174"/>
      <c r="L215" s="174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  <c r="AA215" s="179"/>
      <c r="AB215" s="179"/>
      <c r="AC215" s="179"/>
      <c r="AD215" s="179"/>
      <c r="AE215" s="179"/>
      <c r="AF215" s="179"/>
      <c r="AG215" s="179"/>
      <c r="AH215" s="179"/>
      <c r="AI215" s="179"/>
      <c r="AJ215" s="179"/>
      <c r="AK215" s="179"/>
      <c r="AL215" s="179"/>
    </row>
    <row r="216" spans="2:38">
      <c r="B216" s="174"/>
      <c r="C216" s="174"/>
      <c r="D216" s="174"/>
      <c r="E216" s="174"/>
      <c r="F216" s="221"/>
      <c r="G216" s="174"/>
      <c r="H216" s="174"/>
      <c r="I216" s="174"/>
      <c r="J216" s="174"/>
      <c r="K216" s="174"/>
      <c r="L216" s="174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  <c r="AA216" s="179"/>
      <c r="AB216" s="179"/>
      <c r="AC216" s="179"/>
      <c r="AD216" s="179"/>
      <c r="AE216" s="179"/>
      <c r="AF216" s="179"/>
      <c r="AG216" s="179"/>
      <c r="AH216" s="179"/>
      <c r="AI216" s="179"/>
      <c r="AJ216" s="179"/>
      <c r="AK216" s="179"/>
      <c r="AL216" s="179"/>
    </row>
    <row r="217" spans="2:38">
      <c r="B217" s="174"/>
      <c r="C217" s="174"/>
      <c r="D217" s="174"/>
      <c r="E217" s="174"/>
      <c r="F217" s="221"/>
      <c r="G217" s="174"/>
      <c r="H217" s="174"/>
      <c r="I217" s="174"/>
      <c r="J217" s="174"/>
      <c r="K217" s="174"/>
      <c r="L217" s="174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  <c r="AA217" s="179"/>
      <c r="AB217" s="179"/>
      <c r="AC217" s="179"/>
      <c r="AD217" s="179"/>
      <c r="AE217" s="179"/>
      <c r="AF217" s="179"/>
      <c r="AG217" s="179"/>
      <c r="AH217" s="179"/>
      <c r="AI217" s="179"/>
      <c r="AJ217" s="179"/>
      <c r="AK217" s="179"/>
      <c r="AL217" s="179"/>
    </row>
    <row r="218" spans="2:38">
      <c r="B218" s="174"/>
      <c r="C218" s="174"/>
      <c r="D218" s="174"/>
      <c r="E218" s="174"/>
      <c r="F218" s="221"/>
      <c r="G218" s="174"/>
      <c r="H218" s="174"/>
      <c r="I218" s="174"/>
      <c r="J218" s="174"/>
      <c r="K218" s="174"/>
      <c r="L218" s="174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  <c r="AA218" s="179"/>
      <c r="AB218" s="179"/>
      <c r="AC218" s="179"/>
      <c r="AD218" s="179"/>
      <c r="AE218" s="179"/>
      <c r="AF218" s="179"/>
      <c r="AG218" s="179"/>
      <c r="AH218" s="179"/>
      <c r="AI218" s="179"/>
      <c r="AJ218" s="179"/>
      <c r="AK218" s="179"/>
      <c r="AL218" s="179"/>
    </row>
    <row r="219" spans="2:38">
      <c r="B219" s="174"/>
      <c r="C219" s="174"/>
      <c r="D219" s="174"/>
      <c r="E219" s="174"/>
      <c r="F219" s="221"/>
      <c r="G219" s="174"/>
      <c r="H219" s="174"/>
      <c r="I219" s="174"/>
      <c r="J219" s="174"/>
      <c r="K219" s="174"/>
      <c r="L219" s="174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  <c r="AA219" s="179"/>
      <c r="AB219" s="179"/>
      <c r="AC219" s="179"/>
      <c r="AD219" s="179"/>
      <c r="AE219" s="179"/>
      <c r="AF219" s="179"/>
      <c r="AG219" s="179"/>
      <c r="AH219" s="179"/>
      <c r="AI219" s="179"/>
      <c r="AJ219" s="179"/>
      <c r="AK219" s="179"/>
      <c r="AL219" s="179"/>
    </row>
    <row r="220" spans="2:38">
      <c r="B220" s="174"/>
      <c r="C220" s="174"/>
      <c r="D220" s="174"/>
      <c r="E220" s="174"/>
      <c r="F220" s="221"/>
      <c r="G220" s="174"/>
      <c r="H220" s="174"/>
      <c r="I220" s="174"/>
      <c r="J220" s="174"/>
      <c r="K220" s="174"/>
      <c r="L220" s="174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  <c r="AK220" s="179"/>
      <c r="AL220" s="179"/>
    </row>
    <row r="221" spans="2:38">
      <c r="B221" s="174"/>
      <c r="C221" s="174"/>
      <c r="D221" s="174"/>
      <c r="E221" s="174"/>
      <c r="F221" s="221"/>
      <c r="G221" s="174"/>
      <c r="H221" s="174"/>
      <c r="I221" s="174"/>
      <c r="J221" s="174"/>
      <c r="K221" s="174"/>
      <c r="L221" s="174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  <c r="AA221" s="179"/>
      <c r="AB221" s="179"/>
      <c r="AC221" s="179"/>
      <c r="AD221" s="179"/>
      <c r="AE221" s="179"/>
      <c r="AF221" s="179"/>
      <c r="AG221" s="179"/>
      <c r="AH221" s="179"/>
      <c r="AI221" s="179"/>
      <c r="AJ221" s="179"/>
      <c r="AK221" s="179"/>
      <c r="AL221" s="179"/>
    </row>
    <row r="222" spans="2:38">
      <c r="B222" s="174"/>
      <c r="C222" s="174"/>
      <c r="D222" s="174"/>
      <c r="E222" s="174"/>
      <c r="F222" s="221"/>
      <c r="G222" s="174"/>
      <c r="H222" s="174"/>
      <c r="I222" s="174"/>
      <c r="J222" s="174"/>
      <c r="K222" s="174"/>
      <c r="L222" s="174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</row>
    <row r="223" spans="2:38">
      <c r="B223" s="174"/>
      <c r="C223" s="174"/>
      <c r="D223" s="174"/>
      <c r="E223" s="174"/>
      <c r="F223" s="221"/>
      <c r="G223" s="174"/>
      <c r="H223" s="174"/>
      <c r="I223" s="174"/>
      <c r="J223" s="174"/>
      <c r="K223" s="174"/>
      <c r="L223" s="174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</row>
    <row r="224" spans="2:38">
      <c r="B224" s="174"/>
      <c r="C224" s="174"/>
      <c r="D224" s="174"/>
      <c r="E224" s="174"/>
      <c r="F224" s="221"/>
      <c r="G224" s="174"/>
      <c r="H224" s="174"/>
      <c r="I224" s="174"/>
      <c r="J224" s="174"/>
      <c r="K224" s="174"/>
      <c r="L224" s="174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</row>
    <row r="225" spans="2:38">
      <c r="B225" s="174"/>
      <c r="C225" s="174"/>
      <c r="D225" s="174"/>
      <c r="E225" s="174"/>
      <c r="F225" s="221"/>
      <c r="G225" s="174"/>
      <c r="H225" s="174"/>
      <c r="I225" s="174"/>
      <c r="J225" s="174"/>
      <c r="K225" s="174"/>
      <c r="L225" s="174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</row>
    <row r="226" spans="2:38">
      <c r="B226" s="174"/>
      <c r="C226" s="174"/>
      <c r="D226" s="174"/>
      <c r="E226" s="174"/>
      <c r="F226" s="221"/>
      <c r="G226" s="174"/>
      <c r="H226" s="174"/>
      <c r="I226" s="174"/>
      <c r="J226" s="174"/>
      <c r="K226" s="174"/>
      <c r="L226" s="174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</row>
    <row r="227" spans="2:38">
      <c r="B227" s="174"/>
      <c r="C227" s="174"/>
      <c r="D227" s="174"/>
      <c r="E227" s="174"/>
      <c r="F227" s="221"/>
      <c r="G227" s="174"/>
      <c r="H227" s="174"/>
      <c r="I227" s="174"/>
      <c r="J227" s="174"/>
      <c r="K227" s="174"/>
      <c r="L227" s="174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</row>
    <row r="228" spans="2:38">
      <c r="B228" s="174"/>
      <c r="C228" s="174"/>
      <c r="D228" s="174"/>
      <c r="E228" s="174"/>
      <c r="F228" s="221"/>
      <c r="G228" s="174"/>
      <c r="H228" s="174"/>
      <c r="I228" s="174"/>
      <c r="J228" s="174"/>
      <c r="K228" s="174"/>
      <c r="L228" s="174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</row>
    <row r="229" spans="2:38">
      <c r="B229" s="174"/>
      <c r="C229" s="174"/>
      <c r="D229" s="174"/>
      <c r="E229" s="174"/>
      <c r="F229" s="221"/>
      <c r="G229" s="174"/>
      <c r="H229" s="174"/>
      <c r="I229" s="174"/>
      <c r="J229" s="174"/>
      <c r="K229" s="174"/>
      <c r="L229" s="174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</row>
    <row r="230" spans="2:38">
      <c r="B230" s="174"/>
      <c r="C230" s="174"/>
      <c r="D230" s="174"/>
      <c r="E230" s="174"/>
      <c r="F230" s="221"/>
      <c r="G230" s="174"/>
      <c r="H230" s="174"/>
      <c r="I230" s="174"/>
      <c r="J230" s="174"/>
      <c r="K230" s="174"/>
      <c r="L230" s="174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</row>
    <row r="231" spans="2:38">
      <c r="B231" s="174"/>
      <c r="C231" s="174"/>
      <c r="D231" s="174"/>
      <c r="E231" s="174"/>
      <c r="F231" s="221"/>
      <c r="G231" s="174"/>
      <c r="H231" s="174"/>
      <c r="I231" s="174"/>
      <c r="J231" s="174"/>
      <c r="K231" s="174"/>
      <c r="L231" s="174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  <c r="AA231" s="179"/>
      <c r="AB231" s="179"/>
      <c r="AC231" s="179"/>
      <c r="AD231" s="179"/>
      <c r="AE231" s="179"/>
      <c r="AF231" s="179"/>
      <c r="AG231" s="179"/>
      <c r="AH231" s="179"/>
      <c r="AI231" s="179"/>
      <c r="AJ231" s="179"/>
      <c r="AK231" s="179"/>
      <c r="AL231" s="179"/>
    </row>
    <row r="232" spans="2:38">
      <c r="B232" s="174"/>
      <c r="C232" s="174"/>
      <c r="D232" s="174"/>
      <c r="E232" s="174"/>
      <c r="F232" s="221"/>
      <c r="G232" s="174"/>
      <c r="H232" s="174"/>
      <c r="I232" s="174"/>
      <c r="J232" s="174"/>
      <c r="K232" s="174"/>
      <c r="L232" s="174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  <c r="X232" s="179"/>
      <c r="Y232" s="179"/>
      <c r="Z232" s="179"/>
      <c r="AA232" s="179"/>
      <c r="AB232" s="179"/>
      <c r="AC232" s="179"/>
      <c r="AD232" s="179"/>
      <c r="AE232" s="179"/>
      <c r="AF232" s="179"/>
      <c r="AG232" s="179"/>
      <c r="AH232" s="179"/>
      <c r="AI232" s="179"/>
      <c r="AJ232" s="179"/>
      <c r="AK232" s="179"/>
      <c r="AL232" s="179"/>
    </row>
    <row r="233" spans="2:38">
      <c r="B233" s="174"/>
      <c r="C233" s="174"/>
      <c r="D233" s="174"/>
      <c r="E233" s="174"/>
      <c r="F233" s="221"/>
      <c r="G233" s="174"/>
      <c r="H233" s="174"/>
      <c r="I233" s="174"/>
      <c r="J233" s="174"/>
      <c r="K233" s="174"/>
      <c r="L233" s="174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  <c r="AA233" s="179"/>
      <c r="AB233" s="179"/>
      <c r="AC233" s="179"/>
      <c r="AD233" s="179"/>
      <c r="AE233" s="179"/>
      <c r="AF233" s="179"/>
      <c r="AG233" s="179"/>
      <c r="AH233" s="179"/>
      <c r="AI233" s="179"/>
      <c r="AJ233" s="179"/>
      <c r="AK233" s="179"/>
      <c r="AL233" s="179"/>
    </row>
    <row r="234" spans="2:38">
      <c r="B234" s="174"/>
      <c r="C234" s="174"/>
      <c r="D234" s="174"/>
      <c r="E234" s="174"/>
      <c r="F234" s="221"/>
      <c r="G234" s="174"/>
      <c r="H234" s="174"/>
      <c r="I234" s="174"/>
      <c r="J234" s="174"/>
      <c r="K234" s="174"/>
      <c r="L234" s="174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F234" s="179"/>
      <c r="AG234" s="179"/>
      <c r="AH234" s="179"/>
      <c r="AI234" s="179"/>
      <c r="AJ234" s="179"/>
      <c r="AK234" s="179"/>
      <c r="AL234" s="179"/>
    </row>
    <row r="235" spans="2:38">
      <c r="B235" s="174"/>
      <c r="C235" s="174"/>
      <c r="D235" s="174"/>
      <c r="E235" s="174"/>
      <c r="F235" s="221"/>
      <c r="G235" s="174"/>
      <c r="H235" s="174"/>
      <c r="I235" s="174"/>
      <c r="J235" s="174"/>
      <c r="K235" s="174"/>
      <c r="L235" s="174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  <c r="AA235" s="179"/>
      <c r="AB235" s="179"/>
      <c r="AC235" s="179"/>
      <c r="AD235" s="179"/>
      <c r="AE235" s="179"/>
      <c r="AF235" s="179"/>
      <c r="AG235" s="179"/>
      <c r="AH235" s="179"/>
      <c r="AI235" s="179"/>
      <c r="AJ235" s="179"/>
      <c r="AK235" s="179"/>
      <c r="AL235" s="179"/>
    </row>
    <row r="236" spans="2:38">
      <c r="B236" s="174"/>
      <c r="C236" s="174"/>
      <c r="D236" s="174"/>
      <c r="E236" s="174"/>
      <c r="F236" s="221"/>
      <c r="G236" s="174"/>
      <c r="H236" s="174"/>
      <c r="I236" s="174"/>
      <c r="J236" s="174"/>
      <c r="K236" s="174"/>
      <c r="L236" s="174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  <c r="X236" s="179"/>
      <c r="Y236" s="179"/>
      <c r="Z236" s="179"/>
      <c r="AA236" s="179"/>
      <c r="AB236" s="179"/>
      <c r="AC236" s="179"/>
      <c r="AD236" s="179"/>
      <c r="AE236" s="179"/>
      <c r="AF236" s="179"/>
      <c r="AG236" s="179"/>
      <c r="AH236" s="179"/>
      <c r="AI236" s="179"/>
      <c r="AJ236" s="179"/>
      <c r="AK236" s="179"/>
      <c r="AL236" s="179"/>
    </row>
    <row r="237" spans="2:38">
      <c r="B237" s="174"/>
      <c r="C237" s="174"/>
      <c r="D237" s="174"/>
      <c r="E237" s="174"/>
      <c r="F237" s="221"/>
      <c r="G237" s="174"/>
      <c r="H237" s="174"/>
      <c r="I237" s="174"/>
      <c r="J237" s="174"/>
      <c r="K237" s="174"/>
      <c r="L237" s="174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  <c r="X237" s="179"/>
      <c r="Y237" s="179"/>
      <c r="Z237" s="179"/>
      <c r="AA237" s="179"/>
      <c r="AB237" s="179"/>
      <c r="AC237" s="179"/>
      <c r="AD237" s="179"/>
      <c r="AE237" s="179"/>
      <c r="AF237" s="179"/>
      <c r="AG237" s="179"/>
      <c r="AH237" s="179"/>
      <c r="AI237" s="179"/>
      <c r="AJ237" s="179"/>
      <c r="AK237" s="179"/>
      <c r="AL237" s="179"/>
    </row>
    <row r="238" spans="2:38">
      <c r="B238" s="174"/>
      <c r="C238" s="174"/>
      <c r="D238" s="174"/>
      <c r="E238" s="174"/>
      <c r="F238" s="221"/>
      <c r="G238" s="174"/>
      <c r="H238" s="174"/>
      <c r="I238" s="174"/>
      <c r="J238" s="174"/>
      <c r="K238" s="174"/>
      <c r="L238" s="174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  <c r="X238" s="179"/>
      <c r="Y238" s="179"/>
      <c r="Z238" s="179"/>
      <c r="AA238" s="179"/>
      <c r="AB238" s="179"/>
      <c r="AC238" s="179"/>
      <c r="AD238" s="179"/>
      <c r="AE238" s="179"/>
      <c r="AF238" s="179"/>
      <c r="AG238" s="179"/>
      <c r="AH238" s="179"/>
      <c r="AI238" s="179"/>
      <c r="AJ238" s="179"/>
      <c r="AK238" s="179"/>
      <c r="AL238" s="179"/>
    </row>
    <row r="239" spans="2:38">
      <c r="B239" s="174"/>
      <c r="C239" s="174"/>
      <c r="D239" s="174"/>
      <c r="E239" s="174"/>
      <c r="F239" s="221"/>
      <c r="G239" s="174"/>
      <c r="H239" s="174"/>
      <c r="I239" s="174"/>
      <c r="J239" s="174"/>
      <c r="K239" s="174"/>
      <c r="L239" s="174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  <c r="X239" s="179"/>
      <c r="Y239" s="179"/>
      <c r="Z239" s="179"/>
      <c r="AA239" s="179"/>
      <c r="AB239" s="179"/>
      <c r="AC239" s="179"/>
      <c r="AD239" s="179"/>
      <c r="AE239" s="179"/>
      <c r="AF239" s="179"/>
      <c r="AG239" s="179"/>
      <c r="AH239" s="179"/>
      <c r="AI239" s="179"/>
      <c r="AJ239" s="179"/>
      <c r="AK239" s="179"/>
      <c r="AL239" s="179"/>
    </row>
    <row r="240" spans="2:38">
      <c r="B240" s="174"/>
      <c r="C240" s="174"/>
      <c r="D240" s="174"/>
      <c r="E240" s="174"/>
      <c r="F240" s="221"/>
      <c r="G240" s="174"/>
      <c r="H240" s="174"/>
      <c r="I240" s="174"/>
      <c r="J240" s="174"/>
      <c r="K240" s="174"/>
      <c r="L240" s="174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</row>
    <row r="241" spans="2:38">
      <c r="B241" s="174"/>
      <c r="C241" s="174"/>
      <c r="D241" s="174"/>
      <c r="E241" s="174"/>
      <c r="F241" s="221"/>
      <c r="G241" s="174"/>
      <c r="H241" s="174"/>
      <c r="I241" s="174"/>
      <c r="J241" s="174"/>
      <c r="K241" s="174"/>
      <c r="L241" s="174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</row>
    <row r="242" spans="2:38">
      <c r="B242" s="174"/>
      <c r="C242" s="174"/>
      <c r="D242" s="174"/>
      <c r="E242" s="174"/>
      <c r="F242" s="221"/>
      <c r="G242" s="174"/>
      <c r="H242" s="174"/>
      <c r="I242" s="174"/>
      <c r="J242" s="174"/>
      <c r="K242" s="174"/>
      <c r="L242" s="174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</row>
    <row r="243" spans="2:38">
      <c r="B243" s="174"/>
      <c r="C243" s="174"/>
      <c r="D243" s="174"/>
      <c r="E243" s="174"/>
      <c r="F243" s="221"/>
      <c r="G243" s="174"/>
      <c r="H243" s="174"/>
      <c r="I243" s="174"/>
      <c r="J243" s="174"/>
      <c r="K243" s="174"/>
      <c r="L243" s="174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</row>
    <row r="244" spans="2:38">
      <c r="B244" s="174"/>
      <c r="C244" s="174"/>
      <c r="D244" s="174"/>
      <c r="E244" s="174"/>
      <c r="F244" s="221"/>
      <c r="G244" s="174"/>
      <c r="H244" s="174"/>
      <c r="I244" s="174"/>
      <c r="J244" s="174"/>
      <c r="K244" s="174"/>
      <c r="L244" s="174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</row>
    <row r="245" spans="2:38">
      <c r="B245" s="174"/>
      <c r="C245" s="174"/>
      <c r="D245" s="174"/>
      <c r="E245" s="174"/>
      <c r="F245" s="221"/>
      <c r="G245" s="174"/>
      <c r="H245" s="174"/>
      <c r="I245" s="174"/>
      <c r="J245" s="174"/>
      <c r="K245" s="174"/>
      <c r="L245" s="174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</row>
    <row r="246" spans="2:38">
      <c r="B246" s="174"/>
      <c r="C246" s="174"/>
      <c r="D246" s="174"/>
      <c r="E246" s="174"/>
      <c r="F246" s="221"/>
      <c r="G246" s="174"/>
      <c r="H246" s="174"/>
      <c r="I246" s="174"/>
      <c r="J246" s="174"/>
      <c r="K246" s="174"/>
      <c r="L246" s="174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</row>
    <row r="247" spans="2:38">
      <c r="B247" s="174"/>
      <c r="C247" s="174"/>
      <c r="D247" s="174"/>
      <c r="E247" s="174"/>
      <c r="F247" s="221"/>
      <c r="G247" s="174"/>
      <c r="H247" s="174"/>
      <c r="I247" s="174"/>
      <c r="J247" s="174"/>
      <c r="K247" s="174"/>
      <c r="L247" s="174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</row>
    <row r="248" spans="2:38">
      <c r="B248" s="174"/>
      <c r="C248" s="174"/>
      <c r="D248" s="174"/>
      <c r="E248" s="174"/>
      <c r="F248" s="221"/>
      <c r="G248" s="174"/>
      <c r="H248" s="174"/>
      <c r="I248" s="174"/>
      <c r="J248" s="174"/>
      <c r="K248" s="174"/>
      <c r="L248" s="174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</row>
    <row r="249" spans="2:38">
      <c r="B249" s="174"/>
      <c r="C249" s="174"/>
      <c r="D249" s="174"/>
      <c r="E249" s="174"/>
      <c r="F249" s="221"/>
      <c r="G249" s="174"/>
      <c r="H249" s="174"/>
      <c r="I249" s="174"/>
      <c r="J249" s="174"/>
      <c r="K249" s="174"/>
      <c r="L249" s="174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  <c r="AA249" s="179"/>
      <c r="AB249" s="179"/>
      <c r="AC249" s="179"/>
      <c r="AD249" s="179"/>
      <c r="AE249" s="179"/>
      <c r="AF249" s="179"/>
      <c r="AG249" s="179"/>
      <c r="AH249" s="179"/>
      <c r="AI249" s="179"/>
      <c r="AJ249" s="179"/>
      <c r="AK249" s="179"/>
      <c r="AL249" s="179"/>
    </row>
    <row r="250" spans="2:38">
      <c r="B250" s="174"/>
      <c r="C250" s="174"/>
      <c r="D250" s="174"/>
      <c r="E250" s="174"/>
      <c r="F250" s="221"/>
      <c r="G250" s="174"/>
      <c r="H250" s="174"/>
      <c r="I250" s="174"/>
      <c r="J250" s="174"/>
      <c r="K250" s="174"/>
      <c r="L250" s="174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  <c r="AA250" s="179"/>
      <c r="AB250" s="179"/>
      <c r="AC250" s="179"/>
      <c r="AD250" s="179"/>
      <c r="AE250" s="179"/>
      <c r="AF250" s="179"/>
      <c r="AG250" s="179"/>
      <c r="AH250" s="179"/>
      <c r="AI250" s="179"/>
      <c r="AJ250" s="179"/>
      <c r="AK250" s="179"/>
      <c r="AL250" s="179"/>
    </row>
    <row r="251" spans="2:38">
      <c r="B251" s="174"/>
      <c r="C251" s="174"/>
      <c r="D251" s="174"/>
      <c r="E251" s="174"/>
      <c r="F251" s="221"/>
      <c r="G251" s="174"/>
      <c r="H251" s="174"/>
      <c r="I251" s="174"/>
      <c r="J251" s="174"/>
      <c r="K251" s="174"/>
      <c r="L251" s="174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  <c r="AA251" s="179"/>
      <c r="AB251" s="179"/>
      <c r="AC251" s="179"/>
      <c r="AD251" s="179"/>
      <c r="AE251" s="179"/>
      <c r="AF251" s="179"/>
      <c r="AG251" s="179"/>
      <c r="AH251" s="179"/>
      <c r="AI251" s="179"/>
      <c r="AJ251" s="179"/>
      <c r="AK251" s="179"/>
      <c r="AL251" s="179"/>
    </row>
    <row r="252" spans="2:38">
      <c r="B252" s="174"/>
      <c r="C252" s="174"/>
      <c r="D252" s="174"/>
      <c r="E252" s="174"/>
      <c r="F252" s="221"/>
      <c r="G252" s="174"/>
      <c r="H252" s="174"/>
      <c r="I252" s="174"/>
      <c r="J252" s="174"/>
      <c r="K252" s="174"/>
      <c r="L252" s="174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  <c r="X252" s="179"/>
      <c r="Y252" s="179"/>
      <c r="Z252" s="179"/>
      <c r="AA252" s="179"/>
      <c r="AB252" s="179"/>
      <c r="AC252" s="179"/>
      <c r="AD252" s="179"/>
      <c r="AE252" s="179"/>
      <c r="AF252" s="179"/>
      <c r="AG252" s="179"/>
      <c r="AH252" s="179"/>
      <c r="AI252" s="179"/>
      <c r="AJ252" s="179"/>
      <c r="AK252" s="179"/>
      <c r="AL252" s="179"/>
    </row>
    <row r="253" spans="2:38">
      <c r="B253" s="174"/>
      <c r="C253" s="174"/>
      <c r="D253" s="174"/>
      <c r="E253" s="174"/>
      <c r="F253" s="221"/>
      <c r="G253" s="174"/>
      <c r="H253" s="174"/>
      <c r="I253" s="174"/>
      <c r="J253" s="174"/>
      <c r="K253" s="174"/>
      <c r="L253" s="174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  <c r="AA253" s="179"/>
      <c r="AB253" s="179"/>
      <c r="AC253" s="179"/>
      <c r="AD253" s="179"/>
      <c r="AE253" s="179"/>
      <c r="AF253" s="179"/>
      <c r="AG253" s="179"/>
      <c r="AH253" s="179"/>
      <c r="AI253" s="179"/>
      <c r="AJ253" s="179"/>
      <c r="AK253" s="179"/>
      <c r="AL253" s="179"/>
    </row>
    <row r="254" spans="2:38">
      <c r="B254" s="174"/>
      <c r="C254" s="174"/>
      <c r="D254" s="174"/>
      <c r="E254" s="174"/>
      <c r="F254" s="221"/>
      <c r="G254" s="174"/>
      <c r="H254" s="174"/>
      <c r="I254" s="174"/>
      <c r="J254" s="174"/>
      <c r="K254" s="174"/>
      <c r="L254" s="174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  <c r="X254" s="179"/>
      <c r="Y254" s="179"/>
      <c r="Z254" s="179"/>
      <c r="AA254" s="179"/>
      <c r="AB254" s="179"/>
      <c r="AC254" s="179"/>
      <c r="AD254" s="179"/>
      <c r="AE254" s="179"/>
      <c r="AF254" s="179"/>
      <c r="AG254" s="179"/>
      <c r="AH254" s="179"/>
      <c r="AI254" s="179"/>
      <c r="AJ254" s="179"/>
      <c r="AK254" s="179"/>
      <c r="AL254" s="179"/>
    </row>
    <row r="255" spans="2:38">
      <c r="B255" s="174"/>
      <c r="C255" s="174"/>
      <c r="D255" s="174"/>
      <c r="E255" s="174"/>
      <c r="F255" s="221"/>
      <c r="G255" s="174"/>
      <c r="H255" s="174"/>
      <c r="I255" s="174"/>
      <c r="J255" s="174"/>
      <c r="K255" s="174"/>
      <c r="L255" s="174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  <c r="X255" s="179"/>
      <c r="Y255" s="179"/>
      <c r="Z255" s="179"/>
      <c r="AA255" s="179"/>
      <c r="AB255" s="179"/>
      <c r="AC255" s="179"/>
      <c r="AD255" s="179"/>
      <c r="AE255" s="179"/>
      <c r="AF255" s="179"/>
      <c r="AG255" s="179"/>
      <c r="AH255" s="179"/>
      <c r="AI255" s="179"/>
      <c r="AJ255" s="179"/>
      <c r="AK255" s="179"/>
      <c r="AL255" s="179"/>
    </row>
    <row r="256" spans="2:38">
      <c r="B256" s="174"/>
      <c r="C256" s="174"/>
      <c r="D256" s="174"/>
      <c r="E256" s="174"/>
      <c r="F256" s="221"/>
      <c r="G256" s="174"/>
      <c r="H256" s="174"/>
      <c r="I256" s="174"/>
      <c r="J256" s="174"/>
      <c r="K256" s="174"/>
      <c r="L256" s="174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  <c r="X256" s="179"/>
      <c r="Y256" s="179"/>
      <c r="Z256" s="179"/>
      <c r="AA256" s="179"/>
      <c r="AB256" s="179"/>
      <c r="AC256" s="179"/>
      <c r="AD256" s="179"/>
      <c r="AE256" s="179"/>
      <c r="AF256" s="179"/>
      <c r="AG256" s="179"/>
      <c r="AH256" s="179"/>
      <c r="AI256" s="179"/>
      <c r="AJ256" s="179"/>
      <c r="AK256" s="179"/>
      <c r="AL256" s="179"/>
    </row>
    <row r="257" spans="2:38">
      <c r="B257" s="174"/>
      <c r="C257" s="174"/>
      <c r="D257" s="174"/>
      <c r="E257" s="174"/>
      <c r="F257" s="221"/>
      <c r="G257" s="174"/>
      <c r="H257" s="174"/>
      <c r="I257" s="174"/>
      <c r="J257" s="174"/>
      <c r="K257" s="174"/>
      <c r="L257" s="174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  <c r="X257" s="179"/>
      <c r="Y257" s="179"/>
      <c r="Z257" s="179"/>
      <c r="AA257" s="179"/>
      <c r="AB257" s="179"/>
      <c r="AC257" s="179"/>
      <c r="AD257" s="179"/>
      <c r="AE257" s="179"/>
      <c r="AF257" s="179"/>
      <c r="AG257" s="179"/>
      <c r="AH257" s="179"/>
      <c r="AI257" s="179"/>
      <c r="AJ257" s="179"/>
      <c r="AK257" s="179"/>
      <c r="AL257" s="179"/>
    </row>
    <row r="258" spans="2:38">
      <c r="B258" s="174"/>
      <c r="C258" s="174"/>
      <c r="D258" s="174"/>
      <c r="E258" s="174"/>
      <c r="F258" s="221"/>
      <c r="G258" s="174"/>
      <c r="H258" s="174"/>
      <c r="I258" s="174"/>
      <c r="J258" s="174"/>
      <c r="K258" s="174"/>
      <c r="L258" s="174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</row>
    <row r="259" spans="2:38">
      <c r="B259" s="174"/>
      <c r="C259" s="174"/>
      <c r="D259" s="174"/>
      <c r="E259" s="174"/>
      <c r="F259" s="221"/>
      <c r="G259" s="174"/>
      <c r="H259" s="174"/>
      <c r="I259" s="174"/>
      <c r="J259" s="174"/>
      <c r="K259" s="174"/>
      <c r="L259" s="174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</row>
    <row r="260" spans="2:38">
      <c r="B260" s="174"/>
      <c r="C260" s="174"/>
      <c r="D260" s="174"/>
      <c r="E260" s="174"/>
      <c r="F260" s="221"/>
      <c r="G260" s="174"/>
      <c r="H260" s="174"/>
      <c r="I260" s="174"/>
      <c r="J260" s="174"/>
      <c r="K260" s="174"/>
      <c r="L260" s="174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</row>
    <row r="261" spans="2:38">
      <c r="B261" s="174"/>
      <c r="C261" s="174"/>
      <c r="D261" s="174"/>
      <c r="E261" s="174"/>
      <c r="F261" s="221"/>
      <c r="G261" s="174"/>
      <c r="H261" s="174"/>
      <c r="I261" s="174"/>
      <c r="J261" s="174"/>
      <c r="K261" s="174"/>
      <c r="L261" s="174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</row>
    <row r="262" spans="2:38">
      <c r="B262" s="174"/>
      <c r="C262" s="174"/>
      <c r="D262" s="174"/>
      <c r="E262" s="174"/>
      <c r="F262" s="221"/>
      <c r="G262" s="174"/>
      <c r="H262" s="174"/>
      <c r="I262" s="174"/>
      <c r="J262" s="174"/>
      <c r="K262" s="174"/>
      <c r="L262" s="174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</row>
    <row r="263" spans="2:38">
      <c r="B263" s="174"/>
      <c r="C263" s="174"/>
      <c r="D263" s="174"/>
      <c r="E263" s="174"/>
      <c r="F263" s="221"/>
      <c r="G263" s="174"/>
      <c r="H263" s="174"/>
      <c r="I263" s="174"/>
      <c r="J263" s="174"/>
      <c r="K263" s="174"/>
      <c r="L263" s="174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</row>
    <row r="264" spans="2:38">
      <c r="B264" s="174"/>
      <c r="C264" s="174"/>
      <c r="D264" s="174"/>
      <c r="E264" s="174"/>
      <c r="F264" s="221"/>
      <c r="G264" s="174"/>
      <c r="H264" s="174"/>
      <c r="I264" s="174"/>
      <c r="J264" s="174"/>
      <c r="K264" s="174"/>
      <c r="L264" s="174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</row>
    <row r="265" spans="2:38">
      <c r="B265" s="174"/>
      <c r="C265" s="174"/>
      <c r="D265" s="174"/>
      <c r="E265" s="174"/>
      <c r="F265" s="221"/>
      <c r="G265" s="174"/>
      <c r="H265" s="174"/>
      <c r="I265" s="174"/>
      <c r="J265" s="174"/>
      <c r="K265" s="174"/>
      <c r="L265" s="174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</row>
    <row r="266" spans="2:38">
      <c r="B266" s="174"/>
      <c r="C266" s="174"/>
      <c r="D266" s="174"/>
      <c r="E266" s="174"/>
      <c r="F266" s="221"/>
      <c r="G266" s="174"/>
      <c r="H266" s="174"/>
      <c r="I266" s="174"/>
      <c r="J266" s="174"/>
      <c r="K266" s="174"/>
      <c r="L266" s="174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</row>
    <row r="267" spans="2:38">
      <c r="B267" s="174"/>
      <c r="C267" s="174"/>
      <c r="D267" s="174"/>
      <c r="E267" s="174"/>
      <c r="F267" s="221"/>
      <c r="G267" s="174"/>
      <c r="H267" s="174"/>
      <c r="I267" s="174"/>
      <c r="J267" s="174"/>
      <c r="K267" s="174"/>
      <c r="L267" s="174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  <c r="X267" s="179"/>
      <c r="Y267" s="179"/>
      <c r="Z267" s="179"/>
      <c r="AA267" s="179"/>
      <c r="AB267" s="179"/>
      <c r="AC267" s="179"/>
      <c r="AD267" s="179"/>
      <c r="AE267" s="179"/>
      <c r="AF267" s="179"/>
      <c r="AG267" s="179"/>
      <c r="AH267" s="179"/>
      <c r="AI267" s="179"/>
      <c r="AJ267" s="179"/>
      <c r="AK267" s="179"/>
      <c r="AL267" s="179"/>
    </row>
    <row r="268" spans="2:38">
      <c r="B268" s="174"/>
      <c r="C268" s="174"/>
      <c r="D268" s="174"/>
      <c r="E268" s="174"/>
      <c r="F268" s="221"/>
      <c r="G268" s="174"/>
      <c r="H268" s="174"/>
      <c r="I268" s="174"/>
      <c r="J268" s="174"/>
      <c r="K268" s="174"/>
      <c r="L268" s="174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  <c r="X268" s="179"/>
      <c r="Y268" s="179"/>
      <c r="Z268" s="179"/>
      <c r="AA268" s="179"/>
      <c r="AB268" s="179"/>
      <c r="AC268" s="179"/>
      <c r="AD268" s="179"/>
      <c r="AE268" s="179"/>
      <c r="AF268" s="179"/>
      <c r="AG268" s="179"/>
      <c r="AH268" s="179"/>
      <c r="AI268" s="179"/>
      <c r="AJ268" s="179"/>
      <c r="AK268" s="179"/>
      <c r="AL268" s="179"/>
    </row>
    <row r="269" spans="2:38">
      <c r="B269" s="174"/>
      <c r="C269" s="174"/>
      <c r="D269" s="174"/>
      <c r="E269" s="174"/>
      <c r="F269" s="221"/>
      <c r="G269" s="174"/>
      <c r="H269" s="174"/>
      <c r="I269" s="174"/>
      <c r="J269" s="174"/>
      <c r="K269" s="174"/>
      <c r="L269" s="174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  <c r="X269" s="179"/>
      <c r="Y269" s="179"/>
      <c r="Z269" s="179"/>
      <c r="AA269" s="179"/>
      <c r="AB269" s="179"/>
      <c r="AC269" s="179"/>
      <c r="AD269" s="179"/>
      <c r="AE269" s="179"/>
      <c r="AF269" s="179"/>
      <c r="AG269" s="179"/>
      <c r="AH269" s="179"/>
      <c r="AI269" s="179"/>
      <c r="AJ269" s="179"/>
      <c r="AK269" s="179"/>
      <c r="AL269" s="179"/>
    </row>
    <row r="270" spans="2:38">
      <c r="B270" s="174"/>
      <c r="C270" s="174"/>
      <c r="D270" s="174"/>
      <c r="E270" s="174"/>
      <c r="F270" s="221"/>
      <c r="G270" s="174"/>
      <c r="H270" s="174"/>
      <c r="I270" s="174"/>
      <c r="J270" s="174"/>
      <c r="K270" s="174"/>
      <c r="L270" s="174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  <c r="AA270" s="179"/>
      <c r="AB270" s="179"/>
      <c r="AC270" s="179"/>
      <c r="AD270" s="179"/>
      <c r="AE270" s="179"/>
      <c r="AF270" s="179"/>
      <c r="AG270" s="179"/>
      <c r="AH270" s="179"/>
      <c r="AI270" s="179"/>
      <c r="AJ270" s="179"/>
      <c r="AK270" s="179"/>
      <c r="AL270" s="179"/>
    </row>
    <row r="271" spans="2:38">
      <c r="B271" s="174"/>
      <c r="C271" s="174"/>
      <c r="D271" s="174"/>
      <c r="E271" s="174"/>
      <c r="F271" s="221"/>
      <c r="G271" s="174"/>
      <c r="H271" s="174"/>
      <c r="I271" s="174"/>
      <c r="J271" s="174"/>
      <c r="K271" s="174"/>
      <c r="L271" s="174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  <c r="AA271" s="179"/>
      <c r="AB271" s="179"/>
      <c r="AC271" s="179"/>
      <c r="AD271" s="179"/>
      <c r="AE271" s="179"/>
      <c r="AF271" s="179"/>
      <c r="AG271" s="179"/>
      <c r="AH271" s="179"/>
      <c r="AI271" s="179"/>
      <c r="AJ271" s="179"/>
      <c r="AK271" s="179"/>
      <c r="AL271" s="179"/>
    </row>
    <row r="272" spans="2:38">
      <c r="B272" s="174"/>
      <c r="C272" s="174"/>
      <c r="D272" s="174"/>
      <c r="E272" s="174"/>
      <c r="F272" s="221"/>
      <c r="G272" s="174"/>
      <c r="H272" s="174"/>
      <c r="I272" s="174"/>
      <c r="J272" s="174"/>
      <c r="K272" s="174"/>
      <c r="L272" s="174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</row>
    <row r="273" spans="2:38">
      <c r="B273" s="174"/>
      <c r="C273" s="174"/>
      <c r="D273" s="174"/>
      <c r="E273" s="174"/>
      <c r="F273" s="221"/>
      <c r="G273" s="174"/>
      <c r="H273" s="174"/>
      <c r="I273" s="174"/>
      <c r="J273" s="174"/>
      <c r="K273" s="174"/>
      <c r="L273" s="174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F273" s="179"/>
      <c r="AG273" s="179"/>
      <c r="AH273" s="179"/>
      <c r="AI273" s="179"/>
      <c r="AJ273" s="179"/>
      <c r="AK273" s="179"/>
      <c r="AL273" s="179"/>
    </row>
    <row r="274" spans="2:38">
      <c r="B274" s="174"/>
      <c r="C274" s="174"/>
      <c r="D274" s="174"/>
      <c r="E274" s="174"/>
      <c r="F274" s="221"/>
      <c r="G274" s="174"/>
      <c r="H274" s="174"/>
      <c r="I274" s="174"/>
      <c r="J274" s="174"/>
      <c r="K274" s="174"/>
      <c r="L274" s="174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  <c r="AA274" s="179"/>
      <c r="AB274" s="179"/>
      <c r="AC274" s="179"/>
      <c r="AD274" s="179"/>
      <c r="AE274" s="179"/>
      <c r="AF274" s="179"/>
      <c r="AG274" s="179"/>
      <c r="AH274" s="179"/>
      <c r="AI274" s="179"/>
      <c r="AJ274" s="179"/>
      <c r="AK274" s="179"/>
      <c r="AL274" s="179"/>
    </row>
    <row r="275" spans="2:38">
      <c r="B275" s="164"/>
      <c r="C275" s="164"/>
      <c r="D275" s="164"/>
      <c r="E275" s="164"/>
      <c r="F275" s="179"/>
      <c r="G275" s="164"/>
      <c r="H275" s="164"/>
      <c r="I275" s="164"/>
      <c r="J275" s="164"/>
      <c r="K275" s="164"/>
      <c r="L275" s="164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  <c r="AK275" s="179"/>
      <c r="AL275" s="179"/>
    </row>
    <row r="276" spans="2:38">
      <c r="B276" s="164"/>
      <c r="C276" s="164"/>
      <c r="D276" s="164"/>
      <c r="E276" s="164"/>
      <c r="F276" s="179"/>
      <c r="G276" s="164"/>
      <c r="H276" s="164"/>
      <c r="I276" s="164"/>
      <c r="J276" s="164"/>
      <c r="K276" s="164"/>
      <c r="L276" s="164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</row>
    <row r="277" spans="2:38">
      <c r="B277" s="164"/>
      <c r="C277" s="164"/>
      <c r="D277" s="164"/>
      <c r="E277" s="164"/>
      <c r="F277" s="179"/>
      <c r="G277" s="164"/>
      <c r="H277" s="164"/>
      <c r="I277" s="164"/>
      <c r="J277" s="164"/>
      <c r="K277" s="164"/>
      <c r="L277" s="164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</row>
    <row r="278" spans="2:38">
      <c r="B278" s="164"/>
      <c r="C278" s="164"/>
      <c r="D278" s="164"/>
      <c r="E278" s="164"/>
      <c r="F278" s="179"/>
      <c r="G278" s="164"/>
      <c r="H278" s="164"/>
      <c r="I278" s="164"/>
      <c r="J278" s="164"/>
      <c r="K278" s="164"/>
      <c r="L278" s="164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</row>
    <row r="279" spans="2:38">
      <c r="B279" s="164"/>
      <c r="C279" s="164"/>
      <c r="D279" s="164"/>
      <c r="E279" s="164"/>
      <c r="F279" s="179"/>
      <c r="G279" s="164"/>
      <c r="H279" s="164"/>
      <c r="I279" s="164"/>
      <c r="J279" s="164"/>
      <c r="K279" s="164"/>
      <c r="L279" s="164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</row>
    <row r="280" spans="2:38">
      <c r="B280" s="164"/>
      <c r="C280" s="164"/>
      <c r="D280" s="164"/>
      <c r="E280" s="164"/>
      <c r="F280" s="179"/>
      <c r="G280" s="164"/>
      <c r="H280" s="164"/>
      <c r="I280" s="164"/>
      <c r="J280" s="164"/>
      <c r="K280" s="164"/>
      <c r="L280" s="164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</row>
    <row r="281" spans="2:38">
      <c r="B281" s="164"/>
      <c r="C281" s="164"/>
      <c r="D281" s="164"/>
      <c r="E281" s="164"/>
      <c r="F281" s="179"/>
      <c r="G281" s="164"/>
      <c r="H281" s="164"/>
      <c r="I281" s="164"/>
      <c r="J281" s="164"/>
      <c r="K281" s="164"/>
      <c r="L281" s="164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</row>
    <row r="282" spans="2:38">
      <c r="B282" s="164"/>
      <c r="C282" s="164"/>
      <c r="D282" s="164"/>
      <c r="E282" s="164"/>
      <c r="F282" s="179"/>
      <c r="G282" s="164"/>
      <c r="H282" s="164"/>
      <c r="I282" s="164"/>
      <c r="J282" s="164"/>
      <c r="K282" s="164"/>
      <c r="L282" s="164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</row>
    <row r="283" spans="2:38">
      <c r="B283" s="164"/>
      <c r="C283" s="164"/>
      <c r="D283" s="164"/>
      <c r="E283" s="164"/>
      <c r="F283" s="179"/>
      <c r="G283" s="164"/>
      <c r="H283" s="164"/>
      <c r="I283" s="164"/>
      <c r="J283" s="164"/>
      <c r="K283" s="164"/>
      <c r="L283" s="164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</row>
    <row r="284" spans="2:38">
      <c r="B284" s="164"/>
      <c r="C284" s="164"/>
      <c r="D284" s="164"/>
      <c r="E284" s="164"/>
      <c r="F284" s="179"/>
      <c r="G284" s="164"/>
      <c r="H284" s="164"/>
      <c r="I284" s="164"/>
      <c r="J284" s="164"/>
      <c r="K284" s="164"/>
      <c r="L284" s="164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</row>
    <row r="285" spans="2:38">
      <c r="B285" s="164"/>
      <c r="C285" s="164"/>
      <c r="D285" s="164"/>
      <c r="E285" s="164"/>
      <c r="F285" s="179"/>
      <c r="G285" s="164"/>
      <c r="H285" s="164"/>
      <c r="I285" s="164"/>
      <c r="J285" s="164"/>
      <c r="K285" s="164"/>
      <c r="L285" s="164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  <c r="X285" s="179"/>
      <c r="Y285" s="179"/>
      <c r="Z285" s="179"/>
      <c r="AA285" s="179"/>
      <c r="AB285" s="179"/>
      <c r="AC285" s="179"/>
      <c r="AD285" s="179"/>
      <c r="AE285" s="179"/>
      <c r="AF285" s="179"/>
      <c r="AG285" s="179"/>
      <c r="AH285" s="179"/>
      <c r="AI285" s="179"/>
      <c r="AJ285" s="179"/>
      <c r="AK285" s="179"/>
      <c r="AL285" s="179"/>
    </row>
    <row r="286" spans="2:38">
      <c r="B286" s="164"/>
      <c r="C286" s="164"/>
      <c r="D286" s="164"/>
      <c r="E286" s="164"/>
      <c r="F286" s="179"/>
      <c r="G286" s="164"/>
      <c r="H286" s="164"/>
      <c r="I286" s="164"/>
      <c r="J286" s="164"/>
      <c r="K286" s="164"/>
      <c r="L286" s="164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79"/>
      <c r="Z286" s="179"/>
      <c r="AA286" s="179"/>
      <c r="AB286" s="179"/>
      <c r="AC286" s="179"/>
      <c r="AD286" s="179"/>
      <c r="AE286" s="179"/>
      <c r="AF286" s="179"/>
      <c r="AG286" s="179"/>
      <c r="AH286" s="179"/>
      <c r="AI286" s="179"/>
      <c r="AJ286" s="179"/>
      <c r="AK286" s="179"/>
      <c r="AL286" s="179"/>
    </row>
    <row r="287" spans="2:38">
      <c r="B287" s="164"/>
      <c r="C287" s="164"/>
      <c r="D287" s="164"/>
      <c r="E287" s="164"/>
      <c r="F287" s="179"/>
      <c r="G287" s="164"/>
      <c r="H287" s="164"/>
      <c r="I287" s="164"/>
      <c r="J287" s="164"/>
      <c r="K287" s="164"/>
      <c r="L287" s="164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  <c r="AA287" s="179"/>
      <c r="AB287" s="179"/>
      <c r="AC287" s="179"/>
      <c r="AD287" s="179"/>
      <c r="AE287" s="179"/>
      <c r="AF287" s="179"/>
      <c r="AG287" s="179"/>
      <c r="AH287" s="179"/>
      <c r="AI287" s="179"/>
      <c r="AJ287" s="179"/>
      <c r="AK287" s="179"/>
      <c r="AL287" s="179"/>
    </row>
    <row r="288" spans="2:38">
      <c r="B288" s="164"/>
      <c r="C288" s="164"/>
      <c r="D288" s="164"/>
      <c r="E288" s="164"/>
      <c r="F288" s="179"/>
      <c r="G288" s="164"/>
      <c r="H288" s="164"/>
      <c r="I288" s="164"/>
      <c r="J288" s="164"/>
      <c r="K288" s="164"/>
      <c r="L288" s="164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  <c r="AA288" s="179"/>
      <c r="AB288" s="179"/>
      <c r="AC288" s="179"/>
      <c r="AD288" s="179"/>
      <c r="AE288" s="179"/>
      <c r="AF288" s="179"/>
      <c r="AG288" s="179"/>
      <c r="AH288" s="179"/>
      <c r="AI288" s="179"/>
      <c r="AJ288" s="179"/>
      <c r="AK288" s="179"/>
      <c r="AL288" s="179"/>
    </row>
    <row r="289" spans="2:38">
      <c r="B289" s="164"/>
      <c r="C289" s="164"/>
      <c r="D289" s="164"/>
      <c r="E289" s="164"/>
      <c r="F289" s="179"/>
      <c r="G289" s="164"/>
      <c r="H289" s="164"/>
      <c r="I289" s="164"/>
      <c r="J289" s="164"/>
      <c r="K289" s="164"/>
      <c r="L289" s="164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  <c r="AF289" s="179"/>
      <c r="AG289" s="179"/>
      <c r="AH289" s="179"/>
      <c r="AI289" s="179"/>
      <c r="AJ289" s="179"/>
      <c r="AK289" s="179"/>
      <c r="AL289" s="179"/>
    </row>
    <row r="290" spans="2:38">
      <c r="B290" s="164"/>
      <c r="C290" s="164"/>
      <c r="D290" s="164"/>
      <c r="E290" s="164"/>
      <c r="F290" s="179"/>
      <c r="G290" s="164"/>
      <c r="H290" s="164"/>
      <c r="I290" s="164"/>
      <c r="J290" s="164"/>
      <c r="K290" s="164"/>
      <c r="L290" s="164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  <c r="AA290" s="179"/>
      <c r="AB290" s="179"/>
      <c r="AC290" s="179"/>
      <c r="AD290" s="179"/>
      <c r="AE290" s="179"/>
      <c r="AF290" s="179"/>
      <c r="AG290" s="179"/>
      <c r="AH290" s="179"/>
      <c r="AI290" s="179"/>
      <c r="AJ290" s="179"/>
      <c r="AK290" s="179"/>
      <c r="AL290" s="179"/>
    </row>
    <row r="291" spans="2:38">
      <c r="B291" s="164"/>
      <c r="C291" s="164"/>
      <c r="D291" s="164"/>
      <c r="E291" s="164"/>
      <c r="F291" s="179"/>
      <c r="G291" s="164"/>
      <c r="H291" s="164"/>
      <c r="I291" s="164"/>
      <c r="J291" s="164"/>
      <c r="K291" s="164"/>
      <c r="L291" s="164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  <c r="X291" s="179"/>
      <c r="Y291" s="179"/>
      <c r="Z291" s="179"/>
      <c r="AA291" s="179"/>
      <c r="AB291" s="179"/>
      <c r="AC291" s="179"/>
      <c r="AD291" s="179"/>
      <c r="AE291" s="179"/>
      <c r="AF291" s="179"/>
      <c r="AG291" s="179"/>
      <c r="AH291" s="179"/>
      <c r="AI291" s="179"/>
      <c r="AJ291" s="179"/>
      <c r="AK291" s="179"/>
      <c r="AL291" s="179"/>
    </row>
    <row r="292" spans="2:38">
      <c r="B292" s="164"/>
      <c r="C292" s="164"/>
      <c r="D292" s="164"/>
      <c r="E292" s="164"/>
      <c r="F292" s="179"/>
      <c r="G292" s="164"/>
      <c r="H292" s="164"/>
      <c r="I292" s="164"/>
      <c r="J292" s="164"/>
      <c r="K292" s="164"/>
      <c r="L292" s="164"/>
      <c r="M292" s="179"/>
      <c r="N292" s="179"/>
      <c r="O292" s="179"/>
      <c r="P292" s="179"/>
      <c r="Q292" s="179"/>
      <c r="R292" s="179"/>
      <c r="S292" s="179"/>
      <c r="T292" s="179"/>
      <c r="U292" s="179"/>
      <c r="V292" s="179"/>
      <c r="W292" s="179"/>
      <c r="X292" s="179"/>
      <c r="Y292" s="179"/>
      <c r="Z292" s="179"/>
      <c r="AA292" s="179"/>
      <c r="AB292" s="179"/>
      <c r="AC292" s="179"/>
      <c r="AD292" s="179"/>
      <c r="AE292" s="179"/>
      <c r="AF292" s="179"/>
      <c r="AG292" s="179"/>
      <c r="AH292" s="179"/>
      <c r="AI292" s="179"/>
      <c r="AJ292" s="179"/>
      <c r="AK292" s="179"/>
      <c r="AL292" s="179"/>
    </row>
    <row r="293" spans="2:38">
      <c r="B293" s="164"/>
      <c r="C293" s="164"/>
      <c r="D293" s="164"/>
      <c r="E293" s="164"/>
      <c r="F293" s="179"/>
      <c r="G293" s="164"/>
      <c r="H293" s="164"/>
      <c r="I293" s="164"/>
      <c r="J293" s="164"/>
      <c r="K293" s="164"/>
      <c r="L293" s="164"/>
      <c r="M293" s="179"/>
      <c r="N293" s="179"/>
      <c r="O293" s="179"/>
      <c r="P293" s="179"/>
      <c r="Q293" s="179"/>
      <c r="R293" s="179"/>
      <c r="S293" s="179"/>
      <c r="T293" s="179"/>
      <c r="U293" s="179"/>
      <c r="V293" s="179"/>
      <c r="W293" s="179"/>
      <c r="X293" s="179"/>
      <c r="Y293" s="179"/>
      <c r="Z293" s="179"/>
      <c r="AA293" s="179"/>
      <c r="AB293" s="179"/>
      <c r="AC293" s="179"/>
      <c r="AD293" s="179"/>
      <c r="AE293" s="179"/>
      <c r="AF293" s="179"/>
      <c r="AG293" s="179"/>
      <c r="AH293" s="179"/>
      <c r="AI293" s="179"/>
      <c r="AJ293" s="179"/>
      <c r="AK293" s="179"/>
      <c r="AL293" s="179"/>
    </row>
    <row r="294" spans="2:38">
      <c r="B294" s="164"/>
      <c r="C294" s="164"/>
      <c r="D294" s="164"/>
      <c r="E294" s="164"/>
      <c r="F294" s="179"/>
      <c r="G294" s="164"/>
      <c r="H294" s="164"/>
      <c r="I294" s="164"/>
      <c r="J294" s="164"/>
      <c r="K294" s="164"/>
      <c r="L294" s="164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</row>
    <row r="295" spans="2:38">
      <c r="B295" s="164"/>
      <c r="C295" s="164"/>
      <c r="D295" s="164"/>
      <c r="E295" s="164"/>
      <c r="F295" s="179"/>
      <c r="G295" s="164"/>
      <c r="H295" s="164"/>
      <c r="I295" s="164"/>
      <c r="J295" s="164"/>
      <c r="K295" s="164"/>
      <c r="L295" s="164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</row>
    <row r="296" spans="2:38">
      <c r="B296" s="164"/>
      <c r="C296" s="164"/>
      <c r="D296" s="164"/>
      <c r="E296" s="164"/>
      <c r="F296" s="179"/>
      <c r="G296" s="164"/>
      <c r="H296" s="164"/>
      <c r="I296" s="164"/>
      <c r="J296" s="164"/>
      <c r="K296" s="164"/>
      <c r="L296" s="164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</row>
    <row r="297" spans="2:38">
      <c r="B297" s="164"/>
      <c r="C297" s="164"/>
      <c r="D297" s="164"/>
      <c r="E297" s="164"/>
      <c r="F297" s="179"/>
      <c r="G297" s="164"/>
      <c r="H297" s="164"/>
      <c r="I297" s="164"/>
      <c r="J297" s="164"/>
      <c r="K297" s="164"/>
      <c r="L297" s="164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</row>
    <row r="298" spans="2:38">
      <c r="B298" s="164"/>
      <c r="C298" s="164"/>
      <c r="D298" s="164"/>
      <c r="E298" s="164"/>
      <c r="F298" s="179"/>
      <c r="G298" s="164"/>
      <c r="H298" s="164"/>
      <c r="I298" s="164"/>
      <c r="J298" s="164"/>
      <c r="K298" s="164"/>
      <c r="L298" s="164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</row>
    <row r="299" spans="2:38">
      <c r="B299" s="164"/>
      <c r="C299" s="164"/>
      <c r="D299" s="164"/>
      <c r="E299" s="164"/>
      <c r="F299" s="179"/>
      <c r="G299" s="164"/>
      <c r="H299" s="164"/>
      <c r="I299" s="164"/>
      <c r="J299" s="164"/>
      <c r="K299" s="164"/>
      <c r="L299" s="164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</row>
    <row r="300" spans="2:38">
      <c r="B300" s="164"/>
      <c r="C300" s="164"/>
      <c r="D300" s="164"/>
      <c r="E300" s="164"/>
      <c r="F300" s="179"/>
      <c r="G300" s="164"/>
      <c r="H300" s="164"/>
      <c r="I300" s="164"/>
      <c r="J300" s="164"/>
      <c r="K300" s="164"/>
      <c r="L300" s="164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</row>
    <row r="301" spans="2:38">
      <c r="B301" s="164"/>
      <c r="C301" s="164"/>
      <c r="D301" s="164"/>
      <c r="E301" s="164"/>
      <c r="F301" s="179"/>
      <c r="G301" s="164"/>
      <c r="H301" s="164"/>
      <c r="I301" s="164"/>
      <c r="J301" s="164"/>
      <c r="K301" s="164"/>
      <c r="L301" s="164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</row>
    <row r="302" spans="2:38">
      <c r="B302" s="164"/>
      <c r="C302" s="164"/>
      <c r="D302" s="164"/>
      <c r="E302" s="164"/>
      <c r="F302" s="179"/>
      <c r="G302" s="164"/>
      <c r="H302" s="164"/>
      <c r="I302" s="164"/>
      <c r="J302" s="164"/>
      <c r="K302" s="164"/>
      <c r="L302" s="164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</row>
    <row r="303" spans="2:38">
      <c r="B303" s="164"/>
      <c r="C303" s="164"/>
      <c r="D303" s="164"/>
      <c r="E303" s="164"/>
      <c r="F303" s="179"/>
      <c r="G303" s="164"/>
      <c r="H303" s="164"/>
      <c r="I303" s="164"/>
      <c r="J303" s="164"/>
      <c r="K303" s="164"/>
      <c r="L303" s="164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  <c r="X303" s="179"/>
      <c r="Y303" s="179"/>
      <c r="Z303" s="179"/>
      <c r="AA303" s="179"/>
      <c r="AB303" s="179"/>
      <c r="AC303" s="179"/>
      <c r="AD303" s="179"/>
      <c r="AE303" s="179"/>
      <c r="AF303" s="179"/>
      <c r="AG303" s="179"/>
      <c r="AH303" s="179"/>
      <c r="AI303" s="179"/>
      <c r="AJ303" s="179"/>
      <c r="AK303" s="179"/>
      <c r="AL303" s="179"/>
    </row>
    <row r="304" spans="2:38">
      <c r="B304" s="164"/>
      <c r="C304" s="164"/>
      <c r="D304" s="164"/>
      <c r="E304" s="164"/>
      <c r="F304" s="179"/>
      <c r="G304" s="164"/>
      <c r="H304" s="164"/>
      <c r="I304" s="164"/>
      <c r="J304" s="164"/>
      <c r="K304" s="164"/>
      <c r="L304" s="164"/>
      <c r="M304" s="179"/>
      <c r="N304" s="179"/>
      <c r="O304" s="179"/>
      <c r="P304" s="179"/>
      <c r="Q304" s="179"/>
      <c r="R304" s="179"/>
      <c r="S304" s="179"/>
      <c r="T304" s="179"/>
      <c r="U304" s="179"/>
      <c r="V304" s="179"/>
      <c r="W304" s="179"/>
      <c r="X304" s="179"/>
      <c r="Y304" s="179"/>
      <c r="Z304" s="179"/>
      <c r="AA304" s="179"/>
      <c r="AB304" s="179"/>
      <c r="AC304" s="179"/>
      <c r="AD304" s="179"/>
      <c r="AE304" s="179"/>
      <c r="AF304" s="179"/>
      <c r="AG304" s="179"/>
      <c r="AH304" s="179"/>
      <c r="AI304" s="179"/>
      <c r="AJ304" s="179"/>
      <c r="AK304" s="179"/>
      <c r="AL304" s="179"/>
    </row>
    <row r="305" spans="2:38">
      <c r="B305" s="164"/>
      <c r="C305" s="164"/>
      <c r="D305" s="164"/>
      <c r="E305" s="164"/>
      <c r="F305" s="179"/>
      <c r="G305" s="164"/>
      <c r="H305" s="164"/>
      <c r="I305" s="164"/>
      <c r="J305" s="164"/>
      <c r="K305" s="164"/>
      <c r="L305" s="164"/>
      <c r="M305" s="179"/>
      <c r="N305" s="179"/>
      <c r="O305" s="179"/>
      <c r="P305" s="179"/>
      <c r="Q305" s="179"/>
      <c r="R305" s="179"/>
      <c r="S305" s="179"/>
      <c r="T305" s="179"/>
      <c r="U305" s="179"/>
      <c r="V305" s="179"/>
      <c r="W305" s="179"/>
      <c r="X305" s="179"/>
      <c r="Y305" s="179"/>
      <c r="Z305" s="179"/>
      <c r="AA305" s="179"/>
      <c r="AB305" s="179"/>
      <c r="AC305" s="179"/>
      <c r="AD305" s="179"/>
      <c r="AE305" s="179"/>
      <c r="AF305" s="179"/>
      <c r="AG305" s="179"/>
      <c r="AH305" s="179"/>
      <c r="AI305" s="179"/>
      <c r="AJ305" s="179"/>
      <c r="AK305" s="179"/>
      <c r="AL305" s="179"/>
    </row>
    <row r="306" spans="2:38">
      <c r="B306" s="164"/>
      <c r="C306" s="164"/>
      <c r="D306" s="164"/>
      <c r="E306" s="164"/>
      <c r="F306" s="179"/>
      <c r="G306" s="164"/>
      <c r="H306" s="164"/>
      <c r="I306" s="164"/>
      <c r="J306" s="164"/>
      <c r="K306" s="164"/>
      <c r="L306" s="164"/>
      <c r="M306" s="179"/>
      <c r="N306" s="179"/>
      <c r="O306" s="179"/>
      <c r="P306" s="179"/>
      <c r="Q306" s="179"/>
      <c r="R306" s="179"/>
      <c r="S306" s="179"/>
      <c r="T306" s="179"/>
      <c r="U306" s="179"/>
      <c r="V306" s="179"/>
      <c r="W306" s="179"/>
      <c r="X306" s="179"/>
      <c r="Y306" s="179"/>
      <c r="Z306" s="179"/>
      <c r="AA306" s="179"/>
      <c r="AB306" s="179"/>
      <c r="AC306" s="179"/>
      <c r="AD306" s="179"/>
      <c r="AE306" s="179"/>
      <c r="AF306" s="179"/>
      <c r="AG306" s="179"/>
      <c r="AH306" s="179"/>
      <c r="AI306" s="179"/>
      <c r="AJ306" s="179"/>
      <c r="AK306" s="179"/>
      <c r="AL306" s="179"/>
    </row>
    <row r="307" spans="2:38">
      <c r="B307" s="164"/>
      <c r="C307" s="164"/>
      <c r="D307" s="164"/>
      <c r="E307" s="164"/>
      <c r="F307" s="179"/>
      <c r="G307" s="164"/>
      <c r="H307" s="164"/>
      <c r="I307" s="164"/>
      <c r="J307" s="164"/>
      <c r="K307" s="164"/>
      <c r="L307" s="164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  <c r="X307" s="179"/>
      <c r="Y307" s="179"/>
      <c r="Z307" s="179"/>
      <c r="AA307" s="179"/>
      <c r="AB307" s="179"/>
      <c r="AC307" s="179"/>
      <c r="AD307" s="179"/>
      <c r="AE307" s="179"/>
      <c r="AF307" s="179"/>
      <c r="AG307" s="179"/>
      <c r="AH307" s="179"/>
      <c r="AI307" s="179"/>
      <c r="AJ307" s="179"/>
      <c r="AK307" s="179"/>
      <c r="AL307" s="179"/>
    </row>
    <row r="308" spans="2:38">
      <c r="B308" s="164"/>
      <c r="C308" s="164"/>
      <c r="D308" s="164"/>
      <c r="E308" s="164"/>
      <c r="F308" s="179"/>
      <c r="G308" s="164"/>
      <c r="H308" s="164"/>
      <c r="I308" s="164"/>
      <c r="J308" s="164"/>
      <c r="K308" s="164"/>
      <c r="L308" s="164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  <c r="X308" s="179"/>
      <c r="Y308" s="179"/>
      <c r="Z308" s="179"/>
      <c r="AA308" s="179"/>
      <c r="AB308" s="179"/>
      <c r="AC308" s="179"/>
      <c r="AD308" s="179"/>
      <c r="AE308" s="179"/>
      <c r="AF308" s="179"/>
      <c r="AG308" s="179"/>
      <c r="AH308" s="179"/>
      <c r="AI308" s="179"/>
      <c r="AJ308" s="179"/>
      <c r="AK308" s="179"/>
      <c r="AL308" s="179"/>
    </row>
    <row r="309" spans="2:38">
      <c r="B309" s="164"/>
      <c r="C309" s="164"/>
      <c r="D309" s="164"/>
      <c r="E309" s="164"/>
      <c r="F309" s="179"/>
      <c r="G309" s="164"/>
      <c r="H309" s="164"/>
      <c r="I309" s="164"/>
      <c r="J309" s="164"/>
      <c r="K309" s="164"/>
      <c r="L309" s="164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  <c r="X309" s="179"/>
      <c r="Y309" s="179"/>
      <c r="Z309" s="179"/>
      <c r="AA309" s="179"/>
      <c r="AB309" s="179"/>
      <c r="AC309" s="179"/>
      <c r="AD309" s="179"/>
      <c r="AE309" s="179"/>
      <c r="AF309" s="179"/>
      <c r="AG309" s="179"/>
      <c r="AH309" s="179"/>
      <c r="AI309" s="179"/>
      <c r="AJ309" s="179"/>
      <c r="AK309" s="179"/>
      <c r="AL309" s="179"/>
    </row>
    <row r="310" spans="2:38">
      <c r="B310" s="164"/>
      <c r="C310" s="164"/>
      <c r="D310" s="164"/>
      <c r="E310" s="164"/>
      <c r="F310" s="179"/>
      <c r="G310" s="164"/>
      <c r="H310" s="164"/>
      <c r="I310" s="164"/>
      <c r="J310" s="164"/>
      <c r="K310" s="164"/>
      <c r="L310" s="164"/>
      <c r="M310" s="179"/>
      <c r="N310" s="179"/>
      <c r="O310" s="179"/>
      <c r="P310" s="179"/>
      <c r="Q310" s="179"/>
      <c r="R310" s="179"/>
      <c r="S310" s="179"/>
      <c r="T310" s="179"/>
      <c r="U310" s="179"/>
      <c r="V310" s="179"/>
      <c r="W310" s="179"/>
      <c r="X310" s="179"/>
      <c r="Y310" s="179"/>
      <c r="Z310" s="179"/>
      <c r="AA310" s="179"/>
      <c r="AB310" s="179"/>
      <c r="AC310" s="179"/>
      <c r="AD310" s="179"/>
      <c r="AE310" s="179"/>
      <c r="AF310" s="179"/>
      <c r="AG310" s="179"/>
      <c r="AH310" s="179"/>
      <c r="AI310" s="179"/>
      <c r="AJ310" s="179"/>
      <c r="AK310" s="179"/>
      <c r="AL310" s="179"/>
    </row>
    <row r="311" spans="2:38">
      <c r="B311" s="164"/>
      <c r="C311" s="164"/>
      <c r="D311" s="164"/>
      <c r="E311" s="164"/>
      <c r="F311" s="179"/>
      <c r="G311" s="164"/>
      <c r="H311" s="164"/>
      <c r="I311" s="164"/>
      <c r="J311" s="164"/>
      <c r="K311" s="164"/>
      <c r="L311" s="164"/>
      <c r="M311" s="179"/>
      <c r="N311" s="179"/>
      <c r="O311" s="179"/>
      <c r="P311" s="179"/>
      <c r="Q311" s="179"/>
      <c r="R311" s="179"/>
      <c r="S311" s="179"/>
      <c r="T311" s="179"/>
      <c r="U311" s="179"/>
      <c r="V311" s="179"/>
      <c r="W311" s="179"/>
      <c r="X311" s="179"/>
      <c r="Y311" s="179"/>
      <c r="Z311" s="179"/>
      <c r="AA311" s="179"/>
      <c r="AB311" s="179"/>
      <c r="AC311" s="179"/>
      <c r="AD311" s="179"/>
      <c r="AE311" s="179"/>
      <c r="AF311" s="179"/>
      <c r="AG311" s="179"/>
      <c r="AH311" s="179"/>
      <c r="AI311" s="179"/>
      <c r="AJ311" s="179"/>
      <c r="AK311" s="179"/>
      <c r="AL311" s="179"/>
    </row>
  </sheetData>
  <mergeCells count="11">
    <mergeCell ref="L7:L8"/>
    <mergeCell ref="B2:L2"/>
    <mergeCell ref="B4:L4"/>
    <mergeCell ref="B5:L5"/>
    <mergeCell ref="B6:L6"/>
    <mergeCell ref="B7:B8"/>
    <mergeCell ref="C7:E7"/>
    <mergeCell ref="F7:F8"/>
    <mergeCell ref="G7:I7"/>
    <mergeCell ref="J7:J8"/>
    <mergeCell ref="K7:K8"/>
  </mergeCells>
  <printOptions horizontalCentered="1"/>
  <pageMargins left="0" right="0" top="0" bottom="0" header="0" footer="0"/>
  <pageSetup scale="65" fitToHeight="2" orientation="portrait" r:id="rId1"/>
  <headerFooter alignWithMargins="0"/>
  <ignoredErrors>
    <ignoredError sqref="F15 F19 F38 F41 F50 F57:F58 J50:J57 J25 J41 J16:J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8715-823C-41AF-B8CD-AD35C57A2F03}">
  <dimension ref="A1:O273"/>
  <sheetViews>
    <sheetView showGridLines="0" topLeftCell="B1" zoomScaleNormal="100" workbookViewId="0">
      <pane xSplit="1" ySplit="7" topLeftCell="C8" activePane="bottomRight" state="frozen"/>
      <selection activeCell="E79" sqref="E79"/>
      <selection pane="topRight" activeCell="E79" sqref="E79"/>
      <selection pane="bottomLeft" activeCell="E79" sqref="E79"/>
      <selection pane="bottomRight" activeCell="B1" sqref="B1:L1"/>
    </sheetView>
  </sheetViews>
  <sheetFormatPr baseColWidth="10" defaultColWidth="11.42578125" defaultRowHeight="12.75"/>
  <cols>
    <col min="1" max="1" width="3.42578125" style="162" customWidth="1"/>
    <col min="2" max="2" width="92.5703125" style="162" customWidth="1"/>
    <col min="3" max="4" width="11.85546875" style="162" customWidth="1"/>
    <col min="5" max="5" width="11" style="162" customWidth="1"/>
    <col min="6" max="6" width="11.7109375" style="162" customWidth="1"/>
    <col min="7" max="9" width="10.5703125" style="177" customWidth="1"/>
    <col min="10" max="10" width="17.42578125" style="162" customWidth="1"/>
    <col min="11" max="11" width="12" style="162" bestFit="1" customWidth="1"/>
    <col min="12" max="12" width="9.42578125" style="162" customWidth="1"/>
    <col min="13" max="16384" width="11.42578125" style="162"/>
  </cols>
  <sheetData>
    <row r="1" spans="2:14" ht="15.75">
      <c r="B1" s="163" t="s">
        <v>151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2:14" ht="14.25" customHeight="1">
      <c r="B2" s="223"/>
      <c r="C2" s="223"/>
      <c r="D2" s="223"/>
      <c r="E2" s="223"/>
      <c r="F2" s="223"/>
      <c r="G2" s="224"/>
      <c r="H2" s="224"/>
      <c r="I2" s="224"/>
      <c r="J2" s="223"/>
      <c r="K2" s="223"/>
      <c r="L2" s="223"/>
    </row>
    <row r="3" spans="2:14" s="169" customFormat="1" ht="15">
      <c r="B3" s="166" t="s">
        <v>143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14" s="169" customFormat="1" ht="17.25" customHeight="1">
      <c r="B4" s="167" t="s">
        <v>150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2:14" s="169" customFormat="1" ht="14.25" customHeight="1">
      <c r="B5" s="167" t="s">
        <v>142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2:14" s="169" customFormat="1" ht="22.5" customHeight="1">
      <c r="B6" s="156" t="s">
        <v>4</v>
      </c>
      <c r="C6" s="184">
        <v>2025</v>
      </c>
      <c r="D6" s="185"/>
      <c r="E6" s="185"/>
      <c r="F6" s="156">
        <v>2025</v>
      </c>
      <c r="G6" s="184">
        <v>2026</v>
      </c>
      <c r="H6" s="185"/>
      <c r="I6" s="185"/>
      <c r="J6" s="156">
        <v>2026</v>
      </c>
      <c r="K6" s="184" t="s">
        <v>141</v>
      </c>
      <c r="L6" s="225"/>
    </row>
    <row r="7" spans="2:14" ht="24" customHeight="1" thickBot="1">
      <c r="B7" s="186"/>
      <c r="C7" s="226" t="s">
        <v>9</v>
      </c>
      <c r="D7" s="226" t="s">
        <v>10</v>
      </c>
      <c r="E7" s="226" t="s">
        <v>147</v>
      </c>
      <c r="F7" s="186"/>
      <c r="G7" s="226" t="s">
        <v>9</v>
      </c>
      <c r="H7" s="226" t="s">
        <v>10</v>
      </c>
      <c r="I7" s="226" t="s">
        <v>147</v>
      </c>
      <c r="J7" s="186"/>
      <c r="K7" s="226" t="s">
        <v>145</v>
      </c>
      <c r="L7" s="227" t="s">
        <v>87</v>
      </c>
    </row>
    <row r="8" spans="2:14" ht="18" customHeight="1" thickTop="1">
      <c r="B8" s="228" t="s">
        <v>11</v>
      </c>
      <c r="C8" s="10">
        <f t="shared" ref="C8:J8" si="0">+C9+C14+C26</f>
        <v>2405.4</v>
      </c>
      <c r="D8" s="10">
        <f>+D9+D14+D26</f>
        <v>2341.2000000000003</v>
      </c>
      <c r="E8" s="10">
        <f t="shared" si="0"/>
        <v>2385.4000000000005</v>
      </c>
      <c r="F8" s="10">
        <f t="shared" si="0"/>
        <v>7132</v>
      </c>
      <c r="G8" s="10">
        <f t="shared" si="0"/>
        <v>2613.5000000000005</v>
      </c>
      <c r="H8" s="10">
        <f>+H9+H14+H26</f>
        <v>3233.3999999999996</v>
      </c>
      <c r="I8" s="10">
        <f t="shared" si="0"/>
        <v>2782.1</v>
      </c>
      <c r="J8" s="10">
        <f t="shared" si="0"/>
        <v>8628.9999999999982</v>
      </c>
      <c r="K8" s="146">
        <f t="shared" ref="K8:K32" si="1">+J8-F8</f>
        <v>1496.9999999999982</v>
      </c>
      <c r="L8" s="146">
        <f t="shared" ref="L8:L28" si="2">+K8/F8*100</f>
        <v>20.989904655075691</v>
      </c>
      <c r="M8" s="229"/>
      <c r="N8" s="229"/>
    </row>
    <row r="9" spans="2:14" ht="18" customHeight="1">
      <c r="B9" s="189" t="s">
        <v>12</v>
      </c>
      <c r="C9" s="99">
        <f t="shared" ref="C9:J11" si="3">+C10</f>
        <v>10.6</v>
      </c>
      <c r="D9" s="99">
        <f t="shared" si="3"/>
        <v>12.3</v>
      </c>
      <c r="E9" s="99">
        <f t="shared" si="3"/>
        <v>8.3000000000000007</v>
      </c>
      <c r="F9" s="99">
        <f t="shared" si="3"/>
        <v>31.2</v>
      </c>
      <c r="G9" s="99">
        <f t="shared" si="3"/>
        <v>13.7</v>
      </c>
      <c r="H9" s="99">
        <f t="shared" si="3"/>
        <v>8.6999999999999993</v>
      </c>
      <c r="I9" s="99">
        <f t="shared" si="3"/>
        <v>17</v>
      </c>
      <c r="J9" s="99">
        <f t="shared" si="3"/>
        <v>39.4</v>
      </c>
      <c r="K9" s="15">
        <f t="shared" si="1"/>
        <v>8.1999999999999993</v>
      </c>
      <c r="L9" s="15">
        <f t="shared" si="2"/>
        <v>26.282051282051285</v>
      </c>
      <c r="M9" s="229"/>
      <c r="N9" s="229"/>
    </row>
    <row r="10" spans="2:14" ht="18" customHeight="1">
      <c r="B10" s="189" t="s">
        <v>70</v>
      </c>
      <c r="C10" s="99">
        <f t="shared" si="3"/>
        <v>10.6</v>
      </c>
      <c r="D10" s="99">
        <f t="shared" si="3"/>
        <v>12.3</v>
      </c>
      <c r="E10" s="99">
        <f t="shared" si="3"/>
        <v>8.3000000000000007</v>
      </c>
      <c r="F10" s="99">
        <f t="shared" si="3"/>
        <v>31.2</v>
      </c>
      <c r="G10" s="99">
        <f t="shared" si="3"/>
        <v>13.7</v>
      </c>
      <c r="H10" s="99">
        <f t="shared" si="3"/>
        <v>8.6999999999999993</v>
      </c>
      <c r="I10" s="99">
        <f t="shared" si="3"/>
        <v>17</v>
      </c>
      <c r="J10" s="99">
        <f t="shared" si="3"/>
        <v>39.4</v>
      </c>
      <c r="K10" s="15">
        <f t="shared" si="1"/>
        <v>8.1999999999999993</v>
      </c>
      <c r="L10" s="15">
        <f t="shared" si="2"/>
        <v>26.282051282051285</v>
      </c>
      <c r="M10" s="229"/>
      <c r="N10" s="229"/>
    </row>
    <row r="11" spans="2:14" ht="18" customHeight="1">
      <c r="B11" s="190" t="s">
        <v>90</v>
      </c>
      <c r="C11" s="99">
        <f>+C12</f>
        <v>10.6</v>
      </c>
      <c r="D11" s="99">
        <f>+D12</f>
        <v>12.3</v>
      </c>
      <c r="E11" s="99">
        <f>+E12</f>
        <v>8.3000000000000007</v>
      </c>
      <c r="F11" s="99">
        <f t="shared" si="3"/>
        <v>31.2</v>
      </c>
      <c r="G11" s="99">
        <f t="shared" si="3"/>
        <v>13.7</v>
      </c>
      <c r="H11" s="99">
        <f t="shared" si="3"/>
        <v>8.6999999999999993</v>
      </c>
      <c r="I11" s="99">
        <f t="shared" si="3"/>
        <v>17</v>
      </c>
      <c r="J11" s="99">
        <f t="shared" si="3"/>
        <v>39.4</v>
      </c>
      <c r="K11" s="15">
        <f t="shared" si="1"/>
        <v>8.1999999999999993</v>
      </c>
      <c r="L11" s="15">
        <f t="shared" si="2"/>
        <v>26.282051282051285</v>
      </c>
      <c r="M11" s="229"/>
      <c r="N11" s="229"/>
    </row>
    <row r="12" spans="2:14" ht="18" customHeight="1">
      <c r="B12" s="190" t="s">
        <v>91</v>
      </c>
      <c r="C12" s="99">
        <f t="shared" ref="C12:J12" si="4">+C13</f>
        <v>10.6</v>
      </c>
      <c r="D12" s="99">
        <f t="shared" si="4"/>
        <v>12.3</v>
      </c>
      <c r="E12" s="99">
        <f t="shared" si="4"/>
        <v>8.3000000000000007</v>
      </c>
      <c r="F12" s="99">
        <f t="shared" si="4"/>
        <v>31.2</v>
      </c>
      <c r="G12" s="99">
        <f t="shared" si="4"/>
        <v>13.7</v>
      </c>
      <c r="H12" s="99">
        <f t="shared" si="4"/>
        <v>8.6999999999999993</v>
      </c>
      <c r="I12" s="99">
        <f t="shared" si="4"/>
        <v>17</v>
      </c>
      <c r="J12" s="99">
        <f t="shared" si="4"/>
        <v>39.4</v>
      </c>
      <c r="K12" s="15">
        <f t="shared" si="1"/>
        <v>8.1999999999999993</v>
      </c>
      <c r="L12" s="15">
        <f t="shared" si="2"/>
        <v>26.282051282051285</v>
      </c>
      <c r="M12" s="229"/>
      <c r="N12" s="229"/>
    </row>
    <row r="13" spans="2:14" ht="18" customHeight="1">
      <c r="B13" s="195" t="s">
        <v>139</v>
      </c>
      <c r="C13" s="24">
        <v>10.6</v>
      </c>
      <c r="D13" s="24">
        <v>12.3</v>
      </c>
      <c r="E13" s="24">
        <v>8.3000000000000007</v>
      </c>
      <c r="F13" s="24">
        <f>SUM(C13:E13)</f>
        <v>31.2</v>
      </c>
      <c r="G13" s="24">
        <v>13.7</v>
      </c>
      <c r="H13" s="24">
        <v>8.6999999999999993</v>
      </c>
      <c r="I13" s="24">
        <v>17</v>
      </c>
      <c r="J13" s="24">
        <f>SUM(G13:I13)</f>
        <v>39.4</v>
      </c>
      <c r="K13" s="23">
        <f t="shared" si="1"/>
        <v>8.1999999999999993</v>
      </c>
      <c r="L13" s="23">
        <f t="shared" si="2"/>
        <v>26.282051282051285</v>
      </c>
      <c r="M13" s="229"/>
      <c r="N13" s="229"/>
    </row>
    <row r="14" spans="2:14" ht="18" customHeight="1">
      <c r="B14" s="196" t="s">
        <v>105</v>
      </c>
      <c r="C14" s="99">
        <f t="shared" ref="C14:J14" si="5">+C15+C22</f>
        <v>2306.1000000000004</v>
      </c>
      <c r="D14" s="99">
        <f>+D15+D22</f>
        <v>2260</v>
      </c>
      <c r="E14" s="99">
        <f t="shared" si="5"/>
        <v>2291.7000000000003</v>
      </c>
      <c r="F14" s="99">
        <f t="shared" si="5"/>
        <v>6857.8</v>
      </c>
      <c r="G14" s="99">
        <f t="shared" si="5"/>
        <v>2502.0000000000005</v>
      </c>
      <c r="H14" s="99">
        <f>+H15+H22</f>
        <v>3143.2999999999997</v>
      </c>
      <c r="I14" s="99">
        <f t="shared" si="5"/>
        <v>2668</v>
      </c>
      <c r="J14" s="99">
        <f t="shared" si="5"/>
        <v>8313.2999999999993</v>
      </c>
      <c r="K14" s="15">
        <f t="shared" si="1"/>
        <v>1455.4999999999991</v>
      </c>
      <c r="L14" s="15">
        <f t="shared" si="2"/>
        <v>21.224007699262142</v>
      </c>
      <c r="M14" s="229"/>
      <c r="N14" s="229"/>
    </row>
    <row r="15" spans="2:14" ht="18" customHeight="1">
      <c r="B15" s="190" t="s">
        <v>50</v>
      </c>
      <c r="C15" s="99">
        <f t="shared" ref="C15:J15" si="6">+C16+C20</f>
        <v>2199.1000000000004</v>
      </c>
      <c r="D15" s="15">
        <f>+D16+D20</f>
        <v>2179.1</v>
      </c>
      <c r="E15" s="15">
        <f t="shared" si="6"/>
        <v>2139.2000000000003</v>
      </c>
      <c r="F15" s="19">
        <f t="shared" si="6"/>
        <v>6517.4000000000005</v>
      </c>
      <c r="G15" s="99">
        <f t="shared" si="6"/>
        <v>2275.2000000000003</v>
      </c>
      <c r="H15" s="99">
        <f>+H16+H20</f>
        <v>3099.2</v>
      </c>
      <c r="I15" s="99">
        <f t="shared" si="6"/>
        <v>2473.4</v>
      </c>
      <c r="J15" s="15">
        <f t="shared" si="6"/>
        <v>7847.8</v>
      </c>
      <c r="K15" s="15">
        <f t="shared" si="1"/>
        <v>1330.3999999999996</v>
      </c>
      <c r="L15" s="15">
        <f t="shared" si="2"/>
        <v>20.413048148034484</v>
      </c>
      <c r="M15" s="229"/>
      <c r="N15" s="229"/>
    </row>
    <row r="16" spans="2:14" ht="18" customHeight="1">
      <c r="B16" s="193" t="s">
        <v>51</v>
      </c>
      <c r="C16" s="15">
        <f t="shared" ref="C16:J16" si="7">+C17+C19</f>
        <v>32.299999999999997</v>
      </c>
      <c r="D16" s="15">
        <f>+D17+D19</f>
        <v>180.2</v>
      </c>
      <c r="E16" s="15">
        <f t="shared" si="7"/>
        <v>88.8</v>
      </c>
      <c r="F16" s="15">
        <f t="shared" si="7"/>
        <v>301.3</v>
      </c>
      <c r="G16" s="15">
        <f t="shared" si="7"/>
        <v>20.400000000000002</v>
      </c>
      <c r="H16" s="15">
        <f>+H17+H19</f>
        <v>0</v>
      </c>
      <c r="I16" s="15">
        <f t="shared" si="7"/>
        <v>7.4</v>
      </c>
      <c r="J16" s="15">
        <f t="shared" si="7"/>
        <v>27.800000000000004</v>
      </c>
      <c r="K16" s="15">
        <f t="shared" si="1"/>
        <v>-273.5</v>
      </c>
      <c r="L16" s="15">
        <f t="shared" si="2"/>
        <v>-90.773315632260193</v>
      </c>
      <c r="M16" s="229"/>
      <c r="N16" s="229"/>
    </row>
    <row r="17" spans="1:14" s="230" customFormat="1" ht="18" customHeight="1">
      <c r="B17" s="231" t="s">
        <v>106</v>
      </c>
      <c r="C17" s="115">
        <f t="shared" ref="C17:J17" si="8">+C18</f>
        <v>10.1</v>
      </c>
      <c r="D17" s="115">
        <f t="shared" si="8"/>
        <v>36.5</v>
      </c>
      <c r="E17" s="115">
        <f t="shared" si="8"/>
        <v>10</v>
      </c>
      <c r="F17" s="115">
        <f t="shared" si="8"/>
        <v>56.6</v>
      </c>
      <c r="G17" s="115">
        <f t="shared" si="8"/>
        <v>3.6</v>
      </c>
      <c r="H17" s="115">
        <f t="shared" si="8"/>
        <v>0</v>
      </c>
      <c r="I17" s="115">
        <f t="shared" si="8"/>
        <v>0</v>
      </c>
      <c r="J17" s="115">
        <f t="shared" si="8"/>
        <v>3.6</v>
      </c>
      <c r="K17" s="115">
        <f t="shared" si="1"/>
        <v>-53</v>
      </c>
      <c r="L17" s="15">
        <f t="shared" si="2"/>
        <v>-93.639575971731446</v>
      </c>
      <c r="M17" s="229"/>
      <c r="N17" s="229"/>
    </row>
    <row r="18" spans="1:14" ht="18" customHeight="1">
      <c r="B18" s="145" t="s">
        <v>138</v>
      </c>
      <c r="C18" s="23">
        <v>10.1</v>
      </c>
      <c r="D18" s="23">
        <v>36.5</v>
      </c>
      <c r="E18" s="23">
        <v>10</v>
      </c>
      <c r="F18" s="23">
        <f>SUM(C18:E18)</f>
        <v>56.6</v>
      </c>
      <c r="G18" s="23">
        <v>3.6</v>
      </c>
      <c r="H18" s="23">
        <v>0</v>
      </c>
      <c r="I18" s="23">
        <v>0</v>
      </c>
      <c r="J18" s="24">
        <f>SUM(G18:I18)</f>
        <v>3.6</v>
      </c>
      <c r="K18" s="23">
        <f t="shared" si="1"/>
        <v>-53</v>
      </c>
      <c r="L18" s="144">
        <f t="shared" si="2"/>
        <v>-93.639575971731446</v>
      </c>
      <c r="M18" s="229"/>
      <c r="N18" s="229"/>
    </row>
    <row r="19" spans="1:14" ht="18" customHeight="1">
      <c r="B19" s="232" t="s">
        <v>137</v>
      </c>
      <c r="C19" s="23">
        <v>22.2</v>
      </c>
      <c r="D19" s="23">
        <v>143.69999999999999</v>
      </c>
      <c r="E19" s="23">
        <v>78.8</v>
      </c>
      <c r="F19" s="23">
        <f>SUM(C19:E19)</f>
        <v>244.7</v>
      </c>
      <c r="G19" s="23">
        <v>16.8</v>
      </c>
      <c r="H19" s="23">
        <v>0</v>
      </c>
      <c r="I19" s="23">
        <v>7.4</v>
      </c>
      <c r="J19" s="24">
        <f>SUM(G19:I19)</f>
        <v>24.200000000000003</v>
      </c>
      <c r="K19" s="23">
        <f t="shared" si="1"/>
        <v>-220.5</v>
      </c>
      <c r="L19" s="144">
        <f t="shared" si="2"/>
        <v>-90.110339190845934</v>
      </c>
      <c r="M19" s="229"/>
      <c r="N19" s="229"/>
    </row>
    <row r="20" spans="1:14" ht="18" customHeight="1">
      <c r="B20" s="193" t="s">
        <v>52</v>
      </c>
      <c r="C20" s="15">
        <f t="shared" ref="C20:J20" si="9">SUM(C21:C21)</f>
        <v>2166.8000000000002</v>
      </c>
      <c r="D20" s="15">
        <f t="shared" si="9"/>
        <v>1998.9</v>
      </c>
      <c r="E20" s="15">
        <f t="shared" si="9"/>
        <v>2050.4</v>
      </c>
      <c r="F20" s="15">
        <f t="shared" si="9"/>
        <v>6216.1</v>
      </c>
      <c r="G20" s="15">
        <f t="shared" si="9"/>
        <v>2254.8000000000002</v>
      </c>
      <c r="H20" s="15">
        <f t="shared" si="9"/>
        <v>3099.2</v>
      </c>
      <c r="I20" s="15">
        <f t="shared" si="9"/>
        <v>2466</v>
      </c>
      <c r="J20" s="15">
        <f t="shared" si="9"/>
        <v>7820</v>
      </c>
      <c r="K20" s="15">
        <f t="shared" si="1"/>
        <v>1603.8999999999996</v>
      </c>
      <c r="L20" s="15">
        <f t="shared" si="2"/>
        <v>25.802351957014842</v>
      </c>
      <c r="M20" s="229"/>
      <c r="N20" s="229"/>
    </row>
    <row r="21" spans="1:14" ht="18" customHeight="1">
      <c r="B21" s="232" t="s">
        <v>136</v>
      </c>
      <c r="C21" s="23">
        <v>2166.8000000000002</v>
      </c>
      <c r="D21" s="23">
        <v>1998.9</v>
      </c>
      <c r="E21" s="23">
        <v>2050.4</v>
      </c>
      <c r="F21" s="24">
        <f>SUM(C21:E21)</f>
        <v>6216.1</v>
      </c>
      <c r="G21" s="23">
        <v>2254.8000000000002</v>
      </c>
      <c r="H21" s="23">
        <v>3099.2</v>
      </c>
      <c r="I21" s="23">
        <v>2466</v>
      </c>
      <c r="J21" s="24">
        <f>SUM(G21:I21)</f>
        <v>7820</v>
      </c>
      <c r="K21" s="23">
        <f t="shared" si="1"/>
        <v>1603.8999999999996</v>
      </c>
      <c r="L21" s="23">
        <f t="shared" si="2"/>
        <v>25.802351957014842</v>
      </c>
      <c r="M21" s="229"/>
      <c r="N21" s="229"/>
    </row>
    <row r="22" spans="1:14" ht="18" customHeight="1">
      <c r="B22" s="193" t="s">
        <v>55</v>
      </c>
      <c r="C22" s="15">
        <f t="shared" ref="C22:J22" si="10">SUM(C23:C25)</f>
        <v>107</v>
      </c>
      <c r="D22" s="15">
        <f>SUM(D23:D25)</f>
        <v>80.900000000000006</v>
      </c>
      <c r="E22" s="15">
        <f t="shared" si="10"/>
        <v>152.5</v>
      </c>
      <c r="F22" s="15">
        <f t="shared" si="10"/>
        <v>340.4</v>
      </c>
      <c r="G22" s="15">
        <f t="shared" si="10"/>
        <v>226.79999999999998</v>
      </c>
      <c r="H22" s="15">
        <f>SUM(H23:H25)</f>
        <v>44.1</v>
      </c>
      <c r="I22" s="15">
        <f t="shared" si="10"/>
        <v>194.6</v>
      </c>
      <c r="J22" s="15">
        <f t="shared" si="10"/>
        <v>465.5</v>
      </c>
      <c r="K22" s="15">
        <f t="shared" si="1"/>
        <v>125.10000000000002</v>
      </c>
      <c r="L22" s="15">
        <f t="shared" si="2"/>
        <v>36.750881316098713</v>
      </c>
      <c r="M22" s="229"/>
      <c r="N22" s="229"/>
    </row>
    <row r="23" spans="1:14" ht="18" customHeight="1">
      <c r="A23" s="162">
        <v>0</v>
      </c>
      <c r="B23" s="232" t="s">
        <v>135</v>
      </c>
      <c r="C23" s="23">
        <v>4.3</v>
      </c>
      <c r="D23" s="23">
        <v>3.4</v>
      </c>
      <c r="E23" s="23">
        <v>3.1</v>
      </c>
      <c r="F23" s="24">
        <f>SUM(C23:E23)</f>
        <v>10.799999999999999</v>
      </c>
      <c r="G23" s="23">
        <v>3.1</v>
      </c>
      <c r="H23" s="23">
        <v>3.2</v>
      </c>
      <c r="I23" s="23">
        <v>3.3</v>
      </c>
      <c r="J23" s="24">
        <f>SUM(G23:I23)</f>
        <v>9.6000000000000014</v>
      </c>
      <c r="K23" s="23">
        <f t="shared" si="1"/>
        <v>-1.1999999999999975</v>
      </c>
      <c r="L23" s="23">
        <f t="shared" si="2"/>
        <v>-11.111111111111089</v>
      </c>
      <c r="M23" s="229"/>
      <c r="N23" s="229"/>
    </row>
    <row r="24" spans="1:14" ht="18" customHeight="1">
      <c r="B24" s="232" t="s">
        <v>134</v>
      </c>
      <c r="C24" s="23">
        <v>41.8</v>
      </c>
      <c r="D24" s="23">
        <v>28.6</v>
      </c>
      <c r="E24" s="23">
        <v>115.1</v>
      </c>
      <c r="F24" s="24">
        <f>SUM(C24:E24)</f>
        <v>185.5</v>
      </c>
      <c r="G24" s="23">
        <v>186.7</v>
      </c>
      <c r="H24" s="23">
        <v>3.9</v>
      </c>
      <c r="I24" s="23">
        <v>164.6</v>
      </c>
      <c r="J24" s="24">
        <f>SUM(G24:I24)</f>
        <v>355.2</v>
      </c>
      <c r="K24" s="23">
        <f t="shared" si="1"/>
        <v>169.7</v>
      </c>
      <c r="L24" s="23">
        <f t="shared" si="2"/>
        <v>91.482479784366561</v>
      </c>
      <c r="M24" s="229"/>
      <c r="N24" s="229"/>
    </row>
    <row r="25" spans="1:14" ht="18" customHeight="1">
      <c r="B25" s="232" t="s">
        <v>133</v>
      </c>
      <c r="C25" s="23">
        <v>60.9</v>
      </c>
      <c r="D25" s="23">
        <v>48.9</v>
      </c>
      <c r="E25" s="23">
        <v>34.299999999999997</v>
      </c>
      <c r="F25" s="24">
        <f>SUM(C25:E25)</f>
        <v>144.1</v>
      </c>
      <c r="G25" s="23">
        <v>37</v>
      </c>
      <c r="H25" s="23">
        <v>37</v>
      </c>
      <c r="I25" s="23">
        <v>26.7</v>
      </c>
      <c r="J25" s="24">
        <f>SUM(G25:I25)</f>
        <v>100.7</v>
      </c>
      <c r="K25" s="23">
        <f t="shared" si="1"/>
        <v>-43.399999999999991</v>
      </c>
      <c r="L25" s="23">
        <f t="shared" si="2"/>
        <v>-30.117973629424004</v>
      </c>
      <c r="M25" s="229"/>
      <c r="N25" s="229"/>
    </row>
    <row r="26" spans="1:14" ht="18" customHeight="1">
      <c r="B26" s="196" t="s">
        <v>111</v>
      </c>
      <c r="C26" s="15">
        <f t="shared" ref="C26:J26" si="11">+C27+C29</f>
        <v>88.7</v>
      </c>
      <c r="D26" s="15">
        <f>+D27+D29</f>
        <v>68.900000000000006</v>
      </c>
      <c r="E26" s="15">
        <f t="shared" si="11"/>
        <v>85.4</v>
      </c>
      <c r="F26" s="15">
        <f t="shared" si="11"/>
        <v>243.00000000000003</v>
      </c>
      <c r="G26" s="15">
        <f t="shared" si="11"/>
        <v>97.8</v>
      </c>
      <c r="H26" s="15">
        <f>+H27+H29</f>
        <v>81.400000000000006</v>
      </c>
      <c r="I26" s="15">
        <f t="shared" si="11"/>
        <v>97.1</v>
      </c>
      <c r="J26" s="15">
        <f t="shared" si="11"/>
        <v>276.29999999999995</v>
      </c>
      <c r="K26" s="15">
        <f t="shared" si="1"/>
        <v>33.299999999999926</v>
      </c>
      <c r="L26" s="15">
        <f t="shared" si="2"/>
        <v>13.70370370370367</v>
      </c>
      <c r="M26" s="229"/>
      <c r="N26" s="229"/>
    </row>
    <row r="27" spans="1:14" ht="18" customHeight="1">
      <c r="B27" s="190" t="s">
        <v>61</v>
      </c>
      <c r="C27" s="115">
        <f>+C28</f>
        <v>88.7</v>
      </c>
      <c r="D27" s="115">
        <f>+D28</f>
        <v>68.900000000000006</v>
      </c>
      <c r="E27" s="115">
        <f>+E28</f>
        <v>85.4</v>
      </c>
      <c r="F27" s="19">
        <f>SUM(C27:E27)</f>
        <v>243.00000000000003</v>
      </c>
      <c r="G27" s="115">
        <f>+G28</f>
        <v>97.8</v>
      </c>
      <c r="H27" s="115">
        <f>+H28</f>
        <v>81.400000000000006</v>
      </c>
      <c r="I27" s="115">
        <f>+I28</f>
        <v>97.1</v>
      </c>
      <c r="J27" s="115">
        <f>SUM(G27:I27)</f>
        <v>276.29999999999995</v>
      </c>
      <c r="K27" s="15">
        <f t="shared" si="1"/>
        <v>33.299999999999926</v>
      </c>
      <c r="L27" s="115">
        <f t="shared" si="2"/>
        <v>13.70370370370367</v>
      </c>
      <c r="M27" s="229"/>
      <c r="N27" s="229"/>
    </row>
    <row r="28" spans="1:14" ht="18" customHeight="1">
      <c r="B28" s="195" t="s">
        <v>144</v>
      </c>
      <c r="C28" s="133">
        <v>88.7</v>
      </c>
      <c r="D28" s="133">
        <v>68.900000000000006</v>
      </c>
      <c r="E28" s="133">
        <v>85.4</v>
      </c>
      <c r="F28" s="133">
        <f>SUM(C28:E28)</f>
        <v>243.00000000000003</v>
      </c>
      <c r="G28" s="133">
        <v>97.8</v>
      </c>
      <c r="H28" s="133">
        <v>81.400000000000006</v>
      </c>
      <c r="I28" s="133">
        <v>97.1</v>
      </c>
      <c r="J28" s="24">
        <f>SUM(G28:I28)</f>
        <v>276.29999999999995</v>
      </c>
      <c r="K28" s="133">
        <f t="shared" si="1"/>
        <v>33.299999999999926</v>
      </c>
      <c r="L28" s="133">
        <f t="shared" si="2"/>
        <v>13.70370370370367</v>
      </c>
      <c r="M28" s="229"/>
      <c r="N28" s="229"/>
    </row>
    <row r="29" spans="1:14" ht="18" customHeight="1">
      <c r="B29" s="190" t="s">
        <v>62</v>
      </c>
      <c r="C29" s="99">
        <v>0</v>
      </c>
      <c r="D29" s="99">
        <v>0</v>
      </c>
      <c r="E29" s="99">
        <v>0</v>
      </c>
      <c r="F29" s="99">
        <f>SUM(C29:E29)</f>
        <v>0</v>
      </c>
      <c r="G29" s="99">
        <v>0</v>
      </c>
      <c r="H29" s="99">
        <v>0</v>
      </c>
      <c r="I29" s="99">
        <v>0</v>
      </c>
      <c r="J29" s="99">
        <f>SUM(G29:I29)</f>
        <v>0</v>
      </c>
      <c r="K29" s="143">
        <f t="shared" si="1"/>
        <v>0</v>
      </c>
      <c r="L29" s="143">
        <v>0</v>
      </c>
      <c r="M29" s="229"/>
      <c r="N29" s="229"/>
    </row>
    <row r="30" spans="1:14" ht="21" customHeight="1">
      <c r="B30" s="233" t="s">
        <v>126</v>
      </c>
      <c r="C30" s="132">
        <f>+C8</f>
        <v>2405.4</v>
      </c>
      <c r="D30" s="132">
        <f>+D8</f>
        <v>2341.2000000000003</v>
      </c>
      <c r="E30" s="132">
        <f>+E8</f>
        <v>2385.4000000000005</v>
      </c>
      <c r="F30" s="132">
        <f>SUM(C30:E30)</f>
        <v>7132.0000000000009</v>
      </c>
      <c r="G30" s="132">
        <f>+G8</f>
        <v>2613.5000000000005</v>
      </c>
      <c r="H30" s="132">
        <f>+H8</f>
        <v>3233.3999999999996</v>
      </c>
      <c r="I30" s="132">
        <f>+I8</f>
        <v>2782.1</v>
      </c>
      <c r="J30" s="132">
        <f>+J8</f>
        <v>8628.9999999999982</v>
      </c>
      <c r="K30" s="132">
        <f t="shared" si="1"/>
        <v>1496.9999999999973</v>
      </c>
      <c r="L30" s="142">
        <f>+K30/F30*100</f>
        <v>20.989904655075676</v>
      </c>
      <c r="M30" s="229"/>
      <c r="N30" s="229"/>
    </row>
    <row r="31" spans="1:14" ht="21" customHeight="1">
      <c r="B31" s="234" t="s">
        <v>131</v>
      </c>
      <c r="C31" s="141">
        <v>0</v>
      </c>
      <c r="D31" s="141">
        <v>0</v>
      </c>
      <c r="E31" s="141">
        <v>0</v>
      </c>
      <c r="F31" s="141">
        <f>SUM(C31:E31)</f>
        <v>0</v>
      </c>
      <c r="G31" s="141">
        <v>0</v>
      </c>
      <c r="H31" s="141">
        <v>0</v>
      </c>
      <c r="I31" s="141">
        <v>0</v>
      </c>
      <c r="J31" s="19">
        <f>SUM(G31:I31)</f>
        <v>0</v>
      </c>
      <c r="K31" s="130">
        <f t="shared" si="1"/>
        <v>0</v>
      </c>
      <c r="L31" s="130">
        <v>0</v>
      </c>
      <c r="M31" s="229"/>
      <c r="N31" s="229"/>
    </row>
    <row r="32" spans="1:14" ht="21" customHeight="1" thickBot="1">
      <c r="B32" s="235"/>
      <c r="C32" s="51">
        <f t="shared" ref="C32:J32" si="12">+C31+C30</f>
        <v>2405.4</v>
      </c>
      <c r="D32" s="51">
        <f>+D31+D30</f>
        <v>2341.2000000000003</v>
      </c>
      <c r="E32" s="51">
        <f t="shared" si="12"/>
        <v>2385.4000000000005</v>
      </c>
      <c r="F32" s="51">
        <f t="shared" si="12"/>
        <v>7132.0000000000009</v>
      </c>
      <c r="G32" s="51">
        <f t="shared" si="12"/>
        <v>2613.5000000000005</v>
      </c>
      <c r="H32" s="51">
        <f>+H31+H30</f>
        <v>3233.3999999999996</v>
      </c>
      <c r="I32" s="51">
        <f t="shared" si="12"/>
        <v>2782.1</v>
      </c>
      <c r="J32" s="51">
        <f t="shared" si="12"/>
        <v>8628.9999999999982</v>
      </c>
      <c r="K32" s="51">
        <f t="shared" si="1"/>
        <v>1496.9999999999973</v>
      </c>
      <c r="L32" s="51">
        <f>+K32/F32*100</f>
        <v>20.989904655075676</v>
      </c>
      <c r="M32" s="229"/>
      <c r="N32" s="229"/>
    </row>
    <row r="33" spans="2:12" ht="18" customHeight="1" thickTop="1">
      <c r="B33" s="161" t="s">
        <v>148</v>
      </c>
      <c r="G33" s="236"/>
      <c r="H33" s="236"/>
      <c r="I33" s="236"/>
      <c r="J33" s="236"/>
      <c r="K33" s="236"/>
    </row>
    <row r="34" spans="2:12" ht="13.5" customHeight="1">
      <c r="B34" s="170" t="s">
        <v>65</v>
      </c>
      <c r="F34" s="140"/>
      <c r="G34" s="139"/>
      <c r="H34" s="139"/>
      <c r="I34" s="139"/>
      <c r="J34" s="237"/>
      <c r="K34" s="237"/>
    </row>
    <row r="35" spans="2:12" ht="14.25" customHeight="1">
      <c r="B35" s="172" t="s">
        <v>130</v>
      </c>
      <c r="C35" s="137"/>
      <c r="D35" s="137"/>
      <c r="E35" s="138"/>
      <c r="F35" s="137"/>
      <c r="G35" s="136"/>
      <c r="H35" s="136"/>
      <c r="I35" s="136"/>
      <c r="J35" s="136"/>
      <c r="K35" s="238"/>
    </row>
    <row r="36" spans="2:12">
      <c r="B36" s="174"/>
      <c r="C36" s="239"/>
      <c r="D36" s="239"/>
      <c r="E36" s="239"/>
      <c r="F36" s="239"/>
      <c r="G36" s="239"/>
      <c r="H36" s="239"/>
      <c r="I36" s="136"/>
      <c r="J36" s="240"/>
      <c r="K36" s="241"/>
      <c r="L36" s="174"/>
    </row>
    <row r="37" spans="2:12">
      <c r="B37" s="174"/>
      <c r="C37" s="242"/>
      <c r="D37" s="242"/>
      <c r="E37" s="242"/>
      <c r="F37" s="242"/>
      <c r="G37" s="242"/>
      <c r="H37" s="242"/>
      <c r="I37" s="242"/>
      <c r="J37" s="238"/>
      <c r="K37" s="243"/>
      <c r="L37" s="236"/>
    </row>
    <row r="38" spans="2:12" ht="15">
      <c r="B38" s="166" t="s">
        <v>143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</row>
    <row r="39" spans="2:12" ht="14.25">
      <c r="B39" s="167" t="s">
        <v>149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</row>
    <row r="40" spans="2:12" ht="14.25">
      <c r="B40" s="167" t="s">
        <v>142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</row>
    <row r="41" spans="2:12" ht="18" customHeight="1">
      <c r="B41" s="156" t="s">
        <v>4</v>
      </c>
      <c r="C41" s="184">
        <v>2026</v>
      </c>
      <c r="D41" s="185"/>
      <c r="E41" s="185"/>
      <c r="F41" s="156">
        <v>2026</v>
      </c>
      <c r="G41" s="184">
        <v>2026</v>
      </c>
      <c r="H41" s="185"/>
      <c r="I41" s="185"/>
      <c r="J41" s="157" t="s">
        <v>6</v>
      </c>
      <c r="K41" s="184" t="s">
        <v>141</v>
      </c>
      <c r="L41" s="225"/>
    </row>
    <row r="42" spans="2:12" ht="44.25" customHeight="1" thickBot="1">
      <c r="B42" s="186"/>
      <c r="C42" s="226" t="s">
        <v>9</v>
      </c>
      <c r="D42" s="226" t="s">
        <v>10</v>
      </c>
      <c r="E42" s="226" t="s">
        <v>147</v>
      </c>
      <c r="F42" s="186"/>
      <c r="G42" s="226" t="s">
        <v>9</v>
      </c>
      <c r="H42" s="226" t="s">
        <v>10</v>
      </c>
      <c r="I42" s="226" t="s">
        <v>147</v>
      </c>
      <c r="J42" s="244"/>
      <c r="K42" s="226" t="s">
        <v>140</v>
      </c>
      <c r="L42" s="227" t="s">
        <v>87</v>
      </c>
    </row>
    <row r="43" spans="2:12" ht="18" customHeight="1" thickTop="1">
      <c r="B43" s="245" t="s">
        <v>11</v>
      </c>
      <c r="C43" s="10">
        <f t="shared" ref="C43:J43" si="13">+C44+C49+C61</f>
        <v>2613.5000000000005</v>
      </c>
      <c r="D43" s="10">
        <f>+D44+D49+D61</f>
        <v>3233.3999999999996</v>
      </c>
      <c r="E43" s="10">
        <f t="shared" si="13"/>
        <v>2782.1</v>
      </c>
      <c r="F43" s="10">
        <f t="shared" si="13"/>
        <v>8628.9999999999982</v>
      </c>
      <c r="G43" s="10">
        <f t="shared" si="13"/>
        <v>2366.2345300238781</v>
      </c>
      <c r="H43" s="10">
        <f>+H44+H49+H61</f>
        <v>2327.0620820389395</v>
      </c>
      <c r="I43" s="10">
        <f t="shared" si="13"/>
        <v>2422.3812979351769</v>
      </c>
      <c r="J43" s="10">
        <f t="shared" si="13"/>
        <v>7115.677909997994</v>
      </c>
      <c r="K43" s="10">
        <f t="shared" ref="K43:K67" si="14">+F43-J43</f>
        <v>1513.3220900020042</v>
      </c>
      <c r="L43" s="10">
        <f t="shared" ref="L43:L63" si="15">+F43/J43*100</f>
        <v>121.26743381506473</v>
      </c>
    </row>
    <row r="44" spans="2:12" ht="18" customHeight="1">
      <c r="B44" s="189" t="s">
        <v>12</v>
      </c>
      <c r="C44" s="99">
        <f t="shared" ref="C44:J47" si="16">+C45</f>
        <v>13.7</v>
      </c>
      <c r="D44" s="99">
        <f t="shared" si="16"/>
        <v>8.6999999999999993</v>
      </c>
      <c r="E44" s="99">
        <f t="shared" si="16"/>
        <v>17</v>
      </c>
      <c r="F44" s="99">
        <f t="shared" si="16"/>
        <v>39.4</v>
      </c>
      <c r="G44" s="99">
        <f t="shared" si="16"/>
        <v>11.503490377252588</v>
      </c>
      <c r="H44" s="99">
        <f t="shared" si="16"/>
        <v>13.304818925696846</v>
      </c>
      <c r="I44" s="99">
        <f t="shared" si="16"/>
        <v>9.0748114034571543</v>
      </c>
      <c r="J44" s="99">
        <f t="shared" si="16"/>
        <v>33.883120706406586</v>
      </c>
      <c r="K44" s="99">
        <f t="shared" si="14"/>
        <v>5.5168792935934121</v>
      </c>
      <c r="L44" s="99">
        <f t="shared" si="15"/>
        <v>116.28208730062543</v>
      </c>
    </row>
    <row r="45" spans="2:12" ht="18" customHeight="1">
      <c r="B45" s="189" t="s">
        <v>70</v>
      </c>
      <c r="C45" s="99">
        <f t="shared" si="16"/>
        <v>13.7</v>
      </c>
      <c r="D45" s="99">
        <f t="shared" si="16"/>
        <v>8.6999999999999993</v>
      </c>
      <c r="E45" s="99">
        <f t="shared" si="16"/>
        <v>17</v>
      </c>
      <c r="F45" s="99">
        <f t="shared" si="16"/>
        <v>39.4</v>
      </c>
      <c r="G45" s="99">
        <f t="shared" si="16"/>
        <v>11.503490377252588</v>
      </c>
      <c r="H45" s="99">
        <f t="shared" si="16"/>
        <v>13.304818925696846</v>
      </c>
      <c r="I45" s="99">
        <f t="shared" si="16"/>
        <v>9.0748114034571543</v>
      </c>
      <c r="J45" s="99">
        <f t="shared" si="16"/>
        <v>33.883120706406586</v>
      </c>
      <c r="K45" s="99">
        <f t="shared" si="14"/>
        <v>5.5168792935934121</v>
      </c>
      <c r="L45" s="99">
        <f t="shared" si="15"/>
        <v>116.28208730062543</v>
      </c>
    </row>
    <row r="46" spans="2:12" ht="18" customHeight="1">
      <c r="B46" s="190" t="s">
        <v>90</v>
      </c>
      <c r="C46" s="99">
        <f>+C47</f>
        <v>13.7</v>
      </c>
      <c r="D46" s="15">
        <f t="shared" si="16"/>
        <v>8.6999999999999993</v>
      </c>
      <c r="E46" s="15">
        <f t="shared" si="16"/>
        <v>17</v>
      </c>
      <c r="F46" s="15">
        <f>+F47</f>
        <v>39.4</v>
      </c>
      <c r="G46" s="99">
        <f t="shared" si="16"/>
        <v>11.503490377252588</v>
      </c>
      <c r="H46" s="15">
        <f t="shared" si="16"/>
        <v>13.304818925696846</v>
      </c>
      <c r="I46" s="15">
        <f t="shared" si="16"/>
        <v>9.0748114034571543</v>
      </c>
      <c r="J46" s="15">
        <f>+J47</f>
        <v>33.883120706406586</v>
      </c>
      <c r="K46" s="15">
        <f t="shared" si="14"/>
        <v>5.5168792935934121</v>
      </c>
      <c r="L46" s="15">
        <f t="shared" si="15"/>
        <v>116.28208730062543</v>
      </c>
    </row>
    <row r="47" spans="2:12" ht="18" customHeight="1">
      <c r="B47" s="193" t="s">
        <v>91</v>
      </c>
      <c r="C47" s="99">
        <f>+C48</f>
        <v>13.7</v>
      </c>
      <c r="D47" s="99">
        <f t="shared" si="16"/>
        <v>8.6999999999999993</v>
      </c>
      <c r="E47" s="99">
        <f t="shared" si="16"/>
        <v>17</v>
      </c>
      <c r="F47" s="99">
        <f>+F48</f>
        <v>39.4</v>
      </c>
      <c r="G47" s="99">
        <f>+G48</f>
        <v>11.503490377252588</v>
      </c>
      <c r="H47" s="99">
        <f t="shared" si="16"/>
        <v>13.304818925696846</v>
      </c>
      <c r="I47" s="99">
        <f t="shared" si="16"/>
        <v>9.0748114034571543</v>
      </c>
      <c r="J47" s="99">
        <f>+J48</f>
        <v>33.883120706406586</v>
      </c>
      <c r="K47" s="99">
        <f t="shared" si="14"/>
        <v>5.5168792935934121</v>
      </c>
      <c r="L47" s="99">
        <f t="shared" si="15"/>
        <v>116.28208730062543</v>
      </c>
    </row>
    <row r="48" spans="2:12" ht="18" customHeight="1">
      <c r="B48" s="195" t="s">
        <v>139</v>
      </c>
      <c r="C48" s="24">
        <f>+G13</f>
        <v>13.7</v>
      </c>
      <c r="D48" s="24">
        <f>+H13</f>
        <v>8.6999999999999993</v>
      </c>
      <c r="E48" s="24">
        <f>+I13</f>
        <v>17</v>
      </c>
      <c r="F48" s="24">
        <f>+J13</f>
        <v>39.4</v>
      </c>
      <c r="G48" s="24">
        <v>11.503490377252588</v>
      </c>
      <c r="H48" s="24">
        <v>13.304818925696846</v>
      </c>
      <c r="I48" s="24">
        <v>9.0748114034571543</v>
      </c>
      <c r="J48" s="24">
        <f>SUM(G48:I48)</f>
        <v>33.883120706406586</v>
      </c>
      <c r="K48" s="24">
        <f t="shared" si="14"/>
        <v>5.5168792935934121</v>
      </c>
      <c r="L48" s="24">
        <f t="shared" si="15"/>
        <v>116.28208730062543</v>
      </c>
    </row>
    <row r="49" spans="2:12" ht="18" customHeight="1">
      <c r="B49" s="196" t="s">
        <v>105</v>
      </c>
      <c r="C49" s="99">
        <f t="shared" ref="C49:J49" si="17">+C50+C57</f>
        <v>2502.0000000000005</v>
      </c>
      <c r="D49" s="99">
        <f>+D50+D57</f>
        <v>3143.2999999999997</v>
      </c>
      <c r="E49" s="99">
        <f t="shared" si="17"/>
        <v>2668</v>
      </c>
      <c r="F49" s="99">
        <f t="shared" si="17"/>
        <v>8313.2999999999993</v>
      </c>
      <c r="G49" s="99">
        <f t="shared" si="17"/>
        <v>2265.1044757474901</v>
      </c>
      <c r="H49" s="99">
        <f>+H50+H57</f>
        <v>2237.8743799381332</v>
      </c>
      <c r="I49" s="99">
        <f t="shared" si="17"/>
        <v>2328.2748120750452</v>
      </c>
      <c r="J49" s="99">
        <f t="shared" si="17"/>
        <v>6831.2536677606686</v>
      </c>
      <c r="K49" s="99">
        <f t="shared" si="14"/>
        <v>1482.0463322393307</v>
      </c>
      <c r="L49" s="99">
        <f t="shared" si="15"/>
        <v>121.69508562145307</v>
      </c>
    </row>
    <row r="50" spans="2:12" ht="18" customHeight="1">
      <c r="B50" s="193" t="s">
        <v>50</v>
      </c>
      <c r="C50" s="99">
        <f t="shared" ref="C50:J50" si="18">+C51+C55</f>
        <v>2275.2000000000003</v>
      </c>
      <c r="D50" s="15">
        <f>+D51+D55</f>
        <v>3099.2</v>
      </c>
      <c r="E50" s="15">
        <f t="shared" si="18"/>
        <v>2473.4</v>
      </c>
      <c r="F50" s="19">
        <f t="shared" si="18"/>
        <v>7847.8</v>
      </c>
      <c r="G50" s="99">
        <f t="shared" si="18"/>
        <v>2154.2649726226136</v>
      </c>
      <c r="H50" s="15">
        <f>+H51+H55</f>
        <v>2151.8251276325564</v>
      </c>
      <c r="I50" s="15">
        <f t="shared" si="18"/>
        <v>2176.6558193711585</v>
      </c>
      <c r="J50" s="15">
        <f t="shared" si="18"/>
        <v>6482.745919626328</v>
      </c>
      <c r="K50" s="15">
        <f t="shared" si="14"/>
        <v>1365.0540803736722</v>
      </c>
      <c r="L50" s="15">
        <f t="shared" si="15"/>
        <v>121.05672653683696</v>
      </c>
    </row>
    <row r="51" spans="2:12" ht="18" customHeight="1">
      <c r="B51" s="197" t="s">
        <v>51</v>
      </c>
      <c r="C51" s="15">
        <f t="shared" ref="C51:J51" si="19">+C52+C54</f>
        <v>20.400000000000002</v>
      </c>
      <c r="D51" s="15">
        <f>+D52+D54</f>
        <v>0</v>
      </c>
      <c r="E51" s="15">
        <f t="shared" si="19"/>
        <v>7.4</v>
      </c>
      <c r="F51" s="15">
        <f t="shared" si="19"/>
        <v>27.800000000000004</v>
      </c>
      <c r="G51" s="15">
        <f t="shared" si="19"/>
        <v>22.700386553303581</v>
      </c>
      <c r="H51" s="15">
        <f>+H52+H54</f>
        <v>146.27057815153685</v>
      </c>
      <c r="I51" s="15">
        <f t="shared" si="19"/>
        <v>80.064693529797282</v>
      </c>
      <c r="J51" s="15">
        <f t="shared" si="19"/>
        <v>249.03565823463771</v>
      </c>
      <c r="K51" s="15">
        <f t="shared" si="14"/>
        <v>-221.2356582346377</v>
      </c>
      <c r="L51" s="15">
        <f t="shared" si="15"/>
        <v>11.163060020026231</v>
      </c>
    </row>
    <row r="52" spans="2:12" ht="18" customHeight="1">
      <c r="B52" s="246" t="s">
        <v>106</v>
      </c>
      <c r="C52" s="115">
        <f t="shared" ref="C52:J52" si="20">+C53</f>
        <v>3.6</v>
      </c>
      <c r="D52" s="115">
        <f t="shared" si="20"/>
        <v>0</v>
      </c>
      <c r="E52" s="115">
        <f t="shared" si="20"/>
        <v>0</v>
      </c>
      <c r="F52" s="115">
        <f t="shared" si="20"/>
        <v>3.6</v>
      </c>
      <c r="G52" s="115">
        <f t="shared" si="20"/>
        <v>0</v>
      </c>
      <c r="H52" s="115">
        <f t="shared" si="20"/>
        <v>0</v>
      </c>
      <c r="I52" s="115">
        <f t="shared" si="20"/>
        <v>0</v>
      </c>
      <c r="J52" s="115">
        <f t="shared" si="20"/>
        <v>0</v>
      </c>
      <c r="K52" s="115">
        <f t="shared" si="14"/>
        <v>3.6</v>
      </c>
      <c r="L52" s="105">
        <v>0</v>
      </c>
    </row>
    <row r="53" spans="2:12" ht="18" customHeight="1">
      <c r="B53" s="135" t="s">
        <v>138</v>
      </c>
      <c r="C53" s="23">
        <f t="shared" ref="C53:E54" si="21">+G18</f>
        <v>3.6</v>
      </c>
      <c r="D53" s="23">
        <f t="shared" si="21"/>
        <v>0</v>
      </c>
      <c r="E53" s="23">
        <f t="shared" si="21"/>
        <v>0</v>
      </c>
      <c r="F53" s="23">
        <f>SUM(C53:E53)</f>
        <v>3.6</v>
      </c>
      <c r="G53" s="23">
        <v>0</v>
      </c>
      <c r="H53" s="23">
        <v>0</v>
      </c>
      <c r="I53" s="23">
        <v>0</v>
      </c>
      <c r="J53" s="23">
        <f>SUM(G53:I53)</f>
        <v>0</v>
      </c>
      <c r="K53" s="23">
        <f t="shared" si="14"/>
        <v>3.6</v>
      </c>
      <c r="L53" s="134">
        <v>0</v>
      </c>
    </row>
    <row r="54" spans="2:12" ht="18" customHeight="1">
      <c r="B54" s="247" t="s">
        <v>137</v>
      </c>
      <c r="C54" s="23">
        <f t="shared" si="21"/>
        <v>16.8</v>
      </c>
      <c r="D54" s="23">
        <f t="shared" si="21"/>
        <v>0</v>
      </c>
      <c r="E54" s="23">
        <f t="shared" si="21"/>
        <v>7.4</v>
      </c>
      <c r="F54" s="24">
        <f>SUM(C54:E54)</f>
        <v>24.200000000000003</v>
      </c>
      <c r="G54" s="23">
        <v>22.700386553303581</v>
      </c>
      <c r="H54" s="23">
        <v>146.27057815153685</v>
      </c>
      <c r="I54" s="23">
        <v>80.064693529797282</v>
      </c>
      <c r="J54" s="23">
        <f>SUM(G54:I54)</f>
        <v>249.03565823463771</v>
      </c>
      <c r="K54" s="23">
        <f t="shared" si="14"/>
        <v>-224.83565823463772</v>
      </c>
      <c r="L54" s="23">
        <f t="shared" si="15"/>
        <v>9.7174839023249913</v>
      </c>
    </row>
    <row r="55" spans="2:12" ht="18" customHeight="1">
      <c r="B55" s="197" t="s">
        <v>52</v>
      </c>
      <c r="C55" s="15">
        <f t="shared" ref="C55:J55" si="22">SUM(C56:C56)</f>
        <v>2254.8000000000002</v>
      </c>
      <c r="D55" s="15">
        <f t="shared" si="22"/>
        <v>3099.2</v>
      </c>
      <c r="E55" s="15">
        <f t="shared" si="22"/>
        <v>2466</v>
      </c>
      <c r="F55" s="15">
        <f t="shared" si="22"/>
        <v>7820</v>
      </c>
      <c r="G55" s="15">
        <f t="shared" si="22"/>
        <v>2131.5645860693103</v>
      </c>
      <c r="H55" s="15">
        <f t="shared" si="22"/>
        <v>2005.5545494810194</v>
      </c>
      <c r="I55" s="15">
        <f t="shared" si="22"/>
        <v>2096.5911258413612</v>
      </c>
      <c r="J55" s="15">
        <f t="shared" si="22"/>
        <v>6233.7102613916904</v>
      </c>
      <c r="K55" s="15">
        <f t="shared" si="14"/>
        <v>1586.2897386083096</v>
      </c>
      <c r="L55" s="15">
        <f t="shared" si="15"/>
        <v>125.44695970925936</v>
      </c>
    </row>
    <row r="56" spans="2:12" ht="18" customHeight="1">
      <c r="B56" s="247" t="s">
        <v>136</v>
      </c>
      <c r="C56" s="23">
        <f>+G21</f>
        <v>2254.8000000000002</v>
      </c>
      <c r="D56" s="23">
        <f>+H21</f>
        <v>3099.2</v>
      </c>
      <c r="E56" s="23">
        <f>+I21</f>
        <v>2466</v>
      </c>
      <c r="F56" s="24">
        <f>SUM(C56:E56)</f>
        <v>7820</v>
      </c>
      <c r="G56" s="23">
        <v>2131.5645860693103</v>
      </c>
      <c r="H56" s="23">
        <v>2005.5545494810194</v>
      </c>
      <c r="I56" s="23">
        <v>2096.5911258413612</v>
      </c>
      <c r="J56" s="23">
        <f>SUM(G56:I56)</f>
        <v>6233.7102613916904</v>
      </c>
      <c r="K56" s="23">
        <f t="shared" si="14"/>
        <v>1586.2897386083096</v>
      </c>
      <c r="L56" s="23">
        <f t="shared" si="15"/>
        <v>125.44695970925936</v>
      </c>
    </row>
    <row r="57" spans="2:12" ht="18" customHeight="1">
      <c r="B57" s="197" t="s">
        <v>55</v>
      </c>
      <c r="C57" s="15">
        <f t="shared" ref="C57:J57" si="23">SUM(C58:C60)</f>
        <v>226.79999999999998</v>
      </c>
      <c r="D57" s="15">
        <f>SUM(D58:D60)</f>
        <v>44.1</v>
      </c>
      <c r="E57" s="15">
        <f t="shared" si="23"/>
        <v>194.6</v>
      </c>
      <c r="F57" s="15">
        <f t="shared" si="23"/>
        <v>465.5</v>
      </c>
      <c r="G57" s="15">
        <f t="shared" si="23"/>
        <v>110.83950312487653</v>
      </c>
      <c r="H57" s="15">
        <f>SUM(H58:H60)</f>
        <v>86.049252305577042</v>
      </c>
      <c r="I57" s="15">
        <f t="shared" si="23"/>
        <v>151.61899270388668</v>
      </c>
      <c r="J57" s="15">
        <f t="shared" si="23"/>
        <v>348.5077481343402</v>
      </c>
      <c r="K57" s="15">
        <f t="shared" si="14"/>
        <v>116.9922518656598</v>
      </c>
      <c r="L57" s="15">
        <f t="shared" si="15"/>
        <v>133.56948374661744</v>
      </c>
    </row>
    <row r="58" spans="2:12" ht="18" customHeight="1">
      <c r="B58" s="247" t="s">
        <v>135</v>
      </c>
      <c r="C58" s="23">
        <f>+G23</f>
        <v>3.1</v>
      </c>
      <c r="D58" s="23">
        <f t="shared" ref="D58:E60" si="24">+H23</f>
        <v>3.2</v>
      </c>
      <c r="E58" s="23">
        <f t="shared" si="24"/>
        <v>3.3</v>
      </c>
      <c r="F58" s="23">
        <f>SUM(C58:E58)</f>
        <v>9.6000000000000014</v>
      </c>
      <c r="G58" s="23">
        <v>63.987098535936823</v>
      </c>
      <c r="H58" s="23">
        <v>53.335082668701709</v>
      </c>
      <c r="I58" s="23">
        <v>36.16267871545255</v>
      </c>
      <c r="J58" s="23">
        <f>SUM(G58:I58)</f>
        <v>153.48485992009108</v>
      </c>
      <c r="K58" s="23">
        <f t="shared" si="14"/>
        <v>-143.88485992009109</v>
      </c>
      <c r="L58" s="23">
        <f t="shared" si="15"/>
        <v>6.2546885764485545</v>
      </c>
    </row>
    <row r="59" spans="2:12" ht="18" customHeight="1">
      <c r="B59" s="247" t="s">
        <v>134</v>
      </c>
      <c r="C59" s="23">
        <f>+G24</f>
        <v>186.7</v>
      </c>
      <c r="D59" s="23">
        <f t="shared" si="24"/>
        <v>3.9</v>
      </c>
      <c r="E59" s="23">
        <f t="shared" si="24"/>
        <v>164.6</v>
      </c>
      <c r="F59" s="23">
        <f>SUM(C59:E59)</f>
        <v>355.2</v>
      </c>
      <c r="G59" s="23">
        <v>42.448318513012168</v>
      </c>
      <c r="H59" s="23">
        <v>29.213403575060759</v>
      </c>
      <c r="I59" s="23">
        <v>112.26035356957014</v>
      </c>
      <c r="J59" s="23">
        <f>SUM(G59:I59)</f>
        <v>183.92207565764306</v>
      </c>
      <c r="K59" s="23">
        <f t="shared" si="14"/>
        <v>171.27792434235693</v>
      </c>
      <c r="L59" s="23">
        <f t="shared" si="15"/>
        <v>193.12526717085214</v>
      </c>
    </row>
    <row r="60" spans="2:12" ht="18" customHeight="1">
      <c r="B60" s="247" t="s">
        <v>133</v>
      </c>
      <c r="C60" s="23">
        <f>+G25</f>
        <v>37</v>
      </c>
      <c r="D60" s="23">
        <f t="shared" si="24"/>
        <v>37</v>
      </c>
      <c r="E60" s="23">
        <f t="shared" si="24"/>
        <v>26.7</v>
      </c>
      <c r="F60" s="23">
        <f>SUM(C60:E60)</f>
        <v>100.7</v>
      </c>
      <c r="G60" s="23">
        <v>4.4040860759275304</v>
      </c>
      <c r="H60" s="23">
        <v>3.5007660618145793</v>
      </c>
      <c r="I60" s="23">
        <v>3.1959604188639767</v>
      </c>
      <c r="J60" s="23">
        <f>SUM(G60:I60)</f>
        <v>11.100812556606087</v>
      </c>
      <c r="K60" s="23">
        <f t="shared" si="14"/>
        <v>89.599187443393916</v>
      </c>
      <c r="L60" s="23">
        <f t="shared" si="15"/>
        <v>907.14080150892653</v>
      </c>
    </row>
    <row r="61" spans="2:12" ht="18" customHeight="1">
      <c r="B61" s="196" t="s">
        <v>111</v>
      </c>
      <c r="C61" s="15">
        <f t="shared" ref="C61:J61" si="25">+C62+C64</f>
        <v>97.8</v>
      </c>
      <c r="D61" s="15">
        <f>+D62+D64</f>
        <v>81.400000000000006</v>
      </c>
      <c r="E61" s="15">
        <f t="shared" si="25"/>
        <v>97.1</v>
      </c>
      <c r="F61" s="15">
        <f t="shared" si="25"/>
        <v>276.29999999999995</v>
      </c>
      <c r="G61" s="15">
        <f t="shared" si="25"/>
        <v>89.62656389913522</v>
      </c>
      <c r="H61" s="15">
        <f>+H62+H64</f>
        <v>75.882883175109114</v>
      </c>
      <c r="I61" s="15">
        <f t="shared" si="25"/>
        <v>85.031674456674295</v>
      </c>
      <c r="J61" s="15">
        <f t="shared" si="25"/>
        <v>250.54112153091864</v>
      </c>
      <c r="K61" s="15">
        <f t="shared" si="14"/>
        <v>25.75887846908131</v>
      </c>
      <c r="L61" s="15">
        <f t="shared" si="15"/>
        <v>110.28129766151082</v>
      </c>
    </row>
    <row r="62" spans="2:12" ht="18" customHeight="1">
      <c r="B62" s="190" t="s">
        <v>61</v>
      </c>
      <c r="C62" s="115">
        <f>+C63</f>
        <v>97.8</v>
      </c>
      <c r="D62" s="115">
        <f>+D63</f>
        <v>81.400000000000006</v>
      </c>
      <c r="E62" s="115">
        <f>+E63</f>
        <v>97.1</v>
      </c>
      <c r="F62" s="19">
        <f>SUM(C62:E62)</f>
        <v>276.29999999999995</v>
      </c>
      <c r="G62" s="115">
        <f>+G63</f>
        <v>87.922405569135222</v>
      </c>
      <c r="H62" s="115">
        <f>+H63</f>
        <v>74.178724845109116</v>
      </c>
      <c r="I62" s="115">
        <f>+I63</f>
        <v>83.697516126674302</v>
      </c>
      <c r="J62" s="115">
        <f>SUM(G62:I62)</f>
        <v>245.79864654091864</v>
      </c>
      <c r="K62" s="115">
        <f t="shared" si="14"/>
        <v>30.501353459081315</v>
      </c>
      <c r="L62" s="115">
        <f t="shared" si="15"/>
        <v>112.40908112730543</v>
      </c>
    </row>
    <row r="63" spans="2:12" ht="18" customHeight="1">
      <c r="B63" s="248" t="s">
        <v>132</v>
      </c>
      <c r="C63" s="133">
        <f>+G28</f>
        <v>97.8</v>
      </c>
      <c r="D63" s="133">
        <f>+H28</f>
        <v>81.400000000000006</v>
      </c>
      <c r="E63" s="133">
        <f>+I28</f>
        <v>97.1</v>
      </c>
      <c r="F63" s="133">
        <f>SUM(C63:E63)</f>
        <v>276.29999999999995</v>
      </c>
      <c r="G63" s="133">
        <v>87.922405569135222</v>
      </c>
      <c r="H63" s="133">
        <v>74.178724845109116</v>
      </c>
      <c r="I63" s="133">
        <v>83.697516126674302</v>
      </c>
      <c r="J63" s="23">
        <f>SUM(G63:I63)</f>
        <v>245.79864654091864</v>
      </c>
      <c r="K63" s="23">
        <f t="shared" si="14"/>
        <v>30.501353459081315</v>
      </c>
      <c r="L63" s="23">
        <f t="shared" si="15"/>
        <v>112.40908112730543</v>
      </c>
    </row>
    <row r="64" spans="2:12" ht="18" customHeight="1">
      <c r="B64" s="190" t="s">
        <v>62</v>
      </c>
      <c r="C64" s="99">
        <f>+C29</f>
        <v>0</v>
      </c>
      <c r="D64" s="99">
        <f>+E29</f>
        <v>0</v>
      </c>
      <c r="E64" s="99">
        <f>+F29</f>
        <v>0</v>
      </c>
      <c r="F64" s="99">
        <f>SUM(C64:E64)</f>
        <v>0</v>
      </c>
      <c r="G64" s="99">
        <v>1.7041583300000001</v>
      </c>
      <c r="H64" s="99">
        <v>1.7041583300000001</v>
      </c>
      <c r="I64" s="99">
        <v>1.3341583300000002</v>
      </c>
      <c r="J64" s="99">
        <f>SUM(G64:I64)</f>
        <v>4.7424749899999998</v>
      </c>
      <c r="K64" s="99">
        <f t="shared" si="14"/>
        <v>-4.7424749899999998</v>
      </c>
      <c r="L64" s="99">
        <v>0</v>
      </c>
    </row>
    <row r="65" spans="2:15" ht="18" customHeight="1">
      <c r="B65" s="233" t="s">
        <v>126</v>
      </c>
      <c r="C65" s="132">
        <f t="shared" ref="C65:J65" si="26">+C43</f>
        <v>2613.5000000000005</v>
      </c>
      <c r="D65" s="132">
        <f>+D43</f>
        <v>3233.3999999999996</v>
      </c>
      <c r="E65" s="132">
        <f t="shared" si="26"/>
        <v>2782.1</v>
      </c>
      <c r="F65" s="132">
        <f t="shared" si="26"/>
        <v>8628.9999999999982</v>
      </c>
      <c r="G65" s="132">
        <f t="shared" si="26"/>
        <v>2366.2345300238781</v>
      </c>
      <c r="H65" s="132">
        <f>+H43</f>
        <v>2327.0620820389395</v>
      </c>
      <c r="I65" s="132">
        <f t="shared" si="26"/>
        <v>2422.3812979351769</v>
      </c>
      <c r="J65" s="132">
        <f t="shared" si="26"/>
        <v>7115.677909997994</v>
      </c>
      <c r="K65" s="132">
        <f t="shared" si="14"/>
        <v>1513.3220900020042</v>
      </c>
      <c r="L65" s="132">
        <f>+F65/J65*100</f>
        <v>121.26743381506473</v>
      </c>
    </row>
    <row r="66" spans="2:15" ht="18" customHeight="1">
      <c r="B66" s="234" t="s">
        <v>131</v>
      </c>
      <c r="C66" s="131">
        <f>+G31</f>
        <v>0</v>
      </c>
      <c r="D66" s="131">
        <f>+H31</f>
        <v>0</v>
      </c>
      <c r="E66" s="131">
        <f>+I31</f>
        <v>0</v>
      </c>
      <c r="F66" s="99">
        <f>SUM(C66:E66)</f>
        <v>0</v>
      </c>
      <c r="G66" s="131">
        <v>0</v>
      </c>
      <c r="H66" s="131">
        <v>0</v>
      </c>
      <c r="I66" s="131">
        <v>0</v>
      </c>
      <c r="J66" s="130">
        <f>SUM(G66:I66)</f>
        <v>0</v>
      </c>
      <c r="K66" s="130">
        <f t="shared" si="14"/>
        <v>0</v>
      </c>
      <c r="L66" s="129">
        <v>0</v>
      </c>
    </row>
    <row r="67" spans="2:15" ht="18" customHeight="1" thickBot="1">
      <c r="B67" s="249"/>
      <c r="C67" s="128">
        <f t="shared" ref="C67:I67" si="27">+C66+C65</f>
        <v>2613.5000000000005</v>
      </c>
      <c r="D67" s="128">
        <f t="shared" si="27"/>
        <v>3233.3999999999996</v>
      </c>
      <c r="E67" s="128">
        <f t="shared" si="27"/>
        <v>2782.1</v>
      </c>
      <c r="F67" s="128">
        <f t="shared" si="27"/>
        <v>8628.9999999999982</v>
      </c>
      <c r="G67" s="128">
        <f t="shared" si="27"/>
        <v>2366.2345300238781</v>
      </c>
      <c r="H67" s="128">
        <f t="shared" si="27"/>
        <v>2327.0620820389395</v>
      </c>
      <c r="I67" s="128">
        <f t="shared" si="27"/>
        <v>2422.3812979351769</v>
      </c>
      <c r="J67" s="128">
        <f>SUM(G67:I67)</f>
        <v>7115.677909997994</v>
      </c>
      <c r="K67" s="51">
        <f t="shared" si="14"/>
        <v>1513.3220900020042</v>
      </c>
      <c r="L67" s="51">
        <f>+F67/J67*100</f>
        <v>121.26743381506473</v>
      </c>
    </row>
    <row r="68" spans="2:15" ht="13.5" thickTop="1">
      <c r="B68" s="161" t="s">
        <v>148</v>
      </c>
      <c r="G68" s="236"/>
      <c r="H68" s="236"/>
      <c r="I68" s="236"/>
      <c r="J68" s="236"/>
      <c r="K68" s="236"/>
      <c r="O68" s="162">
        <f>5651-3952</f>
        <v>1699</v>
      </c>
    </row>
    <row r="69" spans="2:15">
      <c r="B69" s="170" t="s">
        <v>65</v>
      </c>
      <c r="G69" s="162"/>
      <c r="H69" s="162"/>
      <c r="I69" s="237"/>
      <c r="J69" s="237"/>
      <c r="K69" s="237"/>
    </row>
    <row r="70" spans="2:15" ht="15">
      <c r="B70" s="172" t="s">
        <v>130</v>
      </c>
      <c r="F70" s="127"/>
      <c r="G70" s="126"/>
      <c r="H70" s="126"/>
      <c r="I70" s="126"/>
      <c r="J70" s="126"/>
      <c r="K70" s="237"/>
    </row>
    <row r="71" spans="2:15">
      <c r="B71" s="174"/>
      <c r="F71" s="219"/>
      <c r="G71" s="219"/>
      <c r="H71" s="219"/>
      <c r="I71" s="219"/>
      <c r="J71" s="219"/>
      <c r="K71" s="174"/>
      <c r="L71" s="174"/>
    </row>
    <row r="72" spans="2:15">
      <c r="B72" s="174"/>
      <c r="F72" s="125"/>
      <c r="G72" s="219"/>
      <c r="H72" s="219"/>
      <c r="I72" s="219"/>
      <c r="J72" s="174"/>
      <c r="K72" s="174"/>
      <c r="L72" s="174"/>
    </row>
    <row r="73" spans="2:15">
      <c r="B73" s="174"/>
      <c r="C73" s="174"/>
      <c r="D73" s="174"/>
      <c r="E73" s="174"/>
      <c r="F73" s="125"/>
      <c r="G73" s="221"/>
      <c r="H73" s="221"/>
      <c r="I73" s="221"/>
      <c r="J73" s="174"/>
      <c r="K73" s="174"/>
      <c r="L73" s="174"/>
    </row>
    <row r="74" spans="2:15">
      <c r="B74" s="174"/>
      <c r="C74" s="174"/>
      <c r="D74" s="174"/>
      <c r="E74" s="174"/>
      <c r="F74" s="125"/>
      <c r="G74" s="221"/>
      <c r="H74" s="221"/>
      <c r="I74" s="221"/>
      <c r="J74" s="174"/>
      <c r="K74" s="174"/>
      <c r="L74" s="174"/>
    </row>
    <row r="75" spans="2:15">
      <c r="B75" s="174"/>
      <c r="C75" s="174"/>
      <c r="D75" s="174"/>
      <c r="E75" s="174"/>
      <c r="F75" s="125"/>
      <c r="G75" s="221"/>
      <c r="H75" s="221"/>
      <c r="I75" s="221"/>
      <c r="J75" s="174"/>
      <c r="K75" s="174"/>
      <c r="L75" s="174"/>
    </row>
    <row r="76" spans="2:15">
      <c r="B76" s="174"/>
      <c r="C76" s="174"/>
      <c r="D76" s="174"/>
      <c r="E76" s="174"/>
      <c r="F76" s="125"/>
      <c r="G76" s="221"/>
      <c r="H76" s="221"/>
      <c r="I76" s="221"/>
      <c r="J76" s="174"/>
      <c r="K76" s="174"/>
      <c r="L76" s="174"/>
    </row>
    <row r="77" spans="2:15">
      <c r="B77" s="174"/>
      <c r="C77" s="174"/>
      <c r="D77" s="174"/>
      <c r="E77" s="174"/>
      <c r="F77" s="125"/>
      <c r="G77" s="221"/>
      <c r="H77" s="221"/>
      <c r="I77" s="221"/>
      <c r="J77" s="174"/>
      <c r="K77" s="174"/>
      <c r="L77" s="174"/>
    </row>
    <row r="78" spans="2:15">
      <c r="B78" s="174"/>
      <c r="C78" s="174"/>
      <c r="D78" s="174"/>
      <c r="E78" s="174"/>
      <c r="F78" s="174"/>
      <c r="G78" s="221"/>
      <c r="H78" s="221"/>
      <c r="I78" s="221"/>
      <c r="J78" s="174"/>
      <c r="K78" s="174"/>
      <c r="L78" s="174"/>
    </row>
    <row r="79" spans="2:15">
      <c r="B79" s="174"/>
      <c r="C79" s="174"/>
      <c r="D79" s="174"/>
      <c r="E79" s="174"/>
      <c r="F79" s="174"/>
      <c r="G79" s="221"/>
      <c r="H79" s="221"/>
      <c r="I79" s="221"/>
      <c r="J79" s="174"/>
      <c r="K79" s="174"/>
      <c r="L79" s="174"/>
    </row>
    <row r="80" spans="2:15">
      <c r="B80" s="174"/>
      <c r="C80" s="174"/>
      <c r="D80" s="174"/>
      <c r="E80" s="174"/>
      <c r="F80" s="174"/>
      <c r="G80" s="221"/>
      <c r="H80" s="221"/>
      <c r="I80" s="221"/>
      <c r="J80" s="174"/>
      <c r="K80" s="174"/>
      <c r="L80" s="174"/>
    </row>
    <row r="81" spans="2:12">
      <c r="B81" s="174"/>
      <c r="C81" s="174"/>
      <c r="D81" s="174"/>
      <c r="E81" s="174"/>
      <c r="F81" s="174"/>
      <c r="G81" s="221"/>
      <c r="H81" s="221"/>
      <c r="I81" s="221"/>
      <c r="J81" s="174"/>
      <c r="K81" s="174"/>
      <c r="L81" s="174"/>
    </row>
    <row r="82" spans="2:12">
      <c r="B82" s="174"/>
      <c r="C82" s="174"/>
      <c r="D82" s="174"/>
      <c r="E82" s="174"/>
      <c r="F82" s="174"/>
      <c r="G82" s="221"/>
      <c r="H82" s="221"/>
      <c r="I82" s="221"/>
      <c r="J82" s="174"/>
      <c r="K82" s="174"/>
      <c r="L82" s="174"/>
    </row>
    <row r="83" spans="2:12">
      <c r="B83" s="174"/>
      <c r="C83" s="174"/>
      <c r="D83" s="174"/>
      <c r="E83" s="174"/>
      <c r="F83" s="174"/>
      <c r="G83" s="221"/>
      <c r="H83" s="221"/>
      <c r="I83" s="221"/>
      <c r="J83" s="174"/>
      <c r="K83" s="174"/>
      <c r="L83" s="174"/>
    </row>
    <row r="84" spans="2:12">
      <c r="B84" s="174"/>
      <c r="C84" s="174"/>
      <c r="D84" s="174"/>
      <c r="E84" s="174"/>
      <c r="F84" s="174"/>
      <c r="G84" s="221"/>
      <c r="H84" s="221"/>
      <c r="I84" s="221"/>
      <c r="J84" s="174"/>
      <c r="K84" s="174"/>
      <c r="L84" s="174"/>
    </row>
    <row r="85" spans="2:12">
      <c r="B85" s="174"/>
      <c r="C85" s="174"/>
      <c r="D85" s="174"/>
      <c r="E85" s="174"/>
      <c r="F85" s="174"/>
      <c r="G85" s="221"/>
      <c r="H85" s="221"/>
      <c r="I85" s="221"/>
      <c r="J85" s="174"/>
      <c r="K85" s="174"/>
      <c r="L85" s="174"/>
    </row>
    <row r="86" spans="2:12">
      <c r="B86" s="174"/>
      <c r="C86" s="174"/>
      <c r="D86" s="174"/>
      <c r="E86" s="174"/>
      <c r="F86" s="174"/>
      <c r="G86" s="221"/>
      <c r="H86" s="221"/>
      <c r="I86" s="221"/>
      <c r="J86" s="174"/>
      <c r="K86" s="174"/>
      <c r="L86" s="174"/>
    </row>
    <row r="87" spans="2:12">
      <c r="B87" s="174"/>
      <c r="C87" s="174"/>
      <c r="D87" s="174"/>
      <c r="E87" s="174"/>
      <c r="F87" s="174"/>
      <c r="G87" s="221"/>
      <c r="H87" s="221"/>
      <c r="I87" s="221"/>
      <c r="J87" s="174"/>
      <c r="K87" s="174"/>
      <c r="L87" s="174"/>
    </row>
    <row r="88" spans="2:12">
      <c r="B88" s="174"/>
      <c r="C88" s="174"/>
      <c r="D88" s="174"/>
      <c r="E88" s="174"/>
      <c r="F88" s="174"/>
      <c r="G88" s="221"/>
      <c r="H88" s="221"/>
      <c r="I88" s="221"/>
      <c r="J88" s="174"/>
      <c r="K88" s="174"/>
      <c r="L88" s="174"/>
    </row>
    <row r="89" spans="2:12">
      <c r="B89" s="174"/>
      <c r="C89" s="174"/>
      <c r="D89" s="174"/>
      <c r="E89" s="174"/>
      <c r="F89" s="174"/>
      <c r="G89" s="221"/>
      <c r="H89" s="221"/>
      <c r="I89" s="221"/>
      <c r="J89" s="174"/>
      <c r="K89" s="174"/>
      <c r="L89" s="174"/>
    </row>
    <row r="90" spans="2:12">
      <c r="B90" s="174"/>
      <c r="C90" s="174"/>
      <c r="D90" s="174"/>
      <c r="E90" s="174"/>
      <c r="F90" s="174"/>
      <c r="G90" s="221"/>
      <c r="H90" s="221"/>
      <c r="I90" s="221"/>
      <c r="J90" s="174"/>
      <c r="K90" s="174"/>
      <c r="L90" s="174"/>
    </row>
    <row r="91" spans="2:12">
      <c r="B91" s="174"/>
      <c r="C91" s="174"/>
      <c r="D91" s="174"/>
      <c r="E91" s="174"/>
      <c r="F91" s="174"/>
      <c r="G91" s="221"/>
      <c r="H91" s="221"/>
      <c r="I91" s="221"/>
      <c r="J91" s="174"/>
      <c r="K91" s="174"/>
      <c r="L91" s="174"/>
    </row>
    <row r="92" spans="2:12">
      <c r="B92" s="174"/>
      <c r="C92" s="174"/>
      <c r="D92" s="174"/>
      <c r="E92" s="174"/>
      <c r="F92" s="174"/>
      <c r="G92" s="221"/>
      <c r="H92" s="221"/>
      <c r="I92" s="221"/>
      <c r="J92" s="174"/>
      <c r="K92" s="174"/>
      <c r="L92" s="174"/>
    </row>
    <row r="93" spans="2:12">
      <c r="B93" s="174"/>
      <c r="C93" s="174"/>
      <c r="D93" s="174"/>
      <c r="E93" s="174"/>
      <c r="F93" s="174"/>
      <c r="G93" s="221"/>
      <c r="H93" s="221"/>
      <c r="I93" s="221"/>
      <c r="J93" s="174"/>
      <c r="K93" s="174"/>
      <c r="L93" s="174"/>
    </row>
    <row r="94" spans="2:12">
      <c r="B94" s="174"/>
      <c r="C94" s="174"/>
      <c r="D94" s="174"/>
      <c r="E94" s="174"/>
      <c r="F94" s="174"/>
      <c r="G94" s="221"/>
      <c r="H94" s="221"/>
      <c r="I94" s="221"/>
      <c r="J94" s="174"/>
      <c r="K94" s="174"/>
      <c r="L94" s="174"/>
    </row>
    <row r="95" spans="2:12">
      <c r="B95" s="174"/>
      <c r="C95" s="174"/>
      <c r="D95" s="174"/>
      <c r="E95" s="174"/>
      <c r="F95" s="174"/>
      <c r="G95" s="221"/>
      <c r="H95" s="221"/>
      <c r="I95" s="221"/>
      <c r="J95" s="174"/>
      <c r="K95" s="174"/>
      <c r="L95" s="174"/>
    </row>
    <row r="96" spans="2:12">
      <c r="B96" s="174"/>
      <c r="C96" s="174"/>
      <c r="D96" s="174"/>
      <c r="E96" s="174"/>
      <c r="F96" s="174"/>
      <c r="G96" s="221"/>
      <c r="H96" s="221"/>
      <c r="I96" s="221"/>
      <c r="J96" s="174"/>
      <c r="K96" s="174"/>
      <c r="L96" s="174"/>
    </row>
    <row r="97" spans="2:12">
      <c r="B97" s="174"/>
      <c r="C97" s="174"/>
      <c r="D97" s="174"/>
      <c r="E97" s="174"/>
      <c r="F97" s="174"/>
      <c r="G97" s="221"/>
      <c r="H97" s="221"/>
      <c r="I97" s="221"/>
      <c r="J97" s="174"/>
      <c r="K97" s="174"/>
      <c r="L97" s="174"/>
    </row>
    <row r="98" spans="2:12">
      <c r="B98" s="174"/>
      <c r="C98" s="174"/>
      <c r="D98" s="174"/>
      <c r="E98" s="174"/>
      <c r="F98" s="174"/>
      <c r="G98" s="221"/>
      <c r="H98" s="221"/>
      <c r="I98" s="221"/>
      <c r="J98" s="174"/>
      <c r="K98" s="174"/>
      <c r="L98" s="174"/>
    </row>
    <row r="99" spans="2:12">
      <c r="B99" s="174"/>
      <c r="C99" s="174"/>
      <c r="D99" s="174"/>
      <c r="E99" s="174"/>
      <c r="F99" s="174"/>
      <c r="G99" s="221"/>
      <c r="H99" s="221"/>
      <c r="I99" s="221"/>
      <c r="J99" s="174"/>
      <c r="K99" s="174"/>
      <c r="L99" s="174"/>
    </row>
    <row r="100" spans="2:12">
      <c r="B100" s="174"/>
      <c r="C100" s="174"/>
      <c r="D100" s="174"/>
      <c r="E100" s="174"/>
      <c r="F100" s="174"/>
      <c r="G100" s="221"/>
      <c r="H100" s="221"/>
      <c r="I100" s="221"/>
      <c r="J100" s="174"/>
      <c r="K100" s="174"/>
      <c r="L100" s="174"/>
    </row>
    <row r="101" spans="2:12">
      <c r="B101" s="174"/>
      <c r="C101" s="174"/>
      <c r="D101" s="174"/>
      <c r="E101" s="174"/>
      <c r="F101" s="174"/>
      <c r="G101" s="221"/>
      <c r="H101" s="221"/>
      <c r="I101" s="221"/>
      <c r="J101" s="174"/>
      <c r="K101" s="174"/>
      <c r="L101" s="174"/>
    </row>
    <row r="102" spans="2:12">
      <c r="B102" s="174"/>
      <c r="C102" s="174"/>
      <c r="D102" s="174"/>
      <c r="E102" s="174"/>
      <c r="F102" s="174"/>
      <c r="G102" s="221"/>
      <c r="H102" s="221"/>
      <c r="I102" s="221"/>
      <c r="J102" s="174"/>
      <c r="K102" s="174"/>
      <c r="L102" s="174"/>
    </row>
    <row r="103" spans="2:12">
      <c r="B103" s="174"/>
      <c r="C103" s="174"/>
      <c r="D103" s="174"/>
      <c r="E103" s="174"/>
      <c r="F103" s="174"/>
      <c r="G103" s="221"/>
      <c r="H103" s="221"/>
      <c r="I103" s="221"/>
      <c r="J103" s="174"/>
      <c r="K103" s="174"/>
      <c r="L103" s="174"/>
    </row>
    <row r="104" spans="2:12">
      <c r="B104" s="174"/>
      <c r="C104" s="174"/>
      <c r="D104" s="174"/>
      <c r="E104" s="174"/>
      <c r="F104" s="174"/>
      <c r="G104" s="221"/>
      <c r="H104" s="221"/>
      <c r="I104" s="221"/>
      <c r="J104" s="174"/>
      <c r="K104" s="174"/>
      <c r="L104" s="174"/>
    </row>
    <row r="105" spans="2:12">
      <c r="B105" s="174"/>
      <c r="C105" s="174"/>
      <c r="D105" s="174"/>
      <c r="E105" s="174"/>
      <c r="F105" s="174"/>
      <c r="G105" s="221"/>
      <c r="H105" s="221"/>
      <c r="I105" s="221"/>
      <c r="J105" s="174"/>
      <c r="K105" s="174"/>
      <c r="L105" s="174"/>
    </row>
    <row r="106" spans="2:12">
      <c r="B106" s="174"/>
      <c r="C106" s="174"/>
      <c r="D106" s="174"/>
      <c r="E106" s="174"/>
      <c r="F106" s="174"/>
      <c r="G106" s="221"/>
      <c r="H106" s="221"/>
      <c r="I106" s="221"/>
      <c r="J106" s="174"/>
      <c r="K106" s="174"/>
      <c r="L106" s="174"/>
    </row>
    <row r="107" spans="2:12">
      <c r="B107" s="174"/>
      <c r="C107" s="174"/>
      <c r="D107" s="174"/>
      <c r="E107" s="174"/>
      <c r="F107" s="174"/>
      <c r="G107" s="221"/>
      <c r="H107" s="221"/>
      <c r="I107" s="221"/>
      <c r="J107" s="174"/>
      <c r="K107" s="174"/>
      <c r="L107" s="174"/>
    </row>
    <row r="108" spans="2:12">
      <c r="B108" s="174"/>
      <c r="C108" s="174"/>
      <c r="D108" s="174"/>
      <c r="E108" s="174"/>
      <c r="F108" s="174"/>
      <c r="G108" s="221"/>
      <c r="H108" s="221"/>
      <c r="I108" s="221"/>
      <c r="J108" s="174"/>
      <c r="K108" s="174"/>
      <c r="L108" s="174"/>
    </row>
    <row r="109" spans="2:12">
      <c r="B109" s="174"/>
      <c r="C109" s="174"/>
      <c r="D109" s="174"/>
      <c r="E109" s="174"/>
      <c r="F109" s="174"/>
      <c r="G109" s="221"/>
      <c r="H109" s="221"/>
      <c r="I109" s="221"/>
      <c r="J109" s="174"/>
      <c r="K109" s="174"/>
      <c r="L109" s="174"/>
    </row>
    <row r="110" spans="2:12">
      <c r="B110" s="174"/>
      <c r="C110" s="174"/>
      <c r="D110" s="174"/>
      <c r="E110" s="174"/>
      <c r="F110" s="174"/>
      <c r="G110" s="221"/>
      <c r="H110" s="221"/>
      <c r="I110" s="221"/>
      <c r="J110" s="174"/>
      <c r="K110" s="174"/>
      <c r="L110" s="174"/>
    </row>
    <row r="111" spans="2:12">
      <c r="B111" s="174"/>
      <c r="C111" s="174"/>
      <c r="D111" s="174"/>
      <c r="E111" s="174"/>
      <c r="F111" s="174"/>
      <c r="G111" s="221"/>
      <c r="H111" s="221"/>
      <c r="I111" s="221"/>
      <c r="J111" s="174"/>
      <c r="K111" s="174"/>
      <c r="L111" s="174"/>
    </row>
    <row r="112" spans="2:12">
      <c r="B112" s="174"/>
      <c r="C112" s="174"/>
      <c r="D112" s="174"/>
      <c r="E112" s="174"/>
      <c r="F112" s="174"/>
      <c r="G112" s="221"/>
      <c r="H112" s="221"/>
      <c r="I112" s="221"/>
      <c r="J112" s="174"/>
      <c r="K112" s="174"/>
      <c r="L112" s="174"/>
    </row>
    <row r="113" spans="2:12">
      <c r="B113" s="174"/>
      <c r="C113" s="174"/>
      <c r="D113" s="174"/>
      <c r="E113" s="174"/>
      <c r="F113" s="174"/>
      <c r="G113" s="221"/>
      <c r="H113" s="221"/>
      <c r="I113" s="221"/>
      <c r="J113" s="174"/>
      <c r="K113" s="174"/>
      <c r="L113" s="174"/>
    </row>
    <row r="114" spans="2:12">
      <c r="B114" s="174"/>
      <c r="C114" s="174"/>
      <c r="D114" s="174"/>
      <c r="E114" s="174"/>
      <c r="F114" s="174"/>
      <c r="G114" s="221"/>
      <c r="H114" s="221"/>
      <c r="I114" s="221"/>
      <c r="J114" s="174"/>
      <c r="K114" s="174"/>
      <c r="L114" s="174"/>
    </row>
    <row r="115" spans="2:12">
      <c r="B115" s="174"/>
      <c r="C115" s="174"/>
      <c r="D115" s="174"/>
      <c r="E115" s="174"/>
      <c r="F115" s="174"/>
      <c r="G115" s="221"/>
      <c r="H115" s="221"/>
      <c r="I115" s="221"/>
      <c r="J115" s="174"/>
      <c r="K115" s="174"/>
      <c r="L115" s="174"/>
    </row>
    <row r="116" spans="2:12">
      <c r="B116" s="174"/>
      <c r="C116" s="174"/>
      <c r="D116" s="174"/>
      <c r="E116" s="174"/>
      <c r="F116" s="174"/>
      <c r="G116" s="221"/>
      <c r="H116" s="221"/>
      <c r="I116" s="221"/>
      <c r="J116" s="174"/>
      <c r="K116" s="174"/>
      <c r="L116" s="174"/>
    </row>
    <row r="117" spans="2:12">
      <c r="B117" s="174"/>
      <c r="C117" s="174"/>
      <c r="D117" s="174"/>
      <c r="E117" s="174"/>
      <c r="F117" s="174"/>
      <c r="G117" s="221"/>
      <c r="H117" s="221"/>
      <c r="I117" s="221"/>
      <c r="J117" s="174"/>
      <c r="K117" s="174"/>
      <c r="L117" s="174"/>
    </row>
    <row r="118" spans="2:12">
      <c r="B118" s="174"/>
      <c r="C118" s="174"/>
      <c r="D118" s="174"/>
      <c r="E118" s="174"/>
      <c r="F118" s="174"/>
      <c r="G118" s="221"/>
      <c r="H118" s="221"/>
      <c r="I118" s="221"/>
      <c r="J118" s="174"/>
      <c r="K118" s="174"/>
      <c r="L118" s="174"/>
    </row>
    <row r="119" spans="2:12">
      <c r="B119" s="174"/>
      <c r="C119" s="174"/>
      <c r="D119" s="174"/>
      <c r="E119" s="174"/>
      <c r="F119" s="174"/>
      <c r="G119" s="221"/>
      <c r="H119" s="221"/>
      <c r="I119" s="221"/>
      <c r="J119" s="174"/>
      <c r="K119" s="174"/>
      <c r="L119" s="174"/>
    </row>
    <row r="120" spans="2:12">
      <c r="B120" s="174"/>
      <c r="C120" s="174"/>
      <c r="D120" s="174"/>
      <c r="E120" s="174"/>
      <c r="F120" s="174"/>
      <c r="G120" s="221"/>
      <c r="H120" s="221"/>
      <c r="I120" s="221"/>
      <c r="J120" s="174"/>
      <c r="K120" s="174"/>
      <c r="L120" s="174"/>
    </row>
    <row r="121" spans="2:12">
      <c r="B121" s="174"/>
      <c r="C121" s="174"/>
      <c r="D121" s="174"/>
      <c r="E121" s="174"/>
      <c r="F121" s="174"/>
      <c r="G121" s="221"/>
      <c r="H121" s="221"/>
      <c r="I121" s="221"/>
      <c r="J121" s="174"/>
      <c r="K121" s="174"/>
      <c r="L121" s="174"/>
    </row>
    <row r="122" spans="2:12">
      <c r="B122" s="174"/>
      <c r="C122" s="174"/>
      <c r="D122" s="174"/>
      <c r="E122" s="174"/>
      <c r="F122" s="174"/>
      <c r="G122" s="221"/>
      <c r="H122" s="221"/>
      <c r="I122" s="221"/>
      <c r="J122" s="174"/>
      <c r="K122" s="174"/>
      <c r="L122" s="174"/>
    </row>
    <row r="123" spans="2:12">
      <c r="B123" s="174"/>
      <c r="C123" s="174"/>
      <c r="D123" s="174"/>
      <c r="E123" s="174"/>
      <c r="F123" s="174"/>
      <c r="G123" s="221"/>
      <c r="H123" s="221"/>
      <c r="I123" s="221"/>
      <c r="J123" s="174"/>
      <c r="K123" s="174"/>
      <c r="L123" s="174"/>
    </row>
    <row r="124" spans="2:12">
      <c r="B124" s="174"/>
      <c r="C124" s="174"/>
      <c r="D124" s="174"/>
      <c r="E124" s="174"/>
      <c r="F124" s="174"/>
      <c r="G124" s="221"/>
      <c r="H124" s="221"/>
      <c r="I124" s="221"/>
      <c r="J124" s="174"/>
      <c r="K124" s="174"/>
      <c r="L124" s="174"/>
    </row>
    <row r="125" spans="2:12">
      <c r="B125" s="174"/>
      <c r="C125" s="174"/>
      <c r="D125" s="174"/>
      <c r="E125" s="174"/>
      <c r="F125" s="174"/>
      <c r="G125" s="221"/>
      <c r="H125" s="221"/>
      <c r="I125" s="221"/>
      <c r="J125" s="174"/>
      <c r="K125" s="174"/>
      <c r="L125" s="174"/>
    </row>
    <row r="126" spans="2:12">
      <c r="B126" s="174"/>
      <c r="C126" s="174"/>
      <c r="D126" s="174"/>
      <c r="E126" s="174"/>
      <c r="F126" s="174"/>
      <c r="G126" s="221"/>
      <c r="H126" s="221"/>
      <c r="I126" s="221"/>
      <c r="J126" s="174"/>
      <c r="K126" s="174"/>
      <c r="L126" s="174"/>
    </row>
    <row r="127" spans="2:12">
      <c r="B127" s="174"/>
      <c r="C127" s="174"/>
      <c r="D127" s="174"/>
      <c r="E127" s="174"/>
      <c r="F127" s="174"/>
      <c r="G127" s="221"/>
      <c r="H127" s="221"/>
      <c r="I127" s="221"/>
      <c r="J127" s="174"/>
      <c r="K127" s="174"/>
      <c r="L127" s="174"/>
    </row>
    <row r="128" spans="2:12">
      <c r="B128" s="174"/>
      <c r="C128" s="174"/>
      <c r="D128" s="174"/>
      <c r="E128" s="174"/>
      <c r="F128" s="174"/>
      <c r="G128" s="221"/>
      <c r="H128" s="221"/>
      <c r="I128" s="221"/>
      <c r="J128" s="174"/>
      <c r="K128" s="174"/>
      <c r="L128" s="174"/>
    </row>
    <row r="129" spans="2:12">
      <c r="B129" s="174"/>
      <c r="C129" s="174"/>
      <c r="D129" s="174"/>
      <c r="E129" s="174"/>
      <c r="F129" s="174"/>
      <c r="G129" s="221"/>
      <c r="H129" s="221"/>
      <c r="I129" s="221"/>
      <c r="J129" s="174"/>
      <c r="K129" s="174"/>
      <c r="L129" s="174"/>
    </row>
    <row r="130" spans="2:12">
      <c r="B130" s="174"/>
      <c r="C130" s="174"/>
      <c r="D130" s="174"/>
      <c r="E130" s="174"/>
      <c r="F130" s="174"/>
      <c r="G130" s="221"/>
      <c r="H130" s="221"/>
      <c r="I130" s="221"/>
      <c r="J130" s="174"/>
      <c r="K130" s="174"/>
      <c r="L130" s="174"/>
    </row>
    <row r="131" spans="2:12">
      <c r="B131" s="174"/>
      <c r="C131" s="174"/>
      <c r="D131" s="174"/>
      <c r="E131" s="174"/>
      <c r="F131" s="174"/>
      <c r="G131" s="221"/>
      <c r="H131" s="221"/>
      <c r="I131" s="221"/>
      <c r="J131" s="174"/>
      <c r="K131" s="174"/>
      <c r="L131" s="174"/>
    </row>
    <row r="132" spans="2:12">
      <c r="B132" s="174"/>
      <c r="C132" s="174"/>
      <c r="D132" s="174"/>
      <c r="E132" s="174"/>
      <c r="F132" s="174"/>
      <c r="G132" s="221"/>
      <c r="H132" s="221"/>
      <c r="I132" s="221"/>
      <c r="J132" s="174"/>
      <c r="K132" s="174"/>
      <c r="L132" s="174"/>
    </row>
    <row r="133" spans="2:12">
      <c r="B133" s="174"/>
      <c r="C133" s="174"/>
      <c r="D133" s="174"/>
      <c r="E133" s="174"/>
      <c r="F133" s="174"/>
      <c r="G133" s="221"/>
      <c r="H133" s="221"/>
      <c r="I133" s="221"/>
      <c r="J133" s="174"/>
      <c r="K133" s="174"/>
      <c r="L133" s="174"/>
    </row>
    <row r="134" spans="2:12">
      <c r="B134" s="174"/>
      <c r="C134" s="174"/>
      <c r="D134" s="174"/>
      <c r="E134" s="174"/>
      <c r="F134" s="174"/>
      <c r="G134" s="221"/>
      <c r="H134" s="221"/>
      <c r="I134" s="221"/>
      <c r="J134" s="174"/>
      <c r="K134" s="174"/>
      <c r="L134" s="174"/>
    </row>
    <row r="135" spans="2:12">
      <c r="B135" s="174"/>
      <c r="C135" s="174"/>
      <c r="D135" s="174"/>
      <c r="E135" s="174"/>
      <c r="F135" s="174"/>
      <c r="G135" s="221"/>
      <c r="H135" s="221"/>
      <c r="I135" s="221"/>
      <c r="J135" s="174"/>
      <c r="K135" s="174"/>
      <c r="L135" s="174"/>
    </row>
    <row r="136" spans="2:12">
      <c r="B136" s="174"/>
      <c r="C136" s="174"/>
      <c r="D136" s="174"/>
      <c r="E136" s="174"/>
      <c r="F136" s="174"/>
      <c r="G136" s="221"/>
      <c r="H136" s="221"/>
      <c r="I136" s="221"/>
      <c r="J136" s="174"/>
      <c r="K136" s="174"/>
      <c r="L136" s="174"/>
    </row>
    <row r="137" spans="2:12">
      <c r="B137" s="174"/>
      <c r="C137" s="174"/>
      <c r="D137" s="174"/>
      <c r="E137" s="174"/>
      <c r="F137" s="174"/>
      <c r="G137" s="221"/>
      <c r="H137" s="221"/>
      <c r="I137" s="221"/>
      <c r="J137" s="174"/>
      <c r="K137" s="174"/>
      <c r="L137" s="174"/>
    </row>
    <row r="138" spans="2:12">
      <c r="B138" s="174"/>
      <c r="C138" s="174"/>
      <c r="D138" s="174"/>
      <c r="E138" s="174"/>
      <c r="F138" s="174"/>
      <c r="G138" s="221"/>
      <c r="H138" s="221"/>
      <c r="I138" s="221"/>
      <c r="J138" s="174"/>
      <c r="K138" s="174"/>
      <c r="L138" s="174"/>
    </row>
    <row r="139" spans="2:12">
      <c r="B139" s="174"/>
      <c r="C139" s="174"/>
      <c r="D139" s="174"/>
      <c r="E139" s="174"/>
      <c r="F139" s="174"/>
      <c r="G139" s="221"/>
      <c r="H139" s="221"/>
      <c r="I139" s="221"/>
      <c r="J139" s="174"/>
      <c r="K139" s="174"/>
      <c r="L139" s="174"/>
    </row>
    <row r="140" spans="2:12">
      <c r="B140" s="174"/>
      <c r="C140" s="174"/>
      <c r="D140" s="174"/>
      <c r="E140" s="174"/>
      <c r="F140" s="174"/>
      <c r="G140" s="221"/>
      <c r="H140" s="221"/>
      <c r="I140" s="221"/>
      <c r="J140" s="174"/>
      <c r="K140" s="174"/>
      <c r="L140" s="174"/>
    </row>
    <row r="141" spans="2:12">
      <c r="B141" s="174"/>
      <c r="C141" s="174"/>
      <c r="D141" s="174"/>
      <c r="E141" s="174"/>
      <c r="F141" s="174"/>
      <c r="G141" s="221"/>
      <c r="H141" s="221"/>
      <c r="I141" s="221"/>
      <c r="J141" s="174"/>
      <c r="K141" s="174"/>
      <c r="L141" s="174"/>
    </row>
    <row r="142" spans="2:12">
      <c r="B142" s="174"/>
      <c r="C142" s="174"/>
      <c r="D142" s="174"/>
      <c r="E142" s="174"/>
      <c r="F142" s="174"/>
      <c r="G142" s="221"/>
      <c r="H142" s="221"/>
      <c r="I142" s="221"/>
      <c r="J142" s="174"/>
      <c r="K142" s="174"/>
      <c r="L142" s="174"/>
    </row>
    <row r="143" spans="2:12">
      <c r="B143" s="174"/>
      <c r="C143" s="174"/>
      <c r="D143" s="174"/>
      <c r="E143" s="174"/>
      <c r="F143" s="174"/>
      <c r="G143" s="221"/>
      <c r="H143" s="221"/>
      <c r="I143" s="221"/>
      <c r="J143" s="174"/>
      <c r="K143" s="174"/>
      <c r="L143" s="174"/>
    </row>
    <row r="144" spans="2:12">
      <c r="B144" s="174"/>
      <c r="C144" s="174"/>
      <c r="D144" s="174"/>
      <c r="E144" s="174"/>
      <c r="F144" s="174"/>
      <c r="G144" s="221"/>
      <c r="H144" s="221"/>
      <c r="I144" s="221"/>
      <c r="J144" s="174"/>
      <c r="K144" s="174"/>
      <c r="L144" s="174"/>
    </row>
    <row r="145" spans="2:12">
      <c r="B145" s="174"/>
      <c r="C145" s="174"/>
      <c r="D145" s="174"/>
      <c r="E145" s="174"/>
      <c r="F145" s="174"/>
      <c r="G145" s="221"/>
      <c r="H145" s="221"/>
      <c r="I145" s="221"/>
      <c r="J145" s="174"/>
      <c r="K145" s="174"/>
      <c r="L145" s="174"/>
    </row>
    <row r="146" spans="2:12">
      <c r="B146" s="174"/>
      <c r="C146" s="174"/>
      <c r="D146" s="174"/>
      <c r="E146" s="174"/>
      <c r="F146" s="174"/>
      <c r="G146" s="221"/>
      <c r="H146" s="221"/>
      <c r="I146" s="221"/>
      <c r="J146" s="174"/>
      <c r="K146" s="174"/>
      <c r="L146" s="174"/>
    </row>
    <row r="147" spans="2:12">
      <c r="B147" s="174"/>
      <c r="C147" s="174"/>
      <c r="D147" s="174"/>
      <c r="E147" s="174"/>
      <c r="F147" s="174"/>
      <c r="G147" s="221"/>
      <c r="H147" s="221"/>
      <c r="I147" s="221"/>
      <c r="J147" s="174"/>
      <c r="K147" s="174"/>
      <c r="L147" s="174"/>
    </row>
    <row r="148" spans="2:12">
      <c r="B148" s="174"/>
      <c r="C148" s="174"/>
      <c r="D148" s="174"/>
      <c r="E148" s="174"/>
      <c r="F148" s="174"/>
      <c r="G148" s="221"/>
      <c r="H148" s="221"/>
      <c r="I148" s="221"/>
      <c r="J148" s="174"/>
      <c r="K148" s="174"/>
      <c r="L148" s="174"/>
    </row>
    <row r="149" spans="2:12">
      <c r="B149" s="174"/>
      <c r="C149" s="174"/>
      <c r="D149" s="174"/>
      <c r="E149" s="174"/>
      <c r="F149" s="174"/>
      <c r="G149" s="221"/>
      <c r="H149" s="221"/>
      <c r="I149" s="221"/>
      <c r="J149" s="174"/>
      <c r="K149" s="174"/>
      <c r="L149" s="174"/>
    </row>
    <row r="150" spans="2:12">
      <c r="B150" s="174"/>
      <c r="C150" s="174"/>
      <c r="D150" s="174"/>
      <c r="E150" s="174"/>
      <c r="F150" s="174"/>
      <c r="G150" s="221"/>
      <c r="H150" s="221"/>
      <c r="I150" s="221"/>
      <c r="J150" s="174"/>
      <c r="K150" s="174"/>
      <c r="L150" s="174"/>
    </row>
    <row r="151" spans="2:12">
      <c r="B151" s="174"/>
      <c r="C151" s="174"/>
      <c r="D151" s="174"/>
      <c r="E151" s="174"/>
      <c r="F151" s="174"/>
      <c r="G151" s="221"/>
      <c r="H151" s="221"/>
      <c r="I151" s="221"/>
      <c r="J151" s="174"/>
      <c r="K151" s="174"/>
      <c r="L151" s="174"/>
    </row>
    <row r="152" spans="2:12">
      <c r="B152" s="174"/>
      <c r="C152" s="174"/>
      <c r="D152" s="174"/>
      <c r="E152" s="174"/>
      <c r="F152" s="174"/>
      <c r="G152" s="221"/>
      <c r="H152" s="221"/>
      <c r="I152" s="221"/>
      <c r="J152" s="174"/>
      <c r="K152" s="174"/>
      <c r="L152" s="174"/>
    </row>
    <row r="153" spans="2:12">
      <c r="B153" s="174"/>
      <c r="C153" s="174"/>
      <c r="D153" s="174"/>
      <c r="E153" s="174"/>
      <c r="F153" s="174"/>
      <c r="G153" s="221"/>
      <c r="H153" s="221"/>
      <c r="I153" s="221"/>
      <c r="J153" s="174"/>
      <c r="K153" s="174"/>
      <c r="L153" s="174"/>
    </row>
    <row r="154" spans="2:12">
      <c r="B154" s="174"/>
      <c r="C154" s="174"/>
      <c r="D154" s="174"/>
      <c r="E154" s="174"/>
      <c r="F154" s="174"/>
      <c r="G154" s="221"/>
      <c r="H154" s="221"/>
      <c r="I154" s="221"/>
      <c r="J154" s="174"/>
      <c r="K154" s="174"/>
      <c r="L154" s="174"/>
    </row>
    <row r="155" spans="2:12">
      <c r="B155" s="174"/>
      <c r="C155" s="174"/>
      <c r="D155" s="174"/>
      <c r="E155" s="174"/>
      <c r="F155" s="174"/>
      <c r="G155" s="221"/>
      <c r="H155" s="221"/>
      <c r="I155" s="221"/>
      <c r="J155" s="174"/>
      <c r="K155" s="174"/>
      <c r="L155" s="174"/>
    </row>
    <row r="156" spans="2:12">
      <c r="B156" s="174"/>
      <c r="C156" s="174"/>
      <c r="D156" s="174"/>
      <c r="E156" s="174"/>
      <c r="F156" s="174"/>
      <c r="G156" s="221"/>
      <c r="H156" s="221"/>
      <c r="I156" s="221"/>
      <c r="J156" s="174"/>
      <c r="K156" s="174"/>
      <c r="L156" s="174"/>
    </row>
    <row r="157" spans="2:12">
      <c r="B157" s="174"/>
      <c r="C157" s="174"/>
      <c r="D157" s="174"/>
      <c r="E157" s="174"/>
      <c r="F157" s="174"/>
      <c r="G157" s="221"/>
      <c r="H157" s="221"/>
      <c r="I157" s="221"/>
      <c r="J157" s="174"/>
      <c r="K157" s="174"/>
      <c r="L157" s="174"/>
    </row>
    <row r="158" spans="2:12">
      <c r="B158" s="174"/>
      <c r="C158" s="174"/>
      <c r="D158" s="174"/>
      <c r="E158" s="174"/>
      <c r="F158" s="174"/>
      <c r="G158" s="221"/>
      <c r="H158" s="221"/>
      <c r="I158" s="221"/>
      <c r="J158" s="174"/>
      <c r="K158" s="174"/>
      <c r="L158" s="174"/>
    </row>
    <row r="159" spans="2:12">
      <c r="B159" s="174"/>
      <c r="C159" s="174"/>
      <c r="D159" s="174"/>
      <c r="E159" s="174"/>
      <c r="F159" s="174"/>
      <c r="G159" s="221"/>
      <c r="H159" s="221"/>
      <c r="I159" s="221"/>
      <c r="J159" s="174"/>
      <c r="K159" s="174"/>
      <c r="L159" s="174"/>
    </row>
    <row r="160" spans="2:12">
      <c r="B160" s="174"/>
      <c r="C160" s="174"/>
      <c r="D160" s="174"/>
      <c r="E160" s="174"/>
      <c r="F160" s="174"/>
      <c r="G160" s="221"/>
      <c r="H160" s="221"/>
      <c r="I160" s="221"/>
      <c r="J160" s="174"/>
      <c r="K160" s="174"/>
      <c r="L160" s="174"/>
    </row>
    <row r="161" spans="2:12">
      <c r="B161" s="174"/>
      <c r="C161" s="174"/>
      <c r="D161" s="174"/>
      <c r="E161" s="174"/>
      <c r="F161" s="174"/>
      <c r="G161" s="221"/>
      <c r="H161" s="221"/>
      <c r="I161" s="221"/>
      <c r="J161" s="174"/>
      <c r="K161" s="174"/>
      <c r="L161" s="174"/>
    </row>
    <row r="162" spans="2:12">
      <c r="B162" s="174"/>
      <c r="C162" s="174"/>
      <c r="D162" s="174"/>
      <c r="E162" s="174"/>
      <c r="F162" s="174"/>
      <c r="G162" s="221"/>
      <c r="H162" s="221"/>
      <c r="I162" s="221"/>
      <c r="J162" s="174"/>
      <c r="K162" s="174"/>
      <c r="L162" s="174"/>
    </row>
    <row r="163" spans="2:12">
      <c r="B163" s="174"/>
      <c r="C163" s="174"/>
      <c r="D163" s="174"/>
      <c r="E163" s="174"/>
      <c r="F163" s="174"/>
      <c r="G163" s="221"/>
      <c r="H163" s="221"/>
      <c r="I163" s="221"/>
      <c r="J163" s="174"/>
      <c r="K163" s="174"/>
      <c r="L163" s="174"/>
    </row>
    <row r="164" spans="2:12">
      <c r="B164" s="174"/>
      <c r="C164" s="174"/>
      <c r="D164" s="174"/>
      <c r="E164" s="174"/>
      <c r="F164" s="174"/>
      <c r="G164" s="221"/>
      <c r="H164" s="221"/>
      <c r="I164" s="221"/>
      <c r="J164" s="174"/>
      <c r="K164" s="174"/>
      <c r="L164" s="174"/>
    </row>
    <row r="165" spans="2:12">
      <c r="B165" s="174"/>
      <c r="C165" s="174"/>
      <c r="D165" s="174"/>
      <c r="E165" s="174"/>
      <c r="F165" s="174"/>
      <c r="G165" s="221"/>
      <c r="H165" s="221"/>
      <c r="I165" s="221"/>
      <c r="J165" s="174"/>
      <c r="K165" s="174"/>
      <c r="L165" s="174"/>
    </row>
    <row r="166" spans="2:12">
      <c r="B166" s="174"/>
      <c r="C166" s="174"/>
      <c r="D166" s="174"/>
      <c r="E166" s="174"/>
      <c r="F166" s="174"/>
      <c r="G166" s="221"/>
      <c r="H166" s="221"/>
      <c r="I166" s="221"/>
      <c r="J166" s="174"/>
      <c r="K166" s="174"/>
      <c r="L166" s="174"/>
    </row>
    <row r="167" spans="2:12">
      <c r="B167" s="174"/>
      <c r="C167" s="174"/>
      <c r="D167" s="174"/>
      <c r="E167" s="174"/>
      <c r="F167" s="174"/>
      <c r="G167" s="221"/>
      <c r="H167" s="221"/>
      <c r="I167" s="221"/>
      <c r="J167" s="174"/>
      <c r="K167" s="174"/>
      <c r="L167" s="174"/>
    </row>
    <row r="168" spans="2:12">
      <c r="B168" s="174"/>
      <c r="C168" s="174"/>
      <c r="D168" s="174"/>
      <c r="E168" s="174"/>
      <c r="F168" s="174"/>
      <c r="G168" s="221"/>
      <c r="H168" s="221"/>
      <c r="I168" s="221"/>
      <c r="J168" s="174"/>
      <c r="K168" s="174"/>
      <c r="L168" s="174"/>
    </row>
    <row r="169" spans="2:12">
      <c r="B169" s="174"/>
      <c r="C169" s="174"/>
      <c r="D169" s="174"/>
      <c r="E169" s="174"/>
      <c r="F169" s="174"/>
      <c r="G169" s="221"/>
      <c r="H169" s="221"/>
      <c r="I169" s="221"/>
      <c r="J169" s="174"/>
      <c r="K169" s="174"/>
      <c r="L169" s="174"/>
    </row>
    <row r="170" spans="2:12">
      <c r="B170" s="174"/>
      <c r="C170" s="174"/>
      <c r="D170" s="174"/>
      <c r="E170" s="174"/>
      <c r="F170" s="174"/>
      <c r="G170" s="221"/>
      <c r="H170" s="221"/>
      <c r="I170" s="221"/>
      <c r="J170" s="174"/>
      <c r="K170" s="174"/>
      <c r="L170" s="174"/>
    </row>
    <row r="171" spans="2:12">
      <c r="B171" s="174"/>
      <c r="C171" s="174"/>
      <c r="D171" s="174"/>
      <c r="E171" s="174"/>
      <c r="F171" s="174"/>
      <c r="G171" s="221"/>
      <c r="H171" s="221"/>
      <c r="I171" s="221"/>
      <c r="J171" s="174"/>
      <c r="K171" s="174"/>
      <c r="L171" s="174"/>
    </row>
    <row r="172" spans="2:12">
      <c r="B172" s="174"/>
      <c r="C172" s="174"/>
      <c r="D172" s="174"/>
      <c r="E172" s="174"/>
      <c r="F172" s="174"/>
      <c r="G172" s="221"/>
      <c r="H172" s="221"/>
      <c r="I172" s="221"/>
      <c r="J172" s="174"/>
      <c r="K172" s="174"/>
      <c r="L172" s="174"/>
    </row>
    <row r="173" spans="2:12">
      <c r="B173" s="174"/>
      <c r="C173" s="174"/>
      <c r="D173" s="174"/>
      <c r="E173" s="174"/>
      <c r="F173" s="174"/>
      <c r="G173" s="221"/>
      <c r="H173" s="221"/>
      <c r="I173" s="221"/>
      <c r="J173" s="174"/>
      <c r="K173" s="174"/>
      <c r="L173" s="174"/>
    </row>
    <row r="174" spans="2:12">
      <c r="B174" s="174"/>
      <c r="C174" s="174"/>
      <c r="D174" s="174"/>
      <c r="E174" s="174"/>
      <c r="F174" s="174"/>
      <c r="G174" s="221"/>
      <c r="H174" s="221"/>
      <c r="I174" s="221"/>
      <c r="J174" s="174"/>
      <c r="K174" s="174"/>
      <c r="L174" s="174"/>
    </row>
    <row r="175" spans="2:12">
      <c r="B175" s="174"/>
      <c r="C175" s="174"/>
      <c r="D175" s="174"/>
      <c r="E175" s="174"/>
      <c r="F175" s="174"/>
      <c r="G175" s="221"/>
      <c r="H175" s="221"/>
      <c r="I175" s="221"/>
      <c r="J175" s="174"/>
      <c r="K175" s="174"/>
      <c r="L175" s="174"/>
    </row>
    <row r="176" spans="2:12">
      <c r="B176" s="174"/>
      <c r="C176" s="174"/>
      <c r="D176" s="174"/>
      <c r="E176" s="174"/>
      <c r="F176" s="174"/>
      <c r="G176" s="221"/>
      <c r="H176" s="221"/>
      <c r="I176" s="221"/>
      <c r="J176" s="174"/>
      <c r="K176" s="174"/>
      <c r="L176" s="174"/>
    </row>
    <row r="177" spans="2:12">
      <c r="B177" s="174"/>
      <c r="C177" s="174"/>
      <c r="D177" s="174"/>
      <c r="E177" s="174"/>
      <c r="F177" s="174"/>
      <c r="G177" s="221"/>
      <c r="H177" s="221"/>
      <c r="I177" s="221"/>
      <c r="J177" s="174"/>
      <c r="K177" s="174"/>
      <c r="L177" s="174"/>
    </row>
    <row r="178" spans="2:12">
      <c r="B178" s="174"/>
      <c r="C178" s="174"/>
      <c r="D178" s="174"/>
      <c r="E178" s="174"/>
      <c r="F178" s="174"/>
      <c r="G178" s="221"/>
      <c r="H178" s="221"/>
      <c r="I178" s="221"/>
      <c r="J178" s="174"/>
      <c r="K178" s="174"/>
      <c r="L178" s="174"/>
    </row>
    <row r="179" spans="2:12">
      <c r="B179" s="174"/>
      <c r="C179" s="174"/>
      <c r="D179" s="174"/>
      <c r="E179" s="174"/>
      <c r="F179" s="174"/>
      <c r="G179" s="221"/>
      <c r="H179" s="221"/>
      <c r="I179" s="221"/>
      <c r="J179" s="174"/>
      <c r="K179" s="174"/>
      <c r="L179" s="174"/>
    </row>
    <row r="180" spans="2:12">
      <c r="B180" s="174"/>
      <c r="C180" s="174"/>
      <c r="D180" s="174"/>
      <c r="E180" s="174"/>
      <c r="F180" s="174"/>
      <c r="G180" s="221"/>
      <c r="H180" s="221"/>
      <c r="I180" s="221"/>
      <c r="J180" s="174"/>
      <c r="K180" s="174"/>
      <c r="L180" s="174"/>
    </row>
    <row r="181" spans="2:12">
      <c r="B181" s="174"/>
      <c r="C181" s="174"/>
      <c r="D181" s="174"/>
      <c r="E181" s="174"/>
      <c r="F181" s="174"/>
      <c r="G181" s="221"/>
      <c r="H181" s="221"/>
      <c r="I181" s="221"/>
      <c r="J181" s="174"/>
      <c r="K181" s="174"/>
      <c r="L181" s="174"/>
    </row>
    <row r="182" spans="2:12">
      <c r="B182" s="174"/>
      <c r="C182" s="174"/>
      <c r="D182" s="174"/>
      <c r="E182" s="174"/>
      <c r="F182" s="174"/>
      <c r="G182" s="221"/>
      <c r="H182" s="221"/>
      <c r="I182" s="221"/>
      <c r="J182" s="174"/>
      <c r="K182" s="174"/>
      <c r="L182" s="174"/>
    </row>
    <row r="183" spans="2:12">
      <c r="B183" s="174"/>
      <c r="C183" s="174"/>
      <c r="D183" s="174"/>
      <c r="E183" s="174"/>
      <c r="F183" s="174"/>
      <c r="G183" s="221"/>
      <c r="H183" s="221"/>
      <c r="I183" s="221"/>
      <c r="J183" s="174"/>
      <c r="K183" s="174"/>
      <c r="L183" s="174"/>
    </row>
    <row r="184" spans="2:12">
      <c r="B184" s="174"/>
      <c r="C184" s="174"/>
      <c r="D184" s="174"/>
      <c r="E184" s="174"/>
      <c r="F184" s="174"/>
      <c r="G184" s="221"/>
      <c r="H184" s="221"/>
      <c r="I184" s="221"/>
      <c r="J184" s="174"/>
      <c r="K184" s="174"/>
      <c r="L184" s="174"/>
    </row>
    <row r="185" spans="2:12">
      <c r="B185" s="174"/>
      <c r="C185" s="174"/>
      <c r="D185" s="174"/>
      <c r="E185" s="174"/>
      <c r="F185" s="174"/>
      <c r="G185" s="221"/>
      <c r="H185" s="221"/>
      <c r="I185" s="221"/>
      <c r="J185" s="174"/>
      <c r="K185" s="174"/>
      <c r="L185" s="174"/>
    </row>
    <row r="186" spans="2:12">
      <c r="B186" s="174"/>
      <c r="C186" s="174"/>
      <c r="D186" s="174"/>
      <c r="E186" s="174"/>
      <c r="F186" s="174"/>
      <c r="G186" s="221"/>
      <c r="H186" s="221"/>
      <c r="I186" s="221"/>
      <c r="J186" s="174"/>
      <c r="K186" s="174"/>
      <c r="L186" s="174"/>
    </row>
    <row r="187" spans="2:12">
      <c r="B187" s="174"/>
      <c r="C187" s="174"/>
      <c r="D187" s="174"/>
      <c r="E187" s="174"/>
      <c r="F187" s="174"/>
      <c r="G187" s="221"/>
      <c r="H187" s="221"/>
      <c r="I187" s="221"/>
      <c r="J187" s="174"/>
      <c r="K187" s="174"/>
      <c r="L187" s="174"/>
    </row>
    <row r="188" spans="2:12">
      <c r="B188" s="174"/>
      <c r="C188" s="174"/>
      <c r="D188" s="174"/>
      <c r="E188" s="174"/>
      <c r="F188" s="174"/>
      <c r="G188" s="221"/>
      <c r="H188" s="221"/>
      <c r="I188" s="221"/>
      <c r="J188" s="174"/>
      <c r="K188" s="174"/>
      <c r="L188" s="174"/>
    </row>
    <row r="189" spans="2:12">
      <c r="B189" s="174"/>
      <c r="C189" s="174"/>
      <c r="D189" s="174"/>
      <c r="E189" s="174"/>
      <c r="F189" s="174"/>
      <c r="G189" s="221"/>
      <c r="H189" s="221"/>
      <c r="I189" s="221"/>
      <c r="J189" s="174"/>
      <c r="K189" s="174"/>
      <c r="L189" s="174"/>
    </row>
    <row r="190" spans="2:12">
      <c r="B190" s="174"/>
      <c r="C190" s="174"/>
      <c r="D190" s="174"/>
      <c r="E190" s="174"/>
      <c r="F190" s="174"/>
      <c r="G190" s="221"/>
      <c r="H190" s="221"/>
      <c r="I190" s="221"/>
      <c r="J190" s="174"/>
      <c r="K190" s="174"/>
      <c r="L190" s="174"/>
    </row>
    <row r="191" spans="2:12">
      <c r="B191" s="174"/>
      <c r="C191" s="174"/>
      <c r="D191" s="174"/>
      <c r="E191" s="174"/>
      <c r="F191" s="174"/>
      <c r="G191" s="221"/>
      <c r="H191" s="221"/>
      <c r="I191" s="221"/>
      <c r="J191" s="174"/>
      <c r="K191" s="174"/>
      <c r="L191" s="174"/>
    </row>
    <row r="192" spans="2:12">
      <c r="B192" s="174"/>
      <c r="C192" s="174"/>
      <c r="D192" s="174"/>
      <c r="E192" s="174"/>
      <c r="F192" s="174"/>
      <c r="G192" s="221"/>
      <c r="H192" s="221"/>
      <c r="I192" s="221"/>
      <c r="J192" s="174"/>
      <c r="K192" s="174"/>
      <c r="L192" s="174"/>
    </row>
    <row r="193" spans="2:12">
      <c r="B193" s="174"/>
      <c r="C193" s="174"/>
      <c r="D193" s="174"/>
      <c r="E193" s="174"/>
      <c r="F193" s="174"/>
      <c r="G193" s="221"/>
      <c r="H193" s="221"/>
      <c r="I193" s="221"/>
      <c r="J193" s="174"/>
      <c r="K193" s="174"/>
      <c r="L193" s="174"/>
    </row>
    <row r="194" spans="2:12">
      <c r="B194" s="174"/>
      <c r="C194" s="174"/>
      <c r="D194" s="174"/>
      <c r="E194" s="174"/>
      <c r="F194" s="174"/>
      <c r="G194" s="221"/>
      <c r="H194" s="221"/>
      <c r="I194" s="221"/>
      <c r="J194" s="174"/>
      <c r="K194" s="174"/>
      <c r="L194" s="174"/>
    </row>
    <row r="195" spans="2:12">
      <c r="B195" s="174"/>
      <c r="C195" s="174"/>
      <c r="D195" s="174"/>
      <c r="E195" s="174"/>
      <c r="F195" s="174"/>
      <c r="G195" s="221"/>
      <c r="H195" s="221"/>
      <c r="I195" s="221"/>
      <c r="J195" s="174"/>
      <c r="K195" s="174"/>
      <c r="L195" s="174"/>
    </row>
    <row r="196" spans="2:12">
      <c r="B196" s="174"/>
      <c r="C196" s="174"/>
      <c r="D196" s="174"/>
      <c r="E196" s="174"/>
      <c r="F196" s="174"/>
      <c r="G196" s="221"/>
      <c r="H196" s="221"/>
      <c r="I196" s="221"/>
      <c r="J196" s="174"/>
      <c r="K196" s="174"/>
      <c r="L196" s="174"/>
    </row>
    <row r="197" spans="2:12">
      <c r="B197" s="174"/>
      <c r="C197" s="174"/>
      <c r="D197" s="174"/>
      <c r="E197" s="174"/>
      <c r="F197" s="174"/>
      <c r="G197" s="221"/>
      <c r="H197" s="221"/>
      <c r="I197" s="221"/>
      <c r="J197" s="174"/>
      <c r="K197" s="174"/>
      <c r="L197" s="174"/>
    </row>
    <row r="198" spans="2:12">
      <c r="B198" s="174"/>
      <c r="C198" s="174"/>
      <c r="D198" s="174"/>
      <c r="E198" s="174"/>
      <c r="F198" s="174"/>
      <c r="G198" s="221"/>
      <c r="H198" s="221"/>
      <c r="I198" s="221"/>
      <c r="J198" s="174"/>
      <c r="K198" s="174"/>
      <c r="L198" s="174"/>
    </row>
    <row r="199" spans="2:12">
      <c r="B199" s="174"/>
      <c r="C199" s="174"/>
      <c r="D199" s="174"/>
      <c r="E199" s="174"/>
      <c r="F199" s="174"/>
      <c r="G199" s="221"/>
      <c r="H199" s="221"/>
      <c r="I199" s="221"/>
      <c r="J199" s="174"/>
      <c r="K199" s="174"/>
      <c r="L199" s="174"/>
    </row>
    <row r="200" spans="2:12">
      <c r="B200" s="174"/>
      <c r="C200" s="174"/>
      <c r="D200" s="174"/>
      <c r="E200" s="174"/>
      <c r="F200" s="174"/>
      <c r="G200" s="221"/>
      <c r="H200" s="221"/>
      <c r="I200" s="221"/>
      <c r="J200" s="174"/>
      <c r="K200" s="174"/>
      <c r="L200" s="174"/>
    </row>
    <row r="201" spans="2:12">
      <c r="B201" s="174"/>
      <c r="C201" s="174"/>
      <c r="D201" s="174"/>
      <c r="E201" s="174"/>
      <c r="F201" s="174"/>
      <c r="G201" s="221"/>
      <c r="H201" s="221"/>
      <c r="I201" s="221"/>
      <c r="J201" s="174"/>
      <c r="K201" s="174"/>
      <c r="L201" s="174"/>
    </row>
    <row r="202" spans="2:12">
      <c r="B202" s="174"/>
      <c r="C202" s="174"/>
      <c r="D202" s="174"/>
      <c r="E202" s="174"/>
      <c r="F202" s="174"/>
      <c r="G202" s="221"/>
      <c r="H202" s="221"/>
      <c r="I202" s="221"/>
      <c r="J202" s="174"/>
      <c r="K202" s="174"/>
      <c r="L202" s="174"/>
    </row>
    <row r="203" spans="2:12">
      <c r="B203" s="174"/>
      <c r="C203" s="174"/>
      <c r="D203" s="174"/>
      <c r="E203" s="174"/>
      <c r="F203" s="174"/>
      <c r="G203" s="221"/>
      <c r="H203" s="221"/>
      <c r="I203" s="221"/>
      <c r="J203" s="174"/>
      <c r="K203" s="174"/>
      <c r="L203" s="174"/>
    </row>
    <row r="204" spans="2:12">
      <c r="B204" s="174"/>
      <c r="C204" s="174"/>
      <c r="D204" s="174"/>
      <c r="E204" s="174"/>
      <c r="F204" s="174"/>
      <c r="G204" s="221"/>
      <c r="H204" s="221"/>
      <c r="I204" s="221"/>
      <c r="J204" s="174"/>
      <c r="K204" s="174"/>
      <c r="L204" s="174"/>
    </row>
    <row r="205" spans="2:12">
      <c r="B205" s="174"/>
      <c r="C205" s="174"/>
      <c r="D205" s="174"/>
      <c r="E205" s="174"/>
      <c r="F205" s="174"/>
      <c r="G205" s="221"/>
      <c r="H205" s="221"/>
      <c r="I205" s="221"/>
      <c r="J205" s="174"/>
      <c r="K205" s="174"/>
      <c r="L205" s="174"/>
    </row>
    <row r="206" spans="2:12">
      <c r="B206" s="174"/>
      <c r="C206" s="174"/>
      <c r="D206" s="174"/>
      <c r="E206" s="174"/>
      <c r="F206" s="174"/>
      <c r="G206" s="221"/>
      <c r="H206" s="221"/>
      <c r="I206" s="221"/>
      <c r="J206" s="174"/>
      <c r="K206" s="174"/>
      <c r="L206" s="174"/>
    </row>
    <row r="207" spans="2:12">
      <c r="B207" s="174"/>
      <c r="C207" s="174"/>
      <c r="D207" s="174"/>
      <c r="E207" s="174"/>
      <c r="F207" s="174"/>
      <c r="G207" s="221"/>
      <c r="H207" s="221"/>
      <c r="I207" s="221"/>
      <c r="J207" s="174"/>
      <c r="K207" s="174"/>
      <c r="L207" s="174"/>
    </row>
    <row r="208" spans="2:12">
      <c r="B208" s="174"/>
      <c r="C208" s="174"/>
      <c r="D208" s="174"/>
      <c r="E208" s="174"/>
      <c r="F208" s="174"/>
      <c r="G208" s="221"/>
      <c r="H208" s="221"/>
      <c r="I208" s="221"/>
      <c r="J208" s="174"/>
      <c r="K208" s="174"/>
      <c r="L208" s="174"/>
    </row>
    <row r="209" spans="2:12">
      <c r="B209" s="174"/>
      <c r="C209" s="174"/>
      <c r="D209" s="174"/>
      <c r="E209" s="174"/>
      <c r="F209" s="174"/>
      <c r="G209" s="221"/>
      <c r="H209" s="221"/>
      <c r="I209" s="221"/>
      <c r="J209" s="174"/>
      <c r="K209" s="174"/>
      <c r="L209" s="174"/>
    </row>
    <row r="210" spans="2:12">
      <c r="B210" s="174"/>
      <c r="C210" s="174"/>
      <c r="D210" s="174"/>
      <c r="E210" s="174"/>
      <c r="F210" s="174"/>
      <c r="G210" s="221"/>
      <c r="H210" s="221"/>
      <c r="I210" s="221"/>
      <c r="J210" s="174"/>
      <c r="K210" s="174"/>
      <c r="L210" s="174"/>
    </row>
    <row r="211" spans="2:12">
      <c r="B211" s="174"/>
      <c r="C211" s="174"/>
      <c r="D211" s="174"/>
      <c r="E211" s="174"/>
      <c r="F211" s="174"/>
      <c r="G211" s="221"/>
      <c r="H211" s="221"/>
      <c r="I211" s="221"/>
      <c r="J211" s="174"/>
      <c r="K211" s="174"/>
      <c r="L211" s="174"/>
    </row>
    <row r="212" spans="2:12">
      <c r="B212" s="174"/>
      <c r="C212" s="174"/>
      <c r="D212" s="174"/>
      <c r="E212" s="174"/>
      <c r="F212" s="174"/>
      <c r="G212" s="221"/>
      <c r="H212" s="221"/>
      <c r="I212" s="221"/>
      <c r="J212" s="174"/>
      <c r="K212" s="174"/>
      <c r="L212" s="174"/>
    </row>
    <row r="213" spans="2:12">
      <c r="B213" s="174"/>
      <c r="C213" s="174"/>
      <c r="D213" s="174"/>
      <c r="E213" s="174"/>
      <c r="F213" s="174"/>
      <c r="G213" s="221"/>
      <c r="H213" s="221"/>
      <c r="I213" s="221"/>
      <c r="J213" s="174"/>
      <c r="K213" s="174"/>
      <c r="L213" s="174"/>
    </row>
    <row r="214" spans="2:12">
      <c r="B214" s="174"/>
      <c r="C214" s="174"/>
      <c r="D214" s="174"/>
      <c r="E214" s="174"/>
      <c r="F214" s="174"/>
      <c r="G214" s="221"/>
      <c r="H214" s="221"/>
      <c r="I214" s="221"/>
      <c r="J214" s="174"/>
      <c r="K214" s="174"/>
      <c r="L214" s="174"/>
    </row>
    <row r="215" spans="2:12">
      <c r="B215" s="174"/>
      <c r="C215" s="174"/>
      <c r="D215" s="174"/>
      <c r="E215" s="174"/>
      <c r="F215" s="174"/>
      <c r="G215" s="221"/>
      <c r="H215" s="221"/>
      <c r="I215" s="221"/>
      <c r="J215" s="174"/>
      <c r="K215" s="174"/>
      <c r="L215" s="174"/>
    </row>
    <row r="216" spans="2:12">
      <c r="B216" s="174"/>
      <c r="C216" s="174"/>
      <c r="D216" s="174"/>
      <c r="E216" s="174"/>
      <c r="F216" s="174"/>
      <c r="G216" s="221"/>
      <c r="H216" s="221"/>
      <c r="I216" s="221"/>
      <c r="J216" s="174"/>
      <c r="K216" s="174"/>
      <c r="L216" s="174"/>
    </row>
    <row r="217" spans="2:12">
      <c r="B217" s="174"/>
      <c r="C217" s="174"/>
      <c r="D217" s="174"/>
      <c r="E217" s="174"/>
      <c r="F217" s="174"/>
      <c r="G217" s="221"/>
      <c r="H217" s="221"/>
      <c r="I217" s="221"/>
      <c r="J217" s="174"/>
      <c r="K217" s="174"/>
      <c r="L217" s="174"/>
    </row>
    <row r="218" spans="2:12">
      <c r="B218" s="174"/>
      <c r="C218" s="174"/>
      <c r="D218" s="174"/>
      <c r="E218" s="174"/>
      <c r="F218" s="174"/>
      <c r="G218" s="221"/>
      <c r="H218" s="221"/>
      <c r="I218" s="221"/>
      <c r="J218" s="174"/>
      <c r="K218" s="174"/>
      <c r="L218" s="174"/>
    </row>
    <row r="219" spans="2:12">
      <c r="B219" s="174"/>
      <c r="C219" s="174"/>
      <c r="D219" s="174"/>
      <c r="E219" s="174"/>
      <c r="F219" s="174"/>
      <c r="G219" s="221"/>
      <c r="H219" s="221"/>
      <c r="I219" s="221"/>
      <c r="J219" s="174"/>
      <c r="K219" s="174"/>
      <c r="L219" s="174"/>
    </row>
    <row r="220" spans="2:12">
      <c r="B220" s="174"/>
      <c r="C220" s="174"/>
      <c r="D220" s="174"/>
      <c r="E220" s="174"/>
      <c r="F220" s="174"/>
      <c r="G220" s="221"/>
      <c r="H220" s="221"/>
      <c r="I220" s="221"/>
      <c r="J220" s="174"/>
      <c r="K220" s="174"/>
      <c r="L220" s="174"/>
    </row>
    <row r="221" spans="2:12">
      <c r="B221" s="174"/>
      <c r="C221" s="174"/>
      <c r="D221" s="174"/>
      <c r="E221" s="174"/>
      <c r="F221" s="174"/>
      <c r="G221" s="221"/>
      <c r="H221" s="221"/>
      <c r="I221" s="221"/>
      <c r="J221" s="174"/>
      <c r="K221" s="174"/>
      <c r="L221" s="174"/>
    </row>
    <row r="222" spans="2:12">
      <c r="B222" s="174"/>
      <c r="C222" s="174"/>
      <c r="D222" s="174"/>
      <c r="E222" s="174"/>
      <c r="F222" s="174"/>
      <c r="G222" s="221"/>
      <c r="H222" s="221"/>
      <c r="I222" s="221"/>
      <c r="J222" s="174"/>
      <c r="K222" s="174"/>
      <c r="L222" s="174"/>
    </row>
    <row r="223" spans="2:12">
      <c r="B223" s="174"/>
      <c r="C223" s="174"/>
      <c r="D223" s="174"/>
      <c r="E223" s="174"/>
      <c r="F223" s="174"/>
      <c r="G223" s="221"/>
      <c r="H223" s="221"/>
      <c r="I223" s="221"/>
      <c r="J223" s="174"/>
      <c r="K223" s="174"/>
      <c r="L223" s="174"/>
    </row>
    <row r="224" spans="2:12">
      <c r="B224" s="174"/>
      <c r="C224" s="174"/>
      <c r="D224" s="174"/>
      <c r="E224" s="174"/>
      <c r="F224" s="174"/>
      <c r="G224" s="221"/>
      <c r="H224" s="221"/>
      <c r="I224" s="221"/>
      <c r="J224" s="174"/>
      <c r="K224" s="174"/>
      <c r="L224" s="174"/>
    </row>
    <row r="225" spans="2:12">
      <c r="B225" s="174"/>
      <c r="C225" s="174"/>
      <c r="D225" s="174"/>
      <c r="E225" s="174"/>
      <c r="F225" s="174"/>
      <c r="G225" s="221"/>
      <c r="H225" s="221"/>
      <c r="I225" s="221"/>
      <c r="J225" s="174"/>
      <c r="K225" s="174"/>
      <c r="L225" s="174"/>
    </row>
    <row r="226" spans="2:12">
      <c r="B226" s="174"/>
      <c r="C226" s="174"/>
      <c r="D226" s="174"/>
      <c r="E226" s="174"/>
      <c r="F226" s="174"/>
      <c r="G226" s="221"/>
      <c r="H226" s="221"/>
      <c r="I226" s="221"/>
      <c r="J226" s="174"/>
      <c r="K226" s="174"/>
      <c r="L226" s="174"/>
    </row>
    <row r="227" spans="2:12">
      <c r="B227" s="174"/>
      <c r="C227" s="174"/>
      <c r="D227" s="174"/>
      <c r="E227" s="174"/>
      <c r="F227" s="174"/>
      <c r="G227" s="221"/>
      <c r="H227" s="221"/>
      <c r="I227" s="221"/>
      <c r="J227" s="174"/>
      <c r="K227" s="174"/>
      <c r="L227" s="174"/>
    </row>
    <row r="228" spans="2:12">
      <c r="B228" s="174"/>
      <c r="C228" s="174"/>
      <c r="D228" s="174"/>
      <c r="E228" s="174"/>
      <c r="F228" s="174"/>
      <c r="G228" s="221"/>
      <c r="H228" s="221"/>
      <c r="I228" s="221"/>
      <c r="J228" s="174"/>
      <c r="K228" s="174"/>
      <c r="L228" s="174"/>
    </row>
    <row r="229" spans="2:12">
      <c r="B229" s="174"/>
      <c r="C229" s="174"/>
      <c r="D229" s="174"/>
      <c r="E229" s="174"/>
      <c r="F229" s="174"/>
      <c r="G229" s="221"/>
      <c r="H229" s="221"/>
      <c r="I229" s="221"/>
      <c r="J229" s="174"/>
      <c r="K229" s="174"/>
      <c r="L229" s="174"/>
    </row>
    <row r="230" spans="2:12">
      <c r="B230" s="174"/>
      <c r="C230" s="174"/>
      <c r="D230" s="174"/>
      <c r="E230" s="174"/>
      <c r="F230" s="174"/>
      <c r="G230" s="221"/>
      <c r="H230" s="221"/>
      <c r="I230" s="221"/>
      <c r="J230" s="174"/>
      <c r="K230" s="174"/>
      <c r="L230" s="174"/>
    </row>
    <row r="231" spans="2:12">
      <c r="B231" s="174"/>
      <c r="C231" s="174"/>
      <c r="D231" s="174"/>
      <c r="E231" s="174"/>
      <c r="F231" s="174"/>
      <c r="G231" s="221"/>
      <c r="H231" s="221"/>
      <c r="I231" s="221"/>
      <c r="J231" s="174"/>
      <c r="K231" s="174"/>
      <c r="L231" s="174"/>
    </row>
    <row r="232" spans="2:12">
      <c r="B232" s="174"/>
      <c r="C232" s="174"/>
      <c r="D232" s="174"/>
      <c r="E232" s="174"/>
      <c r="F232" s="174"/>
      <c r="G232" s="221"/>
      <c r="H232" s="221"/>
      <c r="I232" s="221"/>
      <c r="J232" s="174"/>
      <c r="K232" s="174"/>
      <c r="L232" s="174"/>
    </row>
    <row r="233" spans="2:12">
      <c r="B233" s="174"/>
      <c r="C233" s="174"/>
      <c r="D233" s="174"/>
      <c r="E233" s="174"/>
      <c r="F233" s="174"/>
      <c r="G233" s="221"/>
      <c r="H233" s="221"/>
      <c r="I233" s="221"/>
      <c r="J233" s="174"/>
      <c r="K233" s="174"/>
      <c r="L233" s="174"/>
    </row>
    <row r="234" spans="2:12">
      <c r="B234" s="174"/>
      <c r="C234" s="174"/>
      <c r="D234" s="174"/>
      <c r="E234" s="174"/>
      <c r="F234" s="174"/>
      <c r="G234" s="221"/>
      <c r="H234" s="221"/>
      <c r="I234" s="221"/>
      <c r="J234" s="174"/>
      <c r="K234" s="174"/>
      <c r="L234" s="174"/>
    </row>
    <row r="235" spans="2:12">
      <c r="B235" s="174"/>
      <c r="C235" s="174"/>
      <c r="D235" s="174"/>
      <c r="E235" s="174"/>
      <c r="F235" s="174"/>
      <c r="G235" s="221"/>
      <c r="H235" s="221"/>
      <c r="I235" s="221"/>
      <c r="J235" s="174"/>
      <c r="K235" s="174"/>
      <c r="L235" s="174"/>
    </row>
    <row r="236" spans="2:12">
      <c r="B236" s="174"/>
      <c r="C236" s="174"/>
      <c r="D236" s="174"/>
      <c r="E236" s="174"/>
      <c r="F236" s="174"/>
      <c r="G236" s="221"/>
      <c r="H236" s="221"/>
      <c r="I236" s="221"/>
      <c r="J236" s="174"/>
      <c r="K236" s="174"/>
      <c r="L236" s="174"/>
    </row>
    <row r="237" spans="2:12">
      <c r="B237" s="174"/>
      <c r="C237" s="174"/>
      <c r="D237" s="174"/>
      <c r="E237" s="174"/>
      <c r="F237" s="174"/>
      <c r="G237" s="221"/>
      <c r="H237" s="221"/>
      <c r="I237" s="221"/>
      <c r="J237" s="174"/>
      <c r="K237" s="174"/>
      <c r="L237" s="174"/>
    </row>
    <row r="238" spans="2:12">
      <c r="B238" s="174"/>
      <c r="C238" s="174"/>
      <c r="D238" s="174"/>
      <c r="E238" s="174"/>
      <c r="F238" s="174"/>
      <c r="G238" s="221"/>
      <c r="H238" s="221"/>
      <c r="I238" s="221"/>
      <c r="J238" s="174"/>
      <c r="K238" s="174"/>
      <c r="L238" s="174"/>
    </row>
    <row r="239" spans="2:12">
      <c r="B239" s="174"/>
      <c r="C239" s="174"/>
      <c r="D239" s="174"/>
      <c r="E239" s="174"/>
      <c r="F239" s="174"/>
      <c r="G239" s="221"/>
      <c r="H239" s="221"/>
      <c r="I239" s="221"/>
      <c r="J239" s="174"/>
      <c r="K239" s="174"/>
      <c r="L239" s="174"/>
    </row>
    <row r="240" spans="2:12">
      <c r="B240" s="174"/>
      <c r="C240" s="174"/>
      <c r="D240" s="174"/>
      <c r="E240" s="174"/>
      <c r="F240" s="174"/>
      <c r="G240" s="221"/>
      <c r="H240" s="221"/>
      <c r="I240" s="221"/>
      <c r="J240" s="174"/>
      <c r="K240" s="174"/>
      <c r="L240" s="174"/>
    </row>
    <row r="241" spans="2:12">
      <c r="B241" s="174"/>
      <c r="C241" s="174"/>
      <c r="D241" s="174"/>
      <c r="E241" s="174"/>
      <c r="F241" s="174"/>
      <c r="G241" s="221"/>
      <c r="H241" s="221"/>
      <c r="I241" s="221"/>
      <c r="J241" s="174"/>
      <c r="K241" s="174"/>
      <c r="L241" s="174"/>
    </row>
    <row r="242" spans="2:12">
      <c r="B242" s="174"/>
      <c r="C242" s="174"/>
      <c r="D242" s="174"/>
      <c r="E242" s="174"/>
      <c r="F242" s="174"/>
      <c r="G242" s="221"/>
      <c r="H242" s="221"/>
      <c r="I242" s="221"/>
      <c r="J242" s="174"/>
      <c r="K242" s="174"/>
      <c r="L242" s="174"/>
    </row>
    <row r="243" spans="2:12">
      <c r="B243" s="174"/>
      <c r="C243" s="174"/>
      <c r="D243" s="174"/>
      <c r="E243" s="174"/>
      <c r="F243" s="174"/>
      <c r="G243" s="221"/>
      <c r="H243" s="221"/>
      <c r="I243" s="221"/>
      <c r="J243" s="174"/>
      <c r="K243" s="174"/>
      <c r="L243" s="174"/>
    </row>
    <row r="244" spans="2:12">
      <c r="B244" s="174"/>
      <c r="C244" s="174"/>
      <c r="D244" s="174"/>
      <c r="E244" s="174"/>
      <c r="F244" s="174"/>
      <c r="G244" s="221"/>
      <c r="H244" s="221"/>
      <c r="I244" s="221"/>
      <c r="J244" s="174"/>
      <c r="K244" s="174"/>
      <c r="L244" s="174"/>
    </row>
    <row r="245" spans="2:12">
      <c r="B245" s="174"/>
      <c r="C245" s="174"/>
      <c r="D245" s="174"/>
      <c r="E245" s="174"/>
      <c r="F245" s="174"/>
      <c r="G245" s="221"/>
      <c r="H245" s="221"/>
      <c r="I245" s="221"/>
      <c r="J245" s="174"/>
      <c r="K245" s="174"/>
      <c r="L245" s="174"/>
    </row>
    <row r="246" spans="2:12">
      <c r="B246" s="174"/>
      <c r="C246" s="174"/>
      <c r="D246" s="174"/>
      <c r="E246" s="174"/>
      <c r="F246" s="174"/>
      <c r="G246" s="221"/>
      <c r="H246" s="221"/>
      <c r="I246" s="221"/>
      <c r="J246" s="174"/>
      <c r="K246" s="174"/>
      <c r="L246" s="174"/>
    </row>
    <row r="247" spans="2:12">
      <c r="B247" s="174"/>
      <c r="C247" s="174"/>
      <c r="D247" s="174"/>
      <c r="E247" s="174"/>
      <c r="F247" s="174"/>
      <c r="G247" s="221"/>
      <c r="H247" s="221"/>
      <c r="I247" s="221"/>
      <c r="J247" s="174"/>
      <c r="K247" s="174"/>
      <c r="L247" s="174"/>
    </row>
    <row r="248" spans="2:12">
      <c r="B248" s="174"/>
      <c r="C248" s="174"/>
      <c r="D248" s="174"/>
      <c r="E248" s="174"/>
      <c r="F248" s="174"/>
      <c r="G248" s="221"/>
      <c r="H248" s="221"/>
      <c r="I248" s="221"/>
      <c r="J248" s="174"/>
      <c r="K248" s="174"/>
      <c r="L248" s="174"/>
    </row>
    <row r="249" spans="2:12">
      <c r="B249" s="174"/>
      <c r="C249" s="174"/>
      <c r="D249" s="174"/>
      <c r="E249" s="174"/>
      <c r="F249" s="174"/>
      <c r="G249" s="221"/>
      <c r="H249" s="221"/>
      <c r="I249" s="221"/>
      <c r="J249" s="174"/>
      <c r="K249" s="174"/>
      <c r="L249" s="174"/>
    </row>
    <row r="250" spans="2:12">
      <c r="B250" s="174"/>
      <c r="C250" s="174"/>
      <c r="D250" s="174"/>
      <c r="E250" s="174"/>
      <c r="F250" s="174"/>
      <c r="G250" s="221"/>
      <c r="H250" s="221"/>
      <c r="I250" s="221"/>
      <c r="J250" s="174"/>
      <c r="K250" s="174"/>
      <c r="L250" s="174"/>
    </row>
    <row r="251" spans="2:12">
      <c r="B251" s="174"/>
      <c r="C251" s="174"/>
      <c r="D251" s="174"/>
      <c r="E251" s="174"/>
      <c r="F251" s="174"/>
      <c r="G251" s="221"/>
      <c r="H251" s="221"/>
      <c r="I251" s="221"/>
      <c r="J251" s="174"/>
      <c r="K251" s="174"/>
      <c r="L251" s="174"/>
    </row>
    <row r="252" spans="2:12">
      <c r="B252" s="174"/>
      <c r="C252" s="174"/>
      <c r="D252" s="174"/>
      <c r="E252" s="174"/>
      <c r="F252" s="174"/>
      <c r="G252" s="221"/>
      <c r="H252" s="221"/>
      <c r="I252" s="221"/>
      <c r="J252" s="174"/>
      <c r="K252" s="174"/>
      <c r="L252" s="174"/>
    </row>
    <row r="253" spans="2:12">
      <c r="B253" s="174"/>
      <c r="C253" s="174"/>
      <c r="D253" s="174"/>
      <c r="E253" s="174"/>
      <c r="F253" s="174"/>
      <c r="G253" s="221"/>
      <c r="H253" s="221"/>
      <c r="I253" s="221"/>
      <c r="J253" s="174"/>
      <c r="K253" s="174"/>
      <c r="L253" s="174"/>
    </row>
    <row r="254" spans="2:12">
      <c r="B254" s="174"/>
      <c r="C254" s="174"/>
      <c r="D254" s="174"/>
      <c r="E254" s="174"/>
      <c r="F254" s="174"/>
      <c r="G254" s="221"/>
      <c r="H254" s="221"/>
      <c r="I254" s="221"/>
      <c r="J254" s="174"/>
      <c r="K254" s="174"/>
      <c r="L254" s="174"/>
    </row>
    <row r="255" spans="2:12">
      <c r="B255" s="174"/>
      <c r="C255" s="174"/>
      <c r="D255" s="174"/>
      <c r="E255" s="174"/>
      <c r="F255" s="174"/>
      <c r="G255" s="221"/>
      <c r="H255" s="221"/>
      <c r="I255" s="221"/>
      <c r="J255" s="174"/>
      <c r="K255" s="174"/>
      <c r="L255" s="174"/>
    </row>
    <row r="256" spans="2:12">
      <c r="B256" s="174"/>
      <c r="C256" s="174"/>
      <c r="D256" s="174"/>
      <c r="E256" s="174"/>
      <c r="F256" s="174"/>
      <c r="G256" s="221"/>
      <c r="H256" s="221"/>
      <c r="I256" s="221"/>
      <c r="J256" s="174"/>
      <c r="K256" s="174"/>
      <c r="L256" s="174"/>
    </row>
    <row r="257" spans="2:12">
      <c r="B257" s="174"/>
      <c r="C257" s="174"/>
      <c r="D257" s="174"/>
      <c r="E257" s="174"/>
      <c r="F257" s="174"/>
      <c r="G257" s="221"/>
      <c r="H257" s="221"/>
      <c r="I257" s="221"/>
      <c r="J257" s="174"/>
      <c r="K257" s="174"/>
      <c r="L257" s="174"/>
    </row>
    <row r="258" spans="2:12">
      <c r="B258" s="174"/>
      <c r="C258" s="174"/>
      <c r="D258" s="174"/>
      <c r="E258" s="174"/>
      <c r="F258" s="174"/>
      <c r="G258" s="221"/>
      <c r="H258" s="221"/>
      <c r="I258" s="221"/>
      <c r="J258" s="174"/>
      <c r="K258" s="174"/>
      <c r="L258" s="174"/>
    </row>
    <row r="259" spans="2:12">
      <c r="B259" s="174"/>
      <c r="C259" s="174"/>
      <c r="D259" s="174"/>
      <c r="E259" s="174"/>
      <c r="F259" s="174"/>
      <c r="G259" s="221"/>
      <c r="H259" s="221"/>
      <c r="I259" s="221"/>
      <c r="J259" s="174"/>
      <c r="K259" s="174"/>
      <c r="L259" s="174"/>
    </row>
    <row r="260" spans="2:12">
      <c r="B260" s="174"/>
      <c r="C260" s="174"/>
      <c r="D260" s="174"/>
      <c r="E260" s="174"/>
      <c r="F260" s="174"/>
      <c r="G260" s="221"/>
      <c r="H260" s="221"/>
      <c r="I260" s="221"/>
      <c r="J260" s="174"/>
      <c r="K260" s="174"/>
      <c r="L260" s="174"/>
    </row>
    <row r="261" spans="2:12">
      <c r="B261" s="174"/>
      <c r="C261" s="174"/>
      <c r="D261" s="174"/>
      <c r="E261" s="174"/>
      <c r="F261" s="174"/>
      <c r="G261" s="221"/>
      <c r="H261" s="221"/>
      <c r="I261" s="221"/>
      <c r="J261" s="174"/>
      <c r="K261" s="174"/>
      <c r="L261" s="174"/>
    </row>
    <row r="262" spans="2:12">
      <c r="B262" s="174"/>
      <c r="C262" s="174"/>
      <c r="D262" s="174"/>
      <c r="E262" s="174"/>
      <c r="F262" s="174"/>
      <c r="G262" s="221"/>
      <c r="H262" s="221"/>
      <c r="I262" s="221"/>
      <c r="J262" s="174"/>
      <c r="K262" s="174"/>
      <c r="L262" s="174"/>
    </row>
    <row r="263" spans="2:12">
      <c r="B263" s="174"/>
      <c r="C263" s="174"/>
      <c r="D263" s="174"/>
      <c r="E263" s="174"/>
      <c r="F263" s="174"/>
      <c r="G263" s="221"/>
      <c r="H263" s="221"/>
      <c r="I263" s="221"/>
      <c r="J263" s="174"/>
      <c r="K263" s="174"/>
      <c r="L263" s="174"/>
    </row>
    <row r="264" spans="2:12">
      <c r="B264" s="174"/>
      <c r="C264" s="174"/>
      <c r="D264" s="174"/>
      <c r="E264" s="174"/>
      <c r="F264" s="174"/>
      <c r="G264" s="221"/>
      <c r="H264" s="221"/>
      <c r="I264" s="221"/>
      <c r="J264" s="174"/>
      <c r="K264" s="174"/>
      <c r="L264" s="174"/>
    </row>
    <row r="265" spans="2:12">
      <c r="B265" s="174"/>
      <c r="C265" s="174"/>
      <c r="D265" s="174"/>
      <c r="E265" s="174"/>
      <c r="F265" s="174"/>
      <c r="G265" s="221"/>
      <c r="H265" s="221"/>
      <c r="I265" s="221"/>
      <c r="J265" s="174"/>
      <c r="K265" s="174"/>
      <c r="L265" s="174"/>
    </row>
    <row r="266" spans="2:12">
      <c r="B266" s="164"/>
      <c r="C266" s="164"/>
      <c r="D266" s="164"/>
      <c r="E266" s="164"/>
      <c r="F266" s="164"/>
      <c r="G266" s="179"/>
      <c r="H266" s="179"/>
      <c r="I266" s="179"/>
      <c r="J266" s="164"/>
      <c r="K266" s="164"/>
      <c r="L266" s="164"/>
    </row>
    <row r="267" spans="2:12">
      <c r="B267" s="164"/>
      <c r="C267" s="164"/>
      <c r="D267" s="164"/>
      <c r="E267" s="164"/>
      <c r="F267" s="164"/>
      <c r="G267" s="179"/>
      <c r="H267" s="179"/>
      <c r="I267" s="179"/>
      <c r="J267" s="164"/>
      <c r="K267" s="164"/>
      <c r="L267" s="164"/>
    </row>
    <row r="268" spans="2:12">
      <c r="B268" s="164"/>
      <c r="C268" s="164"/>
      <c r="D268" s="164"/>
      <c r="E268" s="164"/>
      <c r="F268" s="164"/>
      <c r="G268" s="179"/>
      <c r="H268" s="179"/>
      <c r="I268" s="179"/>
      <c r="J268" s="164"/>
      <c r="K268" s="164"/>
      <c r="L268" s="164"/>
    </row>
    <row r="269" spans="2:12">
      <c r="B269" s="164"/>
      <c r="C269" s="164"/>
      <c r="D269" s="164"/>
      <c r="E269" s="164"/>
      <c r="F269" s="164"/>
      <c r="G269" s="179"/>
      <c r="H269" s="179"/>
      <c r="I269" s="179"/>
      <c r="J269" s="164"/>
      <c r="K269" s="164"/>
      <c r="L269" s="164"/>
    </row>
    <row r="270" spans="2:12">
      <c r="B270" s="164"/>
      <c r="C270" s="164"/>
      <c r="D270" s="164"/>
      <c r="E270" s="164"/>
      <c r="F270" s="164"/>
      <c r="G270" s="179"/>
      <c r="H270" s="179"/>
      <c r="I270" s="179"/>
      <c r="J270" s="164"/>
      <c r="K270" s="164"/>
      <c r="L270" s="164"/>
    </row>
    <row r="271" spans="2:12">
      <c r="B271" s="164"/>
      <c r="C271" s="164"/>
      <c r="D271" s="164"/>
      <c r="E271" s="164"/>
      <c r="F271" s="164"/>
      <c r="G271" s="179"/>
      <c r="H271" s="179"/>
      <c r="I271" s="179"/>
      <c r="J271" s="164"/>
      <c r="K271" s="164"/>
      <c r="L271" s="164"/>
    </row>
    <row r="272" spans="2:12">
      <c r="B272" s="164"/>
      <c r="C272" s="164"/>
      <c r="D272" s="164"/>
      <c r="E272" s="164"/>
      <c r="F272" s="164"/>
      <c r="G272" s="179"/>
      <c r="H272" s="179"/>
      <c r="I272" s="179"/>
      <c r="J272" s="164"/>
      <c r="K272" s="164"/>
      <c r="L272" s="164"/>
    </row>
    <row r="273" spans="2:12">
      <c r="B273" s="164"/>
      <c r="C273" s="164"/>
      <c r="D273" s="164"/>
      <c r="E273" s="164"/>
      <c r="F273" s="164"/>
      <c r="G273" s="179"/>
      <c r="H273" s="179"/>
      <c r="I273" s="179"/>
      <c r="J273" s="164"/>
      <c r="K273" s="164"/>
      <c r="L273" s="164"/>
    </row>
  </sheetData>
  <mergeCells count="19">
    <mergeCell ref="B38:L38"/>
    <mergeCell ref="B39:L39"/>
    <mergeCell ref="B40:L40"/>
    <mergeCell ref="B41:B42"/>
    <mergeCell ref="C41:E41"/>
    <mergeCell ref="F41:F42"/>
    <mergeCell ref="G41:I41"/>
    <mergeCell ref="J41:J42"/>
    <mergeCell ref="K41:L41"/>
    <mergeCell ref="B1:L1"/>
    <mergeCell ref="B3:L3"/>
    <mergeCell ref="B4:L4"/>
    <mergeCell ref="B5:L5"/>
    <mergeCell ref="B6:B7"/>
    <mergeCell ref="C6:E6"/>
    <mergeCell ref="F6:F7"/>
    <mergeCell ref="G6:I6"/>
    <mergeCell ref="J6:J7"/>
    <mergeCell ref="K6:L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F20:F27 J20:J26 F30 J30 C55:F57 J55:J61 F61:F62 F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2026-03-31T14:15:32Z</dcterms:created>
  <dcterms:modified xsi:type="dcterms:W3CDTF">2026-05-05T17:36:57Z</dcterms:modified>
</cp:coreProperties>
</file>