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P:\Sabrina R. Báez V\CUADROS PAG MHE\ENE-MAR 2026\"/>
    </mc:Choice>
  </mc:AlternateContent>
  <xr:revisionPtr revIDLastSave="0" documentId="13_ncr:1_{4050902F-BD36-4133-B7EE-645F4D6174A7}" xr6:coauthVersionLast="47" xr6:coauthVersionMax="47" xr10:uidLastSave="{00000000-0000-0000-0000-000000000000}"/>
  <bookViews>
    <workbookView xWindow="28680" yWindow="-120" windowWidth="29040" windowHeight="15720" xr2:uid="{5FF087CA-4FC0-424B-AEC2-D6BC422E9CDA}"/>
  </bookViews>
  <sheets>
    <sheet name="PP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</externalReferences>
  <definedNames>
    <definedName name="\0">#N/A</definedName>
    <definedName name="\A">#REF!</definedName>
    <definedName name="\B">#REF!</definedName>
    <definedName name="\C">#REF!</definedName>
    <definedName name="\D">#REF!</definedName>
    <definedName name="\E">#REF!</definedName>
    <definedName name="\F">#REF!</definedName>
    <definedName name="\G">#REF!</definedName>
    <definedName name="\H">#REF!</definedName>
    <definedName name="\I">#REF!</definedName>
    <definedName name="\J">#REF!</definedName>
    <definedName name="\K">#REF!</definedName>
    <definedName name="\L">#REF!</definedName>
    <definedName name="\M">#REF!</definedName>
    <definedName name="\N">#N/A</definedName>
    <definedName name="\Ñ">#REF!</definedName>
    <definedName name="\O">#N/A</definedName>
    <definedName name="\P">#REF!</definedName>
    <definedName name="\q">#N/A</definedName>
    <definedName name="\R">#N/A</definedName>
    <definedName name="\S">#REF!</definedName>
    <definedName name="\T">#REF!</definedName>
    <definedName name="\T1">#REF!</definedName>
    <definedName name="\T2">[1]BOP!#REF!</definedName>
    <definedName name="\U">#REF!</definedName>
    <definedName name="\V">#REF!</definedName>
    <definedName name="\W">#REF!</definedName>
    <definedName name="\X">#REF!</definedName>
    <definedName name="\Y">#REF!</definedName>
    <definedName name="\Z">#REF!</definedName>
    <definedName name="______________________ROS1">#N/A</definedName>
    <definedName name="______________________ROS2">#N/A</definedName>
    <definedName name="______________________ROS3">#N/A</definedName>
    <definedName name="______________________ROS4">#N/A</definedName>
    <definedName name="_____________________ROS1">#N/A</definedName>
    <definedName name="_____________________ROS2">#N/A</definedName>
    <definedName name="_____________________ROS3">#N/A</definedName>
    <definedName name="_____________________ROS4">#N/A</definedName>
    <definedName name="____________________ROS1">#N/A</definedName>
    <definedName name="____________________ROS2">#N/A</definedName>
    <definedName name="____________________ROS3">#N/A</definedName>
    <definedName name="____________________ROS4">#N/A</definedName>
    <definedName name="___________________ROS1">#N/A</definedName>
    <definedName name="___________________ROS2">#N/A</definedName>
    <definedName name="___________________ROS3">#N/A</definedName>
    <definedName name="___________________ROS4">#N/A</definedName>
    <definedName name="__________________ROS1">#N/A</definedName>
    <definedName name="__________________ROS2">#N/A</definedName>
    <definedName name="__________________ROS3">#N/A</definedName>
    <definedName name="__________________ROS4">#N/A</definedName>
    <definedName name="_________________ROS1">#N/A</definedName>
    <definedName name="_________________ROS2">#N/A</definedName>
    <definedName name="_________________ROS3">#N/A</definedName>
    <definedName name="_________________ROS4">#N/A</definedName>
    <definedName name="________________ROS1">#N/A</definedName>
    <definedName name="________________ROS2">#N/A</definedName>
    <definedName name="________________ROS3">#N/A</definedName>
    <definedName name="________________ROS4">#N/A</definedName>
    <definedName name="_______________ROS1">#N/A</definedName>
    <definedName name="_______________ROS2">#N/A</definedName>
    <definedName name="_______________ROS3">#N/A</definedName>
    <definedName name="_______________ROS4">#N/A</definedName>
    <definedName name="______________ROS1">#N/A</definedName>
    <definedName name="______________ROS2">#N/A</definedName>
    <definedName name="______________ROS3">#N/A</definedName>
    <definedName name="______________ROS4">#N/A</definedName>
    <definedName name="_____________ROS1">#N/A</definedName>
    <definedName name="_____________ROS2">#N/A</definedName>
    <definedName name="_____________ROS3">#N/A</definedName>
    <definedName name="_____________ROS4">#N/A</definedName>
    <definedName name="____________ROS1">#N/A</definedName>
    <definedName name="____________ROS2">#N/A</definedName>
    <definedName name="____________ROS3">#N/A</definedName>
    <definedName name="____________ROS4">#N/A</definedName>
    <definedName name="___________ROS1">#N/A</definedName>
    <definedName name="___________ROS2">#N/A</definedName>
    <definedName name="___________ROS3">#N/A</definedName>
    <definedName name="___________ROS4">#N/A</definedName>
    <definedName name="__________ROS1">#N/A</definedName>
    <definedName name="__________ROS2">#N/A</definedName>
    <definedName name="__________ROS3">#N/A</definedName>
    <definedName name="__________ROS4">#N/A</definedName>
    <definedName name="_________ROS1">#N/A</definedName>
    <definedName name="_________ROS2">#N/A</definedName>
    <definedName name="_________ROS3">#N/A</definedName>
    <definedName name="_________ROS4">#N/A</definedName>
    <definedName name="________ROS1">#N/A</definedName>
    <definedName name="________ROS2">#N/A</definedName>
    <definedName name="________ROS3">#N/A</definedName>
    <definedName name="________ROS4">#N/A</definedName>
    <definedName name="_______FAL4">#N/A</definedName>
    <definedName name="_______FAL6">#N/A</definedName>
    <definedName name="_______FAL7">#N/A</definedName>
    <definedName name="_______ROS1">#N/A</definedName>
    <definedName name="_______ROS2">#N/A</definedName>
    <definedName name="_______ROS3">#N/A</definedName>
    <definedName name="_______ROS4">#N/A</definedName>
    <definedName name="______AUS1">#N/A</definedName>
    <definedName name="______DEG1">#N/A</definedName>
    <definedName name="______DKR1">#N/A</definedName>
    <definedName name="______ECU1">#N/A</definedName>
    <definedName name="______ESC1">#N/A</definedName>
    <definedName name="______FAL2">#N/A</definedName>
    <definedName name="______FAL3">#N/A</definedName>
    <definedName name="______FAL4">#N/A</definedName>
    <definedName name="______FAL5">#N/A</definedName>
    <definedName name="______FAL6">#N/A</definedName>
    <definedName name="______FAL7">#N/A</definedName>
    <definedName name="______FMK1">#N/A</definedName>
    <definedName name="______IKR1">#N/A</definedName>
    <definedName name="______IRP1">#N/A</definedName>
    <definedName name="______LIT1">#N/A</definedName>
    <definedName name="______MEX1">#N/A</definedName>
    <definedName name="______PTA1">#N/A</definedName>
    <definedName name="______ROS1">#N/A</definedName>
    <definedName name="______ROS2">#N/A</definedName>
    <definedName name="______ROS3">#N/A</definedName>
    <definedName name="______ROS4">#N/A</definedName>
    <definedName name="______SAR1">#N/A</definedName>
    <definedName name="_____AUS1">#N/A</definedName>
    <definedName name="_____DEG1">#N/A</definedName>
    <definedName name="_____DKR1">#N/A</definedName>
    <definedName name="_____ECU1">#N/A</definedName>
    <definedName name="_____ESC1">#N/A</definedName>
    <definedName name="_____FAL2">#N/A</definedName>
    <definedName name="_____FAL3">#N/A</definedName>
    <definedName name="_____FAL4">#N/A</definedName>
    <definedName name="_____FAL5">#N/A</definedName>
    <definedName name="_____FAL6">#N/A</definedName>
    <definedName name="_____FAL7">#N/A</definedName>
    <definedName name="_____FMK1">#N/A</definedName>
    <definedName name="_____IKR1">#N/A</definedName>
    <definedName name="_____IRP1">#N/A</definedName>
    <definedName name="_____LIT1">#N/A</definedName>
    <definedName name="_____MEX1">#N/A</definedName>
    <definedName name="_____PTA1">#N/A</definedName>
    <definedName name="_____ROS1">#N/A</definedName>
    <definedName name="_____ROS2">#N/A</definedName>
    <definedName name="_____ROS3">#N/A</definedName>
    <definedName name="_____ROS4">#N/A</definedName>
    <definedName name="_____SAR1">#N/A</definedName>
    <definedName name="____AUS1">#N/A</definedName>
    <definedName name="____DEG1">#N/A</definedName>
    <definedName name="____DKR1">#N/A</definedName>
    <definedName name="____ECU1">#N/A</definedName>
    <definedName name="____ESC1">#N/A</definedName>
    <definedName name="____FAL2">#N/A</definedName>
    <definedName name="____FAL3">#N/A</definedName>
    <definedName name="____FAL4">#N/A</definedName>
    <definedName name="____FAL5">#N/A</definedName>
    <definedName name="____FAL6">#N/A</definedName>
    <definedName name="____FAL7">#N/A</definedName>
    <definedName name="____FMK1">#N/A</definedName>
    <definedName name="____IKR1">#N/A</definedName>
    <definedName name="____IRP1">#N/A</definedName>
    <definedName name="____LIT1">#N/A</definedName>
    <definedName name="____MEX1">#N/A</definedName>
    <definedName name="____PTA1">#N/A</definedName>
    <definedName name="____ROS1">#N/A</definedName>
    <definedName name="____ROS2">#N/A</definedName>
    <definedName name="____ROS3">#N/A</definedName>
    <definedName name="____ROS4">#N/A</definedName>
    <definedName name="____SAR1">#N/A</definedName>
    <definedName name="___AUS1">#N/A</definedName>
    <definedName name="___DEG1">#N/A</definedName>
    <definedName name="___DKR1">#N/A</definedName>
    <definedName name="___ECU1">#N/A</definedName>
    <definedName name="___ESC1">#N/A</definedName>
    <definedName name="___FAL2">#N/A</definedName>
    <definedName name="___FAL3">#N/A</definedName>
    <definedName name="___FAL4">#N/A</definedName>
    <definedName name="___FAL5">#N/A</definedName>
    <definedName name="___FAL6">#N/A</definedName>
    <definedName name="___FAL7">#N/A</definedName>
    <definedName name="___FMK1">#N/A</definedName>
    <definedName name="___IKR1">#N/A</definedName>
    <definedName name="___IRP1">#N/A</definedName>
    <definedName name="___LIT1">#N/A</definedName>
    <definedName name="___MEX1">#N/A</definedName>
    <definedName name="___PTA1">#N/A</definedName>
    <definedName name="___ROS1">#N/A</definedName>
    <definedName name="___ROS2">#N/A</definedName>
    <definedName name="___ROS3">#N/A</definedName>
    <definedName name="___ROS4">#N/A</definedName>
    <definedName name="___SAR1">#N/A</definedName>
    <definedName name="__10FA_L">#REF!</definedName>
    <definedName name="__11GAZ_LIABS">#REF!</definedName>
    <definedName name="__123Graph_A" hidden="1">'[2]Crédito SPNF (fiscal)'!#REF!</definedName>
    <definedName name="__123Graph_AChart1" hidden="1">'[3]Cable 2'!#REF!</definedName>
    <definedName name="__123Graph_AChart2" hidden="1">'[3]Cable 2'!#REF!</definedName>
    <definedName name="__123Graph_AChart3" hidden="1">'[3]Cable 2'!#REF!</definedName>
    <definedName name="__123Graph_AChart4" hidden="1">'[3]Cable 2'!#REF!</definedName>
    <definedName name="__123Graph_AChart5" hidden="1">'[3]Cable 2'!#REF!</definedName>
    <definedName name="__123Graph_AChart6" hidden="1">'[3]Cable 2'!#REF!</definedName>
    <definedName name="__123Graph_AChart7" hidden="1">'[3]Cable 2'!#REF!</definedName>
    <definedName name="__123Graph_ACurrent" hidden="1">'[3]Cable 2'!#REF!</definedName>
    <definedName name="__123Graph_AREER" hidden="1">[4]ER!#REF!</definedName>
    <definedName name="__123Graph_B" hidden="1">[5]FLUJO!$B$7929:$C$7929</definedName>
    <definedName name="__123Graph_BChart1" hidden="1">#REF!</definedName>
    <definedName name="__123Graph_BChart2" hidden="1">#REF!</definedName>
    <definedName name="__123Graph_BChart3" hidden="1">#REF!</definedName>
    <definedName name="__123Graph_BChart4" hidden="1">#REF!</definedName>
    <definedName name="__123Graph_BChart5" hidden="1">#REF!</definedName>
    <definedName name="__123Graph_BChart6" hidden="1">#REF!</definedName>
    <definedName name="__123Graph_BChart7" hidden="1">#REF!</definedName>
    <definedName name="__123Graph_BCurrent" hidden="1">#REF!</definedName>
    <definedName name="__123Graph_BREER" hidden="1">[4]ER!#REF!</definedName>
    <definedName name="__123Graph_C" hidden="1">[5]FLUJO!$B$7936:$C$7936</definedName>
    <definedName name="__123Graph_CREER" hidden="1">[4]ER!#REF!</definedName>
    <definedName name="__123Graph_D" hidden="1">[5]FLUJO!$B$7942:$C$7942</definedName>
    <definedName name="__123Graph_E" hidden="1">[6]PFMON!#REF!</definedName>
    <definedName name="__123Graph_F" hidden="1">#N/A</definedName>
    <definedName name="__123Graph_X" hidden="1">[5]FLUJO!$B$7906:$C$7906</definedName>
    <definedName name="__12INT_RESERVES">#REF!</definedName>
    <definedName name="__1r">#REF!</definedName>
    <definedName name="__2Macros_Import_.qbop">[7]!'[Macros Import].qbop'</definedName>
    <definedName name="__3__123Graph_ACPI_ER_LOG" hidden="1">[4]ER!#REF!</definedName>
    <definedName name="__4__123Graph_BCPI_ER_LOG" hidden="1">[4]ER!#REF!</definedName>
    <definedName name="__5__123Graph_BIBA_IBRD" hidden="1">[4]WB!#REF!</definedName>
    <definedName name="__6B.2_B.3">#REF!</definedName>
    <definedName name="__7B.4___5">#REF!</definedName>
    <definedName name="__8CONSOL_B2">#REF!</definedName>
    <definedName name="__9CONSOL_DEPOSITS">'[8]A 11'!#REF!</definedName>
    <definedName name="__AUS1">#N/A</definedName>
    <definedName name="__BOP2">[9]BoP!#REF!</definedName>
    <definedName name="__DEG1">#N/A</definedName>
    <definedName name="__DKR1">#N/A</definedName>
    <definedName name="__ECU1">#N/A</definedName>
    <definedName name="__END94">#REF!</definedName>
    <definedName name="__ESC1">#N/A</definedName>
    <definedName name="__FAL2">#N/A</definedName>
    <definedName name="__FAL3">#N/A</definedName>
    <definedName name="__FAL4">#N/A</definedName>
    <definedName name="__FAL5">#N/A</definedName>
    <definedName name="__FAL6">#N/A</definedName>
    <definedName name="__FAL7">#N/A</definedName>
    <definedName name="__FMK1">#N/A</definedName>
    <definedName name="__IKR1">#N/A</definedName>
    <definedName name="__IRP1">#N/A</definedName>
    <definedName name="__LIT1">#N/A</definedName>
    <definedName name="__MEX1">#N/A</definedName>
    <definedName name="__PTA1">#N/A</definedName>
    <definedName name="__RES2">[9]RES!#REF!</definedName>
    <definedName name="__ROS1">#N/A</definedName>
    <definedName name="__ROS2">#N/A</definedName>
    <definedName name="__ROS3">#N/A</definedName>
    <definedName name="__ROS4">#N/A</definedName>
    <definedName name="__SAR1">#N/A</definedName>
    <definedName name="__SUM2">#REF!</definedName>
    <definedName name="__TAB1">#REF!</definedName>
    <definedName name="__Tab19">#REF!</definedName>
    <definedName name="__Tab20">#REF!</definedName>
    <definedName name="__Tab21">#REF!</definedName>
    <definedName name="__Tab22">#REF!</definedName>
    <definedName name="__Tab23">#REF!</definedName>
    <definedName name="__Tab24">#REF!</definedName>
    <definedName name="__Tab26">#REF!</definedName>
    <definedName name="__Tab27">#REF!</definedName>
    <definedName name="__Tab28">#REF!</definedName>
    <definedName name="__Tab29">#REF!</definedName>
    <definedName name="__Tab30">#REF!</definedName>
    <definedName name="__Tab31">#REF!</definedName>
    <definedName name="__Tab32">#REF!</definedName>
    <definedName name="__Tab33">#REF!</definedName>
    <definedName name="__Tab34">#REF!</definedName>
    <definedName name="__Tab35">#REF!</definedName>
    <definedName name="__WB2">#REF!</definedName>
    <definedName name="__YR0110">'[1]Imp:DSA output'!$O$9:$R$464</definedName>
    <definedName name="__YR89">'[1]Imp:DSA output'!$C$9:$C$464</definedName>
    <definedName name="__YR90">'[1]Imp:DSA output'!$D$9:$D$464</definedName>
    <definedName name="__YR91">'[1]Imp:DSA output'!$E$9:$E$464</definedName>
    <definedName name="__YR92">'[1]Imp:DSA output'!$F$9:$F$464</definedName>
    <definedName name="__YR93">'[1]Imp:DSA output'!$G$9:$G$464</definedName>
    <definedName name="__YR94">'[1]Imp:DSA output'!$H$9:$H$464</definedName>
    <definedName name="__YR95">'[1]Imp:DSA output'!$I$9:$I$464</definedName>
    <definedName name="_1">#N/A</definedName>
    <definedName name="_10__123Graph_AWB_ADJ_PRJ" hidden="1">[10]WB!$Q$255:$AK$255</definedName>
    <definedName name="_10FA_L">#REF!</definedName>
    <definedName name="_11__123Graph_BCPI_ER_LOG" hidden="1">[10]ER!#REF!</definedName>
    <definedName name="_11GAZ_LIABS">#REF!</definedName>
    <definedName name="_12__123Graph_BIBA_IBRD" hidden="1">[10]WB!#REF!</definedName>
    <definedName name="_12INT_RESERVES">#REF!</definedName>
    <definedName name="_15Macros_Import_.qbop">[7]!'[Macros Import].qbop'</definedName>
    <definedName name="_16__123Graph_BWB_ADJ_PRJ" hidden="1">[10]WB!$Q$257:$AK$257</definedName>
    <definedName name="_1987">#N/A</definedName>
    <definedName name="_1IMPRESION">#REF!</definedName>
    <definedName name="_1Macros_Import_.qbop">#N/A</definedName>
    <definedName name="_1r">#REF!</definedName>
    <definedName name="_2">#N/A</definedName>
    <definedName name="_2__123Graph_ACPI_ER_LOG" hidden="1">[10]ER!#REF!</definedName>
    <definedName name="_20__123Graph_XREALEX_WAGE" hidden="1">[11]PRIVATE!#REF!</definedName>
    <definedName name="_24Macros_Import_.qbop">[12]!'[Macros Import].qbop'</definedName>
    <definedName name="_25__123Graph_ACPI_ER_LOG" hidden="1">[13]ER!#REF!</definedName>
    <definedName name="_26__123Graph_BCPI_ER_LOG" hidden="1">[13]ER!#REF!</definedName>
    <definedName name="_27__123Graph_ACPI_ER_LOG" hidden="1">[4]ER!#REF!</definedName>
    <definedName name="_27__123Graph_BIBA_IBRD" hidden="1">[13]WB!#REF!</definedName>
    <definedName name="_27_0CUADRO_N__4.">[14]monthly!#REF!</definedName>
    <definedName name="_28B.2_B.3">#REF!</definedName>
    <definedName name="_29B.4___5">#REF!</definedName>
    <definedName name="_2IMPRESION">#REF!</definedName>
    <definedName name="_2Macros_Import_.qbop">[15]!'[Macros Import].qbop'</definedName>
    <definedName name="_3">#N/A</definedName>
    <definedName name="_3.__No_club_de_París__Después_del_30_Jun_84">#N/A</definedName>
    <definedName name="_3__123Graph_ACPI_ER_LOG" hidden="1">[4]ER!#REF!</definedName>
    <definedName name="_30CONSOL_B2">#REF!</definedName>
    <definedName name="_31_0GRÁFICO_N_10.2">[14]monthly!#REF!</definedName>
    <definedName name="_31CONSOL_DEPOSITS">'[16]A 11'!#REF!</definedName>
    <definedName name="_32FA_L">#REF!</definedName>
    <definedName name="_33GAZ_LIABS">#REF!</definedName>
    <definedName name="_34INT_RESERVES">#REF!</definedName>
    <definedName name="_39__123Graph_BCPI_ER_LOG" hidden="1">[4]ER!#REF!</definedName>
    <definedName name="_4">#N/A</definedName>
    <definedName name="_4__123Graph_BCPI_ER_LOG" hidden="1">[4]ER!#REF!</definedName>
    <definedName name="_5">#N/A</definedName>
    <definedName name="_5__123Graph_BIBA_IBRD" hidden="1">[4]WB!#REF!</definedName>
    <definedName name="_51__123Graph_BIBA_IBRD" hidden="1">[4]WB!#REF!</definedName>
    <definedName name="_52B.2_B.3">#REF!</definedName>
    <definedName name="_53B.4___5">#REF!</definedName>
    <definedName name="_54CONSOL_B2">#REF!</definedName>
    <definedName name="_6">#N/A</definedName>
    <definedName name="_6__123Graph_AIBA_IBRD" hidden="1">[10]WB!$Q$62:$AK$62</definedName>
    <definedName name="_68CONSOL_DEPOSITS">'[8]A 11'!#REF!</definedName>
    <definedName name="_69FA_L">#REF!</definedName>
    <definedName name="_6B.2_B.3">#REF!</definedName>
    <definedName name="_7">#N/A</definedName>
    <definedName name="_70GAZ_LIABS">#REF!</definedName>
    <definedName name="_71INT_RESERVES">#REF!</definedName>
    <definedName name="_7B.4___5">#REF!</definedName>
    <definedName name="_8">#N/A</definedName>
    <definedName name="_8CONSOL_B2">#REF!</definedName>
    <definedName name="_9CONSOL_DEPOSITS">'[17]A 11'!#REF!</definedName>
    <definedName name="_AUS1">#N/A</definedName>
    <definedName name="_BOP2">[18]BoP!#REF!</definedName>
    <definedName name="_D">#REF!</definedName>
    <definedName name="_DEG1">#N/A</definedName>
    <definedName name="_DKR1">#N/A</definedName>
    <definedName name="_ECU1">#N/A</definedName>
    <definedName name="_END94">#REF!</definedName>
    <definedName name="_ESC1">#N/A</definedName>
    <definedName name="_FAL1">#N/A</definedName>
    <definedName name="_FAL2">#N/A</definedName>
    <definedName name="_FAL3">#N/A</definedName>
    <definedName name="_FAL4">#N/A</definedName>
    <definedName name="_FAL5">#N/A</definedName>
    <definedName name="_FAL6">#N/A</definedName>
    <definedName name="_FAL7">#N/A</definedName>
    <definedName name="_Fill" hidden="1">'[19]shared data'!$A$4:$A$642</definedName>
    <definedName name="_FMK1">#N/A</definedName>
    <definedName name="_ftnref1">#REF!</definedName>
    <definedName name="_IKR1">#N/A</definedName>
    <definedName name="_IRP1">#N/A</definedName>
    <definedName name="_Key1" hidden="1">#N/A</definedName>
    <definedName name="_LIT1">#N/A</definedName>
    <definedName name="_MEX1">#N/A</definedName>
    <definedName name="_Order1" hidden="1">255</definedName>
    <definedName name="_Order2" hidden="1">0</definedName>
    <definedName name="_P">#REF!</definedName>
    <definedName name="_Parse_Out" hidden="1">#REF!</definedName>
    <definedName name="_PTA1">#N/A</definedName>
    <definedName name="_Regression_Out" hidden="1">#REF!</definedName>
    <definedName name="_Regression_X" hidden="1">#REF!</definedName>
    <definedName name="_Regression_Y" hidden="1">#REF!</definedName>
    <definedName name="_RES2">[18]RES!#REF!</definedName>
    <definedName name="_ROS1">#N/A</definedName>
    <definedName name="_ROS2">#N/A</definedName>
    <definedName name="_ROS3">#N/A</definedName>
    <definedName name="_ROS4">#N/A</definedName>
    <definedName name="_SAR1">#N/A</definedName>
    <definedName name="_Sort" hidden="1">#N/A</definedName>
    <definedName name="_SUM2">#REF!</definedName>
    <definedName name="_t7">[20]R7!$A$1:$G$31</definedName>
    <definedName name="_TAB1">#REF!</definedName>
    <definedName name="_Tab19">#REF!</definedName>
    <definedName name="_Tab20">#REF!</definedName>
    <definedName name="_Tab21">#REF!</definedName>
    <definedName name="_Tab22">#REF!</definedName>
    <definedName name="_Tab23">#REF!</definedName>
    <definedName name="_Tab24">#REF!</definedName>
    <definedName name="_Tab26">#REF!</definedName>
    <definedName name="_Tab27">#REF!</definedName>
    <definedName name="_Tab28">#REF!</definedName>
    <definedName name="_Tab29">#REF!</definedName>
    <definedName name="_Tab30">#REF!</definedName>
    <definedName name="_Tab31">#REF!</definedName>
    <definedName name="_Tab32">#REF!</definedName>
    <definedName name="_Tab33">#REF!</definedName>
    <definedName name="_Tab34">#REF!</definedName>
    <definedName name="_Tab35">#REF!</definedName>
    <definedName name="_tAB4">'[19]shared data'!$A$1:$G$71</definedName>
    <definedName name="_WB2">#REF!</definedName>
    <definedName name="_YR0110">'[1]Imp:DSA output'!$O$9:$R$464</definedName>
    <definedName name="_YR89">'[1]Imp:DSA output'!$C$9:$C$464</definedName>
    <definedName name="_YR90">'[1]Imp:DSA output'!$D$9:$D$464</definedName>
    <definedName name="_YR91">'[1]Imp:DSA output'!$E$9:$E$464</definedName>
    <definedName name="_YR92">'[1]Imp:DSA output'!$F$9:$F$464</definedName>
    <definedName name="_YR93">'[1]Imp:DSA output'!$G$9:$G$464</definedName>
    <definedName name="_YR94">'[1]Imp:DSA output'!$H$9:$H$464</definedName>
    <definedName name="_YR95">'[1]Imp:DSA output'!$I$9:$I$464</definedName>
    <definedName name="_Z">[1]Imp!#REF!</definedName>
    <definedName name="A">[21]!'[Macros Import].qbop'</definedName>
    <definedName name="A_impresión_IM">'[22]ponder a y p '!$A$1:$N$50</definedName>
    <definedName name="AAA">#REF!</definedName>
    <definedName name="AccessDatabase" hidden="1">"\\De2kp-42538\BOLETIN\Claga\CLAGA2000.mdb"</definedName>
    <definedName name="ACTIVATE">#REF!</definedName>
    <definedName name="ACUMULADO">#N/A</definedName>
    <definedName name="ALL">'[1]Imp:DSA output'!$C$9:$R$464</definedName>
    <definedName name="AMORTI">#N/A</definedName>
    <definedName name="ANEXO2">[23]BCP!#REF!</definedName>
    <definedName name="ANEXO3">#N/A</definedName>
    <definedName name="ANEXO4">#N/A</definedName>
    <definedName name="ANEXO5">#N/A</definedName>
    <definedName name="ANEXO6">#N/A</definedName>
    <definedName name="_xlnm.Print_Area" localSheetId="0">PP!$B$6:$J$143</definedName>
    <definedName name="_xlnm.Print_Area">'[24]Table 1'!#REF!</definedName>
    <definedName name="AREACONSTRUCCIO">#REF!</definedName>
    <definedName name="ASAU">#N/A</definedName>
    <definedName name="ASAU1">#N/A</definedName>
    <definedName name="asd">'[25]SPNF Acuerdo Incl. Int.'!asd</definedName>
    <definedName name="ASO">#REF!</definedName>
    <definedName name="atrade">[7]!atrade</definedName>
    <definedName name="AUS">#N/A</definedName>
    <definedName name="AVISO">#N/A</definedName>
    <definedName name="B">#N/A</definedName>
    <definedName name="BAL">#REF!</definedName>
    <definedName name="BANCOS">#N/A</definedName>
    <definedName name="_xlnm.Database">#REF!</definedName>
    <definedName name="Batumi_debt">#REF!</definedName>
    <definedName name="bb">#N/A</definedName>
    <definedName name="BBB">#REF!</definedName>
    <definedName name="bc" hidden="1">'[2]Crédito SPNF (fiscal)'!#REF!</definedName>
    <definedName name="BCA">#N/A</definedName>
    <definedName name="BCA_GDP">#N/A</definedName>
    <definedName name="BCA_NGDP">#REF!</definedName>
    <definedName name="BCH">#REF!</definedName>
    <definedName name="BCH_10G">#REF!</definedName>
    <definedName name="BCH_10R">#REF!</definedName>
    <definedName name="Bcos_Com_20G">#REF!</definedName>
    <definedName name="Bcos_Com20R">#REF!</definedName>
    <definedName name="BCRD15" hidden="1">'[2]Crédito SPNF (fiscal)'!#REF!</definedName>
    <definedName name="BE">#N/A</definedName>
    <definedName name="BEA">#REF!</definedName>
    <definedName name="BEAI">#N/A</definedName>
    <definedName name="BEAIB">#N/A</definedName>
    <definedName name="BEAIG">#N/A</definedName>
    <definedName name="BEAP">#N/A</definedName>
    <definedName name="BEAPB">#N/A</definedName>
    <definedName name="BEAPG">#N/A</definedName>
    <definedName name="BED">#REF!</definedName>
    <definedName name="BED_6">#REF!</definedName>
    <definedName name="BEO">#REF!</definedName>
    <definedName name="BER">#REF!</definedName>
    <definedName name="BERI">#N/A</definedName>
    <definedName name="BERIB">#N/A</definedName>
    <definedName name="BERIG">#N/A</definedName>
    <definedName name="BERP">#N/A</definedName>
    <definedName name="BERPB">#N/A</definedName>
    <definedName name="BERPG">#N/A</definedName>
    <definedName name="BF">#N/A</definedName>
    <definedName name="BFD">#REF!</definedName>
    <definedName name="BFDA">#REF!</definedName>
    <definedName name="BFDI">#REF!</definedName>
    <definedName name="BFDIL">#REF!</definedName>
    <definedName name="BFL">#N/A</definedName>
    <definedName name="BFL_D">#N/A</definedName>
    <definedName name="BFL_DF">#N/A</definedName>
    <definedName name="BFLB">#N/A</definedName>
    <definedName name="BFLB_D">#N/A</definedName>
    <definedName name="BFLB_DF">#N/A</definedName>
    <definedName name="BFLD_DF">[26]!BFLD_DF</definedName>
    <definedName name="BFLD_DF1">#N/A</definedName>
    <definedName name="BFLG">#N/A</definedName>
    <definedName name="BFLG_D">#N/A</definedName>
    <definedName name="BFLG_DF">#N/A</definedName>
    <definedName name="BFO">#REF!</definedName>
    <definedName name="BFOA">#REF!</definedName>
    <definedName name="BFOAG">#REF!</definedName>
    <definedName name="BFOL">#REF!</definedName>
    <definedName name="BFOL_B">#REF!</definedName>
    <definedName name="BFOL_G">#REF!</definedName>
    <definedName name="BFOL_L">#REF!</definedName>
    <definedName name="BFOL_O">#REF!</definedName>
    <definedName name="BFOL_S">#REF!</definedName>
    <definedName name="BFOLB">#REF!</definedName>
    <definedName name="BFOLG_L">#REF!</definedName>
    <definedName name="BFP">#REF!</definedName>
    <definedName name="BFPA">#REF!</definedName>
    <definedName name="BFPAG">#REF!</definedName>
    <definedName name="BFPL">#REF!</definedName>
    <definedName name="BFPLBN">#REF!</definedName>
    <definedName name="BFPLD">#REF!</definedName>
    <definedName name="BFPLD_G">#REF!</definedName>
    <definedName name="BFPLE">#REF!</definedName>
    <definedName name="BFPLE_G">#REF!</definedName>
    <definedName name="BFPLMM">#REF!</definedName>
    <definedName name="BFRA">#N/A</definedName>
    <definedName name="BFUND">#REF!</definedName>
    <definedName name="BGS">#REF!</definedName>
    <definedName name="BI">#N/A</definedName>
    <definedName name="BIP">#REF!</definedName>
    <definedName name="BK">#N/A</definedName>
    <definedName name="BKF">#N/A</definedName>
    <definedName name="BKFA">#REF!</definedName>
    <definedName name="BKO">#REF!</definedName>
    <definedName name="BM">#REF!</definedName>
    <definedName name="BMG">[27]Q6!$E$28:$AH$28</definedName>
    <definedName name="BMII">#N/A</definedName>
    <definedName name="BMII_7">#REF!</definedName>
    <definedName name="BMIIB">#N/A</definedName>
    <definedName name="BMIIG">#N/A</definedName>
    <definedName name="BMS">#REF!</definedName>
    <definedName name="BOLETIN">[23]BCP!#REF!</definedName>
    <definedName name="BOP">#N/A</definedName>
    <definedName name="BOPUSD">#REF!</definedName>
    <definedName name="BRASS">#REF!</definedName>
    <definedName name="BRASS_1">#REF!</definedName>
    <definedName name="BRASS_6">#REF!</definedName>
    <definedName name="BS">#N/A</definedName>
    <definedName name="BS1A">#N/A</definedName>
    <definedName name="BTR">#REF!</definedName>
    <definedName name="BTRG">#REF!</definedName>
    <definedName name="Button_13">"CLAGA2000_Consolidado_2001_List"</definedName>
    <definedName name="BX">#REF!</definedName>
    <definedName name="BXG">[27]Q6!$E$26:$AH$26</definedName>
    <definedName name="BXS">#REF!</definedName>
    <definedName name="C.2">#REF!</definedName>
    <definedName name="C_">#N/A</definedName>
    <definedName name="CAD">#N/A</definedName>
    <definedName name="calcNGS_NGDP">#N/A</definedName>
    <definedName name="CAMARON">#REF!</definedName>
    <definedName name="CCC">#REF!</definedName>
    <definedName name="CD">#N/A</definedName>
    <definedName name="CD1A">#N/A</definedName>
    <definedName name="CEMENTO">#REF!</definedName>
    <definedName name="CHF">#N/A</definedName>
    <definedName name="CHK5.1">#REF!</definedName>
    <definedName name="cirr">#REF!</definedName>
    <definedName name="CLUB91">#N/A</definedName>
    <definedName name="CMD">[23]BCP!#REF!</definedName>
    <definedName name="CN">#N/A</definedName>
    <definedName name="CN1A">#N/A</definedName>
    <definedName name="COM">#REF!</definedName>
    <definedName name="CONSOL">#REF!</definedName>
    <definedName name="CONSOLC2">#REF!</definedName>
    <definedName name="copystart">#REF!</definedName>
    <definedName name="Copytodebt">'[1]in-out'!#REF!</definedName>
    <definedName name="COUNT">#REF!</definedName>
    <definedName name="COUNTER">#REF!</definedName>
    <definedName name="CPF">#REF!</definedName>
    <definedName name="CPI_Core">#REF!</definedName>
    <definedName name="CPI_NAT_monthly">#REF!</definedName>
    <definedName name="CREDITOBCH">#REF!</definedName>
    <definedName name="CREDITORSB">#REF!</definedName>
    <definedName name="CRUZ">#N/A</definedName>
    <definedName name="CRUZ1">#N/A</definedName>
    <definedName name="CS">#N/A</definedName>
    <definedName name="CS1A">#N/A</definedName>
    <definedName name="CUENTASMON">[23]BCP!#REF!</definedName>
    <definedName name="CYEAR2021">[28]Coal!$B$583:$J$583</definedName>
    <definedName name="CYEAR2022">[28]Coal!$K$583:$V$583</definedName>
    <definedName name="CYEAR2023">[28]Coal!$W$583:$AH$583</definedName>
    <definedName name="CYEAR2024">[28]Coal!$AI$583:$AT$583</definedName>
    <definedName name="CYEAR2025">[28]Coal!$AU$583:$AX$583</definedName>
    <definedName name="d">#REF!</definedName>
    <definedName name="D_B">#REF!</definedName>
    <definedName name="D_G">#REF!</definedName>
    <definedName name="D_Ind">#REF!</definedName>
    <definedName name="D_L">#REF!</definedName>
    <definedName name="D_O">#REF!</definedName>
    <definedName name="D_S">#REF!</definedName>
    <definedName name="D_SRM">#REF!</definedName>
    <definedName name="D_SY">#REF!</definedName>
    <definedName name="da">#REF!</definedName>
    <definedName name="DABproj">#N/A</definedName>
    <definedName name="DAGproj">#N/A</definedName>
    <definedName name="DAproj">#N/A</definedName>
    <definedName name="DASD">#N/A</definedName>
    <definedName name="DASDB">#N/A</definedName>
    <definedName name="DASDG">#N/A</definedName>
    <definedName name="date">#REF!</definedName>
    <definedName name="dates">'[19]shared data'!$S$8:$S$155</definedName>
    <definedName name="DATES_A">'[19]shared data'!$D$2:$AC$2</definedName>
    <definedName name="Dates1">#REF!</definedName>
    <definedName name="DB">#REF!</definedName>
    <definedName name="DBproj">#N/A</definedName>
    <definedName name="DDD">#N/A</definedName>
    <definedName name="DEBRIEF">#REF!</definedName>
    <definedName name="DEBT">#REF!</definedName>
    <definedName name="DEFL">#REF!</definedName>
    <definedName name="DEG">#N/A</definedName>
    <definedName name="DEMEURO">#N/A</definedName>
    <definedName name="DES">#REF!</definedName>
    <definedName name="DG">#REF!</definedName>
    <definedName name="DG_S">#REF!</definedName>
    <definedName name="DGproj">#N/A</definedName>
    <definedName name="Discount_IDA">[29]NPV!$B$28</definedName>
    <definedName name="Discount_NC">[29]NPV!#REF!</definedName>
    <definedName name="DiscountRate">#REF!</definedName>
    <definedName name="DIVISOR">#N/A</definedName>
    <definedName name="DIVISOR1">#N/A</definedName>
    <definedName name="DKK">#N/A</definedName>
    <definedName name="DKR">#N/A</definedName>
    <definedName name="DM">#N/A</definedName>
    <definedName name="DM1A">#N/A</definedName>
    <definedName name="DO">#REF!</definedName>
    <definedName name="Dproj">#N/A</definedName>
    <definedName name="DR">#N/A</definedName>
    <definedName name="DR1A">#N/A</definedName>
    <definedName name="DS">#REF!</definedName>
    <definedName name="DSA_Assumptions">#REF!</definedName>
    <definedName name="DSD">#N/A</definedName>
    <definedName name="DSD_S">#N/A</definedName>
    <definedName name="DSDB">#N/A</definedName>
    <definedName name="DSDG">#N/A</definedName>
    <definedName name="DSI">#REF!</definedName>
    <definedName name="DSIBproj">#N/A</definedName>
    <definedName name="DSIGproj">#N/A</definedName>
    <definedName name="DSIproj">#N/A</definedName>
    <definedName name="DSISD">#N/A</definedName>
    <definedName name="DSISDB">#N/A</definedName>
    <definedName name="DSISDG">#N/A</definedName>
    <definedName name="DSP">#REF!</definedName>
    <definedName name="DSPBproj">#N/A</definedName>
    <definedName name="DSPG">#REF!</definedName>
    <definedName name="DSPGproj">#N/A</definedName>
    <definedName name="DSPproj">#N/A</definedName>
    <definedName name="DSPSD">#N/A</definedName>
    <definedName name="DSPSDB">#N/A</definedName>
    <definedName name="DSPSDG">#N/A</definedName>
    <definedName name="DY">#N/A</definedName>
    <definedName name="DY1A">#N/A</definedName>
    <definedName name="EBRD">#REF!</definedName>
    <definedName name="ECU">#N/A</definedName>
    <definedName name="EDNA">#N/A</definedName>
    <definedName name="EMISION">[23]BCP!#REF!</definedName>
    <definedName name="empty">#REF!</definedName>
    <definedName name="ENDA">#N/A</definedName>
    <definedName name="ESAF_QUAR_GDP">#REF!</definedName>
    <definedName name="esafr">#REF!</definedName>
    <definedName name="ESC">#N/A</definedName>
    <definedName name="EURO">#N/A</definedName>
    <definedName name="EURO1">#N/A</definedName>
    <definedName name="ExitWRS">[30]Main!$AB$25</definedName>
    <definedName name="FAL">#N/A</definedName>
    <definedName name="FB">#N/A</definedName>
    <definedName name="FB1A">#N/A</definedName>
    <definedName name="FF">#N/A</definedName>
    <definedName name="FF1A">#N/A</definedName>
    <definedName name="FFNN">#REF!</definedName>
    <definedName name="Fisc">#REF!</definedName>
    <definedName name="FMI">[23]BCP!#REF!</definedName>
    <definedName name="FMK">#N/A</definedName>
    <definedName name="FORMATO">#N/A</definedName>
    <definedName name="FRAMENO">#REF!</definedName>
    <definedName name="framework_macro">#REF!</definedName>
    <definedName name="framework_macro_new">#REF!</definedName>
    <definedName name="framework_monetary">#REF!</definedName>
    <definedName name="FRAMEYES">#REF!</definedName>
    <definedName name="FRFEURO">#N/A</definedName>
    <definedName name="FS">#N/A</definedName>
    <definedName name="FS1A">#N/A</definedName>
    <definedName name="FT">#N/A</definedName>
    <definedName name="FT1A">#N/A</definedName>
    <definedName name="FUENTE">#REF!</definedName>
    <definedName name="fuente1">#REF!</definedName>
    <definedName name="Fuentes">#REF!</definedName>
    <definedName name="GAP">#REF!</definedName>
    <definedName name="GAPFGFROM">#REF!</definedName>
    <definedName name="GAPFGTO">#REF!</definedName>
    <definedName name="GAPSTFROM">#REF!</definedName>
    <definedName name="GAPSTTO">#REF!</definedName>
    <definedName name="GAPTEST">#REF!</definedName>
    <definedName name="GAPTESTFG">#REF!</definedName>
    <definedName name="GAZZETTE">#REF!</definedName>
    <definedName name="GBP">#N/A</definedName>
    <definedName name="GCB_NGDP">#N/A</definedName>
    <definedName name="GDP">'[31]Empresas Publicas detalle'!#REF!</definedName>
    <definedName name="GGB_NGDP">#N/A</definedName>
    <definedName name="GL_Z">#REF!</definedName>
    <definedName name="GOB">#N/A</definedName>
    <definedName name="Grace_IDA">[29]NPV!$B$25</definedName>
    <definedName name="Grace_NC">[29]NPV!#REF!</definedName>
    <definedName name="GUIL">#N/A</definedName>
    <definedName name="GUIL1">#N/A</definedName>
    <definedName name="GYEAR2021">[28]Gold!$B$583:$J$583</definedName>
    <definedName name="GYEAR2022">[28]Gold!$K$583:$U$583</definedName>
    <definedName name="HEADING">#REF!</definedName>
    <definedName name="Heading39">'[19]shared data'!$A$1:$G$5</definedName>
    <definedName name="hhh">#N/A</definedName>
    <definedName name="HTML_CodePage" hidden="1">1252</definedName>
    <definedName name="HTML_Control" hidden="1">{"'para SB'!$A$1318:$F$1381"}</definedName>
    <definedName name="HTML_Description" hidden="1">""</definedName>
    <definedName name="HTML_Email" hidden="1">""</definedName>
    <definedName name="HTML_Header" hidden="1">""</definedName>
    <definedName name="HTML_LastUpdate" hidden="1">"25/04/00"</definedName>
    <definedName name="HTML_LineAfter" hidden="1">FALSE</definedName>
    <definedName name="HTML_LineBefore" hidden="1">FALSE</definedName>
    <definedName name="HTML_Name" hidden="1">"Jimmy Irias"</definedName>
    <definedName name="HTML_OBDlg2" hidden="1">TRUE</definedName>
    <definedName name="HTML_OBDlg4" hidden="1">TRUE</definedName>
    <definedName name="HTML_OS" hidden="1">0</definedName>
    <definedName name="HTML_PathFile" hidden="1">"A:\tasaintss.htm"</definedName>
    <definedName name="HTML_Title" hidden="1">""</definedName>
    <definedName name="IDAr">#REF!</definedName>
    <definedName name="IDB">#N/A</definedName>
    <definedName name="IFSASSETS">#REF!</definedName>
    <definedName name="IFSLIABS">#REF!</definedName>
    <definedName name="IKR">#N/A</definedName>
    <definedName name="IM">#REF!</definedName>
    <definedName name="IMF">#REF!</definedName>
    <definedName name="INDICEPRODUCCIO">#REF!</definedName>
    <definedName name="INFOGER">[23]BCP!#REF!</definedName>
    <definedName name="INGRESOS">#REF!</definedName>
    <definedName name="INPUT_2">[9]Input!#REF!</definedName>
    <definedName name="INPUT_4">[9]Input!#REF!</definedName>
    <definedName name="INTERES">#N/A</definedName>
    <definedName name="Interest_IDA">[29]NPV!$B$27</definedName>
    <definedName name="Interest_NC">[29]NPV!#REF!</definedName>
    <definedName name="InterestRate">#REF!</definedName>
    <definedName name="IPC">[32]ipc!#REF!</definedName>
    <definedName name="IRLS">#N/A</definedName>
    <definedName name="IRLS1">#N/A</definedName>
    <definedName name="IRP">#N/A</definedName>
    <definedName name="JA">#N/A</definedName>
    <definedName name="JJ">#N/A</definedName>
    <definedName name="JPY">#N/A</definedName>
    <definedName name="KD">#N/A</definedName>
    <definedName name="KD1A">#N/A</definedName>
    <definedName name="LD">#N/A</definedName>
    <definedName name="LD1A">#N/A</definedName>
    <definedName name="LE">#N/A</definedName>
    <definedName name="LE1A">#N/A</definedName>
    <definedName name="LINES">#REF!</definedName>
    <definedName name="LIT">#N/A</definedName>
    <definedName name="LITEURO">#N/A</definedName>
    <definedName name="LP">#N/A</definedName>
    <definedName name="LP1A">#N/A</definedName>
    <definedName name="LTcirr">#REF!</definedName>
    <definedName name="LTr">#REF!</definedName>
    <definedName name="LUR">#N/A</definedName>
    <definedName name="LUXF">#N/A</definedName>
    <definedName name="LUXF1">#N/A</definedName>
    <definedName name="MACRO">#REF!</definedName>
    <definedName name="MACRO_ASSUMP_2006">#REF!</definedName>
    <definedName name="MALAX">#N/A</definedName>
    <definedName name="MALAX1">#N/A</definedName>
    <definedName name="Maturity_IDA">[29]NPV!$B$26</definedName>
    <definedName name="Maturity_NC">[29]NPV!#REF!</definedName>
    <definedName name="MCV">#N/A</definedName>
    <definedName name="MCV_B">#N/A</definedName>
    <definedName name="MCV_B1">#REF!</definedName>
    <definedName name="MCV_D">#N/A</definedName>
    <definedName name="MCV_D1">#REF!</definedName>
    <definedName name="MCV_N">#N/A</definedName>
    <definedName name="MCV_T">#N/A</definedName>
    <definedName name="MCV_T1">#REF!</definedName>
    <definedName name="MEX">#N/A</definedName>
    <definedName name="mflowsa">[7]!mflowsa</definedName>
    <definedName name="mflowsq">[7]!mflowsq</definedName>
    <definedName name="MIDDLE">#REF!</definedName>
    <definedName name="MISC4">[9]OUTPUT!#REF!</definedName>
    <definedName name="MN">[23]BCP!#REF!</definedName>
    <definedName name="MNP">[23]BCP!#REF!</definedName>
    <definedName name="MPETROLEO">#REF!</definedName>
    <definedName name="mstocksa">[7]!mstocksa</definedName>
    <definedName name="mstocksq">[7]!mstocksq</definedName>
    <definedName name="n">#REF!</definedName>
    <definedName name="names">'[19]shared data'!$B$7:$O$7</definedName>
    <definedName name="NAMES_A">'[19]shared data'!$B$5:$B$223</definedName>
    <definedName name="NCG">#N/A</definedName>
    <definedName name="NCG_R">#N/A</definedName>
    <definedName name="NCP">#N/A</definedName>
    <definedName name="NCP_R">#N/A</definedName>
    <definedName name="NEWSHEET">#REF!</definedName>
    <definedName name="NFI">#N/A</definedName>
    <definedName name="NFI_R">#N/A</definedName>
    <definedName name="NGDP">#N/A</definedName>
    <definedName name="NGDP_DG">#N/A</definedName>
    <definedName name="NGDP_R">#N/A</definedName>
    <definedName name="NGDP_RG">#N/A</definedName>
    <definedName name="NGS_NGDP">#N/A</definedName>
    <definedName name="NINV">#N/A</definedName>
    <definedName name="NINV_R">#N/A</definedName>
    <definedName name="NM">#N/A</definedName>
    <definedName name="NM_R">#N/A</definedName>
    <definedName name="nmBlankRow">[33]QEDS!$11:$11</definedName>
    <definedName name="nmColumnHeader">[33]QEDS!$2:$2</definedName>
    <definedName name="nmData">[33]QEDS!$B$3:$F$9</definedName>
    <definedName name="NMG_RG">#N/A</definedName>
    <definedName name="nmIndexTable">[33]QEDS!$13:$13</definedName>
    <definedName name="nmReportFooter">[33]QEDS!$10:$10</definedName>
    <definedName name="nmReportHeader">[33]QEDS!$1:$1</definedName>
    <definedName name="nmRowHeader">[33]QEDS!$A$3:$A$9</definedName>
    <definedName name="nmScale">[33]QEDS!$12:$12</definedName>
    <definedName name="NNN">#REF!</definedName>
    <definedName name="no" hidden="1">'[2]Crédito SPNF (fiscal)'!#REF!</definedName>
    <definedName name="NOCLUB">#N/A</definedName>
    <definedName name="NOK">#N/A</definedName>
    <definedName name="nombrenuevo">#N/A</definedName>
    <definedName name="NOTA_EXPLICATIV">#REF!</definedName>
    <definedName name="Notes">[34]UPLOAD!#REF!</definedName>
    <definedName name="NOTITLES">#REF!</definedName>
    <definedName name="NTDD_RG">[26]!NTDD_RG</definedName>
    <definedName name="NX">#N/A</definedName>
    <definedName name="NX_R">#N/A</definedName>
    <definedName name="NXG_RG">#N/A</definedName>
    <definedName name="NYEAR2021">[28]Nickel!$B$583:$J$583</definedName>
    <definedName name="NYEAR2022">[28]Nickel!$K$583:$V$583</definedName>
    <definedName name="NYEAR2023">[28]Nickel!$W$583:$AH$583</definedName>
    <definedName name="NYEAR2024">[28]Nickel!$AI$583:$AT$583</definedName>
    <definedName name="NYEAR2025">[28]Nickel!$AU$583:$BF$583</definedName>
    <definedName name="OCTUBRE">#N/A</definedName>
    <definedName name="OECD_Table">#REF!</definedName>
    <definedName name="OnShow">'[25]SPNF Acuerdo Incl. Int.'!OnShow</definedName>
    <definedName name="Otr_Inst_Banc_40G">#REF!</definedName>
    <definedName name="Pan_Bancario_50G">#REF!</definedName>
    <definedName name="Pan_Monet_30G">#REF!</definedName>
    <definedName name="Path_Data">'[19]shared data'!$B$8</definedName>
    <definedName name="Path_System">'[19]shared data'!$B$7</definedName>
    <definedName name="Paym_Cap">#REF!</definedName>
    <definedName name="pchBM">#REF!</definedName>
    <definedName name="pchBMG">#REF!</definedName>
    <definedName name="pchBX">#REF!</definedName>
    <definedName name="pchBXG">#REF!</definedName>
    <definedName name="PCPI">#REF!</definedName>
    <definedName name="PCPIG">#N/A</definedName>
    <definedName name="PF">#REF!</definedName>
    <definedName name="PFP">#REF!</definedName>
    <definedName name="pfp_table1">#REF!</definedName>
    <definedName name="PK">#REF!</definedName>
    <definedName name="PLATA">#REF!</definedName>
    <definedName name="POLLO">#REF!</definedName>
    <definedName name="POTENCIAL">#N/A</definedName>
    <definedName name="PP">#N/A</definedName>
    <definedName name="PPPWGT">#N/A</definedName>
    <definedName name="PRECIOCIFBANANO">#REF!</definedName>
    <definedName name="PRICE">#REF!</definedName>
    <definedName name="PRICETAB">#REF!</definedName>
    <definedName name="Print_Area_MI">#N/A</definedName>
    <definedName name="PRINTMACRO">#REF!</definedName>
    <definedName name="PrintThis_Links">[30]Links!$A$1:$F$33</definedName>
    <definedName name="PRIV0">#REF!</definedName>
    <definedName name="PRIV00">#REF!</definedName>
    <definedName name="PRIV1">#REF!</definedName>
    <definedName name="PRIV11">#REF!</definedName>
    <definedName name="PRIV2">#REF!</definedName>
    <definedName name="PRIV22">#REF!</definedName>
    <definedName name="PRIV3">#REF!</definedName>
    <definedName name="PRIV33">#REF!</definedName>
    <definedName name="PRMONTH">#REF!</definedName>
    <definedName name="prn">[29]FSUOUT!$B$2:$V$32</definedName>
    <definedName name="Prog1998">'[35]2003'!#REF!</definedName>
    <definedName name="PRYEAR">#REF!</definedName>
    <definedName name="PTA">#N/A</definedName>
    <definedName name="PTAEURO">#N/A</definedName>
    <definedName name="PUBL00">#REF!</definedName>
    <definedName name="PUBL11">#REF!</definedName>
    <definedName name="PUBL2">#REF!</definedName>
    <definedName name="PUBL22">#REF!</definedName>
    <definedName name="PUBL33">#REF!</definedName>
    <definedName name="PUBL5">#REF!</definedName>
    <definedName name="PUBL55">#REF!</definedName>
    <definedName name="PUBL6">#REF!</definedName>
    <definedName name="PUBL66">#REF!</definedName>
    <definedName name="Q_5">#REF!</definedName>
    <definedName name="Q_6">#REF!</definedName>
    <definedName name="Q_7">#REF!</definedName>
    <definedName name="QFISCAL">'[36]Quarterly Raw Data'!#REF!</definedName>
    <definedName name="qqq" hidden="1">{#N/A,#N/A,FALSE,"EXTRABUDGT"}</definedName>
    <definedName name="QTAB7">'[36]Quarterly MacroFlow'!#REF!</definedName>
    <definedName name="QTAB7A">'[36]Quarterly MacroFlow'!#REF!</definedName>
    <definedName name="R_">#N/A</definedName>
    <definedName name="RA">#N/A</definedName>
    <definedName name="RD">#N/A</definedName>
    <definedName name="RD1A">#N/A</definedName>
    <definedName name="RE">#N/A</definedName>
    <definedName name="red">#REF!</definedName>
    <definedName name="RED_BOP">#REF!</definedName>
    <definedName name="red_cpi">#REF!</definedName>
    <definedName name="RED_D">#REF!</definedName>
    <definedName name="RED_DS">#REF!</definedName>
    <definedName name="red_gdp_exp">#REF!</definedName>
    <definedName name="red_govt_empl">#REF!</definedName>
    <definedName name="RED_NATCPI">#REF!</definedName>
    <definedName name="RED_TBCPI">#REF!</definedName>
    <definedName name="RED_TRD">#REF!</definedName>
    <definedName name="RESERVAS">#REF!</definedName>
    <definedName name="RESUMEN">#REF!</definedName>
    <definedName name="RESUMEN2">#N/A</definedName>
    <definedName name="RESUMEN3">#N/A</definedName>
    <definedName name="RESUMEN4">#N/A</definedName>
    <definedName name="RESUMEN5">#N/A</definedName>
    <definedName name="right">#REF!</definedName>
    <definedName name="RIN">#REF!</definedName>
    <definedName name="rindex">#REF!</definedName>
    <definedName name="rita">[37]Hoja2!$1:$1048576</definedName>
    <definedName name="rngErrorSort">[30]ErrCheck!$A$4</definedName>
    <definedName name="rngLastSave">[30]Main!$G$19</definedName>
    <definedName name="rngLastSent">[30]Main!$G$18</definedName>
    <definedName name="rngLastUpdate">[30]Links!$D$2</definedName>
    <definedName name="rngNeedsUpdate">[30]Links!$E$2</definedName>
    <definedName name="rngQuestChecked">[30]ErrCheck!$A$3</definedName>
    <definedName name="ROS">#N/A</definedName>
    <definedName name="Rows_Table">#REF!</definedName>
    <definedName name="RR">#N/A</definedName>
    <definedName name="RS">#N/A</definedName>
    <definedName name="RS1A">#N/A</definedName>
    <definedName name="RSB">#REF!</definedName>
    <definedName name="RSB_AHAP_40R">#REF!</definedName>
    <definedName name="RSB_Bcos_Des_40R">#REF!</definedName>
    <definedName name="RSB_SOCFIN_40R">#REF!</definedName>
    <definedName name="RUIZ">#N/A</definedName>
    <definedName name="S_">#N/A</definedName>
    <definedName name="S_1A">#N/A</definedName>
    <definedName name="SA_Tab">#REF!</definedName>
    <definedName name="SAR">#N/A</definedName>
    <definedName name="SCHILL">#N/A</definedName>
    <definedName name="SCHILL1">#N/A</definedName>
    <definedName name="sds_gdp_exp_lari">#REF!</definedName>
    <definedName name="sds_gdp_origin">#REF!</definedName>
    <definedName name="sds_gpd_exp_gdp">#REF!</definedName>
    <definedName name="SEK">#N/A</definedName>
    <definedName name="sencount" hidden="1">2</definedName>
    <definedName name="SING">#N/A</definedName>
    <definedName name="SING1">#N/A</definedName>
    <definedName name="SPN">#N/A</definedName>
    <definedName name="spnf">'[25]SPNF Acuerdo Incl. Int.'!spnf</definedName>
    <definedName name="START">#REF!</definedName>
    <definedName name="STFQTAB">#REF!</definedName>
    <definedName name="STOP">#REF!</definedName>
    <definedName name="SUM">[4]BoP!$E$313:$BE$365</definedName>
    <definedName name="SUPLI">#N/A</definedName>
    <definedName name="SUPLIDORES">#N/A</definedName>
    <definedName name="Tab25a">#REF!</definedName>
    <definedName name="Tab25b">#REF!</definedName>
    <definedName name="Table__47">[38]RED47!$A$1:$I$53</definedName>
    <definedName name="Table_2._Country_X___Public_Sector_Financing_1">#REF!</definedName>
    <definedName name="Table_Template">#REF!</definedName>
    <definedName name="Table1">#REF!</definedName>
    <definedName name="Table2">#REF!</definedName>
    <definedName name="Table8">'[19]shared data'!$A$1:$E$32</definedName>
    <definedName name="TableA">#REF!</definedName>
    <definedName name="TableB1">#REF!</definedName>
    <definedName name="TableB2">#REF!</definedName>
    <definedName name="TableB3">#REF!</definedName>
    <definedName name="TableC1">#REF!</definedName>
    <definedName name="TableC2">#REF!</definedName>
    <definedName name="TableC3">#REF!</definedName>
    <definedName name="TASA">#N/A</definedName>
    <definedName name="TASAS">#N/A</definedName>
    <definedName name="Tasas_Interes_06R">[39]A!$A$1:$T$54</definedName>
    <definedName name="tblChecks">[30]ErrCheck!$A$3:$E$5</definedName>
    <definedName name="tblLinks">[30]Links!$A$4:$F$33</definedName>
    <definedName name="tc">#VALUE!</definedName>
    <definedName name="TD">#N/A</definedName>
    <definedName name="TD1A">#N/A</definedName>
    <definedName name="TELAS">#REF!</definedName>
    <definedName name="Template_Table">#REF!</definedName>
    <definedName name="TIPOCAMBIO">#REF!</definedName>
    <definedName name="TITLES">#REF!</definedName>
    <definedName name="_xlnm.Print_Titles" localSheetId="0">PP!$1:$7</definedName>
    <definedName name="_xlnm.Print_Titles">#REF!,#REF!</definedName>
    <definedName name="TM">#REF!</definedName>
    <definedName name="TM_D">#REF!</definedName>
    <definedName name="TM_DPCH">#REF!</definedName>
    <definedName name="TM_R">#REF!</definedName>
    <definedName name="TM_RPCH">#REF!</definedName>
    <definedName name="TMG">#REF!</definedName>
    <definedName name="TMG_D">[27]Q5!$E$23:$AH$23</definedName>
    <definedName name="TMG_DPCH">#REF!</definedName>
    <definedName name="TMG_R">#REF!</definedName>
    <definedName name="TMG_RPCH">#REF!</definedName>
    <definedName name="TMGO">#N/A</definedName>
    <definedName name="TMGO_D">#REF!</definedName>
    <definedName name="TMGO_DPCH">#REF!</definedName>
    <definedName name="TMGO_R">#REF!</definedName>
    <definedName name="TMGO_RPCH">#REF!</definedName>
    <definedName name="TMGXO">#REF!</definedName>
    <definedName name="TMGXO_D">#REF!</definedName>
    <definedName name="TMGXO_DPCH">#REF!</definedName>
    <definedName name="TMGXO_R">#REF!</definedName>
    <definedName name="TMGXO_RPCH">#REF!</definedName>
    <definedName name="TMS">#REF!</definedName>
    <definedName name="TOC">#REF!</definedName>
    <definedName name="TODO">[40]BCC!$A$1:$N$821,[40]BCC!$A$822:$N$1624</definedName>
    <definedName name="TOTAL">#N/A</definedName>
    <definedName name="Trade">#REF!</definedName>
    <definedName name="TRADE3">[9]Trade!#REF!</definedName>
    <definedName name="TRIGO">#REF!</definedName>
    <definedName name="TX">#REF!</definedName>
    <definedName name="TX_D">#REF!</definedName>
    <definedName name="TX_DPCH">#REF!</definedName>
    <definedName name="TX_R">#REF!</definedName>
    <definedName name="TX_RPCH">#REF!</definedName>
    <definedName name="TXG">#REF!</definedName>
    <definedName name="TXG_D">#N/A</definedName>
    <definedName name="TXG_DPCH">#REF!</definedName>
    <definedName name="TXG_R">#REF!</definedName>
    <definedName name="TXG_RPCH">#REF!</definedName>
    <definedName name="TXGO">#N/A</definedName>
    <definedName name="TXGO_D">#REF!</definedName>
    <definedName name="TXGO_DPCH">#REF!</definedName>
    <definedName name="TXGO_R">#REF!</definedName>
    <definedName name="TXGO_RPCH">#REF!</definedName>
    <definedName name="TXGXO">#REF!</definedName>
    <definedName name="TXGXO_D">#REF!</definedName>
    <definedName name="TXGXO_DPCH">#REF!</definedName>
    <definedName name="TXGXO_R">#REF!</definedName>
    <definedName name="TXGXO_RPCH">#REF!</definedName>
    <definedName name="TXS">#REF!</definedName>
    <definedName name="UAED">#N/A</definedName>
    <definedName name="UAED1">#N/A</definedName>
    <definedName name="UC">#N/A</definedName>
    <definedName name="UC1A">#N/A</definedName>
    <definedName name="unemp_96Q3">#REF!</definedName>
    <definedName name="unemp_96Q4">#REF!</definedName>
    <definedName name="unemp_97Q1">#REF!</definedName>
    <definedName name="unemp_97Q2">#REF!</definedName>
    <definedName name="unemp_nat">#REF!</definedName>
    <definedName name="unemp_urbrural">#REF!</definedName>
    <definedName name="USDSR">#REF!</definedName>
    <definedName name="VENEZU">#N/A</definedName>
    <definedName name="VIAAEREA">#REF!</definedName>
    <definedName name="VTITLES">#REF!</definedName>
    <definedName name="wage_govt_sector">#REF!</definedName>
    <definedName name="WAPR">#REF!</definedName>
    <definedName name="WEO">#REF!</definedName>
    <definedName name="will">'[25]SPNF Acuerdo Incl. Int.'!will</definedName>
    <definedName name="WPCP33_D">#REF!</definedName>
    <definedName name="WPCP33pch">#REF!</definedName>
    <definedName name="wrn.BANKS." hidden="1">{#N/A,#N/A,FALSE,"BANKS"}</definedName>
    <definedName name="wrn.BOP." hidden="1">{#N/A,#N/A,FALSE,"BOP"}</definedName>
    <definedName name="wrn.BOP_MIDTERM." hidden="1">{"BOP_TAB",#N/A,FALSE,"N";"MIDTERM_TAB",#N/A,FALSE,"O"}</definedName>
    <definedName name="wrn.CREDIT." hidden="1">{#N/A,#N/A,FALSE,"CREDIT"}</definedName>
    <definedName name="wrn.DEBTSVC." hidden="1">{#N/A,#N/A,FALSE,"DEBTSVC"}</definedName>
    <definedName name="wrn.DEPO." hidden="1">{#N/A,#N/A,FALSE,"DEPO"}</definedName>
    <definedName name="wrn.EXCISE." hidden="1">{#N/A,#N/A,FALSE,"EXCISE"}</definedName>
    <definedName name="wrn.EXRATE." hidden="1">{#N/A,#N/A,FALSE,"EXRATE"}</definedName>
    <definedName name="wrn.EXTDEBT." hidden="1">{#N/A,#N/A,FALSE,"EXTDEBT"}</definedName>
    <definedName name="wrn.EXTRABUDGT." hidden="1">{#N/A,#N/A,FALSE,"EXTRABUDGT"}</definedName>
    <definedName name="wrn.EXTRABUDGT2." hidden="1">{#N/A,#N/A,FALSE,"EXTRABUDGT2"}</definedName>
    <definedName name="wrn.GDP." hidden="1">{#N/A,#N/A,FALSE,"GDP_ORIGIN";#N/A,#N/A,FALSE,"EMP_POP"}</definedName>
    <definedName name="wrn.GGOVT." hidden="1">{#N/A,#N/A,FALSE,"GGOVT"}</definedName>
    <definedName name="wrn.GGOVT2." hidden="1">{#N/A,#N/A,FALSE,"GGOVT2"}</definedName>
    <definedName name="wrn.GGOVTPC." hidden="1">{#N/A,#N/A,FALSE,"GGOVT%"}</definedName>
    <definedName name="wrn.INCOMETX." hidden="1">{#N/A,#N/A,FALSE,"INCOMETX"}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TERST." hidden="1">{#N/A,#N/A,FALSE,"INTERST"}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hidden="1">{"MONA",#N/A,FALSE,"S"}</definedName>
    <definedName name="wrn.MS." hidden="1">{#N/A,#N/A,FALSE,"MS"}</definedName>
    <definedName name="wrn.NBG." hidden="1">{#N/A,#N/A,FALSE,"NBG"}</definedName>
    <definedName name="wrn.Output._.tables." hidden="1">{#N/A,#N/A,FALSE,"I";#N/A,#N/A,FALSE,"J";#N/A,#N/A,FALSE,"K";#N/A,#N/A,FALSE,"L";#N/A,#N/A,FALSE,"M";#N/A,#N/A,FALSE,"N";#N/A,#N/A,FALSE,"O"}</definedName>
    <definedName name="wrn.PCPI." hidden="1">{#N/A,#N/A,FALSE,"PCPI"}</definedName>
    <definedName name="wrn.PENSION." hidden="1">{#N/A,#N/A,FALSE,"PENSION"}</definedName>
    <definedName name="wrn.PRUDENT." hidden="1">{#N/A,#N/A,FALSE,"PRUDENT"}</definedName>
    <definedName name="wrn.PUBLEXP." hidden="1">{#N/A,#N/A,FALSE,"PUBLEXP"}</definedName>
    <definedName name="wrn.REDTABS.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VSHARE." hidden="1">{#N/A,#N/A,FALSE,"REVSHARE"}</definedName>
    <definedName name="wrn.STATE." hidden="1">{#N/A,#N/A,FALSE,"STATE"}</definedName>
    <definedName name="wrn.TAXARREARS." hidden="1">{#N/A,#N/A,FALSE,"TAXARREARS"}</definedName>
    <definedName name="wrn.TAXPAYRS." hidden="1">{#N/A,#N/A,FALSE,"TAXPAYRS"}</definedName>
    <definedName name="wrn.TRADE." hidden="1">{#N/A,#N/A,FALSE,"TRADE"}</definedName>
    <definedName name="wrn.TRANSPORT." hidden="1">{#N/A,#N/A,FALSE,"TRANPORT"}</definedName>
    <definedName name="wrn.UNEMPL." hidden="1">{#N/A,#N/A,FALSE,"EMP_POP";#N/A,#N/A,FALSE,"UNEMPL"}</definedName>
    <definedName name="wrn.WAGES." hidden="1">{#N/A,#N/A,FALSE,"WAGES"}</definedName>
    <definedName name="wrn.WEO." hidden="1">{"WEO",#N/A,FALSE,"T"}</definedName>
    <definedName name="XBANANO">#REF!</definedName>
    <definedName name="XCAFE">#REF!</definedName>
    <definedName name="XGS">#REF!</definedName>
    <definedName name="XMENSUALES">#REF!</definedName>
    <definedName name="xxWRS_1">'[19]shared data'!$A$1:$A$77</definedName>
    <definedName name="xxWRS_2">#REF!</definedName>
    <definedName name="xxWRS_3">#REF!</definedName>
    <definedName name="xxWRS_4">[29]Q5!$A$1:$A$104</definedName>
    <definedName name="xxWRS_5">[29]Q6!$A$1:$A$160</definedName>
    <definedName name="xxWRS_6">[29]Q7!$A$1:$A$59</definedName>
    <definedName name="xxWRS_7">[29]Q5!$A$1:$A$109</definedName>
    <definedName name="xxWRS_8">[29]Q6!$A$1:$A$162</definedName>
    <definedName name="xxWRS_9">[29]Q7!$A$1:$A$61</definedName>
    <definedName name="XXX">#REF!</definedName>
    <definedName name="XXX1">#REF!</definedName>
    <definedName name="ycirr">#REF!</definedName>
    <definedName name="Year">#REF!</definedName>
    <definedName name="Years">#REF!</definedName>
    <definedName name="yenr">#REF!</definedName>
    <definedName name="YRB">'[1]Imp:DSA output'!$B$9:$B$464</definedName>
    <definedName name="YRHIDE">'[1]Imp:DSA output'!$C$9:$G$464</definedName>
    <definedName name="YRPOST">'[1]Imp:DSA output'!$M$9:$IH$9</definedName>
    <definedName name="YRPRE">'[1]Imp:DSA output'!$B$9:$F$464</definedName>
    <definedName name="YRTITLES">'[1]Imp:DSA output'!$A$1</definedName>
    <definedName name="YRX">'[1]Imp:DSA output'!$S$9:$IG$464</definedName>
    <definedName name="YY">#N/A</definedName>
    <definedName name="YY1A">#N/A</definedName>
    <definedName name="Z">[1]Imp!#REF!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32" i="1" l="1"/>
  <c r="K132" i="1"/>
  <c r="J131" i="1"/>
  <c r="K131" i="1"/>
  <c r="L131" i="1"/>
  <c r="K124" i="1"/>
  <c r="J129" i="1"/>
  <c r="K129" i="1" s="1"/>
  <c r="L129" i="1" s="1"/>
  <c r="L107" i="1"/>
  <c r="L8" i="1"/>
  <c r="J117" i="1"/>
  <c r="L108" i="1"/>
  <c r="L109" i="1"/>
  <c r="L110" i="1"/>
  <c r="J95" i="1"/>
  <c r="J83" i="1"/>
  <c r="J11" i="1"/>
  <c r="F105" i="1"/>
  <c r="I131" i="1"/>
  <c r="J133" i="1"/>
  <c r="J134" i="1"/>
  <c r="J135" i="1"/>
  <c r="J136" i="1"/>
  <c r="J137" i="1"/>
  <c r="J138" i="1"/>
  <c r="J139" i="1"/>
  <c r="J140" i="1"/>
  <c r="J141" i="1"/>
  <c r="J127" i="1"/>
  <c r="J126" i="1" s="1"/>
  <c r="J124" i="1"/>
  <c r="J123" i="1" s="1"/>
  <c r="J121" i="1"/>
  <c r="J118" i="1"/>
  <c r="J110" i="1"/>
  <c r="J108" i="1" s="1"/>
  <c r="J109" i="1"/>
  <c r="J102" i="1"/>
  <c r="J97" i="1"/>
  <c r="J98" i="1"/>
  <c r="J99" i="1"/>
  <c r="J96" i="1"/>
  <c r="J41" i="1"/>
  <c r="J94" i="1"/>
  <c r="J93" i="1"/>
  <c r="J92" i="1"/>
  <c r="J90" i="1"/>
  <c r="J91" i="1"/>
  <c r="J89" i="1"/>
  <c r="J88" i="1" s="1"/>
  <c r="J86" i="1"/>
  <c r="J85" i="1"/>
  <c r="J84" i="1"/>
  <c r="J81" i="1"/>
  <c r="J82" i="1"/>
  <c r="J80" i="1"/>
  <c r="J78" i="1"/>
  <c r="J77" i="1"/>
  <c r="J76" i="1"/>
  <c r="J75" i="1" s="1"/>
  <c r="J74" i="1"/>
  <c r="J73" i="1"/>
  <c r="J72" i="1"/>
  <c r="J71" i="1"/>
  <c r="J106" i="1"/>
  <c r="J60" i="1"/>
  <c r="J54" i="1"/>
  <c r="J57" i="1"/>
  <c r="J56" i="1"/>
  <c r="I49" i="1"/>
  <c r="J53" i="1"/>
  <c r="J51" i="1"/>
  <c r="J52" i="1"/>
  <c r="J50" i="1"/>
  <c r="J48" i="1"/>
  <c r="J47" i="1" s="1"/>
  <c r="J45" i="1"/>
  <c r="J42" i="1"/>
  <c r="J43" i="1"/>
  <c r="J44" i="1"/>
  <c r="J40" i="1"/>
  <c r="J38" i="1"/>
  <c r="J37" i="1"/>
  <c r="J30" i="1"/>
  <c r="J31" i="1"/>
  <c r="J32" i="1"/>
  <c r="J33" i="1"/>
  <c r="J34" i="1"/>
  <c r="J35" i="1"/>
  <c r="J29" i="1"/>
  <c r="J27" i="1"/>
  <c r="J26" i="1"/>
  <c r="J25" i="1" s="1"/>
  <c r="J23" i="1"/>
  <c r="J18" i="1"/>
  <c r="J19" i="1"/>
  <c r="J20" i="1"/>
  <c r="J21" i="1"/>
  <c r="J22" i="1"/>
  <c r="J17" i="1"/>
  <c r="F11" i="1"/>
  <c r="J12" i="1"/>
  <c r="J13" i="1"/>
  <c r="J14" i="1"/>
  <c r="J143" i="1"/>
  <c r="F143" i="1"/>
  <c r="I55" i="1"/>
  <c r="I126" i="1"/>
  <c r="I123" i="1"/>
  <c r="I119" i="1"/>
  <c r="I116" i="1"/>
  <c r="I114" i="1"/>
  <c r="I111" i="1" s="1"/>
  <c r="I112" i="1"/>
  <c r="I108" i="1"/>
  <c r="I101" i="1"/>
  <c r="I100" i="1" s="1"/>
  <c r="I95" i="1"/>
  <c r="I88" i="1"/>
  <c r="I83" i="1"/>
  <c r="I79" i="1"/>
  <c r="I75" i="1"/>
  <c r="I70" i="1"/>
  <c r="I69" i="1" s="1"/>
  <c r="I59" i="1"/>
  <c r="I58" i="1" s="1"/>
  <c r="I47" i="1"/>
  <c r="I39" i="1"/>
  <c r="I36" i="1" s="1"/>
  <c r="I28" i="1"/>
  <c r="I25" i="1"/>
  <c r="I16" i="1"/>
  <c r="I15" i="1"/>
  <c r="I10" i="1"/>
  <c r="D131" i="1"/>
  <c r="D126" i="1"/>
  <c r="D122" i="1" s="1"/>
  <c r="D123" i="1"/>
  <c r="D119" i="1"/>
  <c r="D116" i="1"/>
  <c r="D112" i="1"/>
  <c r="D108" i="1"/>
  <c r="D101" i="1"/>
  <c r="D100" i="1" s="1"/>
  <c r="D95" i="1"/>
  <c r="D88" i="1"/>
  <c r="D83" i="1"/>
  <c r="D79" i="1"/>
  <c r="D75" i="1"/>
  <c r="D70" i="1"/>
  <c r="D69" i="1" s="1"/>
  <c r="D59" i="1"/>
  <c r="D58" i="1" s="1"/>
  <c r="D55" i="1"/>
  <c r="D49" i="1"/>
  <c r="D47" i="1"/>
  <c r="D46" i="1"/>
  <c r="D39" i="1"/>
  <c r="D36" i="1" s="1"/>
  <c r="D28" i="1"/>
  <c r="D25" i="1"/>
  <c r="D16" i="1"/>
  <c r="D15" i="1" s="1"/>
  <c r="D10" i="1"/>
  <c r="F141" i="1"/>
  <c r="F140" i="1"/>
  <c r="F139" i="1"/>
  <c r="F138" i="1"/>
  <c r="F137" i="1"/>
  <c r="F136" i="1"/>
  <c r="F135" i="1"/>
  <c r="F134" i="1"/>
  <c r="F133" i="1"/>
  <c r="F132" i="1"/>
  <c r="H131" i="1"/>
  <c r="G131" i="1"/>
  <c r="E131" i="1"/>
  <c r="C131" i="1"/>
  <c r="F129" i="1"/>
  <c r="J128" i="1"/>
  <c r="F128" i="1"/>
  <c r="F127" i="1"/>
  <c r="F126" i="1" s="1"/>
  <c r="H126" i="1"/>
  <c r="G126" i="1"/>
  <c r="E126" i="1"/>
  <c r="C126" i="1"/>
  <c r="J125" i="1"/>
  <c r="F125" i="1"/>
  <c r="F124" i="1"/>
  <c r="H123" i="1"/>
  <c r="H122" i="1" s="1"/>
  <c r="G123" i="1"/>
  <c r="E123" i="1"/>
  <c r="C123" i="1"/>
  <c r="C122" i="1" s="1"/>
  <c r="E122" i="1"/>
  <c r="F121" i="1"/>
  <c r="F120" i="1"/>
  <c r="H119" i="1"/>
  <c r="E119" i="1"/>
  <c r="F118" i="1"/>
  <c r="F117" i="1"/>
  <c r="H116" i="1"/>
  <c r="G116" i="1"/>
  <c r="E116" i="1"/>
  <c r="C116" i="1"/>
  <c r="J115" i="1"/>
  <c r="F115" i="1"/>
  <c r="E114" i="1"/>
  <c r="J113" i="1"/>
  <c r="F113" i="1"/>
  <c r="F112" i="1" s="1"/>
  <c r="J112" i="1"/>
  <c r="H112" i="1"/>
  <c r="G112" i="1"/>
  <c r="E112" i="1"/>
  <c r="C112" i="1"/>
  <c r="F110" i="1"/>
  <c r="F109" i="1"/>
  <c r="H108" i="1"/>
  <c r="G108" i="1"/>
  <c r="E108" i="1"/>
  <c r="C108" i="1"/>
  <c r="F106" i="1"/>
  <c r="J104" i="1"/>
  <c r="F104" i="1"/>
  <c r="J103" i="1"/>
  <c r="F103" i="1"/>
  <c r="K103" i="1" s="1"/>
  <c r="F102" i="1"/>
  <c r="K102" i="1" s="1"/>
  <c r="L102" i="1" s="1"/>
  <c r="H101" i="1"/>
  <c r="G101" i="1"/>
  <c r="E101" i="1"/>
  <c r="E100" i="1" s="1"/>
  <c r="C101" i="1"/>
  <c r="C100" i="1" s="1"/>
  <c r="H100" i="1"/>
  <c r="G100" i="1"/>
  <c r="F99" i="1"/>
  <c r="F98" i="1"/>
  <c r="F97" i="1"/>
  <c r="F96" i="1"/>
  <c r="H95" i="1"/>
  <c r="G95" i="1"/>
  <c r="E95" i="1"/>
  <c r="C95" i="1"/>
  <c r="F95" i="1" s="1"/>
  <c r="F94" i="1"/>
  <c r="F93" i="1"/>
  <c r="F92" i="1"/>
  <c r="F91" i="1"/>
  <c r="F90" i="1"/>
  <c r="F89" i="1"/>
  <c r="H88" i="1"/>
  <c r="G88" i="1"/>
  <c r="G87" i="1" s="1"/>
  <c r="E88" i="1"/>
  <c r="E87" i="1" s="1"/>
  <c r="C88" i="1"/>
  <c r="C87" i="1" s="1"/>
  <c r="F86" i="1"/>
  <c r="F85" i="1"/>
  <c r="F84" i="1"/>
  <c r="H83" i="1"/>
  <c r="G83" i="1"/>
  <c r="E83" i="1"/>
  <c r="C83" i="1"/>
  <c r="F82" i="1"/>
  <c r="F81" i="1"/>
  <c r="F80" i="1"/>
  <c r="H79" i="1"/>
  <c r="G79" i="1"/>
  <c r="E79" i="1"/>
  <c r="C79" i="1"/>
  <c r="F78" i="1"/>
  <c r="F77" i="1"/>
  <c r="F75" i="1" s="1"/>
  <c r="F76" i="1"/>
  <c r="H75" i="1"/>
  <c r="G75" i="1"/>
  <c r="E75" i="1"/>
  <c r="C75" i="1"/>
  <c r="F74" i="1"/>
  <c r="F73" i="1"/>
  <c r="F72" i="1"/>
  <c r="F71" i="1"/>
  <c r="H70" i="1"/>
  <c r="G70" i="1"/>
  <c r="G69" i="1" s="1"/>
  <c r="G68" i="1" s="1"/>
  <c r="G67" i="1" s="1"/>
  <c r="E70" i="1"/>
  <c r="E69" i="1" s="1"/>
  <c r="C70" i="1"/>
  <c r="C69" i="1" s="1"/>
  <c r="C68" i="1" s="1"/>
  <c r="C67" i="1" s="1"/>
  <c r="H69" i="1"/>
  <c r="H68" i="1" s="1"/>
  <c r="H67" i="1" s="1"/>
  <c r="J66" i="1"/>
  <c r="F66" i="1"/>
  <c r="J65" i="1"/>
  <c r="F65" i="1"/>
  <c r="J64" i="1"/>
  <c r="F64" i="1"/>
  <c r="J63" i="1"/>
  <c r="F63" i="1"/>
  <c r="J62" i="1"/>
  <c r="F62" i="1"/>
  <c r="J61" i="1"/>
  <c r="F61" i="1"/>
  <c r="F60" i="1"/>
  <c r="H59" i="1"/>
  <c r="G59" i="1"/>
  <c r="E59" i="1"/>
  <c r="E58" i="1" s="1"/>
  <c r="C59" i="1"/>
  <c r="C58" i="1" s="1"/>
  <c r="H58" i="1"/>
  <c r="G58" i="1"/>
  <c r="F57" i="1"/>
  <c r="F56" i="1"/>
  <c r="H55" i="1"/>
  <c r="G55" i="1"/>
  <c r="J55" i="1" s="1"/>
  <c r="E55" i="1"/>
  <c r="C55" i="1"/>
  <c r="F54" i="1"/>
  <c r="F53" i="1"/>
  <c r="F52" i="1"/>
  <c r="F51" i="1"/>
  <c r="F50" i="1"/>
  <c r="F49" i="1" s="1"/>
  <c r="H49" i="1"/>
  <c r="G49" i="1"/>
  <c r="E49" i="1"/>
  <c r="C49" i="1"/>
  <c r="F48" i="1"/>
  <c r="F47" i="1" s="1"/>
  <c r="H47" i="1"/>
  <c r="G47" i="1"/>
  <c r="G46" i="1" s="1"/>
  <c r="E47" i="1"/>
  <c r="C47" i="1"/>
  <c r="C46" i="1"/>
  <c r="F45" i="1"/>
  <c r="F44" i="1"/>
  <c r="F43" i="1"/>
  <c r="F42" i="1"/>
  <c r="F41" i="1"/>
  <c r="F40" i="1"/>
  <c r="H39" i="1"/>
  <c r="G39" i="1"/>
  <c r="E39" i="1"/>
  <c r="C39" i="1"/>
  <c r="C36" i="1" s="1"/>
  <c r="C24" i="1" s="1"/>
  <c r="F38" i="1"/>
  <c r="F37" i="1"/>
  <c r="H36" i="1"/>
  <c r="G36" i="1"/>
  <c r="E36" i="1"/>
  <c r="F35" i="1"/>
  <c r="F34" i="1"/>
  <c r="F33" i="1"/>
  <c r="F32" i="1"/>
  <c r="F31" i="1"/>
  <c r="F30" i="1"/>
  <c r="F29" i="1"/>
  <c r="H28" i="1"/>
  <c r="G28" i="1"/>
  <c r="E28" i="1"/>
  <c r="C28" i="1"/>
  <c r="F27" i="1"/>
  <c r="F26" i="1"/>
  <c r="F25" i="1" s="1"/>
  <c r="H25" i="1"/>
  <c r="H24" i="1" s="1"/>
  <c r="G25" i="1"/>
  <c r="G24" i="1" s="1"/>
  <c r="E25" i="1"/>
  <c r="C25" i="1"/>
  <c r="F23" i="1"/>
  <c r="F22" i="1"/>
  <c r="F21" i="1"/>
  <c r="F20" i="1"/>
  <c r="F19" i="1"/>
  <c r="F18" i="1"/>
  <c r="F17" i="1"/>
  <c r="H16" i="1"/>
  <c r="G16" i="1"/>
  <c r="G15" i="1" s="1"/>
  <c r="E16" i="1"/>
  <c r="E15" i="1" s="1"/>
  <c r="C16" i="1"/>
  <c r="C15" i="1" s="1"/>
  <c r="H15" i="1"/>
  <c r="F14" i="1"/>
  <c r="F13" i="1"/>
  <c r="F12" i="1"/>
  <c r="H10" i="1"/>
  <c r="G10" i="1"/>
  <c r="F10" i="1"/>
  <c r="E10" i="1"/>
  <c r="C10" i="1"/>
  <c r="K117" i="1" l="1"/>
  <c r="J49" i="1"/>
  <c r="K109" i="1"/>
  <c r="I122" i="1"/>
  <c r="E111" i="1"/>
  <c r="E107" i="1" s="1"/>
  <c r="D114" i="1"/>
  <c r="D111" i="1" s="1"/>
  <c r="D107" i="1" s="1"/>
  <c r="D87" i="1"/>
  <c r="E68" i="1"/>
  <c r="E67" i="1" s="1"/>
  <c r="D68" i="1"/>
  <c r="D67" i="1" s="1"/>
  <c r="E46" i="1"/>
  <c r="F39" i="1"/>
  <c r="G9" i="1"/>
  <c r="G8" i="1" s="1"/>
  <c r="G105" i="1" s="1"/>
  <c r="K133" i="1"/>
  <c r="L133" i="1" s="1"/>
  <c r="J122" i="1"/>
  <c r="I107" i="1"/>
  <c r="I87" i="1"/>
  <c r="I68" i="1"/>
  <c r="I67" i="1" s="1"/>
  <c r="J70" i="1"/>
  <c r="J69" i="1" s="1"/>
  <c r="K56" i="1"/>
  <c r="L56" i="1" s="1"/>
  <c r="K53" i="1"/>
  <c r="L53" i="1" s="1"/>
  <c r="K51" i="1"/>
  <c r="L51" i="1" s="1"/>
  <c r="J46" i="1"/>
  <c r="K49" i="1"/>
  <c r="L49" i="1" s="1"/>
  <c r="I46" i="1"/>
  <c r="J16" i="1"/>
  <c r="J15" i="1" s="1"/>
  <c r="F119" i="1"/>
  <c r="F79" i="1"/>
  <c r="E24" i="1"/>
  <c r="E9" i="1" s="1"/>
  <c r="E8" i="1" s="1"/>
  <c r="E105" i="1" s="1"/>
  <c r="D24" i="1"/>
  <c r="D9" i="1" s="1"/>
  <c r="D8" i="1" s="1"/>
  <c r="D105" i="1" s="1"/>
  <c r="I24" i="1"/>
  <c r="I9" i="1" s="1"/>
  <c r="K143" i="1"/>
  <c r="L143" i="1" s="1"/>
  <c r="K140" i="1"/>
  <c r="L140" i="1" s="1"/>
  <c r="K91" i="1"/>
  <c r="L91" i="1" s="1"/>
  <c r="F70" i="1"/>
  <c r="K71" i="1"/>
  <c r="L71" i="1" s="1"/>
  <c r="F36" i="1"/>
  <c r="F28" i="1"/>
  <c r="K137" i="1"/>
  <c r="K127" i="1"/>
  <c r="K125" i="1"/>
  <c r="K65" i="1"/>
  <c r="L65" i="1" s="1"/>
  <c r="K50" i="1"/>
  <c r="L50" i="1" s="1"/>
  <c r="K45" i="1"/>
  <c r="L45" i="1" s="1"/>
  <c r="K44" i="1"/>
  <c r="K42" i="1"/>
  <c r="L42" i="1" s="1"/>
  <c r="K13" i="1"/>
  <c r="L13" i="1" s="1"/>
  <c r="K126" i="1"/>
  <c r="K97" i="1"/>
  <c r="K94" i="1"/>
  <c r="L94" i="1" s="1"/>
  <c r="K80" i="1"/>
  <c r="L80" i="1" s="1"/>
  <c r="K74" i="1"/>
  <c r="L74" i="1" s="1"/>
  <c r="K72" i="1"/>
  <c r="L72" i="1" s="1"/>
  <c r="K66" i="1"/>
  <c r="L66" i="1" s="1"/>
  <c r="K64" i="1"/>
  <c r="L64" i="1" s="1"/>
  <c r="K63" i="1"/>
  <c r="L63" i="1" s="1"/>
  <c r="K33" i="1"/>
  <c r="L33" i="1" s="1"/>
  <c r="K23" i="1"/>
  <c r="L23" i="1" s="1"/>
  <c r="K141" i="1"/>
  <c r="L141" i="1" s="1"/>
  <c r="K135" i="1"/>
  <c r="L132" i="1"/>
  <c r="K128" i="1"/>
  <c r="K86" i="1"/>
  <c r="K82" i="1"/>
  <c r="L82" i="1" s="1"/>
  <c r="K78" i="1"/>
  <c r="L78" i="1" s="1"/>
  <c r="K77" i="1"/>
  <c r="L77" i="1" s="1"/>
  <c r="K61" i="1"/>
  <c r="K37" i="1"/>
  <c r="L37" i="1" s="1"/>
  <c r="K31" i="1"/>
  <c r="L31" i="1" s="1"/>
  <c r="K26" i="1"/>
  <c r="L26" i="1" s="1"/>
  <c r="K138" i="1"/>
  <c r="L138" i="1" s="1"/>
  <c r="K99" i="1"/>
  <c r="L99" i="1" s="1"/>
  <c r="K96" i="1"/>
  <c r="L96" i="1" s="1"/>
  <c r="K93" i="1"/>
  <c r="L93" i="1" s="1"/>
  <c r="K81" i="1"/>
  <c r="L81" i="1" s="1"/>
  <c r="K62" i="1"/>
  <c r="L62" i="1" s="1"/>
  <c r="K60" i="1"/>
  <c r="L60" i="1" s="1"/>
  <c r="K54" i="1"/>
  <c r="L54" i="1" s="1"/>
  <c r="K52" i="1"/>
  <c r="L52" i="1" s="1"/>
  <c r="K41" i="1"/>
  <c r="L41" i="1" s="1"/>
  <c r="K30" i="1"/>
  <c r="L30" i="1" s="1"/>
  <c r="K19" i="1"/>
  <c r="L19" i="1" s="1"/>
  <c r="K17" i="1"/>
  <c r="L17" i="1" s="1"/>
  <c r="K118" i="1"/>
  <c r="L118" i="1" s="1"/>
  <c r="K113" i="1"/>
  <c r="K112" i="1" s="1"/>
  <c r="K98" i="1"/>
  <c r="K84" i="1"/>
  <c r="L84" i="1" s="1"/>
  <c r="K73" i="1"/>
  <c r="L73" i="1" s="1"/>
  <c r="K57" i="1"/>
  <c r="K35" i="1"/>
  <c r="L35" i="1" s="1"/>
  <c r="K32" i="1"/>
  <c r="L32" i="1" s="1"/>
  <c r="K27" i="1"/>
  <c r="L27" i="1" s="1"/>
  <c r="K14" i="1"/>
  <c r="L14" i="1" s="1"/>
  <c r="K11" i="1"/>
  <c r="L11" i="1" s="1"/>
  <c r="F123" i="1"/>
  <c r="K121" i="1"/>
  <c r="L121" i="1" s="1"/>
  <c r="K115" i="1"/>
  <c r="K110" i="1"/>
  <c r="K89" i="1"/>
  <c r="H46" i="1"/>
  <c r="H9" i="1" s="1"/>
  <c r="K34" i="1"/>
  <c r="L34" i="1" s="1"/>
  <c r="F16" i="1"/>
  <c r="K139" i="1"/>
  <c r="L139" i="1" s="1"/>
  <c r="K21" i="1"/>
  <c r="L21" i="1" s="1"/>
  <c r="K136" i="1"/>
  <c r="G122" i="1"/>
  <c r="J101" i="1"/>
  <c r="J100" i="1" s="1"/>
  <c r="F88" i="1"/>
  <c r="F83" i="1"/>
  <c r="K83" i="1" s="1"/>
  <c r="L83" i="1" s="1"/>
  <c r="J79" i="1"/>
  <c r="F59" i="1"/>
  <c r="F58" i="1" s="1"/>
  <c r="F55" i="1"/>
  <c r="K55" i="1" s="1"/>
  <c r="L55" i="1" s="1"/>
  <c r="K43" i="1"/>
  <c r="L43" i="1" s="1"/>
  <c r="K38" i="1"/>
  <c r="L38" i="1" s="1"/>
  <c r="K12" i="1"/>
  <c r="L12" i="1" s="1"/>
  <c r="K29" i="1"/>
  <c r="L29" i="1" s="1"/>
  <c r="K25" i="1"/>
  <c r="L25" i="1" s="1"/>
  <c r="K22" i="1"/>
  <c r="L22" i="1" s="1"/>
  <c r="K20" i="1"/>
  <c r="L20" i="1" s="1"/>
  <c r="K18" i="1"/>
  <c r="L18" i="1" s="1"/>
  <c r="K76" i="1"/>
  <c r="L76" i="1" s="1"/>
  <c r="K40" i="1"/>
  <c r="L40" i="1" s="1"/>
  <c r="J39" i="1"/>
  <c r="K47" i="1"/>
  <c r="L47" i="1" s="1"/>
  <c r="F46" i="1"/>
  <c r="C119" i="1"/>
  <c r="C114" i="1" s="1"/>
  <c r="C111" i="1" s="1"/>
  <c r="C107" i="1" s="1"/>
  <c r="J28" i="1"/>
  <c r="K48" i="1"/>
  <c r="L48" i="1" s="1"/>
  <c r="K85" i="1"/>
  <c r="L85" i="1" s="1"/>
  <c r="K90" i="1"/>
  <c r="L90" i="1" s="1"/>
  <c r="F101" i="1"/>
  <c r="F100" i="1" s="1"/>
  <c r="K106" i="1"/>
  <c r="L106" i="1" s="1"/>
  <c r="J116" i="1"/>
  <c r="J114" i="1" s="1"/>
  <c r="C9" i="1"/>
  <c r="C8" i="1" s="1"/>
  <c r="C105" i="1" s="1"/>
  <c r="F116" i="1"/>
  <c r="J10" i="1"/>
  <c r="H87" i="1"/>
  <c r="F131" i="1"/>
  <c r="K134" i="1"/>
  <c r="L134" i="1" s="1"/>
  <c r="F108" i="1"/>
  <c r="K104" i="1"/>
  <c r="J59" i="1"/>
  <c r="H114" i="1"/>
  <c r="H111" i="1" s="1"/>
  <c r="H107" i="1" s="1"/>
  <c r="K46" i="1" l="1"/>
  <c r="L46" i="1" s="1"/>
  <c r="D130" i="1"/>
  <c r="D142" i="1" s="1"/>
  <c r="F24" i="1"/>
  <c r="I8" i="1"/>
  <c r="I105" i="1" s="1"/>
  <c r="I130" i="1" s="1"/>
  <c r="I142" i="1" s="1"/>
  <c r="F114" i="1"/>
  <c r="F111" i="1" s="1"/>
  <c r="F15" i="1"/>
  <c r="K16" i="1"/>
  <c r="L16" i="1" s="1"/>
  <c r="C130" i="1"/>
  <c r="C142" i="1" s="1"/>
  <c r="K75" i="1"/>
  <c r="L75" i="1" s="1"/>
  <c r="J68" i="1"/>
  <c r="J67" i="1" s="1"/>
  <c r="F87" i="1"/>
  <c r="K88" i="1"/>
  <c r="L88" i="1" s="1"/>
  <c r="F69" i="1"/>
  <c r="K70" i="1"/>
  <c r="L70" i="1" s="1"/>
  <c r="K100" i="1"/>
  <c r="L100" i="1" s="1"/>
  <c r="K123" i="1"/>
  <c r="F122" i="1"/>
  <c r="K122" i="1" s="1"/>
  <c r="K79" i="1"/>
  <c r="L79" i="1" s="1"/>
  <c r="J36" i="1"/>
  <c r="K39" i="1"/>
  <c r="L39" i="1" s="1"/>
  <c r="K116" i="1"/>
  <c r="L116" i="1" s="1"/>
  <c r="E130" i="1"/>
  <c r="E142" i="1" s="1"/>
  <c r="K95" i="1"/>
  <c r="L95" i="1" s="1"/>
  <c r="J87" i="1"/>
  <c r="K87" i="1" s="1"/>
  <c r="L87" i="1" s="1"/>
  <c r="K28" i="1"/>
  <c r="L28" i="1" s="1"/>
  <c r="J120" i="1"/>
  <c r="G119" i="1"/>
  <c r="G114" i="1" s="1"/>
  <c r="G111" i="1" s="1"/>
  <c r="G107" i="1" s="1"/>
  <c r="G130" i="1" s="1"/>
  <c r="G142" i="1" s="1"/>
  <c r="K108" i="1"/>
  <c r="K10" i="1"/>
  <c r="L10" i="1" s="1"/>
  <c r="H8" i="1"/>
  <c r="H105" i="1" s="1"/>
  <c r="J105" i="1" s="1"/>
  <c r="K59" i="1"/>
  <c r="L59" i="1" s="1"/>
  <c r="J58" i="1"/>
  <c r="K58" i="1" s="1"/>
  <c r="L58" i="1" s="1"/>
  <c r="K101" i="1"/>
  <c r="L101" i="1" s="1"/>
  <c r="F107" i="1" l="1"/>
  <c r="K36" i="1"/>
  <c r="L36" i="1" s="1"/>
  <c r="J24" i="1"/>
  <c r="F9" i="1"/>
  <c r="K15" i="1"/>
  <c r="L15" i="1" s="1"/>
  <c r="F68" i="1"/>
  <c r="K69" i="1"/>
  <c r="L69" i="1" s="1"/>
  <c r="F130" i="1"/>
  <c r="F142" i="1" s="1"/>
  <c r="J119" i="1"/>
  <c r="K120" i="1"/>
  <c r="K105" i="1"/>
  <c r="L105" i="1" s="1"/>
  <c r="H130" i="1"/>
  <c r="H142" i="1" s="1"/>
  <c r="J142" i="1" s="1"/>
  <c r="K24" i="1" l="1"/>
  <c r="L24" i="1" s="1"/>
  <c r="J9" i="1"/>
  <c r="J8" i="1" s="1"/>
  <c r="K8" i="1" s="1"/>
  <c r="F67" i="1"/>
  <c r="K68" i="1"/>
  <c r="L68" i="1" s="1"/>
  <c r="K119" i="1"/>
  <c r="L119" i="1" s="1"/>
  <c r="K9" i="1" l="1"/>
  <c r="L9" i="1" s="1"/>
  <c r="F8" i="1"/>
  <c r="K67" i="1"/>
  <c r="L67" i="1" s="1"/>
  <c r="K114" i="1"/>
  <c r="L114" i="1" s="1"/>
  <c r="J111" i="1"/>
  <c r="J107" i="1" s="1"/>
  <c r="K142" i="1"/>
  <c r="L142" i="1" s="1"/>
  <c r="K107" i="1" l="1"/>
  <c r="K111" i="1"/>
  <c r="L111" i="1" s="1"/>
  <c r="J130" i="1" l="1"/>
  <c r="K130" i="1" s="1"/>
  <c r="L130" i="1" s="1"/>
</calcChain>
</file>

<file path=xl/sharedStrings.xml><?xml version="1.0" encoding="utf-8"?>
<sst xmlns="http://schemas.openxmlformats.org/spreadsheetml/2006/main" count="159" uniqueCount="144">
  <si>
    <t>CUADRO No.1</t>
  </si>
  <si>
    <t>INGRESOS FISCALES COMPARADOS, SEGÚN PRINCIPALES PARTIDAS</t>
  </si>
  <si>
    <r>
      <t>(En millones RD$)</t>
    </r>
    <r>
      <rPr>
        <i/>
        <vertAlign val="superscript"/>
        <sz val="11"/>
        <color indexed="8"/>
        <rFont val="Gotham"/>
      </rPr>
      <t xml:space="preserve"> </t>
    </r>
  </si>
  <si>
    <t>I</t>
  </si>
  <si>
    <t>PARTIDAS</t>
  </si>
  <si>
    <t>2025</t>
  </si>
  <si>
    <t>2026</t>
  </si>
  <si>
    <t>VARIACION</t>
  </si>
  <si>
    <t>ENERO</t>
  </si>
  <si>
    <t>FEBRERO</t>
  </si>
  <si>
    <t>Abs.</t>
  </si>
  <si>
    <t>%</t>
  </si>
  <si>
    <t>A) INGRESOS CORRIENTES</t>
  </si>
  <si>
    <t>I) IMPUESTOS</t>
  </si>
  <si>
    <t>1) IMPUESTOS SOBRE LOS INGRESOS</t>
  </si>
  <si>
    <t>- Impuestos sobre la Renta de Personas Físicas</t>
  </si>
  <si>
    <t>- Impuestos sobre Los Ingresos de las Empresas y Otras Corporaciones</t>
  </si>
  <si>
    <t xml:space="preserve">- Impuestos sobre los Ingresos Aplicados sin Distinción de Persona </t>
  </si>
  <si>
    <t>- Accesorios sobre los Impuestos a  los Ingresos</t>
  </si>
  <si>
    <t>2)  IMPUESTOS SOBRE LA PROPIEDAD</t>
  </si>
  <si>
    <t>- Impuestos sobre la Propiedad y Transacciones Financieras y de Capital</t>
  </si>
  <si>
    <t>- Impuesto a la Propiedad Inmobiliaria (IPI)</t>
  </si>
  <si>
    <t>- Impuestos sobre Activos</t>
  </si>
  <si>
    <t>- Impuesto sobre Operaciones Inmobiliarias</t>
  </si>
  <si>
    <t>- Impuestos sobre Transferencias de Bienes Muebles</t>
  </si>
  <si>
    <t>- Impuesto sobre Cheques</t>
  </si>
  <si>
    <t>- Otros</t>
  </si>
  <si>
    <t>-  Accesorios sobre la Propiedad</t>
  </si>
  <si>
    <t>3) IMPUESTOS INTERNOS SOBRE MERCANCIAS Y SERVICIOS</t>
  </si>
  <si>
    <t>- Impuestos sobre los Bienes y Servicios</t>
  </si>
  <si>
    <t>- ITBIS Interno</t>
  </si>
  <si>
    <t>- ITBIS Externo</t>
  </si>
  <si>
    <t>- Impuestos Adicionales y Selectivos sobre Bienes y Servicios</t>
  </si>
  <si>
    <t>- Impuesto específico sobre los hidrocarburos</t>
  </si>
  <si>
    <t>- Impuesto selectivo Ad Valorem sobre hidrocarburos</t>
  </si>
  <si>
    <t>- Impuestos Selectivos a Bebidas Alcohólicas</t>
  </si>
  <si>
    <t>- Impuesto Selectivo al Tabaco y los Cigarrillos</t>
  </si>
  <si>
    <t>- Impuestos Selectivo a las Telecomunicaciones</t>
  </si>
  <si>
    <t>- Impuestos Selectivo a los Seguros</t>
  </si>
  <si>
    <t>- Impuestos Sobre el Uso de Bienes y Licencias</t>
  </si>
  <si>
    <t>- 17% Registro de Propiedad de vehículo</t>
  </si>
  <si>
    <t>- Derecho de Circulación Vehículos de Motor</t>
  </si>
  <si>
    <t>- Licencias para Portar Armas de Fuego</t>
  </si>
  <si>
    <t>Fondo General</t>
  </si>
  <si>
    <t xml:space="preserve">Recursos de Captación Directa del Ministerio de Interior y Policia </t>
  </si>
  <si>
    <t xml:space="preserve">- Imp. específico Bancas de Apuestas de Lotería  </t>
  </si>
  <si>
    <t>- Imp. específico Bancas de Apuestas  deportivas</t>
  </si>
  <si>
    <t>- Accesorios sobre Impuestos Internos a  Mercancías y  Servicios</t>
  </si>
  <si>
    <t>4) IMPUESTOS SOBRE EL COMERCIO Y LAS TRANSACCIONES/COMERCIO EXTERIOR</t>
  </si>
  <si>
    <t>Sobre las Importaciones</t>
  </si>
  <si>
    <t>- Arancel</t>
  </si>
  <si>
    <t>Otros Impuestos sobre el Comercio Exterior</t>
  </si>
  <si>
    <t>- Impuesto a la Salida de Pasajeros al Exterior por Aeropuertos y Puertos</t>
  </si>
  <si>
    <t>- Derechos Consulares</t>
  </si>
  <si>
    <t>5) IMPUESTOS ECOLOGICOS</t>
  </si>
  <si>
    <t>6)  IMPUESTOS DIVERSOS</t>
  </si>
  <si>
    <t>II) CONTRIBUCIONES SOCIALES</t>
  </si>
  <si>
    <t xml:space="preserve">   - Contribución Social</t>
  </si>
  <si>
    <t xml:space="preserve">   - Contribuciones varias</t>
  </si>
  <si>
    <t xml:space="preserve">III) TRANSFERENCIAS </t>
  </si>
  <si>
    <t>- Transferencias Corrientes</t>
  </si>
  <si>
    <t xml:space="preserve"> -Del Sector Privado Interno</t>
  </si>
  <si>
    <t>- Del Gobierno Central</t>
  </si>
  <si>
    <t>- De Instituciones  Públicas Descentralizadas o Autónomas</t>
  </si>
  <si>
    <t>- De instituciones públicas de la seguridad social</t>
  </si>
  <si>
    <t xml:space="preserve">- De empresas públicas no financieras </t>
  </si>
  <si>
    <t xml:space="preserve">- De Instituciones Públicas Financieras No Monetarias </t>
  </si>
  <si>
    <t>IV) INGRESOS POR CONTRAPRESTACION</t>
  </si>
  <si>
    <t>- Ventas de Bienes y Servicios</t>
  </si>
  <si>
    <t>- Ventas de Mercancías del Estado</t>
  </si>
  <si>
    <t>- PROMESE</t>
  </si>
  <si>
    <t>- Fondo General</t>
  </si>
  <si>
    <t>- Recursos de captación directa del programa PROMESE CAL ( D. No. 308-97)</t>
  </si>
  <si>
    <t>- Ingresos de las Inst. Centralizadas en mercancías en la CUT</t>
  </si>
  <si>
    <t>- Otras Ventas</t>
  </si>
  <si>
    <t>- Ventas de Servicios del Estado</t>
  </si>
  <si>
    <t>- Otras Ventas de Servicios del Gobierno Central</t>
  </si>
  <si>
    <t>- Ingresos de las Inst. Centralizadas en Servicios en la CUT</t>
  </si>
  <si>
    <t>- Tasas</t>
  </si>
  <si>
    <t>- Tarjetas de Turismo</t>
  </si>
  <si>
    <t>- Expedición y Renovación de Pasaportes</t>
  </si>
  <si>
    <t>- Derechos Administrativos</t>
  </si>
  <si>
    <t xml:space="preserve"> - Recursos de Captación Directa para el Fomento y Desarrollo del Gas Natural en el Parque vehicular</t>
  </si>
  <si>
    <t>- Otros ingresos de las Inst. Centralizadas en Servicios en la CUT</t>
  </si>
  <si>
    <t>V) OTROS INGRESOS</t>
  </si>
  <si>
    <t>- Rentas de la Propiedad</t>
  </si>
  <si>
    <t>- Dividendos por Inversiones Empresariales</t>
  </si>
  <si>
    <t>- Intereses por Colocación de Inversiones Financieras</t>
  </si>
  <si>
    <t>- Arriendo de Activos Tangibles No Producidos</t>
  </si>
  <si>
    <t>- Multas y Sanciones</t>
  </si>
  <si>
    <t xml:space="preserve">     - Recursos de Captación Directa de la Procuradoria General de la República ( multas de tránsito)</t>
  </si>
  <si>
    <t>- Ingresos Diversos</t>
  </si>
  <si>
    <t>- Ingresos por diferencial del gas licuado de petróleo</t>
  </si>
  <si>
    <t xml:space="preserve"> -2124 Fondo de Estabilización y Compensación de los Precios de los Combustibles (FECOPECO)</t>
  </si>
  <si>
    <t>- 2125 Patrimonio Recuperado</t>
  </si>
  <si>
    <t>B)  INGRESOS DE CAPITAL</t>
  </si>
  <si>
    <t>- Ventas de Activos No Financieros</t>
  </si>
  <si>
    <t>- Venta de  Activos Fijos</t>
  </si>
  <si>
    <t>- Ventas de Activos Intangibles</t>
  </si>
  <si>
    <t>- Transferencias Capital</t>
  </si>
  <si>
    <t>TOTAL</t>
  </si>
  <si>
    <t>DONACIONES</t>
  </si>
  <si>
    <t>FUENTES FINANCIERAS</t>
  </si>
  <si>
    <t>Disminución de Activos Financieros</t>
  </si>
  <si>
    <t xml:space="preserve"> -Disminución de documentos por cobrar de largo plazo</t>
  </si>
  <si>
    <t>- Recuperación de Prestamos Internos</t>
  </si>
  <si>
    <t>Incremento de Pasivos Financieros</t>
  </si>
  <si>
    <t>Incremento de Pasivos Corrientes</t>
  </si>
  <si>
    <t xml:space="preserve">- Obtención de Préstamos Internos a Corto Plazo </t>
  </si>
  <si>
    <t>Incremento de Pasivos No Corrientes</t>
  </si>
  <si>
    <t>Incremento de cuentas por pagar Externas de largo plazo</t>
  </si>
  <si>
    <t>-</t>
  </si>
  <si>
    <t>Colocación de Títulos, Valores de la Deuda Pública a Largo Plazo</t>
  </si>
  <si>
    <t>- De la Deuda Pública Interna a Largo Plazo</t>
  </si>
  <si>
    <t>- De la Deuda Pública Externa a Largo Plazo</t>
  </si>
  <si>
    <t>Obtención de Préstamos de la Deuda Pública a Largo Plazo</t>
  </si>
  <si>
    <t>Importes a devengar por primas en colocaciones de títulos valores</t>
  </si>
  <si>
    <t>Primas por colocación de títulos valores internos y externos de largo plazo</t>
  </si>
  <si>
    <t>- valores internos</t>
  </si>
  <si>
    <t>-  valores externos</t>
  </si>
  <si>
    <t>Intereses corridos internos y externos de largo plazo</t>
  </si>
  <si>
    <t xml:space="preserve">- títulos internos </t>
  </si>
  <si>
    <t>- títulos externos</t>
  </si>
  <si>
    <t xml:space="preserve"> Incremento de disponibilidades (Reintegros de cheques de periodos anteriores y devolución de recursos a la CUT años anteriores)</t>
  </si>
  <si>
    <t>Otros Ingresos:</t>
  </si>
  <si>
    <t xml:space="preserve">INFOTEP </t>
  </si>
  <si>
    <t>Plan de construcciones (Ley 6-86) -Fondo Pensiones Trabajadores de la Construcción</t>
  </si>
  <si>
    <t xml:space="preserve">Fianzas Judiciales y depósitos en consignación </t>
  </si>
  <si>
    <t xml:space="preserve">Fondo para Registro y Devolución de los Depósitos en excesos en la Cuenta Única del Tesoro </t>
  </si>
  <si>
    <t>Devolución de Recursos a empleados por Retenciones Excesivas por TSS.</t>
  </si>
  <si>
    <t>Devolución impuesto selectivo al consumo de combustibles</t>
  </si>
  <si>
    <t>Venta de Sellos Especiales para el Colegio de Abogados</t>
  </si>
  <si>
    <t>Fondo de contribución especial para la gestión integral de residuos</t>
  </si>
  <si>
    <t>Patrimonio público recuperado</t>
  </si>
  <si>
    <t>Ingresos de las Inst. Centralizadas en la CUT No Presupuestaria</t>
  </si>
  <si>
    <t>TOTAL DE INGRESOS REPORTADOS EN EL SIGEF</t>
  </si>
  <si>
    <t>Ingresos de las Inst. Centralizadas en la CUT Presupuestaria</t>
  </si>
  <si>
    <t xml:space="preserve">NOTAS: </t>
  </si>
  <si>
    <t xml:space="preserve">(1) Cifras sujetas a rectificación.  Incluye los dólares convertidos a la tasa oficial. </t>
  </si>
  <si>
    <t xml:space="preserve">     Excluye los Depósitos a Cargo del Estado, Fondos Especiales y de Terceros, ingresos de las instituciones centralizadas en la CUT no presupuestaria y los depósitos en exceso de las recaudadoras.  </t>
  </si>
  <si>
    <t xml:space="preserve"> Las informaciones presentadas difieren de las presentadas en  Portal de Transparencia Fiscal,  ya que solo incluyen los ingresos presupuestarios.</t>
  </si>
  <si>
    <t>MARZO</t>
  </si>
  <si>
    <t>ENERO - MARZO  2026/2025</t>
  </si>
  <si>
    <t>FUENTE: Elaborado por la Direción de Política Tributaria (DPT) del Viceministerio de Política Fiscal del Ministerio de Hacienda y Economía, con los datos del Sistema Integrado de Gestión Financiera (SIGEF).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</si>
</sst>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#,##0.0_);\(#,##0.0\)"/>
    <numFmt numFmtId="165" formatCode="_(* #,##0.0_);_(* \(#,##0.0\);_(* &quot;-&quot;??_);_(@_)"/>
    <numFmt numFmtId="166" formatCode="#,##0.000_);\(#,##0.000\)"/>
  </numFmts>
  <fonts count="27" x14ac:knownFonts="1">
    <font>
      <sz val="10"/>
      <name val="Arial"/>
      <family val="2"/>
    </font>
    <font>
      <sz val="10"/>
      <name val="Arial"/>
      <family val="2"/>
    </font>
    <font>
      <b/>
      <i/>
      <sz val="12"/>
      <color indexed="8"/>
      <name val="Gotham"/>
    </font>
    <font>
      <b/>
      <sz val="12"/>
      <color indexed="8"/>
      <name val="Gotham"/>
    </font>
    <font>
      <i/>
      <sz val="11"/>
      <color indexed="8"/>
      <name val="Gotham"/>
    </font>
    <font>
      <i/>
      <vertAlign val="superscript"/>
      <sz val="11"/>
      <color indexed="8"/>
      <name val="Gotham"/>
    </font>
    <font>
      <b/>
      <sz val="10"/>
      <color theme="0"/>
      <name val="Gotham"/>
    </font>
    <font>
      <b/>
      <sz val="10"/>
      <color indexed="8"/>
      <name val="Gotham"/>
    </font>
    <font>
      <sz val="10"/>
      <color indexed="8"/>
      <name val="Gotham"/>
    </font>
    <font>
      <sz val="10"/>
      <name val="Gotham"/>
    </font>
    <font>
      <sz val="10"/>
      <color rgb="FFFF0000"/>
      <name val="Arial"/>
      <family val="2"/>
    </font>
    <font>
      <b/>
      <u/>
      <sz val="10"/>
      <color indexed="8"/>
      <name val="Gotham"/>
    </font>
    <font>
      <u/>
      <sz val="10"/>
      <color indexed="8"/>
      <name val="Gotham"/>
    </font>
    <font>
      <sz val="10"/>
      <color indexed="8"/>
      <name val="Segoe UI"/>
      <family val="2"/>
    </font>
    <font>
      <b/>
      <sz val="10"/>
      <name val="Gotham"/>
    </font>
    <font>
      <b/>
      <sz val="8"/>
      <name val="Gotham"/>
    </font>
    <font>
      <sz val="8"/>
      <color indexed="8"/>
      <name val="Gotham"/>
    </font>
    <font>
      <b/>
      <sz val="9"/>
      <color indexed="8"/>
      <name val="Gotham"/>
    </font>
    <font>
      <sz val="8"/>
      <name val="Gotham"/>
    </font>
    <font>
      <sz val="11"/>
      <name val="Arial"/>
      <family val="2"/>
    </font>
    <font>
      <sz val="9"/>
      <color indexed="8"/>
      <name val="Gotham"/>
    </font>
    <font>
      <sz val="8"/>
      <name val="Arial"/>
      <family val="2"/>
    </font>
    <font>
      <sz val="9"/>
      <name val="Arial"/>
      <family val="2"/>
    </font>
    <font>
      <sz val="9"/>
      <name val="Gotham"/>
    </font>
    <font>
      <sz val="6"/>
      <name val="Gotham"/>
    </font>
    <font>
      <sz val="6"/>
      <name val="Arial"/>
      <family val="2"/>
    </font>
    <font>
      <sz val="87"/>
      <name val="Gotham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198">
    <xf numFmtId="0" fontId="0" fillId="0" borderId="0" xfId="0"/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6" fillId="2" borderId="7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7" fillId="0" borderId="10" xfId="0" applyFont="1" applyBorder="1" applyAlignment="1">
      <alignment horizontal="left" vertical="center"/>
    </xf>
    <xf numFmtId="164" fontId="7" fillId="0" borderId="11" xfId="2" applyNumberFormat="1" applyFont="1" applyBorder="1"/>
    <xf numFmtId="164" fontId="7" fillId="0" borderId="12" xfId="2" applyNumberFormat="1" applyFont="1" applyBorder="1"/>
    <xf numFmtId="164" fontId="0" fillId="0" borderId="0" xfId="0" applyNumberFormat="1"/>
    <xf numFmtId="43" fontId="0" fillId="0" borderId="0" xfId="1" applyFont="1"/>
    <xf numFmtId="0" fontId="7" fillId="0" borderId="12" xfId="3" applyFont="1" applyBorder="1"/>
    <xf numFmtId="49" fontId="7" fillId="0" borderId="12" xfId="2" applyNumberFormat="1" applyFont="1" applyBorder="1" applyAlignment="1">
      <alignment horizontal="left"/>
    </xf>
    <xf numFmtId="49" fontId="8" fillId="0" borderId="12" xfId="2" applyNumberFormat="1" applyFont="1" applyBorder="1" applyAlignment="1">
      <alignment horizontal="left" indent="1"/>
    </xf>
    <xf numFmtId="164" fontId="8" fillId="3" borderId="11" xfId="2" applyNumberFormat="1" applyFont="1" applyFill="1" applyBorder="1"/>
    <xf numFmtId="164" fontId="8" fillId="3" borderId="12" xfId="2" applyNumberFormat="1" applyFont="1" applyFill="1" applyBorder="1"/>
    <xf numFmtId="164" fontId="7" fillId="0" borderId="11" xfId="4" applyNumberFormat="1" applyFont="1" applyBorder="1"/>
    <xf numFmtId="164" fontId="7" fillId="0" borderId="11" xfId="3" applyNumberFormat="1" applyFont="1" applyBorder="1"/>
    <xf numFmtId="164" fontId="7" fillId="0" borderId="12" xfId="3" applyNumberFormat="1" applyFont="1" applyBorder="1"/>
    <xf numFmtId="49" fontId="7" fillId="0" borderId="12" xfId="3" applyNumberFormat="1" applyFont="1" applyBorder="1" applyAlignment="1">
      <alignment horizontal="left" indent="1"/>
    </xf>
    <xf numFmtId="49" fontId="8" fillId="0" borderId="12" xfId="3" applyNumberFormat="1" applyFont="1" applyBorder="1" applyAlignment="1">
      <alignment horizontal="left" indent="2"/>
    </xf>
    <xf numFmtId="164" fontId="8" fillId="3" borderId="11" xfId="3" applyNumberFormat="1" applyFont="1" applyFill="1" applyBorder="1"/>
    <xf numFmtId="164" fontId="8" fillId="3" borderId="11" xfId="4" applyNumberFormat="1" applyFont="1" applyFill="1" applyBorder="1"/>
    <xf numFmtId="49" fontId="8" fillId="0" borderId="12" xfId="0" applyNumberFormat="1" applyFont="1" applyBorder="1" applyAlignment="1">
      <alignment horizontal="left" indent="2"/>
    </xf>
    <xf numFmtId="164" fontId="7" fillId="3" borderId="11" xfId="2" applyNumberFormat="1" applyFont="1" applyFill="1" applyBorder="1"/>
    <xf numFmtId="49" fontId="7" fillId="0" borderId="12" xfId="2" applyNumberFormat="1" applyFont="1" applyBorder="1" applyAlignment="1">
      <alignment horizontal="left" indent="2"/>
    </xf>
    <xf numFmtId="49" fontId="8" fillId="0" borderId="12" xfId="2" applyNumberFormat="1" applyFont="1" applyBorder="1" applyAlignment="1">
      <alignment horizontal="left" indent="3"/>
    </xf>
    <xf numFmtId="164" fontId="8" fillId="0" borderId="11" xfId="2" applyNumberFormat="1" applyFont="1" applyBorder="1"/>
    <xf numFmtId="0" fontId="7" fillId="0" borderId="12" xfId="3" applyFont="1" applyBorder="1" applyAlignment="1">
      <alignment horizontal="left" indent="2"/>
    </xf>
    <xf numFmtId="49" fontId="9" fillId="0" borderId="12" xfId="2" applyNumberFormat="1" applyFont="1" applyBorder="1" applyAlignment="1">
      <alignment horizontal="left" indent="3"/>
    </xf>
    <xf numFmtId="165" fontId="9" fillId="3" borderId="11" xfId="2" applyNumberFormat="1" applyFont="1" applyFill="1" applyBorder="1"/>
    <xf numFmtId="164" fontId="9" fillId="0" borderId="12" xfId="2" applyNumberFormat="1" applyFont="1" applyBorder="1"/>
    <xf numFmtId="164" fontId="9" fillId="0" borderId="11" xfId="2" applyNumberFormat="1" applyFont="1" applyBorder="1"/>
    <xf numFmtId="0" fontId="10" fillId="0" borderId="0" xfId="0" applyFont="1"/>
    <xf numFmtId="165" fontId="9" fillId="0" borderId="11" xfId="2" applyNumberFormat="1" applyFont="1" applyBorder="1"/>
    <xf numFmtId="164" fontId="8" fillId="0" borderId="12" xfId="2" applyNumberFormat="1" applyFont="1" applyBorder="1"/>
    <xf numFmtId="49" fontId="8" fillId="3" borderId="12" xfId="2" applyNumberFormat="1" applyFont="1" applyFill="1" applyBorder="1" applyAlignment="1">
      <alignment horizontal="left" indent="3"/>
    </xf>
    <xf numFmtId="165" fontId="8" fillId="0" borderId="11" xfId="2" applyNumberFormat="1" applyFont="1" applyBorder="1"/>
    <xf numFmtId="0" fontId="0" fillId="3" borderId="0" xfId="0" applyFill="1"/>
    <xf numFmtId="165" fontId="8" fillId="3" borderId="11" xfId="2" applyNumberFormat="1" applyFont="1" applyFill="1" applyBorder="1"/>
    <xf numFmtId="43" fontId="0" fillId="3" borderId="0" xfId="1" applyFont="1" applyFill="1"/>
    <xf numFmtId="49" fontId="7" fillId="0" borderId="12" xfId="2" applyNumberFormat="1" applyFont="1" applyBorder="1" applyAlignment="1">
      <alignment horizontal="left" indent="3"/>
    </xf>
    <xf numFmtId="164" fontId="8" fillId="0" borderId="12" xfId="2" applyNumberFormat="1" applyFont="1" applyBorder="1" applyAlignment="1">
      <alignment horizontal="left" indent="5"/>
    </xf>
    <xf numFmtId="49" fontId="8" fillId="4" borderId="12" xfId="3" applyNumberFormat="1" applyFont="1" applyFill="1" applyBorder="1" applyAlignment="1">
      <alignment horizontal="left" indent="4"/>
    </xf>
    <xf numFmtId="164" fontId="8" fillId="4" borderId="11" xfId="2" applyNumberFormat="1" applyFont="1" applyFill="1" applyBorder="1"/>
    <xf numFmtId="164" fontId="8" fillId="0" borderId="12" xfId="2" applyNumberFormat="1" applyFont="1" applyBorder="1" applyAlignment="1">
      <alignment horizontal="left" indent="3"/>
    </xf>
    <xf numFmtId="43" fontId="8" fillId="0" borderId="11" xfId="1" applyFont="1" applyBorder="1"/>
    <xf numFmtId="164" fontId="11" fillId="0" borderId="11" xfId="2" applyNumberFormat="1" applyFont="1" applyBorder="1"/>
    <xf numFmtId="164" fontId="11" fillId="0" borderId="12" xfId="2" applyNumberFormat="1" applyFont="1" applyBorder="1"/>
    <xf numFmtId="49" fontId="12" fillId="0" borderId="12" xfId="2" applyNumberFormat="1" applyFont="1" applyBorder="1" applyAlignment="1">
      <alignment horizontal="left" indent="2"/>
    </xf>
    <xf numFmtId="164" fontId="12" fillId="0" borderId="11" xfId="2" applyNumberFormat="1" applyFont="1" applyBorder="1"/>
    <xf numFmtId="164" fontId="12" fillId="0" borderId="12" xfId="2" applyNumberFormat="1" applyFont="1" applyBorder="1"/>
    <xf numFmtId="49" fontId="8" fillId="0" borderId="12" xfId="2" applyNumberFormat="1" applyFont="1" applyBorder="1" applyAlignment="1">
      <alignment horizontal="left"/>
    </xf>
    <xf numFmtId="43" fontId="8" fillId="0" borderId="12" xfId="1" applyFont="1" applyBorder="1"/>
    <xf numFmtId="49" fontId="7" fillId="0" borderId="12" xfId="2" applyNumberFormat="1" applyFont="1" applyBorder="1" applyAlignment="1">
      <alignment horizontal="left" indent="1"/>
    </xf>
    <xf numFmtId="0" fontId="1" fillId="0" borderId="0" xfId="0" applyFont="1"/>
    <xf numFmtId="49" fontId="8" fillId="3" borderId="12" xfId="4" applyNumberFormat="1" applyFont="1" applyFill="1" applyBorder="1" applyAlignment="1">
      <alignment horizontal="left" indent="2"/>
    </xf>
    <xf numFmtId="0" fontId="1" fillId="3" borderId="0" xfId="0" applyFont="1" applyFill="1"/>
    <xf numFmtId="49" fontId="8" fillId="3" borderId="12" xfId="3" applyNumberFormat="1" applyFont="1" applyFill="1" applyBorder="1" applyAlignment="1">
      <alignment horizontal="left" indent="2"/>
    </xf>
    <xf numFmtId="165" fontId="8" fillId="3" borderId="12" xfId="1" applyNumberFormat="1" applyFont="1" applyFill="1" applyBorder="1"/>
    <xf numFmtId="49" fontId="7" fillId="0" borderId="12" xfId="2" applyNumberFormat="1" applyFont="1" applyBorder="1"/>
    <xf numFmtId="49" fontId="8" fillId="0" borderId="12" xfId="2" applyNumberFormat="1" applyFont="1" applyBorder="1" applyAlignment="1">
      <alignment horizontal="left" indent="4"/>
    </xf>
    <xf numFmtId="164" fontId="8" fillId="4" borderId="11" xfId="1" applyNumberFormat="1" applyFont="1" applyFill="1" applyBorder="1"/>
    <xf numFmtId="164" fontId="8" fillId="4" borderId="12" xfId="2" applyNumberFormat="1" applyFont="1" applyFill="1" applyBorder="1"/>
    <xf numFmtId="49" fontId="8" fillId="4" borderId="12" xfId="3" applyNumberFormat="1" applyFont="1" applyFill="1" applyBorder="1" applyAlignment="1">
      <alignment horizontal="left" indent="3"/>
    </xf>
    <xf numFmtId="49" fontId="8" fillId="0" borderId="12" xfId="3" applyNumberFormat="1" applyFont="1" applyBorder="1" applyAlignment="1">
      <alignment horizontal="left" indent="3"/>
    </xf>
    <xf numFmtId="164" fontId="8" fillId="0" borderId="11" xfId="1" applyNumberFormat="1" applyFont="1" applyBorder="1"/>
    <xf numFmtId="164" fontId="8" fillId="4" borderId="12" xfId="0" applyNumberFormat="1" applyFont="1" applyFill="1" applyBorder="1" applyAlignment="1">
      <alignment vertical="center"/>
    </xf>
    <xf numFmtId="49" fontId="8" fillId="0" borderId="12" xfId="2" applyNumberFormat="1" applyFont="1" applyBorder="1" applyAlignment="1">
      <alignment horizontal="left" indent="2"/>
    </xf>
    <xf numFmtId="49" fontId="8" fillId="4" borderId="12" xfId="2" applyNumberFormat="1" applyFont="1" applyFill="1" applyBorder="1" applyAlignment="1">
      <alignment horizontal="left" indent="2"/>
    </xf>
    <xf numFmtId="43" fontId="8" fillId="0" borderId="11" xfId="1" applyFont="1" applyFill="1" applyBorder="1"/>
    <xf numFmtId="165" fontId="8" fillId="0" borderId="12" xfId="1" applyNumberFormat="1" applyFont="1" applyFill="1" applyBorder="1"/>
    <xf numFmtId="49" fontId="8" fillId="4" borderId="12" xfId="2" applyNumberFormat="1" applyFont="1" applyFill="1" applyBorder="1" applyAlignment="1">
      <alignment horizontal="left"/>
    </xf>
    <xf numFmtId="49" fontId="9" fillId="0" borderId="12" xfId="2" applyNumberFormat="1" applyFont="1" applyBorder="1" applyAlignment="1">
      <alignment horizontal="left" indent="2"/>
    </xf>
    <xf numFmtId="43" fontId="9" fillId="0" borderId="11" xfId="1" applyFont="1" applyBorder="1"/>
    <xf numFmtId="49" fontId="9" fillId="3" borderId="12" xfId="2" applyNumberFormat="1" applyFont="1" applyFill="1" applyBorder="1" applyAlignment="1">
      <alignment horizontal="left" indent="2"/>
    </xf>
    <xf numFmtId="49" fontId="12" fillId="0" borderId="12" xfId="2" applyNumberFormat="1" applyFont="1" applyBorder="1" applyAlignment="1">
      <alignment horizontal="left" indent="1"/>
    </xf>
    <xf numFmtId="49" fontId="6" fillId="2" borderId="7" xfId="2" applyNumberFormat="1" applyFont="1" applyFill="1" applyBorder="1" applyAlignment="1">
      <alignment horizontal="left" vertical="center"/>
    </xf>
    <xf numFmtId="165" fontId="6" fillId="2" borderId="5" xfId="1" applyNumberFormat="1" applyFont="1" applyFill="1" applyBorder="1" applyAlignment="1">
      <alignment vertical="center"/>
    </xf>
    <xf numFmtId="165" fontId="6" fillId="2" borderId="13" xfId="1" applyNumberFormat="1" applyFont="1" applyFill="1" applyBorder="1" applyAlignment="1">
      <alignment vertical="center"/>
    </xf>
    <xf numFmtId="165" fontId="0" fillId="0" borderId="0" xfId="1" applyNumberFormat="1" applyFont="1"/>
    <xf numFmtId="165" fontId="7" fillId="0" borderId="11" xfId="1" applyNumberFormat="1" applyFont="1" applyFill="1" applyBorder="1" applyProtection="1"/>
    <xf numFmtId="49" fontId="7" fillId="0" borderId="12" xfId="0" applyNumberFormat="1" applyFont="1" applyBorder="1"/>
    <xf numFmtId="164" fontId="7" fillId="0" borderId="11" xfId="0" applyNumberFormat="1" applyFont="1" applyBorder="1"/>
    <xf numFmtId="164" fontId="7" fillId="0" borderId="12" xfId="0" applyNumberFormat="1" applyFont="1" applyBorder="1"/>
    <xf numFmtId="165" fontId="0" fillId="0" borderId="0" xfId="0" applyNumberFormat="1"/>
    <xf numFmtId="49" fontId="11" fillId="0" borderId="12" xfId="0" applyNumberFormat="1" applyFont="1" applyBorder="1" applyAlignment="1">
      <alignment horizontal="left"/>
    </xf>
    <xf numFmtId="164" fontId="11" fillId="0" borderId="12" xfId="0" applyNumberFormat="1" applyFont="1" applyBorder="1"/>
    <xf numFmtId="43" fontId="7" fillId="0" borderId="11" xfId="1" applyFont="1" applyBorder="1"/>
    <xf numFmtId="49" fontId="8" fillId="0" borderId="12" xfId="0" applyNumberFormat="1" applyFont="1" applyBorder="1" applyAlignment="1">
      <alignment horizontal="left" indent="1"/>
    </xf>
    <xf numFmtId="164" fontId="8" fillId="0" borderId="11" xfId="0" applyNumberFormat="1" applyFont="1" applyBorder="1"/>
    <xf numFmtId="164" fontId="8" fillId="0" borderId="12" xfId="0" applyNumberFormat="1" applyFont="1" applyBorder="1"/>
    <xf numFmtId="164" fontId="11" fillId="0" borderId="11" xfId="0" applyNumberFormat="1" applyFont="1" applyBorder="1"/>
    <xf numFmtId="49" fontId="12" fillId="0" borderId="12" xfId="0" applyNumberFormat="1" applyFont="1" applyBorder="1" applyAlignment="1">
      <alignment horizontal="left" indent="1"/>
    </xf>
    <xf numFmtId="164" fontId="12" fillId="0" borderId="11" xfId="0" applyNumberFormat="1" applyFont="1" applyBorder="1"/>
    <xf numFmtId="43" fontId="8" fillId="0" borderId="12" xfId="1" applyFont="1" applyFill="1" applyBorder="1" applyProtection="1"/>
    <xf numFmtId="43" fontId="8" fillId="0" borderId="11" xfId="1" applyFont="1" applyFill="1" applyBorder="1" applyProtection="1"/>
    <xf numFmtId="164" fontId="12" fillId="0" borderId="12" xfId="0" applyNumberFormat="1" applyFont="1" applyBorder="1"/>
    <xf numFmtId="164" fontId="12" fillId="0" borderId="12" xfId="3" applyNumberFormat="1" applyFont="1" applyBorder="1"/>
    <xf numFmtId="164" fontId="12" fillId="0" borderId="11" xfId="3" applyNumberFormat="1" applyFont="1" applyBorder="1"/>
    <xf numFmtId="49" fontId="7" fillId="0" borderId="12" xfId="0" applyNumberFormat="1" applyFont="1" applyBorder="1" applyAlignment="1" applyProtection="1">
      <alignment horizontal="left" indent="2"/>
      <protection locked="0"/>
    </xf>
    <xf numFmtId="165" fontId="7" fillId="0" borderId="12" xfId="1" applyNumberFormat="1" applyFont="1" applyFill="1" applyBorder="1" applyProtection="1"/>
    <xf numFmtId="43" fontId="7" fillId="0" borderId="11" xfId="1" applyFont="1" applyFill="1" applyBorder="1" applyAlignment="1" applyProtection="1">
      <alignment horizontal="center"/>
    </xf>
    <xf numFmtId="49" fontId="8" fillId="0" borderId="12" xfId="0" applyNumberFormat="1" applyFont="1" applyBorder="1" applyAlignment="1" applyProtection="1">
      <alignment horizontal="left" indent="2"/>
      <protection locked="0"/>
    </xf>
    <xf numFmtId="164" fontId="8" fillId="0" borderId="12" xfId="3" applyNumberFormat="1" applyFont="1" applyBorder="1"/>
    <xf numFmtId="164" fontId="8" fillId="3" borderId="12" xfId="0" applyNumberFormat="1" applyFont="1" applyFill="1" applyBorder="1"/>
    <xf numFmtId="164" fontId="8" fillId="0" borderId="11" xfId="3" applyNumberFormat="1" applyFont="1" applyBorder="1"/>
    <xf numFmtId="49" fontId="8" fillId="0" borderId="12" xfId="0" applyNumberFormat="1" applyFont="1" applyBorder="1" applyAlignment="1" applyProtection="1">
      <alignment horizontal="left" indent="4"/>
      <protection locked="0"/>
    </xf>
    <xf numFmtId="164" fontId="9" fillId="0" borderId="12" xfId="0" applyNumberFormat="1" applyFont="1" applyBorder="1"/>
    <xf numFmtId="164" fontId="9" fillId="0" borderId="11" xfId="0" applyNumberFormat="1" applyFont="1" applyBorder="1"/>
    <xf numFmtId="165" fontId="8" fillId="0" borderId="12" xfId="1" applyNumberFormat="1" applyFont="1" applyFill="1" applyBorder="1" applyProtection="1"/>
    <xf numFmtId="49" fontId="7" fillId="0" borderId="12" xfId="0" applyNumberFormat="1" applyFont="1" applyBorder="1" applyAlignment="1">
      <alignment horizontal="left" wrapText="1"/>
    </xf>
    <xf numFmtId="164" fontId="7" fillId="3" borderId="11" xfId="0" applyNumberFormat="1" applyFont="1" applyFill="1" applyBorder="1" applyAlignment="1">
      <alignment vertical="center"/>
    </xf>
    <xf numFmtId="164" fontId="7" fillId="0" borderId="11" xfId="0" applyNumberFormat="1" applyFont="1" applyBorder="1" applyAlignment="1">
      <alignment vertical="center"/>
    </xf>
    <xf numFmtId="164" fontId="7" fillId="0" borderId="12" xfId="0" applyNumberFormat="1" applyFont="1" applyBorder="1" applyAlignment="1">
      <alignment vertical="center"/>
    </xf>
    <xf numFmtId="164" fontId="7" fillId="0" borderId="11" xfId="3" applyNumberFormat="1" applyFont="1" applyBorder="1" applyAlignment="1">
      <alignment vertical="center"/>
    </xf>
    <xf numFmtId="165" fontId="6" fillId="2" borderId="14" xfId="0" applyNumberFormat="1" applyFont="1" applyFill="1" applyBorder="1" applyAlignment="1">
      <alignment horizontal="left" vertical="center"/>
    </xf>
    <xf numFmtId="165" fontId="6" fillId="2" borderId="9" xfId="0" applyNumberFormat="1" applyFont="1" applyFill="1" applyBorder="1" applyAlignment="1">
      <alignment vertical="center"/>
    </xf>
    <xf numFmtId="165" fontId="6" fillId="2" borderId="7" xfId="0" applyNumberFormat="1" applyFont="1" applyFill="1" applyBorder="1" applyAlignment="1">
      <alignment vertical="center"/>
    </xf>
    <xf numFmtId="49" fontId="7" fillId="0" borderId="10" xfId="0" applyNumberFormat="1" applyFont="1" applyBorder="1" applyAlignment="1">
      <alignment horizontal="left"/>
    </xf>
    <xf numFmtId="164" fontId="7" fillId="0" borderId="15" xfId="0" applyNumberFormat="1" applyFont="1" applyBorder="1"/>
    <xf numFmtId="164" fontId="13" fillId="0" borderId="12" xfId="2" applyNumberFormat="1" applyFont="1" applyBorder="1"/>
    <xf numFmtId="164" fontId="8" fillId="0" borderId="11" xfId="0" applyNumberFormat="1" applyFont="1" applyBorder="1" applyAlignment="1">
      <alignment vertical="center"/>
    </xf>
    <xf numFmtId="164" fontId="8" fillId="0" borderId="12" xfId="0" applyNumberFormat="1" applyFont="1" applyBorder="1" applyAlignment="1">
      <alignment vertical="center"/>
    </xf>
    <xf numFmtId="49" fontId="8" fillId="0" borderId="12" xfId="0" applyNumberFormat="1" applyFont="1" applyBorder="1" applyAlignment="1">
      <alignment horizontal="left"/>
    </xf>
    <xf numFmtId="164" fontId="8" fillId="3" borderId="11" xfId="0" applyNumberFormat="1" applyFont="1" applyFill="1" applyBorder="1" applyAlignment="1">
      <alignment vertical="center"/>
    </xf>
    <xf numFmtId="43" fontId="8" fillId="0" borderId="11" xfId="1" applyFont="1" applyBorder="1" applyAlignment="1">
      <alignment vertical="center"/>
    </xf>
    <xf numFmtId="165" fontId="8" fillId="0" borderId="12" xfId="1" applyNumberFormat="1" applyFont="1" applyBorder="1" applyAlignment="1">
      <alignment vertical="center"/>
    </xf>
    <xf numFmtId="43" fontId="8" fillId="0" borderId="11" xfId="1" applyFont="1" applyFill="1" applyBorder="1" applyAlignment="1">
      <alignment vertical="center"/>
    </xf>
    <xf numFmtId="165" fontId="8" fillId="0" borderId="11" xfId="1" applyNumberFormat="1" applyFont="1" applyFill="1" applyBorder="1" applyAlignment="1">
      <alignment vertical="center"/>
    </xf>
    <xf numFmtId="165" fontId="8" fillId="0" borderId="12" xfId="1" applyNumberFormat="1" applyFont="1" applyFill="1" applyBorder="1" applyAlignment="1">
      <alignment vertical="center"/>
    </xf>
    <xf numFmtId="165" fontId="8" fillId="0" borderId="11" xfId="1" applyNumberFormat="1" applyFont="1" applyFill="1" applyBorder="1" applyAlignment="1" applyProtection="1">
      <alignment vertical="center"/>
    </xf>
    <xf numFmtId="49" fontId="8" fillId="0" borderId="8" xfId="0" applyNumberFormat="1" applyFont="1" applyBorder="1" applyAlignment="1">
      <alignment horizontal="left"/>
    </xf>
    <xf numFmtId="165" fontId="8" fillId="0" borderId="16" xfId="0" applyNumberFormat="1" applyFont="1" applyBorder="1" applyAlignment="1">
      <alignment vertical="center"/>
    </xf>
    <xf numFmtId="164" fontId="8" fillId="0" borderId="8" xfId="0" applyNumberFormat="1" applyFont="1" applyBorder="1" applyAlignment="1">
      <alignment vertical="center"/>
    </xf>
    <xf numFmtId="164" fontId="8" fillId="0" borderId="16" xfId="0" applyNumberFormat="1" applyFont="1" applyBorder="1" applyAlignment="1">
      <alignment vertical="center"/>
    </xf>
    <xf numFmtId="49" fontId="6" fillId="2" borderId="17" xfId="0" applyNumberFormat="1" applyFont="1" applyFill="1" applyBorder="1" applyAlignment="1">
      <alignment horizontal="left" vertical="center"/>
    </xf>
    <xf numFmtId="165" fontId="6" fillId="2" borderId="15" xfId="1" applyNumberFormat="1" applyFont="1" applyFill="1" applyBorder="1" applyAlignment="1">
      <alignment vertical="center"/>
    </xf>
    <xf numFmtId="165" fontId="6" fillId="2" borderId="15" xfId="0" applyNumberFormat="1" applyFont="1" applyFill="1" applyBorder="1" applyAlignment="1">
      <alignment vertical="center"/>
    </xf>
    <xf numFmtId="164" fontId="6" fillId="2" borderId="10" xfId="0" applyNumberFormat="1" applyFont="1" applyFill="1" applyBorder="1" applyAlignment="1">
      <alignment vertical="center"/>
    </xf>
    <xf numFmtId="164" fontId="6" fillId="2" borderId="15" xfId="0" applyNumberFormat="1" applyFont="1" applyFill="1" applyBorder="1" applyAlignment="1">
      <alignment vertical="center"/>
    </xf>
    <xf numFmtId="49" fontId="7" fillId="4" borderId="18" xfId="2" applyNumberFormat="1" applyFont="1" applyFill="1" applyBorder="1" applyAlignment="1">
      <alignment horizontal="left" vertical="center"/>
    </xf>
    <xf numFmtId="165" fontId="14" fillId="4" borderId="13" xfId="0" applyNumberFormat="1" applyFont="1" applyFill="1" applyBorder="1" applyAlignment="1">
      <alignment vertical="center"/>
    </xf>
    <xf numFmtId="164" fontId="14" fillId="4" borderId="13" xfId="0" applyNumberFormat="1" applyFont="1" applyFill="1" applyBorder="1" applyAlignment="1">
      <alignment vertical="center"/>
    </xf>
    <xf numFmtId="164" fontId="15" fillId="0" borderId="0" xfId="0" applyNumberFormat="1" applyFont="1"/>
    <xf numFmtId="164" fontId="16" fillId="0" borderId="0" xfId="0" applyNumberFormat="1" applyFont="1" applyAlignment="1">
      <alignment vertical="center"/>
    </xf>
    <xf numFmtId="164" fontId="16" fillId="3" borderId="0" xfId="0" applyNumberFormat="1" applyFont="1" applyFill="1" applyAlignment="1">
      <alignment vertical="center"/>
    </xf>
    <xf numFmtId="43" fontId="8" fillId="0" borderId="0" xfId="1" applyFont="1" applyAlignment="1">
      <alignment vertical="center"/>
    </xf>
    <xf numFmtId="164" fontId="8" fillId="0" borderId="0" xfId="0" applyNumberFormat="1" applyFont="1" applyAlignment="1">
      <alignment vertical="center"/>
    </xf>
    <xf numFmtId="49" fontId="17" fillId="0" borderId="0" xfId="0" applyNumberFormat="1" applyFont="1"/>
    <xf numFmtId="164" fontId="18" fillId="3" borderId="0" xfId="0" applyNumberFormat="1" applyFont="1" applyFill="1" applyAlignment="1">
      <alignment vertical="center"/>
    </xf>
    <xf numFmtId="164" fontId="18" fillId="3" borderId="0" xfId="1" applyNumberFormat="1" applyFont="1" applyFill="1" applyAlignment="1">
      <alignment vertical="center"/>
    </xf>
    <xf numFmtId="0" fontId="18" fillId="0" borderId="0" xfId="0" applyFont="1"/>
    <xf numFmtId="0" fontId="16" fillId="0" borderId="0" xfId="0" applyFont="1"/>
    <xf numFmtId="164" fontId="18" fillId="0" borderId="0" xfId="0" applyNumberFormat="1" applyFont="1"/>
    <xf numFmtId="0" fontId="19" fillId="0" borderId="0" xfId="0" applyFont="1"/>
    <xf numFmtId="0" fontId="16" fillId="0" borderId="0" xfId="0" applyFont="1" applyAlignment="1">
      <alignment horizontal="left" indent="1"/>
    </xf>
    <xf numFmtId="164" fontId="8" fillId="0" borderId="0" xfId="2" applyNumberFormat="1" applyFont="1"/>
    <xf numFmtId="164" fontId="18" fillId="0" borderId="0" xfId="1" applyNumberFormat="1" applyFont="1" applyFill="1" applyBorder="1" applyAlignment="1" applyProtection="1">
      <alignment vertical="center"/>
    </xf>
    <xf numFmtId="0" fontId="20" fillId="0" borderId="0" xfId="0" applyFont="1"/>
    <xf numFmtId="164" fontId="14" fillId="3" borderId="0" xfId="1" applyNumberFormat="1" applyFont="1" applyFill="1"/>
    <xf numFmtId="0" fontId="21" fillId="0" borderId="0" xfId="0" applyFont="1"/>
    <xf numFmtId="164" fontId="18" fillId="3" borderId="0" xfId="0" applyNumberFormat="1" applyFont="1" applyFill="1"/>
    <xf numFmtId="166" fontId="21" fillId="3" borderId="0" xfId="0" applyNumberFormat="1" applyFont="1" applyFill="1"/>
    <xf numFmtId="0" fontId="22" fillId="0" borderId="0" xfId="0" applyFont="1"/>
    <xf numFmtId="164" fontId="23" fillId="3" borderId="0" xfId="1" applyNumberFormat="1" applyFont="1" applyFill="1" applyAlignment="1">
      <alignment vertical="center"/>
    </xf>
    <xf numFmtId="164" fontId="23" fillId="3" borderId="0" xfId="0" applyNumberFormat="1" applyFont="1" applyFill="1"/>
    <xf numFmtId="164" fontId="23" fillId="3" borderId="0" xfId="0" applyNumberFormat="1" applyFont="1" applyFill="1" applyAlignment="1">
      <alignment vertical="center"/>
    </xf>
    <xf numFmtId="0" fontId="22" fillId="3" borderId="0" xfId="0" applyFont="1" applyFill="1"/>
    <xf numFmtId="165" fontId="18" fillId="3" borderId="0" xfId="1" applyNumberFormat="1" applyFont="1" applyFill="1" applyAlignment="1">
      <alignment vertical="center"/>
    </xf>
    <xf numFmtId="164" fontId="0" fillId="3" borderId="0" xfId="1" applyNumberFormat="1" applyFont="1" applyFill="1"/>
    <xf numFmtId="0" fontId="21" fillId="3" borderId="0" xfId="0" applyFont="1" applyFill="1"/>
    <xf numFmtId="164" fontId="24" fillId="3" borderId="0" xfId="1" applyNumberFormat="1" applyFont="1" applyFill="1" applyAlignment="1">
      <alignment vertical="center"/>
    </xf>
    <xf numFmtId="164" fontId="24" fillId="3" borderId="0" xfId="0" applyNumberFormat="1" applyFont="1" applyFill="1" applyAlignment="1">
      <alignment vertical="center"/>
    </xf>
    <xf numFmtId="0" fontId="25" fillId="0" borderId="0" xfId="0" applyFont="1"/>
    <xf numFmtId="165" fontId="21" fillId="3" borderId="0" xfId="1" applyNumberFormat="1" applyFont="1" applyFill="1"/>
    <xf numFmtId="164" fontId="21" fillId="3" borderId="0" xfId="1" applyNumberFormat="1" applyFont="1" applyFill="1"/>
    <xf numFmtId="164" fontId="26" fillId="3" borderId="0" xfId="0" applyNumberFormat="1" applyFont="1" applyFill="1" applyAlignment="1">
      <alignment vertical="center"/>
    </xf>
    <xf numFmtId="0" fontId="6" fillId="2" borderId="19" xfId="0" applyFont="1" applyFill="1" applyBorder="1" applyAlignment="1">
      <alignment horizontal="center" vertical="center"/>
    </xf>
    <xf numFmtId="39" fontId="8" fillId="0" borderId="11" xfId="0" applyNumberFormat="1" applyFont="1" applyBorder="1"/>
    <xf numFmtId="43" fontId="8" fillId="0" borderId="0" xfId="1" applyFont="1" applyBorder="1"/>
    <xf numFmtId="43" fontId="0" fillId="0" borderId="0" xfId="1" applyFont="1" applyBorder="1"/>
    <xf numFmtId="49" fontId="8" fillId="0" borderId="20" xfId="0" applyNumberFormat="1" applyFont="1" applyBorder="1" applyAlignment="1" applyProtection="1">
      <alignment horizontal="left" indent="4"/>
      <protection locked="0"/>
    </xf>
    <xf numFmtId="164" fontId="8" fillId="0" borderId="20" xfId="0" applyNumberFormat="1" applyFont="1" applyBorder="1"/>
    <xf numFmtId="43" fontId="8" fillId="0" borderId="20" xfId="1" applyFont="1" applyBorder="1"/>
    <xf numFmtId="164" fontId="0" fillId="0" borderId="20" xfId="0" applyNumberFormat="1" applyBorder="1"/>
    <xf numFmtId="165" fontId="7" fillId="0" borderId="12" xfId="1" applyNumberFormat="1" applyFont="1" applyBorder="1"/>
    <xf numFmtId="165" fontId="8" fillId="0" borderId="12" xfId="1" applyNumberFormat="1" applyFont="1" applyBorder="1"/>
    <xf numFmtId="165" fontId="8" fillId="0" borderId="20" xfId="1" applyNumberFormat="1" applyFont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49" fontId="6" fillId="2" borderId="4" xfId="0" applyNumberFormat="1" applyFont="1" applyFill="1" applyBorder="1" applyAlignment="1">
      <alignment horizontal="center" vertical="center"/>
    </xf>
    <xf numFmtId="49" fontId="6" fillId="2" borderId="8" xfId="0" applyNumberFormat="1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</cellXfs>
  <cellStyles count="5">
    <cellStyle name="Millares" xfId="1" builtinId="3"/>
    <cellStyle name="Normal" xfId="0" builtinId="0"/>
    <cellStyle name="Normal 2 2 2 2" xfId="2" xr:uid="{9C20916D-3360-4274-AC67-6BAB7ACD73F8}"/>
    <cellStyle name="Normal_COMPARACION 2002-2001" xfId="3" xr:uid="{B78A3BBF-7CAC-4C3E-B9FD-18DD978B5611}"/>
    <cellStyle name="Normal_COMPARACION 2002-2001 2" xfId="4" xr:uid="{DB57AB1E-D2E0-414C-ACB0-2C25B4A2D27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externalLink" Target="externalLinks/externalLink38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theme" Target="theme/theme1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4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styles" Target="styles.xml"/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KEN\current\External\KenBOP(current)base%20May%20mission%20rev.2%20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GeoBop0900_BseLine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microsoft.com/office/2006/relationships/xlExternalLinkPath/xlPathMissing" Target="EDSSARMRED97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WIN\TEMP\MFLOW96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Juliana\AppData\Local\Temp\Documents%20and%20Settings\JMATZ\My%20Local%20Documents\EXCEL\Guyana\2003%20Mission\Final\Other%20Depository%20Corporations%20Balance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outlook.office.com/Sector%20Files/DR%20Fiscal%20File%20Update%2006-26-2009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OC\AI\SIMS\Workfiles\Guyana\MB\IMD\2003%20Mission\Final\Other%20Depository%20Corporations%20Balance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Documents%20and%20Settings\LABREGO\My%20Local%20Documents\Ecuador\ecubopLatest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rvadm\users\WIN\TEMP\MFLOW96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EGURIDAD\Secto%20publico\DATA\ML\DOM\Macro\2002\DRSHARE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Al_pf\mis%20document\documentos%20de%20trabajo\ARCHIVOS%20DE%20TRABAJO%20DE%20%20EXCEL\SEMANALES\TASAINT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PROMIECO\Politica%20Fiscal\FISCAL\Cr&#233;dito\2013\Credito%20Balance%20Fiscal%20Sin%20inversiones%202013%20(Ejercicio).xls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1S\VOL1\DATA\EU2\LVA\LVA_RED_2001_tab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Juliana\AppData\Local\Temp\DATA\F1\SRF\Paraguay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PROMIECO\Politica%20Fiscal\Sector%20publico\BKUP%20SPNF\2010\Blance%20Trimestral%20enviado%20a%20Rosa%20Yunes%202009_20enero2010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Bcfs1\Consolidacion%20Estadisticas%20Monetarias\FUNCIONES%20SUBDIRECCION\Propuesta%20Reestructuraci&#243;n\FyU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TEMP\DSAtblEmily02-03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wrs\xl97\system\WRS97TAB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ATA\DH\GEO\BOP\GeoBop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SWN06p\wrs2\mcd\system\WRSTAB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outlook.office.com/Users/fbaez/AppData/Local/Microsoft/Windows/INetCache/Content.Outlook/HTMLJ493/Marco%20Macro%20Commoditties%20-%20Fixed.xlsx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Bcfs1\promieco\Politica%20Fiscal\Sector%20publico\Sector%20Publico%202006%20%20201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Documents%20and%20Settings\1996100\Desktop\My%20Documents\Archivos%20de%20Excel\Archivo%20Monetario%204%20de%20enero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ARCHIVOS%20VARIOS%20IPC\BOLETIN\BOLETIN05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jmatz\My%20Local%20Documents\Excel\BSA\Final%20versions%20(with%20IIP%20&amp;edits)\Versions%20with%20Summary%20matricies\RSA%20BSA%20rev2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ECCB06R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ATA\DH\GEO\BOP\Data\FLOW2004a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ATA\S1\ECU\SECTORS\External\PERUMF97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ATA\S1\ECU\SECTORS\External\ecuredtab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El_mnt\c\1Edas\FMI\mision\BCHDIC97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outlook.office.com/Users/fperez/Desktop/2022/PRESUPUESTO%202023/SEPTIEMBRE/Copia%20de%20Proyeccion%20Ingresos%20CUT%202023%20-%202026%20Envio%20a%20Presupuesto%20AL%2012%20Agosto%202022.xlsx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OC\SI\IMSection\DP\MFS%20Workfiles\Generic%20Files\Graduated%20to%20DC\Chile%20EIS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fperez\Desktop\Copia%20de%20ESTIMACION%20%20MENSUAL%202018(CON%20NUEVAS%20MEDIDAS%20ajustado%20a%20590%209%20mills%20)22-09-17%20(6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ATA\DD\GEO\BOP\GeoBop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fsadfs1\Estudios%20Economicos\Users\irodriguez\AppData\Local\Microsoft\Windows\INetCache\Content.Outlook\VK55HVD4\REC16-04-2021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v2kp-47212\FISCAL\Cuadros%20Comparativos\CUADROS%20FISC.COMPARA902001-1er%20trimestr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respaldo%20Henry%20Rodriguez\Resto%20del%20Sistema%20Bancario\Implementacion%20del%20MEMF\Oferta%20Monetaria\analisis%20pafi%20junio%202007%20y%20gr&#225;ficos%20comparado%20con%20el%20MEMF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ocuments%20and%20Settings\JMATZ\My%20Local%20Documents\EXCEL\Guyana\2003%20Mission\Final\Other%20Depository%20Corporations%20Balance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ocuments%20and%20Settings\LABREGO\My%20Local%20Documents\Ecuador\ecubopLatest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Juliana\AppData\Local\Temp\DATA\DD\GEO\BOP\GeoBop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A (new)"/>
      <sheetName val="Leases"/>
      <sheetName val="Info"/>
      <sheetName val="Ext.Fin (FY)"/>
      <sheetName val="Table fy"/>
      <sheetName val="Table"/>
      <sheetName val="BOP"/>
      <sheetName val="Output"/>
      <sheetName val="weo"/>
      <sheetName val="Macro"/>
      <sheetName val="Exp"/>
      <sheetName val="Imp"/>
      <sheetName val="serv"/>
      <sheetName val="in-out"/>
      <sheetName val="KA"/>
      <sheetName val="Ind"/>
      <sheetName val="DSA output"/>
      <sheetName val="Sheet1"/>
      <sheetName val="WETA"/>
      <sheetName val="Imp:DSA output"/>
      <sheetName val="MONE(M)"/>
      <sheetName val="BURSAT(M)"/>
      <sheetName val="REAL(T)"/>
      <sheetName val="EXT(T)"/>
      <sheetName val="EXT(A)"/>
      <sheetName val="REAL(A)"/>
      <sheetName val="FISCAL(A)"/>
      <sheetName val="METAS"/>
      <sheetName val="EJECUTIVO"/>
      <sheetName val="EXT(M)"/>
      <sheetName val="FISCAL(M)"/>
      <sheetName val="in_out"/>
      <sheetName val="Input from HUB"/>
      <sheetName val="MSRV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87">
          <cell r="I87">
            <v>2948.3534720937819</v>
          </cell>
          <cell r="O87">
            <v>2968.3</v>
          </cell>
          <cell r="P87">
            <v>3280.75</v>
          </cell>
          <cell r="Q87">
            <v>3493.6381402405464</v>
          </cell>
          <cell r="R87">
            <v>3766.1175633561566</v>
          </cell>
          <cell r="S87">
            <v>3997.5525546669683</v>
          </cell>
          <cell r="T87">
            <v>4340.9711679215779</v>
          </cell>
          <cell r="U87">
            <v>4796.4756673634238</v>
          </cell>
          <cell r="V87">
            <v>5281.4601257114955</v>
          </cell>
          <cell r="W87">
            <v>5727.8593794674289</v>
          </cell>
          <cell r="X87">
            <v>6135.9693201964728</v>
          </cell>
          <cell r="Y87">
            <v>6574.2910509682461</v>
          </cell>
          <cell r="Z87">
            <v>7047.464502227821</v>
          </cell>
          <cell r="AA87">
            <v>7558.4039469664458</v>
          </cell>
          <cell r="AB87">
            <v>8115.2960305978322</v>
          </cell>
          <cell r="AC87">
            <v>8717.4088695618993</v>
          </cell>
          <cell r="AD87">
            <v>9368.5837619655049</v>
          </cell>
          <cell r="AE87">
            <v>10072.996048207535</v>
          </cell>
          <cell r="AF87">
            <v>10835.184579013356</v>
          </cell>
          <cell r="AG87">
            <v>11660.083809198853</v>
          </cell>
          <cell r="AH87">
            <v>12553.058752923744</v>
          </cell>
          <cell r="AI87">
            <v>13519.943057493711</v>
          </cell>
        </row>
        <row r="88">
          <cell r="I88">
            <v>-5.7008965887577849</v>
          </cell>
          <cell r="O88">
            <v>-4.2680477584313845</v>
          </cell>
          <cell r="P88">
            <v>0.39067187697440986</v>
          </cell>
          <cell r="Q88">
            <v>-2.5220995475796579</v>
          </cell>
          <cell r="R88">
            <v>-4.3170827584920195</v>
          </cell>
          <cell r="S88">
            <v>-6.2263885883577421</v>
          </cell>
          <cell r="T88">
            <v>-6.2255626662661223</v>
          </cell>
          <cell r="U88">
            <v>-5.9837800024204881</v>
          </cell>
          <cell r="V88">
            <v>-6.3148545225364892</v>
          </cell>
          <cell r="W88">
            <v>-5.6640620729483109</v>
          </cell>
          <cell r="X88">
            <v>-5.770379695348117</v>
          </cell>
          <cell r="Y88">
            <v>-5.8656788180317383</v>
          </cell>
          <cell r="Z88">
            <v>-5.9458120013883509</v>
          </cell>
          <cell r="AA88">
            <v>-6.0153445427542485</v>
          </cell>
          <cell r="AB88">
            <v>-6.0720663147381408</v>
          </cell>
          <cell r="AC88">
            <v>-6.1055027621634093</v>
          </cell>
          <cell r="AD88">
            <v>-6.0414700878857461</v>
          </cell>
          <cell r="AE88">
            <v>-5.9757445020741251</v>
          </cell>
          <cell r="AF88">
            <v>-5.9073314642238799</v>
          </cell>
          <cell r="AG88">
            <v>-5.8340944105542958</v>
          </cell>
          <cell r="AH88">
            <v>-5.7550306371400639</v>
          </cell>
          <cell r="AI88">
            <v>-5.670640930790757</v>
          </cell>
        </row>
        <row r="89">
          <cell r="I89">
            <v>-5.7494286526163032</v>
          </cell>
          <cell r="O89">
            <v>-3.4907537552819932</v>
          </cell>
          <cell r="P89">
            <v>0.39067187697440986</v>
          </cell>
          <cell r="Q89">
            <v>-2.5220995475796579</v>
          </cell>
          <cell r="R89">
            <v>-4.3170827584920195</v>
          </cell>
          <cell r="S89">
            <v>-6.2263885883577421</v>
          </cell>
          <cell r="T89">
            <v>-6.2255626662661223</v>
          </cell>
          <cell r="U89">
            <v>-5.9837800024204881</v>
          </cell>
          <cell r="V89">
            <v>-6.3148545225364892</v>
          </cell>
          <cell r="W89">
            <v>-5.6640620729483109</v>
          </cell>
          <cell r="X89">
            <v>-5.770379695348117</v>
          </cell>
          <cell r="Y89">
            <v>-5.8656788180317383</v>
          </cell>
          <cell r="Z89">
            <v>-5.9458120013883509</v>
          </cell>
          <cell r="AA89">
            <v>-6.0153445427542485</v>
          </cell>
          <cell r="AB89">
            <v>-6.0720663147381408</v>
          </cell>
          <cell r="AC89">
            <v>-6.1055027621634093</v>
          </cell>
          <cell r="AD89">
            <v>-6.0414700878857461</v>
          </cell>
          <cell r="AE89">
            <v>-5.9757445020741251</v>
          </cell>
          <cell r="AF89">
            <v>-5.9073314642238799</v>
          </cell>
          <cell r="AG89">
            <v>-5.8340944105542958</v>
          </cell>
          <cell r="AH89">
            <v>-5.7550306371400639</v>
          </cell>
          <cell r="AI89">
            <v>-5.670640930790757</v>
          </cell>
        </row>
        <row r="90">
          <cell r="I90">
            <v>8860.1218619826504</v>
          </cell>
          <cell r="O90">
            <v>11396.111481670061</v>
          </cell>
          <cell r="P90">
            <v>11761.719316283372</v>
          </cell>
          <cell r="Q90">
            <v>13951.734205270477</v>
          </cell>
          <cell r="R90">
            <v>14970.312261041583</v>
          </cell>
          <cell r="S90">
            <v>16623.883753290145</v>
          </cell>
          <cell r="T90">
            <v>18595.175933470895</v>
          </cell>
          <cell r="U90">
            <v>20520.743227875995</v>
          </cell>
          <cell r="V90">
            <v>23171.776851544284</v>
          </cell>
          <cell r="W90">
            <v>28613.268595985974</v>
          </cell>
          <cell r="X90">
            <v>31156.193591397565</v>
          </cell>
          <cell r="Y90">
            <v>33932.670319593228</v>
          </cell>
          <cell r="Z90">
            <v>36969.180243954092</v>
          </cell>
          <cell r="AA90">
            <v>40295.869642819904</v>
          </cell>
          <cell r="AB90">
            <v>43941.460541134453</v>
          </cell>
          <cell r="AC90">
            <v>47949.007501957436</v>
          </cell>
          <cell r="AD90">
            <v>52354.484654090331</v>
          </cell>
          <cell r="AE90">
            <v>57164.729911948285</v>
          </cell>
          <cell r="AF90">
            <v>62416.932713531918</v>
          </cell>
          <cell r="AG90">
            <v>68151.699402174127</v>
          </cell>
          <cell r="AH90">
            <v>74413.367166268086</v>
          </cell>
          <cell r="AI90">
            <v>81250.346823269065</v>
          </cell>
        </row>
        <row r="91">
          <cell r="I91">
            <v>1.5169463703024839</v>
          </cell>
          <cell r="O91">
            <v>1.2729651305092398</v>
          </cell>
          <cell r="P91">
            <v>1.2623931802690482</v>
          </cell>
          <cell r="Q91">
            <v>1.2644153200239485</v>
          </cell>
          <cell r="R91">
            <v>1.2662699333611811</v>
          </cell>
          <cell r="S91">
            <v>1.2686955202842984</v>
          </cell>
          <cell r="T91">
            <v>1.270951522213567</v>
          </cell>
          <cell r="U91">
            <v>1.2732543111406767</v>
          </cell>
          <cell r="V91">
            <v>1.2732543111406767</v>
          </cell>
          <cell r="W91">
            <v>1.2732543111406767</v>
          </cell>
          <cell r="X91">
            <v>1.2732543111406767</v>
          </cell>
          <cell r="Y91">
            <v>1.2732543111406767</v>
          </cell>
          <cell r="Z91">
            <v>1.2732543111406767</v>
          </cell>
          <cell r="AA91">
            <v>1.2732543111406767</v>
          </cell>
          <cell r="AB91">
            <v>1.2732543111406767</v>
          </cell>
          <cell r="AC91">
            <v>1.2732543111406767</v>
          </cell>
          <cell r="AD91">
            <v>1.2732543111406767</v>
          </cell>
          <cell r="AE91">
            <v>1.2732543111406767</v>
          </cell>
          <cell r="AF91">
            <v>1.2732543111406767</v>
          </cell>
          <cell r="AG91">
            <v>1.2732543111406767</v>
          </cell>
          <cell r="AH91">
            <v>1.2732543111406767</v>
          </cell>
          <cell r="AI91">
            <v>1.2732543111406767</v>
          </cell>
          <cell r="AJ91">
            <v>1.2732543111406767</v>
          </cell>
        </row>
        <row r="92">
          <cell r="I92">
            <v>2623.2951947879574</v>
          </cell>
          <cell r="O92">
            <v>2463.3948034137657</v>
          </cell>
          <cell r="P92">
            <v>2542.42495692906</v>
          </cell>
          <cell r="Q92">
            <v>3015.8207556281977</v>
          </cell>
          <cell r="R92">
            <v>3235.9976022213241</v>
          </cell>
          <cell r="S92">
            <v>3593.4352622187776</v>
          </cell>
          <cell r="T92">
            <v>4019.5517424303075</v>
          </cell>
          <cell r="U92">
            <v>4435.7842858106133</v>
          </cell>
          <cell r="V92">
            <v>5008.8343531711862</v>
          </cell>
          <cell r="W92">
            <v>6185.0726259923094</v>
          </cell>
          <cell r="X92">
            <v>6734.7538246400682</v>
          </cell>
          <cell r="Y92">
            <v>7334.9197983616714</v>
          </cell>
          <cell r="Z92">
            <v>7991.2948066455228</v>
          </cell>
          <cell r="AA92">
            <v>8710.3952990300331</v>
          </cell>
          <cell r="AB92">
            <v>9498.4298570216069</v>
          </cell>
          <cell r="AC92">
            <v>10364.705197834721</v>
          </cell>
          <cell r="AD92">
            <v>11316.997524965578</v>
          </cell>
          <cell r="AE92">
            <v>12356.784928801722</v>
          </cell>
          <cell r="AF92">
            <v>13492.106315285762</v>
          </cell>
          <cell r="AG92">
            <v>14731.739192018671</v>
          </cell>
          <cell r="AH92">
            <v>16085.267529783938</v>
          </cell>
          <cell r="AI92">
            <v>17563.155859078666</v>
          </cell>
        </row>
        <row r="93">
          <cell r="I93">
            <v>29.607890677487099</v>
          </cell>
          <cell r="O93">
            <v>21.616099556203743</v>
          </cell>
          <cell r="P93">
            <v>21.616099556203743</v>
          </cell>
          <cell r="Q93">
            <v>21.616099556203743</v>
          </cell>
          <cell r="R93">
            <v>21.616099556203743</v>
          </cell>
          <cell r="S93">
            <v>21.616099556203743</v>
          </cell>
          <cell r="T93">
            <v>21.616099556203743</v>
          </cell>
          <cell r="U93">
            <v>21.616099556203743</v>
          </cell>
          <cell r="V93">
            <v>21.616099556203743</v>
          </cell>
          <cell r="W93">
            <v>21.616099556203743</v>
          </cell>
          <cell r="X93">
            <v>21.616099556203743</v>
          </cell>
          <cell r="Y93">
            <v>21.616099556203743</v>
          </cell>
          <cell r="Z93">
            <v>21.616099556203743</v>
          </cell>
          <cell r="AA93">
            <v>21.616099556203743</v>
          </cell>
          <cell r="AB93">
            <v>21.616099556203743</v>
          </cell>
          <cell r="AC93">
            <v>21.616099556203743</v>
          </cell>
          <cell r="AD93">
            <v>21.616099556203743</v>
          </cell>
          <cell r="AE93">
            <v>21.616099556203743</v>
          </cell>
          <cell r="AF93">
            <v>21.616099556203743</v>
          </cell>
          <cell r="AG93">
            <v>21.616099556203743</v>
          </cell>
          <cell r="AH93">
            <v>21.616099556203743</v>
          </cell>
          <cell r="AI93">
            <v>21.616099556203743</v>
          </cell>
        </row>
        <row r="96">
          <cell r="I96">
            <v>4.8</v>
          </cell>
          <cell r="O96">
            <v>1.1997382459579597</v>
          </cell>
          <cell r="P96">
            <v>1.2140256033834618</v>
          </cell>
          <cell r="Q96">
            <v>1.8361849472174008</v>
          </cell>
          <cell r="R96">
            <v>2.7</v>
          </cell>
          <cell r="S96">
            <v>3.5</v>
          </cell>
          <cell r="T96">
            <v>4</v>
          </cell>
          <cell r="U96">
            <v>4</v>
          </cell>
          <cell r="V96">
            <v>4</v>
          </cell>
          <cell r="W96">
            <v>6.0370069569610996</v>
          </cell>
          <cell r="X96">
            <v>6.0592976880875726</v>
          </cell>
          <cell r="Y96">
            <v>6.0750564946457919</v>
          </cell>
          <cell r="Z96">
            <v>6.0975518054972921</v>
          </cell>
          <cell r="AA96">
            <v>6.1199045148971454</v>
          </cell>
          <cell r="AB96">
            <v>6.1199045148971454</v>
          </cell>
          <cell r="AC96">
            <v>6.1199045148971454</v>
          </cell>
          <cell r="AD96">
            <v>6.1199045148971454</v>
          </cell>
          <cell r="AE96">
            <v>6.1199045148971454</v>
          </cell>
          <cell r="AF96">
            <v>6.1199045148971454</v>
          </cell>
          <cell r="AG96">
            <v>6.1199045148971454</v>
          </cell>
          <cell r="AH96">
            <v>6.1199045148971454</v>
          </cell>
          <cell r="AI96">
            <v>6.1199045148971454</v>
          </cell>
        </row>
        <row r="97">
          <cell r="I97">
            <v>16.120635221711165</v>
          </cell>
          <cell r="O97">
            <v>12.476073432770907</v>
          </cell>
          <cell r="P97">
            <v>3.2607305629411831</v>
          </cell>
          <cell r="Q97">
            <v>8.6594076555257296</v>
          </cell>
          <cell r="R97">
            <v>5.8104393347695016</v>
          </cell>
          <cell r="S97">
            <v>9.4816478087076597</v>
          </cell>
          <cell r="T97">
            <v>10.260218580781522</v>
          </cell>
          <cell r="U97">
            <v>10.658653588716716</v>
          </cell>
          <cell r="V97">
            <v>10.73572963073255</v>
          </cell>
          <cell r="W97">
            <v>10.65968842028855</v>
          </cell>
          <cell r="X97">
            <v>10.673909086624045</v>
          </cell>
          <cell r="Y97">
            <v>10.701879402305892</v>
          </cell>
          <cell r="Z97">
            <v>10.738637362140269</v>
          </cell>
          <cell r="AA97">
            <v>10.729239119755519</v>
          </cell>
          <cell r="AB97">
            <v>10.755457517750845</v>
          </cell>
          <cell r="AC97">
            <v>10.792084446898432</v>
          </cell>
          <cell r="AD97">
            <v>10.792084446898432</v>
          </cell>
          <cell r="AE97">
            <v>10.7920844468984</v>
          </cell>
          <cell r="AF97">
            <v>10.7920844468984</v>
          </cell>
          <cell r="AG97">
            <v>10.7920844468984</v>
          </cell>
          <cell r="AH97">
            <v>10.7920844468984</v>
          </cell>
          <cell r="AI97">
            <v>10.7920844468984</v>
          </cell>
        </row>
        <row r="98">
          <cell r="I98">
            <v>1.5543281604567083</v>
          </cell>
          <cell r="O98">
            <v>5.7572027569828599</v>
          </cell>
          <cell r="P98">
            <v>1.9627922863293401</v>
          </cell>
          <cell r="Q98">
            <v>7.165086104010876</v>
          </cell>
          <cell r="R98">
            <v>1.3927673841600985</v>
          </cell>
          <cell r="S98">
            <v>3.5360460753407263</v>
          </cell>
          <cell r="T98">
            <v>3.499999999999992</v>
          </cell>
          <cell r="U98">
            <v>3.499999999999992</v>
          </cell>
          <cell r="V98">
            <v>3.499999999999992</v>
          </cell>
          <cell r="W98">
            <v>3.499999999999992</v>
          </cell>
          <cell r="X98">
            <v>3.499999999999992</v>
          </cell>
          <cell r="Y98">
            <v>3.499999999999992</v>
          </cell>
          <cell r="Z98">
            <v>3.499999999999992</v>
          </cell>
          <cell r="AA98">
            <v>3.499999999999992</v>
          </cell>
          <cell r="AB98">
            <v>3.499999999999992</v>
          </cell>
          <cell r="AC98">
            <v>3.499999999999992</v>
          </cell>
          <cell r="AD98">
            <v>3.499999999999992</v>
          </cell>
          <cell r="AE98">
            <v>3.499999999999992</v>
          </cell>
          <cell r="AF98">
            <v>3.499999999999992</v>
          </cell>
          <cell r="AG98">
            <v>3.499999999999992</v>
          </cell>
          <cell r="AH98">
            <v>3.499999999999992</v>
          </cell>
          <cell r="AI98">
            <v>3.499999999999992</v>
          </cell>
        </row>
        <row r="99">
          <cell r="I99">
            <v>-3.1990492332164706</v>
          </cell>
          <cell r="O99">
            <v>-2.6029107513684835</v>
          </cell>
          <cell r="P99">
            <v>-4.6413824098490153</v>
          </cell>
          <cell r="Q99">
            <v>1.2205857528014121</v>
          </cell>
          <cell r="R99">
            <v>1.9614716859489505</v>
          </cell>
          <cell r="S99">
            <v>2.1338908731291184</v>
          </cell>
          <cell r="T99">
            <v>1.2136926200879969</v>
          </cell>
          <cell r="U99">
            <v>0.22568345998415396</v>
          </cell>
          <cell r="V99">
            <v>7.5328154469929132E-3</v>
          </cell>
          <cell r="W99">
            <v>1.358536780145414E-2</v>
          </cell>
          <cell r="X99">
            <v>2.0123168909250921E-2</v>
          </cell>
          <cell r="Y99">
            <v>2.4417455743773075E-2</v>
          </cell>
          <cell r="Z99">
            <v>2.8491137064861505E-2</v>
          </cell>
          <cell r="AA99">
            <v>3.240251154335283E-2</v>
          </cell>
          <cell r="AB99">
            <v>3.6153952914190768E-2</v>
          </cell>
          <cell r="AC99">
            <v>3.973586671166629E-2</v>
          </cell>
          <cell r="AD99">
            <v>3.0556656955283756E-2</v>
          </cell>
          <cell r="AE99">
            <v>3.3773463366017609E-2</v>
          </cell>
          <cell r="AF99">
            <v>3.6832023217954202E-2</v>
          </cell>
          <cell r="AG99">
            <v>3.9736056448930412E-2</v>
          </cell>
          <cell r="AH99">
            <v>4.2489379532995031E-2</v>
          </cell>
          <cell r="AI99">
            <v>4.5095888252745908E-2</v>
          </cell>
        </row>
        <row r="100">
          <cell r="I100">
            <v>16.601125186066227</v>
          </cell>
          <cell r="O100">
            <v>11.64589967977399</v>
          </cell>
          <cell r="P100">
            <v>16.575713344621306</v>
          </cell>
          <cell r="Q100">
            <v>4.2293841087710717</v>
          </cell>
          <cell r="R100">
            <v>4.5218035037606512</v>
          </cell>
          <cell r="S100">
            <v>5.1784399072836607</v>
          </cell>
          <cell r="T100">
            <v>8.2687146656534196</v>
          </cell>
          <cell r="U100">
            <v>10.504640091559338</v>
          </cell>
          <cell r="V100">
            <v>10.294834287382585</v>
          </cell>
          <cell r="W100">
            <v>8.1890644091239437</v>
          </cell>
          <cell r="X100">
            <v>6.5983738095860787</v>
          </cell>
          <cell r="Y100">
            <v>6.5911086059011694</v>
          </cell>
          <cell r="Z100">
            <v>6.6258612284010923</v>
          </cell>
          <cell r="AA100">
            <v>6.659919428052703</v>
          </cell>
          <cell r="AB100">
            <v>6.6932838210606178</v>
          </cell>
          <cell r="AC100">
            <v>6.7259562075667532</v>
          </cell>
          <cell r="AD100">
            <v>6.757939500159523</v>
          </cell>
          <cell r="AE100">
            <v>6.7892376519652373</v>
          </cell>
          <cell r="AF100">
            <v>6.8198555848138795</v>
          </cell>
          <cell r="AG100">
            <v>6.8497991179326476</v>
          </cell>
          <cell r="AH100">
            <v>6.8790748975734175</v>
          </cell>
          <cell r="AI100">
            <v>6.9076903279373028</v>
          </cell>
        </row>
        <row r="101">
          <cell r="I101">
            <v>32.068983995641908</v>
          </cell>
          <cell r="O101">
            <v>7.3361019792383297</v>
          </cell>
          <cell r="P101">
            <v>-6.5329819605941637</v>
          </cell>
          <cell r="Q101">
            <v>7.8409233833933945</v>
          </cell>
          <cell r="R101">
            <v>15.634245917394306</v>
          </cell>
          <cell r="S101">
            <v>14.415003093989331</v>
          </cell>
          <cell r="T101">
            <v>8.4916428324804727</v>
          </cell>
          <cell r="U101">
            <v>8.2004150534380926</v>
          </cell>
          <cell r="V101">
            <v>10.567623519156966</v>
          </cell>
          <cell r="W101">
            <v>6.5913982216584399</v>
          </cell>
          <cell r="X101">
            <v>6.5669256104404994</v>
          </cell>
          <cell r="Y101">
            <v>6.583607324290619</v>
          </cell>
          <cell r="Z101">
            <v>6.6049376893587919</v>
          </cell>
          <cell r="AA101">
            <v>6.6257731151688315</v>
          </cell>
          <cell r="AB101">
            <v>6.6317866869618713</v>
          </cell>
          <cell r="AC101">
            <v>6.6378200628408157</v>
          </cell>
          <cell r="AD101">
            <v>6.64311832904938</v>
          </cell>
          <cell r="AE101">
            <v>6.6485225979563634</v>
          </cell>
          <cell r="AF101">
            <v>6.6538445967303961</v>
          </cell>
          <cell r="AG101">
            <v>6.6590895506643211</v>
          </cell>
          <cell r="AH101">
            <v>6.6642623871396856</v>
          </cell>
          <cell r="AI101">
            <v>6.6693677513723015</v>
          </cell>
        </row>
        <row r="102">
          <cell r="I102">
            <v>1.59076557657214</v>
          </cell>
          <cell r="O102">
            <v>3.4595119416282163</v>
          </cell>
          <cell r="P102">
            <v>2.9982496395354596</v>
          </cell>
          <cell r="Q102">
            <v>3.1457054486223379</v>
          </cell>
          <cell r="R102">
            <v>3.430370797006784</v>
          </cell>
          <cell r="S102">
            <v>4.0616178142886179</v>
          </cell>
          <cell r="T102">
            <v>4.8660922952152106</v>
          </cell>
          <cell r="U102">
            <v>4.9409759690189645</v>
          </cell>
          <cell r="V102">
            <v>5.1412786636166379</v>
          </cell>
          <cell r="W102">
            <v>5</v>
          </cell>
          <cell r="X102">
            <v>5</v>
          </cell>
          <cell r="Y102">
            <v>5</v>
          </cell>
          <cell r="Z102">
            <v>5</v>
          </cell>
          <cell r="AA102">
            <v>5</v>
          </cell>
          <cell r="AB102">
            <v>4.68</v>
          </cell>
          <cell r="AC102">
            <v>4.83</v>
          </cell>
          <cell r="AD102">
            <v>4.92</v>
          </cell>
          <cell r="AE102">
            <v>4.97</v>
          </cell>
          <cell r="AF102">
            <v>5</v>
          </cell>
          <cell r="AG102">
            <v>5.04</v>
          </cell>
          <cell r="AH102">
            <v>5.08</v>
          </cell>
          <cell r="AI102">
            <v>5.12</v>
          </cell>
        </row>
        <row r="103">
          <cell r="I103">
            <v>29.64405547389822</v>
          </cell>
          <cell r="O103">
            <v>6.0864073618801768</v>
          </cell>
          <cell r="P103">
            <v>15.278515998724345</v>
          </cell>
          <cell r="Q103">
            <v>13.366866919017156</v>
          </cell>
          <cell r="R103">
            <v>4.7686394893114823</v>
          </cell>
          <cell r="S103">
            <v>6.6837398188345247</v>
          </cell>
          <cell r="T103">
            <v>9.6385600841983461</v>
          </cell>
          <cell r="U103">
            <v>11.786366011832399</v>
          </cell>
          <cell r="V103">
            <v>11.233608462562074</v>
          </cell>
          <cell r="W103">
            <v>9.1203878688707078</v>
          </cell>
          <cell r="X103">
            <v>7.5243250397238199</v>
          </cell>
          <cell r="Y103">
            <v>7.5228885054384591</v>
          </cell>
          <cell r="Z103">
            <v>7.5635889132794176</v>
          </cell>
          <cell r="AA103">
            <v>7.6034015496454543</v>
          </cell>
          <cell r="AB103">
            <v>7.6423298166772042</v>
          </cell>
          <cell r="AC103">
            <v>7.6803785324307796</v>
          </cell>
          <cell r="AD103">
            <v>7.7175538368513372</v>
          </cell>
          <cell r="AE103">
            <v>7.753863097794266</v>
          </cell>
          <cell r="AF103">
            <v>7.7893148176966065</v>
          </cell>
          <cell r="AG103">
            <v>7.8239185414470001</v>
          </cell>
          <cell r="AH103">
            <v>7.857684765942679</v>
          </cell>
          <cell r="AI103">
            <v>7.8906248517637465</v>
          </cell>
        </row>
        <row r="104">
          <cell r="I104">
            <v>51.694935134223357</v>
          </cell>
          <cell r="O104">
            <v>4.716906938335967</v>
          </cell>
          <cell r="P104">
            <v>-3.0743468671524852</v>
          </cell>
          <cell r="Q104">
            <v>15.880597135221237</v>
          </cell>
          <cell r="R104">
            <v>13.677571383338943</v>
          </cell>
          <cell r="S104">
            <v>13.627802175446945</v>
          </cell>
          <cell r="T104">
            <v>8.546883287427832</v>
          </cell>
          <cell r="U104">
            <v>9.208948097640075</v>
          </cell>
          <cell r="V104">
            <v>11.500320425763277</v>
          </cell>
          <cell r="W104">
            <v>7.4943649935567294</v>
          </cell>
          <cell r="X104">
            <v>7.4709771041310091</v>
          </cell>
          <cell r="Y104">
            <v>7.4890755529563506</v>
          </cell>
          <cell r="Z104">
            <v>7.5118500123400054</v>
          </cell>
          <cell r="AA104">
            <v>7.5341094363473786</v>
          </cell>
          <cell r="AB104">
            <v>7.5414051912509734</v>
          </cell>
          <cell r="AC104">
            <v>7.5487187936541744</v>
          </cell>
          <cell r="AD104">
            <v>7.5688311347708321</v>
          </cell>
          <cell r="AE104">
            <v>7.5755449797180177</v>
          </cell>
          <cell r="AF104">
            <v>7.5821724818474507</v>
          </cell>
          <cell r="AG104">
            <v>7.588718814906187</v>
          </cell>
          <cell r="AH104">
            <v>7.5951888536477412</v>
          </cell>
          <cell r="AI104">
            <v>7.6015871896935465</v>
          </cell>
        </row>
        <row r="113">
          <cell r="I113">
            <v>-2.8024884925772118</v>
          </cell>
          <cell r="O113">
            <v>-3.2922029698043884</v>
          </cell>
          <cell r="P113">
            <v>1.0890064544705791</v>
          </cell>
          <cell r="Q113">
            <v>-1.9624350034872506</v>
          </cell>
          <cell r="R113">
            <v>-3.7818744831732212</v>
          </cell>
          <cell r="S113">
            <v>-5.7202836940435429</v>
          </cell>
          <cell r="T113">
            <v>-5.739474590522601</v>
          </cell>
          <cell r="U113">
            <v>-5.5217933720658152</v>
          </cell>
          <cell r="V113">
            <v>-5.8739761238790491</v>
          </cell>
          <cell r="W113">
            <v>-5.2869708052947795</v>
          </cell>
          <cell r="X113">
            <v>-5.4021143347747342</v>
          </cell>
          <cell r="Y113">
            <v>-5.5032287887593485</v>
          </cell>
          <cell r="Z113">
            <v>-5.5915140550030005</v>
          </cell>
          <cell r="AA113">
            <v>-5.6663557682287689</v>
          </cell>
          <cell r="AB113">
            <v>-5.7287029837309289</v>
          </cell>
          <cell r="AC113">
            <v>-5.7680793014527936</v>
          </cell>
          <cell r="AD113">
            <v>-5.7098742141723484</v>
          </cell>
          <cell r="AE113">
            <v>-5.6501115191091591</v>
          </cell>
          <cell r="AF113">
            <v>-5.5882565696864628</v>
          </cell>
          <cell r="AG113">
            <v>-5.5205102088610483</v>
          </cell>
          <cell r="AH113">
            <v>-5.4466831925432473</v>
          </cell>
          <cell r="AI113">
            <v>-5.3677100372222935</v>
          </cell>
        </row>
        <row r="114">
          <cell r="I114">
            <v>116.93383235292333</v>
          </cell>
          <cell r="O114">
            <v>-9.3763593156974583</v>
          </cell>
          <cell r="P114">
            <v>-16.323044732534143</v>
          </cell>
          <cell r="Q114">
            <v>-4.0000000000000036</v>
          </cell>
          <cell r="R114">
            <v>-2.0000000000000129</v>
          </cell>
          <cell r="S114">
            <v>0</v>
          </cell>
          <cell r="T114">
            <v>1.0000000000000009</v>
          </cell>
          <cell r="U114">
            <v>1.0000000000000009</v>
          </cell>
          <cell r="V114">
            <v>1.0000000000000009</v>
          </cell>
          <cell r="W114">
            <v>1.0000000000000009</v>
          </cell>
          <cell r="X114">
            <v>1.0000000000000009</v>
          </cell>
          <cell r="Y114">
            <v>1.0000000000000009</v>
          </cell>
          <cell r="Z114">
            <v>1.0000000000000009</v>
          </cell>
          <cell r="AA114">
            <v>1.0000000000000009</v>
          </cell>
          <cell r="AB114">
            <v>1.0000000000000009</v>
          </cell>
          <cell r="AC114">
            <v>1.0000000000000009</v>
          </cell>
          <cell r="AD114">
            <v>1.0000000000000009</v>
          </cell>
          <cell r="AE114">
            <v>1.0000000000000009</v>
          </cell>
          <cell r="AF114">
            <v>1.0000000000000009</v>
          </cell>
          <cell r="AG114">
            <v>1.0000000000000009</v>
          </cell>
          <cell r="AH114">
            <v>1.0000000000000009</v>
          </cell>
          <cell r="AI114">
            <v>1.0000000000000009</v>
          </cell>
        </row>
        <row r="115">
          <cell r="I115">
            <v>457.65</v>
          </cell>
          <cell r="O115">
            <v>1063.8</v>
          </cell>
          <cell r="P115">
            <v>1067.28</v>
          </cell>
          <cell r="Q115">
            <v>1264</v>
          </cell>
          <cell r="R115">
            <v>1557.2599999999998</v>
          </cell>
          <cell r="S115">
            <v>2003.73</v>
          </cell>
          <cell r="T115">
            <v>2621</v>
          </cell>
          <cell r="U115">
            <v>2962</v>
          </cell>
          <cell r="V115">
            <v>3344</v>
          </cell>
          <cell r="W115">
            <v>3497.4892188610124</v>
          </cell>
          <cell r="X115">
            <v>3762.167983656464</v>
          </cell>
          <cell r="Y115">
            <v>4047.9196314828018</v>
          </cell>
          <cell r="Z115">
            <v>4356.5231888279231</v>
          </cell>
          <cell r="AA115">
            <v>4689.2960711868873</v>
          </cell>
          <cell r="AB115">
            <v>4725.1974436954224</v>
          </cell>
          <cell r="AC115">
            <v>5236.5446318641852</v>
          </cell>
          <cell r="AD115">
            <v>5728.8984690744146</v>
          </cell>
          <cell r="AE115">
            <v>6216.5975601518739</v>
          </cell>
          <cell r="AF115">
            <v>6719.485912808891</v>
          </cell>
          <cell r="AG115">
            <v>7278.5193800928255</v>
          </cell>
          <cell r="AH115">
            <v>7884.915074417283</v>
          </cell>
          <cell r="AI115">
            <v>8542.7179307424431</v>
          </cell>
        </row>
        <row r="116">
          <cell r="I116">
            <v>55.938899999999997</v>
          </cell>
          <cell r="O116">
            <v>78.599999999999994</v>
          </cell>
          <cell r="P116">
            <v>77.069999999999993</v>
          </cell>
          <cell r="Q116">
            <v>71.5</v>
          </cell>
          <cell r="R116">
            <v>70.5</v>
          </cell>
          <cell r="S116">
            <v>69.5</v>
          </cell>
          <cell r="T116">
            <v>68.5</v>
          </cell>
          <cell r="U116">
            <v>67</v>
          </cell>
          <cell r="V116">
            <v>65</v>
          </cell>
          <cell r="W116">
            <v>64.470161199911132</v>
          </cell>
          <cell r="X116">
            <v>65.417391460792857</v>
          </cell>
          <cell r="Y116">
            <v>66.378538937801068</v>
          </cell>
          <cell r="Z116">
            <v>67.353808110155597</v>
          </cell>
          <cell r="AA116">
            <v>68.343406461394835</v>
          </cell>
          <cell r="AB116">
            <v>69.347544523516831</v>
          </cell>
          <cell r="AC116">
            <v>70.366435921768954</v>
          </cell>
          <cell r="AD116">
            <v>71.400297420095484</v>
          </cell>
          <cell r="AE116">
            <v>72.44934896725313</v>
          </cell>
          <cell r="AF116">
            <v>73.51381374360389</v>
          </cell>
          <cell r="AG116">
            <v>74.593918208595667</v>
          </cell>
          <cell r="AH116">
            <v>75.689892148940245</v>
          </cell>
          <cell r="AI116">
            <v>76.801968727499315</v>
          </cell>
        </row>
        <row r="117">
          <cell r="I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222</v>
          </cell>
          <cell r="U117">
            <v>286</v>
          </cell>
          <cell r="V117">
            <v>400</v>
          </cell>
          <cell r="W117">
            <v>162</v>
          </cell>
          <cell r="X117">
            <v>175</v>
          </cell>
          <cell r="Y117">
            <v>184</v>
          </cell>
          <cell r="Z117">
            <v>200</v>
          </cell>
          <cell r="AA117">
            <v>200</v>
          </cell>
          <cell r="AB117">
            <v>200</v>
          </cell>
          <cell r="AC117">
            <v>200</v>
          </cell>
          <cell r="AD117">
            <v>200</v>
          </cell>
          <cell r="AE117">
            <v>200</v>
          </cell>
          <cell r="AF117">
            <v>200</v>
          </cell>
          <cell r="AG117">
            <v>200</v>
          </cell>
          <cell r="AH117">
            <v>200</v>
          </cell>
          <cell r="AI117">
            <v>200</v>
          </cell>
        </row>
        <row r="118">
          <cell r="I118">
            <v>92.241148413715621</v>
          </cell>
          <cell r="O118">
            <v>107.00114841371561</v>
          </cell>
          <cell r="P118">
            <v>54.40114841371561</v>
          </cell>
          <cell r="Q118">
            <v>0.40114841371561027</v>
          </cell>
          <cell r="R118">
            <v>0.40114841371561027</v>
          </cell>
          <cell r="S118">
            <v>0.40114841371561027</v>
          </cell>
          <cell r="T118">
            <v>0.40114841371561027</v>
          </cell>
          <cell r="U118">
            <v>0.40114841371561027</v>
          </cell>
          <cell r="V118">
            <v>0.40114841371561027</v>
          </cell>
          <cell r="W118">
            <v>0.40114841371561027</v>
          </cell>
          <cell r="X118">
            <v>0.40114841371561027</v>
          </cell>
          <cell r="Y118">
            <v>0.40114841371561027</v>
          </cell>
          <cell r="Z118">
            <v>0.40114841371561027</v>
          </cell>
          <cell r="AA118">
            <v>0.40114841371561027</v>
          </cell>
          <cell r="AB118">
            <v>0.40114841371561027</v>
          </cell>
          <cell r="AC118">
            <v>0.40114841371561027</v>
          </cell>
          <cell r="AD118">
            <v>0.40114841371561027</v>
          </cell>
          <cell r="AE118">
            <v>0.40114841371561027</v>
          </cell>
          <cell r="AF118">
            <v>0.40114841371561027</v>
          </cell>
          <cell r="AG118">
            <v>0.40114841371561027</v>
          </cell>
          <cell r="AH118">
            <v>0.40114841371561027</v>
          </cell>
          <cell r="AI118">
            <v>0.40114841371561027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t.debt"/>
      <sheetName val="DOC"/>
      <sheetName val="Input"/>
      <sheetName val="BoP"/>
      <sheetName val="Gas"/>
      <sheetName val="ER"/>
      <sheetName val="Prog"/>
      <sheetName val="UFC_TBL"/>
      <sheetName val="IMF"/>
      <sheetName val="WB"/>
      <sheetName val="EBRD"/>
      <sheetName val="End-94"/>
      <sheetName val="Debt"/>
      <sheetName val="CPFs"/>
      <sheetName val="ControlSheet"/>
      <sheetName val="DSA_macroassump"/>
      <sheetName val="DSA-2000"/>
      <sheetName val="DSA"/>
      <sheetName val="PFP"/>
      <sheetName val="RED"/>
      <sheetName val="DSA-Tkmn"/>
      <sheetName val="Cht_NPV"/>
      <sheetName val="Cht_DS"/>
      <sheetName val="Ext_debt"/>
      <sheetName val="FC-CDEEE-UERS-PC-RD$"/>
      <sheetName val="FC-CDEEE-UERS-PC-US$"/>
      <sheetName val="Inf_Var_Macro"/>
      <sheetName val="Inf_Pagos_GenCo's"/>
      <sheetName val="FMI_Tabla_8"/>
      <sheetName val="Evo_Res_Consolidado"/>
      <sheetName val="Evo_RF_EDE's"/>
      <sheetName val="Evo_RF-CdeeeHidroEted"/>
      <sheetName val="Evo_FC_EDE's"/>
      <sheetName val="Evo_FC_CdeeeHidroEted"/>
      <sheetName val="RF_Real_vs_Presupuesto"/>
      <sheetName val="BD-SFN"/>
      <sheetName val="Variables Relevantes"/>
      <sheetName val="INDICADORES PREL. PORTAL"/>
      <sheetName val="EDE's"/>
      <sheetName val="CDEEE"/>
      <sheetName val="EGEHID"/>
      <sheetName val="ETED"/>
      <sheetName val="Anexo Res Financieros"/>
      <sheetName val="Nuevos Cargos Tarifarios"/>
      <sheetName val="Cargos Tarifarios"/>
      <sheetName val="Eventos"/>
      <sheetName val="BD-Var.MacroEconomicasMensual"/>
      <sheetName val="BD-Var.MacroEconomicasTrimestre"/>
      <sheetName val="BD-Var.MacroEconomicasAnual"/>
      <sheetName val="BD-GeneraciónEnergía"/>
      <sheetName val="BD-Form.InfoEDES"/>
      <sheetName val="BD-Venta Energía"/>
      <sheetName val="BD-MEM"/>
      <sheetName val="BD-CompraEnergía(Comercial)"/>
      <sheetName val="BD-GenCo's(Financiero)"/>
      <sheetName val="BD-Transf. Gobierno &amp; Aportes"/>
      <sheetName val="BD-Financing"/>
      <sheetName val="BD-Préstamos"/>
      <sheetName val="BD-Factoring"/>
      <sheetName val="BD-CAPEX"/>
      <sheetName val="BD-Nóminas"/>
      <sheetName val="BD-Bancos"/>
      <sheetName val="FC-RD$"/>
      <sheetName val="FC-US$"/>
      <sheetName val="EDE's Presupuestos"/>
      <sheetName val="BD-IndicadoresFinancieros"/>
      <sheetName val="BD-IndicesCalculados"/>
      <sheetName val="Inf. Desempeño - Tabla Graficas"/>
      <sheetName val="Inf. Desempeño - Graf."/>
      <sheetName val="Inf. Desempeño - Tablas PPT"/>
      <sheetName val="Ley Presupuesto 2015"/>
      <sheetName val="Bono Ley 175-12"/>
      <sheetName val="Black Out SENI"/>
      <sheetName val="Toggle"/>
      <sheetName val="BD-InfVarEco"/>
      <sheetName val="BD-InfsGenCo's"/>
      <sheetName val="Resumen Compra"/>
      <sheetName val="BD-Inf.TCMensual"/>
      <sheetName val="BD-InfDesempeño"/>
      <sheetName val="BD_Real_vs_Pres."/>
      <sheetName val="Presup. EDE´s"/>
      <sheetName val="GrafResCons"/>
      <sheetName val="BD-Inf.Fact-Pagos"/>
      <sheetName val="Waterfall"/>
      <sheetName val="Graf CF"/>
      <sheetName val="Facturación"/>
      <sheetName val="Inf_Fact_vs_Pagos_GenCo's"/>
      <sheetName val="Análisis TC BCRD Diaria"/>
      <sheetName val="Deuda"/>
      <sheetName val="Aporte MH vs. PIB"/>
      <sheetName val="Glosario de Términos"/>
      <sheetName val="Comerciales"/>
      <sheetName val="Ext_debt1"/>
      <sheetName val="Ext_debt2"/>
      <sheetName val="Ext_debt3"/>
      <sheetName val="Ext_debt4"/>
      <sheetName val="Ext_debt5"/>
    </sheetNames>
    <sheetDataSet>
      <sheetData sheetId="0" refreshError="1"/>
      <sheetData sheetId="1" refreshError="1"/>
      <sheetData sheetId="2"/>
      <sheetData sheetId="3">
        <row r="174">
          <cell r="G174" t="str">
            <v>Table 2. Georgia: Balance of Payment, Summary</v>
          </cell>
        </row>
      </sheetData>
      <sheetData sheetId="4" refreshError="1"/>
      <sheetData sheetId="5"/>
      <sheetData sheetId="6" refreshError="1"/>
      <sheetData sheetId="7" refreshError="1"/>
      <sheetData sheetId="8"/>
      <sheetData sheetId="9">
        <row r="9">
          <cell r="Q9">
            <v>1996</v>
          </cell>
        </row>
        <row r="62">
          <cell r="Q62">
            <v>76.78</v>
          </cell>
          <cell r="R62">
            <v>4.33</v>
          </cell>
          <cell r="S62">
            <v>2.61</v>
          </cell>
          <cell r="T62">
            <v>12.760000000000002</v>
          </cell>
          <cell r="U62">
            <v>44.510000000000005</v>
          </cell>
          <cell r="V62">
            <v>64.210000000000008</v>
          </cell>
          <cell r="W62">
            <v>8.19</v>
          </cell>
          <cell r="X62">
            <v>9.7799999999999994</v>
          </cell>
          <cell r="Y62">
            <v>9.4499999999999993</v>
          </cell>
          <cell r="Z62">
            <v>46.13</v>
          </cell>
          <cell r="AA62">
            <v>73.55</v>
          </cell>
          <cell r="AB62">
            <v>7.9799999999999995</v>
          </cell>
          <cell r="AC62">
            <v>6.1160000000000005</v>
          </cell>
          <cell r="AD62">
            <v>38.659999999999997</v>
          </cell>
          <cell r="AE62">
            <v>5.56</v>
          </cell>
          <cell r="AF62">
            <v>58.316000000000003</v>
          </cell>
          <cell r="AG62">
            <v>74.066000000000003</v>
          </cell>
          <cell r="AH62">
            <v>98.094999999999999</v>
          </cell>
          <cell r="AI62">
            <v>84.61</v>
          </cell>
          <cell r="AJ62">
            <v>61.33</v>
          </cell>
          <cell r="AK62">
            <v>55.18</v>
          </cell>
        </row>
        <row r="255">
          <cell r="Q255">
            <v>62.06</v>
          </cell>
          <cell r="R255">
            <v>0</v>
          </cell>
          <cell r="S255">
            <v>0</v>
          </cell>
          <cell r="T255">
            <v>0</v>
          </cell>
          <cell r="U255">
            <v>41.45</v>
          </cell>
          <cell r="V255">
            <v>41.45</v>
          </cell>
          <cell r="W255">
            <v>0</v>
          </cell>
          <cell r="X255">
            <v>0.4</v>
          </cell>
          <cell r="Y255">
            <v>0.94</v>
          </cell>
          <cell r="Z255">
            <v>21.05</v>
          </cell>
          <cell r="AA255">
            <v>22.39</v>
          </cell>
          <cell r="AB255">
            <v>0.66</v>
          </cell>
          <cell r="AC255">
            <v>1.37</v>
          </cell>
          <cell r="AD255">
            <v>34.9</v>
          </cell>
          <cell r="AE255">
            <v>2.41</v>
          </cell>
          <cell r="AF255">
            <v>39.339999999999996</v>
          </cell>
          <cell r="AG255">
            <v>55.938000000000002</v>
          </cell>
          <cell r="AH255">
            <v>83.715000000000003</v>
          </cell>
          <cell r="AI255">
            <v>64.623000000000005</v>
          </cell>
          <cell r="AJ255">
            <v>36.6</v>
          </cell>
          <cell r="AK255">
            <v>30.68</v>
          </cell>
        </row>
        <row r="257">
          <cell r="Q257">
            <v>14.719999999999999</v>
          </cell>
          <cell r="R257">
            <v>4.33</v>
          </cell>
          <cell r="S257">
            <v>2.61</v>
          </cell>
          <cell r="T257">
            <v>12.760000000000002</v>
          </cell>
          <cell r="U257">
            <v>3.0600000000000023</v>
          </cell>
          <cell r="V257">
            <v>22.760000000000005</v>
          </cell>
          <cell r="W257">
            <v>8.19</v>
          </cell>
          <cell r="X257">
            <v>9.379999999999999</v>
          </cell>
          <cell r="Y257">
            <v>8.51</v>
          </cell>
          <cell r="Z257">
            <v>25.080000000000002</v>
          </cell>
          <cell r="AA257">
            <v>51.16</v>
          </cell>
          <cell r="AB257">
            <v>7.3199999999999994</v>
          </cell>
          <cell r="AC257">
            <v>4.7460000000000004</v>
          </cell>
          <cell r="AD257">
            <v>3.759999999999998</v>
          </cell>
          <cell r="AE257">
            <v>3.1499999999999995</v>
          </cell>
          <cell r="AF257">
            <v>18.975999999999996</v>
          </cell>
          <cell r="AG257">
            <v>18.128</v>
          </cell>
          <cell r="AH257">
            <v>14.379999999999995</v>
          </cell>
          <cell r="AI257">
            <v>19.986999999999995</v>
          </cell>
          <cell r="AJ257">
            <v>24.729999999999997</v>
          </cell>
          <cell r="AK257">
            <v>24.5</v>
          </cell>
        </row>
      </sheetData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/>
      <sheetData sheetId="18"/>
      <sheetData sheetId="19"/>
      <sheetData sheetId="20" refreshError="1"/>
      <sheetData sheetId="21" refreshError="1"/>
      <sheetData sheetId="22" refreshError="1"/>
      <sheetData sheetId="23"/>
      <sheetData sheetId="24">
        <row r="62">
          <cell r="Q62">
            <v>0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VATE"/>
      <sheetName val="Doc"/>
      <sheetName val="BASICIND"/>
      <sheetName val="CONS_GOVT"/>
      <sheetName val="CONS_GOVT_GDP"/>
      <sheetName val="CBANK"/>
      <sheetName val="MSURVEY"/>
      <sheetName val="BOPEF"/>
      <sheetName val="STATINDEX---&gt;"/>
      <sheetName val="NGDP_R"/>
      <sheetName val="NGDP"/>
      <sheetName val="AGRI"/>
      <sheetName val="INDCOM"/>
      <sheetName val="ELECTR"/>
      <sheetName val="PCPI"/>
      <sheetName val="MAINCOM"/>
      <sheetName val="WAGES"/>
      <sheetName val="EMPLOY"/>
      <sheetName val="LABORMKT"/>
      <sheetName val="EMPL_PUBL"/>
      <sheetName val="EMPL_BUDG"/>
      <sheetName val="STATE"/>
      <sheetName val="STATE_GDP"/>
      <sheetName val="TAXREV"/>
      <sheetName val="CURREXP"/>
      <sheetName val="EMPFUND"/>
      <sheetName val="EMPFUND_GDP"/>
      <sheetName val="PENSION"/>
      <sheetName val="BENEFIT_UNEMP"/>
      <sheetName val="BNKLOANS"/>
      <sheetName val="INTERST"/>
      <sheetName val="TRADE"/>
      <sheetName val="DOT"/>
      <sheetName val="EXTDEBT"/>
      <sheetName val="ARREARS"/>
      <sheetName val="ENERGY"/>
      <sheetName val="ĨĨ_x0018__x0018_COM"/>
      <sheetName val="ANT_BS1"/>
      <sheetName val="Progr-Proj-Switch"/>
      <sheetName val="EDSSARMRED97"/>
      <sheetName val="FC-CDEEE-UERS-PC-RD$"/>
      <sheetName val="FC-CDEEE-UERS-PC-US$"/>
      <sheetName val="Inf_Var_Macro"/>
      <sheetName val="Inf_Pagos_GenCo's"/>
      <sheetName val="FMI_Tabla_8"/>
      <sheetName val="Evo_Res_Consolidado"/>
      <sheetName val="Evo_RF_EDE's"/>
      <sheetName val="Evo_RF-CdeeeHidroEted"/>
      <sheetName val="Evo_FC_EDE's"/>
      <sheetName val="Evo_FC_CdeeeHidroEted"/>
      <sheetName val="RF_Real_vs_Presupuesto"/>
      <sheetName val="BD-SFN"/>
      <sheetName val="Variables Relevantes"/>
      <sheetName val="INDICADORES PREL. PORTAL"/>
      <sheetName val="EDE's"/>
      <sheetName val="CDEEE"/>
      <sheetName val="EGEHID"/>
      <sheetName val="ETED"/>
      <sheetName val="Anexo Res Financieros"/>
      <sheetName val="Nuevos Cargos Tarifarios"/>
      <sheetName val="Cargos Tarifarios"/>
      <sheetName val="Eventos"/>
      <sheetName val="BD-Var.MacroEconomicasMensual"/>
      <sheetName val="BD-Var.MacroEconomicasTrimestre"/>
      <sheetName val="BD-Var.MacroEconomicasAnual"/>
      <sheetName val="BD-GeneraciónEnergía"/>
      <sheetName val="BD-Form.InfoEDES"/>
      <sheetName val="BD-Venta Energía"/>
      <sheetName val="BD-MEM"/>
      <sheetName val="BD-CompraEnergía(Comercial)"/>
      <sheetName val="BD-GenCo's(Financiero)"/>
      <sheetName val="BD-Transf. Gobierno &amp; Aportes"/>
      <sheetName val="BD-Financing"/>
      <sheetName val="BD-Préstamos"/>
      <sheetName val="BD-Factoring"/>
      <sheetName val="BD-CAPEX"/>
      <sheetName val="BD-Nóminas"/>
      <sheetName val="BD-Bancos"/>
      <sheetName val="FC-RD$"/>
      <sheetName val="FC-US$"/>
      <sheetName val="EDE's Presupuestos"/>
      <sheetName val="BD-IndicadoresFinancieros"/>
      <sheetName val="BD-IndicesCalculados"/>
      <sheetName val="Inf. Desempeño - Tabla Graficas"/>
      <sheetName val="Inf. Desempeño - Graf."/>
      <sheetName val="Inf. Desempeño - Tablas PPT"/>
      <sheetName val="Ley Presupuesto 2015"/>
      <sheetName val="Bono Ley 175-12"/>
      <sheetName val="Black Out SENI"/>
      <sheetName val="Toggle"/>
      <sheetName val="BD-InfVarEco"/>
      <sheetName val="BD-InfsGenCo's"/>
      <sheetName val="Resumen Compra"/>
      <sheetName val="BD-Inf.TCMensual"/>
      <sheetName val="BD-InfDesempeño"/>
      <sheetName val="BD_Real_vs_Pres."/>
      <sheetName val="Presup. EDE´s"/>
      <sheetName val="GrafResCons"/>
      <sheetName val="BD-Inf.Fact-Pagos"/>
      <sheetName val="Waterfall"/>
      <sheetName val="Graf CF"/>
      <sheetName val="Facturación"/>
      <sheetName val="Inf_Fact_vs_Pagos_GenCo's"/>
      <sheetName val="Análisis TC BCRD Diaria"/>
      <sheetName val="Deuda"/>
      <sheetName val="Aporte MH vs. PIB"/>
      <sheetName val="Glosario de Términos"/>
      <sheetName val="Comerciales"/>
      <sheetName val="DMX_Units"/>
      <sheetName val="MonSurv-BC"/>
      <sheetName val="ER"/>
      <sheetName val="W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 refreshError="1"/>
      <sheetData sheetId="39" refreshError="1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 refreshError="1"/>
      <sheetData sheetId="109" refreshError="1"/>
      <sheetData sheetId="110" refreshError="1"/>
      <sheetData sheetId="111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ER"/>
      <sheetName val="WB"/>
      <sheetName val="MFLOW96.XLS"/>
      <sheetName val="A 11"/>
    </sheetNames>
    <definedNames>
      <definedName name="[Macros Import].qbop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  <sheetName val="Other Depository Corporations B"/>
      <sheetName val="ER"/>
      <sheetName val="W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"/>
      <sheetName val="Summary"/>
      <sheetName val="SR-financing"/>
      <sheetName val="Financing"/>
      <sheetName val="Tax calculations"/>
      <sheetName val="Proy to July"/>
      <sheetName val="Proy to Aug"/>
      <sheetName val="Proy to Sept"/>
      <sheetName val="Sheet1"/>
      <sheetName val="nickel correl July 07"/>
      <sheetName val="Proy to May"/>
      <sheetName val="Real"/>
      <sheetName val="New Proy 07"/>
      <sheetName val="Spending 2007"/>
      <sheetName val="Spending 06"/>
      <sheetName val="Rev Expost"/>
      <sheetName val="Revenues-hist"/>
      <sheetName val="Revenues-proj"/>
      <sheetName val="Tax Reform"/>
      <sheetName val="seasonality"/>
      <sheetName val="Arrears"/>
      <sheetName val="Measures"/>
      <sheetName val="SI"/>
      <sheetName val="S-I"/>
      <sheetName val="Chart Data"/>
      <sheetName val="Charts"/>
      <sheetName val="Real quarterly"/>
      <sheetName val="GASTOS (2)"/>
      <sheetName val="INGRESOS"/>
      <sheetName val="FINAN"/>
      <sheetName val="INFORMES especiales"/>
      <sheetName val="monthly2"/>
      <sheetName val="IN"/>
      <sheetName val="IN-OUT91"/>
      <sheetName val="GASTOS"/>
      <sheetName val="YNGRE"/>
      <sheetName val="monthly"/>
      <sheetName val="quarterly"/>
      <sheetName val="SR-nominal"/>
      <sheetName val="PSBR "/>
      <sheetName val="SR-ratios"/>
      <sheetName val="OUT IN-OUT"/>
      <sheetName val="Dom fin"/>
      <sheetName val="SR-Debt"/>
      <sheetName val="Dom bonds"/>
      <sheetName val="Dom loans"/>
      <sheetName val="fiscal financing gap "/>
      <sheetName val="Debt projections "/>
      <sheetName val="net disbursements 200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>
        <row r="1">
          <cell r="M1" t="str">
            <v>Ajustes ad hoc</v>
          </cell>
        </row>
      </sheetData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1"/>
      <sheetName val="Other Depository Corporations B"/>
    </sheetNames>
    <definedNames>
      <definedName name="[Macros Import].qbop"/>
    </definedNames>
    <sheetDataSet>
      <sheetData sheetId="0" refreshError="1"/>
      <sheetData sheetId="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Trade"/>
      <sheetName val="Input"/>
      <sheetName val="SER"/>
      <sheetName val="Input2"/>
      <sheetName val="DebtSer"/>
      <sheetName val="CAP"/>
      <sheetName val="RES"/>
      <sheetName val="Bo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OUTPUT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  <sheetName val="A 11"/>
      <sheetName val="finreq-m02"/>
      <sheetName val="BoP-m02"/>
      <sheetName val="finproj"/>
      <sheetName val="M-Ttab"/>
      <sheetName val="BoP med-t"/>
      <sheetName val="gaps"/>
      <sheetName val="WEO"/>
      <sheetName val="SR_99"/>
      <sheetName val="BoPmonth99"/>
      <sheetName val="Chart1"/>
      <sheetName val="correlations with EMBI"/>
      <sheetName val="BoP_M-T"/>
      <sheetName val="Vulnerability_Indicators"/>
      <sheetName val="BOP_Main"/>
      <sheetName val="BOP_Alt"/>
      <sheetName val="BoP_med-t"/>
      <sheetName val="ecubopLate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oP"/>
      <sheetName val="RES"/>
      <sheetName val="A 11"/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F1data"/>
      <sheetName val="F2data"/>
      <sheetName val="#REF"/>
      <sheetName val="Execute_Macros"/>
      <sheetName val="Annual_Transfer"/>
      <sheetName val="Quarterly_Transfer"/>
      <sheetName val="Annual_Assumptions"/>
      <sheetName val="Quarterly_Assumptions"/>
      <sheetName val="Annual_MacroFlow"/>
      <sheetName val="Quarterly_MacroFlow"/>
      <sheetName val="Annual_Tables"/>
      <sheetName val="MFLOW96.XLS"/>
      <sheetName val="\\data3\users3\Users\dsimard\Ap"/>
      <sheetName val="Imp"/>
      <sheetName val="DSA output"/>
      <sheetName val="Programa"/>
      <sheetName val="minor"/>
      <sheetName val="FINANC-95"/>
      <sheetName val="omas"/>
      <sheetName val="PROYECCIONES-PM_2000mod"/>
      <sheetName val="assumptions"/>
      <sheetName val="Q6"/>
      <sheetName val="SUPUESTOS"/>
      <sheetName val="Current"/>
      <sheetName val="Sheet1"/>
      <sheetName val="RESULTADOS"/>
      <sheetName val="SMONET-FINANC"/>
      <sheetName val="Main"/>
      <sheetName val="fiscal"/>
      <sheetName val="FMI"/>
      <sheetName val="HACIENDA"/>
      <sheetName val="contents"/>
      <sheetName val="Q2"/>
      <sheetName val="Metas"/>
      <sheetName val="C_basef14_3p10_6"/>
      <sheetName val="Links"/>
      <sheetName val="riqueza"/>
      <sheetName val="ErrCheck"/>
      <sheetName val="sei"/>
      <sheetName val="Raw_Data_UN"/>
      <sheetName val="SFISCAL-MOD"/>
      <sheetName val="S&amp;I_DANE"/>
      <sheetName val="RED47"/>
      <sheetName val="Table"/>
      <sheetName val="Table_GEF"/>
      <sheetName val="PROYECCIONES-PM_2000mod_(2)"/>
      <sheetName val="SREAL"/>
      <sheetName val="Q5"/>
      <sheetName val="PIB_EN_CORR"/>
      <sheetName val="[MFLOW96.XLS]_WIN_TEMP_MFLOW9_2"/>
      <sheetName val="[MFLOW96.XLS]_WIN_TEMP_MFLOW9_4"/>
      <sheetName val="[MFLOW96.XLS]_WIN_TEMP_MFLOW9_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ared data"/>
      <sheetName val="gas013003"/>
      <sheetName val="GEE0013003"/>
      <sheetName val="gas102802"/>
      <sheetName val="GEE0102802"/>
      <sheetName val="gas112601"/>
      <sheetName val="GEE102301"/>
      <sheetName val="agrop PUB Proy"/>
      <sheetName val="BoP"/>
      <sheetName val="R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SAINT2"/>
      <sheetName val="shared data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édito SPNF Sin inversiones"/>
      <sheetName val="Sheet1"/>
      <sheetName val="Crédito SPNF (fiscal)"/>
    </sheetNames>
    <sheetDataSet>
      <sheetData sheetId="0"/>
      <sheetData sheetId="1"/>
      <sheetData sheetId="2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sic data"/>
      <sheetName val="Contents"/>
      <sheetName val="R1"/>
      <sheetName val="R2"/>
      <sheetName val="R3"/>
      <sheetName val="R4"/>
      <sheetName val="R5"/>
      <sheetName val="R6"/>
      <sheetName val="R7"/>
      <sheetName val="E1"/>
      <sheetName val="E2"/>
      <sheetName val="L1"/>
      <sheetName val="L2"/>
      <sheetName val="L3"/>
      <sheetName val="L4"/>
      <sheetName val="L5"/>
      <sheetName val="L6"/>
      <sheetName val="L7"/>
      <sheetName val="R8"/>
      <sheetName val="Gov1"/>
      <sheetName val="Gov2"/>
      <sheetName val="Gov3"/>
      <sheetName val="Gov4"/>
      <sheetName val="Gov5"/>
      <sheetName val="Gov6"/>
      <sheetName val="Gov7"/>
      <sheetName val="Gov8"/>
      <sheetName val="Gov9"/>
      <sheetName val="M1"/>
      <sheetName val="M2"/>
      <sheetName val="M3"/>
      <sheetName val="M4"/>
      <sheetName val="M5"/>
      <sheetName val="B1"/>
      <sheetName val="B2"/>
      <sheetName val="B3"/>
      <sheetName val="D"/>
      <sheetName val="BoP"/>
      <sheetName val="T1"/>
      <sheetName val="T2"/>
      <sheetName val="T3"/>
      <sheetName val="40"/>
      <sheetName val="41"/>
      <sheetName val="42"/>
      <sheetName val="43"/>
      <sheetName val="44"/>
      <sheetName val="4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1">
          <cell r="A1" t="str">
            <v>Table 7. Latvia: Gross Domestic Product by Expenditure at Constant Prices, 1996-2000</v>
          </cell>
        </row>
        <row r="4">
          <cell r="B4">
            <v>1995</v>
          </cell>
          <cell r="C4">
            <v>1996</v>
          </cell>
          <cell r="D4">
            <v>1997</v>
          </cell>
          <cell r="E4">
            <v>1998</v>
          </cell>
          <cell r="F4">
            <v>1999</v>
          </cell>
          <cell r="G4">
            <v>2000</v>
          </cell>
        </row>
        <row r="6">
          <cell r="C6" t="str">
            <v>(In thousands of 1995 lats)</v>
          </cell>
        </row>
        <row r="7">
          <cell r="A7" t="str">
            <v>Final consumption</v>
          </cell>
          <cell r="B7">
            <v>1992317</v>
          </cell>
          <cell r="C7">
            <v>2153374.6165267015</v>
          </cell>
          <cell r="D7">
            <v>2236061</v>
          </cell>
          <cell r="E7">
            <v>2374749</v>
          </cell>
          <cell r="F7">
            <v>2466123</v>
          </cell>
          <cell r="G7">
            <v>2559601</v>
          </cell>
        </row>
        <row r="8">
          <cell r="A8" t="str">
            <v xml:space="preserve">Households and of non-profit </v>
          </cell>
        </row>
        <row r="9">
          <cell r="A9" t="str">
            <v xml:space="preserve">institutions serving households (NPISH)  </v>
          </cell>
          <cell r="B9">
            <v>1470541</v>
          </cell>
          <cell r="C9">
            <v>1622275.6261519773</v>
          </cell>
          <cell r="D9">
            <v>1703541</v>
          </cell>
          <cell r="E9">
            <v>1809935</v>
          </cell>
          <cell r="F9">
            <v>1901359</v>
          </cell>
          <cell r="G9">
            <v>2007234</v>
          </cell>
        </row>
        <row r="10">
          <cell r="A10" t="str">
            <v>General government</v>
          </cell>
          <cell r="B10">
            <v>521776</v>
          </cell>
          <cell r="C10">
            <v>531098.99037472392</v>
          </cell>
          <cell r="D10">
            <v>532520</v>
          </cell>
          <cell r="E10">
            <v>564814</v>
          </cell>
          <cell r="F10">
            <v>564764</v>
          </cell>
          <cell r="G10">
            <v>552367</v>
          </cell>
        </row>
        <row r="11">
          <cell r="A11" t="str">
            <v>Gross capital formation</v>
          </cell>
          <cell r="B11">
            <v>413625.12625088287</v>
          </cell>
          <cell r="C11">
            <v>438258.3834732984</v>
          </cell>
          <cell r="D11">
            <v>491880</v>
          </cell>
          <cell r="E11">
            <v>684786</v>
          </cell>
          <cell r="F11">
            <v>624870</v>
          </cell>
          <cell r="G11">
            <v>617163</v>
          </cell>
        </row>
        <row r="12">
          <cell r="A12" t="str">
            <v>Gross fixed capital formation</v>
          </cell>
          <cell r="B12">
            <v>354876</v>
          </cell>
          <cell r="C12">
            <v>434026.3834732984</v>
          </cell>
          <cell r="D12">
            <v>523996</v>
          </cell>
          <cell r="E12">
            <v>754489</v>
          </cell>
          <cell r="F12">
            <v>724215</v>
          </cell>
          <cell r="G12">
            <v>802305</v>
          </cell>
        </row>
        <row r="13">
          <cell r="A13" t="str">
            <v xml:space="preserve">Changes in inventories </v>
          </cell>
          <cell r="B13">
            <v>58749</v>
          </cell>
          <cell r="C13">
            <v>4232</v>
          </cell>
          <cell r="D13">
            <v>-32116</v>
          </cell>
          <cell r="E13">
            <v>-69703</v>
          </cell>
          <cell r="F13">
            <v>-99345</v>
          </cell>
          <cell r="G13">
            <v>-185142</v>
          </cell>
        </row>
        <row r="14">
          <cell r="A14" t="str">
            <v>Exports of goods and services</v>
          </cell>
          <cell r="B14">
            <v>1101039.8737491171</v>
          </cell>
          <cell r="C14">
            <v>1323911</v>
          </cell>
          <cell r="D14">
            <v>1497675</v>
          </cell>
          <cell r="E14">
            <v>1570381</v>
          </cell>
          <cell r="F14">
            <v>1470475</v>
          </cell>
          <cell r="G14">
            <v>1658408</v>
          </cell>
        </row>
        <row r="15">
          <cell r="A15" t="str">
            <v>Imports of goods and services</v>
          </cell>
          <cell r="B15">
            <v>1157759</v>
          </cell>
          <cell r="C15">
            <v>1487839</v>
          </cell>
          <cell r="D15">
            <v>1588862</v>
          </cell>
          <cell r="E15">
            <v>1890795</v>
          </cell>
          <cell r="F15">
            <v>1792902</v>
          </cell>
          <cell r="G15">
            <v>1884456</v>
          </cell>
        </row>
        <row r="16">
          <cell r="A16" t="str">
            <v>GDP at purchasers'  prices</v>
          </cell>
          <cell r="B16">
            <v>2349223</v>
          </cell>
          <cell r="C16">
            <v>2427705</v>
          </cell>
          <cell r="D16">
            <v>2636754</v>
          </cell>
          <cell r="E16">
            <v>2739121</v>
          </cell>
          <cell r="F16">
            <v>2768566</v>
          </cell>
          <cell r="G16">
            <v>2950716</v>
          </cell>
        </row>
        <row r="18">
          <cell r="C18" t="str">
            <v>(Percentage growth)</v>
          </cell>
        </row>
        <row r="19">
          <cell r="A19" t="str">
            <v>Final consumption</v>
          </cell>
          <cell r="C19" t="str">
            <v>...</v>
          </cell>
          <cell r="D19">
            <v>3.8398513123865108</v>
          </cell>
          <cell r="E19">
            <v>6.2023352672400334</v>
          </cell>
          <cell r="F19">
            <v>3.8477329604096999</v>
          </cell>
          <cell r="G19">
            <v>3.7904840918315807</v>
          </cell>
        </row>
        <row r="20">
          <cell r="A20" t="str">
            <v xml:space="preserve">Households and of non-profit </v>
          </cell>
        </row>
        <row r="21">
          <cell r="A21" t="str">
            <v xml:space="preserve">institutions serving households (NPISH)  </v>
          </cell>
          <cell r="C21" t="str">
            <v>...</v>
          </cell>
          <cell r="D21">
            <v>5.0093444380215013</v>
          </cell>
          <cell r="E21">
            <v>6.2454616589797451</v>
          </cell>
          <cell r="F21">
            <v>5.0512311215596073</v>
          </cell>
          <cell r="G21">
            <v>5.5683855600126009</v>
          </cell>
        </row>
        <row r="22">
          <cell r="A22" t="str">
            <v>General government</v>
          </cell>
          <cell r="C22" t="str">
            <v>...</v>
          </cell>
          <cell r="D22">
            <v>0.26756021966327648</v>
          </cell>
          <cell r="E22">
            <v>6.0643731690828595</v>
          </cell>
          <cell r="F22">
            <v>-8.8524717871685255E-3</v>
          </cell>
          <cell r="G22">
            <v>-2.1950761734104818</v>
          </cell>
        </row>
        <row r="23">
          <cell r="A23" t="str">
            <v>Gross capital formation</v>
          </cell>
          <cell r="C23" t="str">
            <v>...</v>
          </cell>
          <cell r="D23">
            <v>12.235160478103801</v>
          </cell>
          <cell r="E23">
            <v>39.218101976091724</v>
          </cell>
          <cell r="F23">
            <v>-8.7495947639116505</v>
          </cell>
          <cell r="G23">
            <v>-1.2333765423208076</v>
          </cell>
        </row>
        <row r="24">
          <cell r="A24" t="str">
            <v>Gross fixed capital formation</v>
          </cell>
          <cell r="C24" t="str">
            <v>...</v>
          </cell>
          <cell r="D24">
            <v>20.729066239411374</v>
          </cell>
          <cell r="E24">
            <v>43.987549523278815</v>
          </cell>
          <cell r="F24">
            <v>-4.0125170810972772</v>
          </cell>
          <cell r="G24">
            <v>10.782709554483127</v>
          </cell>
        </row>
        <row r="25">
          <cell r="A25" t="str">
            <v xml:space="preserve">Changes in inventories </v>
          </cell>
          <cell r="C25" t="str">
            <v>...</v>
          </cell>
          <cell r="D25">
            <v>-858.8846880907372</v>
          </cell>
          <cell r="E25">
            <v>117.03512268028398</v>
          </cell>
          <cell r="F25">
            <v>42.526146650789777</v>
          </cell>
          <cell r="G25">
            <v>86.362675524686708</v>
          </cell>
        </row>
        <row r="26">
          <cell r="A26" t="str">
            <v>Exports of goods and services</v>
          </cell>
          <cell r="C26" t="str">
            <v>...</v>
          </cell>
          <cell r="D26">
            <v>13.125051457386494</v>
          </cell>
          <cell r="E26">
            <v>4.8545912831555516</v>
          </cell>
          <cell r="F26">
            <v>-6.3618956164141043</v>
          </cell>
          <cell r="G26">
            <v>12.78042809296316</v>
          </cell>
        </row>
        <row r="27">
          <cell r="A27" t="str">
            <v>Imports of goods and services</v>
          </cell>
          <cell r="C27" t="str">
            <v>...</v>
          </cell>
          <cell r="D27">
            <v>6.7899147690039019</v>
          </cell>
          <cell r="E27">
            <v>19.003097814662318</v>
          </cell>
          <cell r="F27">
            <v>-5.1773460369844422</v>
          </cell>
          <cell r="G27">
            <v>5.1064698460930869</v>
          </cell>
        </row>
        <row r="28">
          <cell r="A28" t="str">
            <v>GDP at purchasers'  prices</v>
          </cell>
          <cell r="C28" t="str">
            <v>...</v>
          </cell>
          <cell r="D28">
            <v>8.6109720909253831</v>
          </cell>
          <cell r="E28">
            <v>3.8823113570700896</v>
          </cell>
          <cell r="F28">
            <v>1.0749798931847021</v>
          </cell>
          <cell r="G28">
            <v>6.5792182667850474</v>
          </cell>
        </row>
        <row r="30">
          <cell r="A30" t="str">
            <v xml:space="preserve">   Source:  Central Statistical Bureau of Latvia.</v>
          </cell>
        </row>
      </sheetData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structura"/>
      <sheetName val="Tasas de Interés"/>
      <sheetName val="BCP"/>
      <sheetName val="Soc. Mon. de Dep."/>
      <sheetName val="Panorama Monetario"/>
      <sheetName val="Soc. no Mon. de Dep."/>
      <sheetName val="Panorama Soc. de Dep."/>
      <sheetName val="ControlSheet"/>
      <sheetName val="Cuentas FMI"/>
      <sheetName val="ponder a y p "/>
      <sheetName val="Paraguay"/>
    </sheetNames>
    <definedNames>
      <definedName name="[Macros Import].qbop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PNF Acuerdo Incl. Int."/>
      <sheetName val="Blance Trimestral enviado a Ros"/>
      <sheetName val="Blance%20Trimestral%20enviado%2"/>
      <sheetName val="BCP"/>
      <sheetName val="ponder a y p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PNF Acuerdo Incl. Int."/>
      <sheetName val="BCP"/>
    </sheetNames>
    <sheetDataSet>
      <sheetData sheetId="0" refreshError="1"/>
      <sheetData sheetId="1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rt 1"/>
      <sheetName val="Table 1"/>
      <sheetName val="Table 2"/>
      <sheetName val="Table 3"/>
      <sheetName val="Table 4"/>
      <sheetName val="Table 5"/>
      <sheetName val="Table 6"/>
      <sheetName val="Table 7"/>
      <sheetName val="Table 8"/>
      <sheetName val="Table 9"/>
      <sheetName val="Table 11"/>
      <sheetName val="Table10"/>
      <sheetName val="HIPCAss"/>
      <sheetName val="AssumpE"/>
      <sheetName val="DebtservE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dshWhatToLoad"/>
      <sheetName val="SetUp Sheet"/>
      <sheetName val="SpinData"/>
      <sheetName val="dshNWCell"/>
      <sheetName val="dshNWCell_Qrt"/>
      <sheetName val="dshUserDelete"/>
      <sheetName val="dshUser"/>
      <sheetName val="dshRefreshLinks"/>
      <sheetName val="dshRefreshLinks_Qrt"/>
      <sheetName val="dshQuestionnairesPrint"/>
      <sheetName val="dshPickAUtility"/>
      <sheetName val="dshAremosSelect_Qrt"/>
      <sheetName val="dshAremosSelect"/>
      <sheetName val="dshWizard1"/>
      <sheetName val="dshWizard1_Qrt"/>
      <sheetName val="dshWizard2"/>
      <sheetName val="dshWizard3"/>
      <sheetName val="dshWizard3_qrt"/>
      <sheetName val="dshWizard4"/>
      <sheetName val="dshAlignButtons"/>
      <sheetName val="dshExit"/>
      <sheetName val="dshAbout"/>
      <sheetName val="dshSend"/>
      <sheetName val="Links"/>
      <sheetName val="xxweolinksxx"/>
      <sheetName val="HelpList"/>
      <sheetName val="Data check"/>
      <sheetName val="dshErrorCheck"/>
      <sheetName val="dshMacroMaker"/>
      <sheetName val="WRS97TAB"/>
      <sheetName val="graf 1"/>
      <sheetName val="Current"/>
      <sheetName val="StRp_Tbl1"/>
      <sheetName val="SetUp_Sheet"/>
      <sheetName val="Data_check"/>
      <sheetName val="embi_day"/>
      <sheetName val="GenericIR"/>
      <sheetName val="Stfrprtables"/>
      <sheetName val="SPNF Acuerdo Incl. Int."/>
    </sheetNames>
    <definedNames>
      <definedName name="asd" sheetId="49"/>
      <definedName name="OnShow" sheetId="49"/>
      <definedName name="spnf" sheetId="49"/>
      <definedName name="will" sheetId="49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/>
      <sheetData sheetId="41" refreshError="1"/>
      <sheetData sheetId="42" refreshError="1"/>
      <sheetData sheetId="43" refreshError="1"/>
      <sheetData sheetId="44" refreshError="1"/>
      <sheetData sheetId="45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6"/>
      <sheetName val="Q5"/>
      <sheetName val="GeoBop"/>
    </sheetNames>
    <definedNames>
      <definedName name="BFLD_DF"/>
      <definedName name="NTDD_RG"/>
    </definedNames>
    <sheetDataSet>
      <sheetData sheetId="0" refreshError="1"/>
      <sheetData sheetId="1" refreshError="1"/>
      <sheetData sheetId="2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PV"/>
      <sheetName val="FSUOUT"/>
      <sheetName val="Q5"/>
      <sheetName val="Q6"/>
      <sheetName val="Q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"/>
      <sheetName val="Gold"/>
      <sheetName val="Nickel"/>
      <sheetName val="Coal"/>
      <sheetName val="PGold"/>
      <sheetName val="PNickel"/>
      <sheetName val="PCoal"/>
    </sheetNames>
    <sheetDataSet>
      <sheetData sheetId="0"/>
      <sheetData sheetId="1">
        <row r="583">
          <cell r="B583">
            <v>1725.1</v>
          </cell>
          <cell r="C583">
            <v>1727.5</v>
          </cell>
          <cell r="D583">
            <v>1729.5</v>
          </cell>
          <cell r="E583">
            <v>1731.1</v>
          </cell>
          <cell r="F583">
            <v>1732.9</v>
          </cell>
          <cell r="G583">
            <v>1734.9</v>
          </cell>
          <cell r="H583">
            <v>1736.5</v>
          </cell>
          <cell r="I583">
            <v>1737.8</v>
          </cell>
          <cell r="J583">
            <v>1739.3</v>
          </cell>
          <cell r="K583">
            <v>1742.3</v>
          </cell>
          <cell r="L583">
            <v>1744.4</v>
          </cell>
          <cell r="M583">
            <v>1817.2</v>
          </cell>
          <cell r="N583">
            <v>1753.8</v>
          </cell>
          <cell r="O583">
            <v>1763.1</v>
          </cell>
          <cell r="P583">
            <v>1785</v>
          </cell>
          <cell r="Q583">
            <v>1806.5</v>
          </cell>
          <cell r="R583">
            <v>1827.7</v>
          </cell>
          <cell r="S583">
            <v>1849.2</v>
          </cell>
          <cell r="T583">
            <v>1859.2</v>
          </cell>
          <cell r="U583">
            <v>1869.2</v>
          </cell>
        </row>
      </sheetData>
      <sheetData sheetId="2">
        <row r="583">
          <cell r="B583">
            <v>16434</v>
          </cell>
          <cell r="C583">
            <v>16449.25</v>
          </cell>
          <cell r="D583">
            <v>16461.25</v>
          </cell>
          <cell r="E583">
            <v>16473.75</v>
          </cell>
          <cell r="F583">
            <v>16478.75</v>
          </cell>
          <cell r="G583">
            <v>16486</v>
          </cell>
          <cell r="H583">
            <v>16489.75</v>
          </cell>
          <cell r="I583">
            <v>16493.5</v>
          </cell>
          <cell r="J583">
            <v>16497.25</v>
          </cell>
          <cell r="K583">
            <v>16505.25</v>
          </cell>
          <cell r="L583">
            <v>16513.25</v>
          </cell>
          <cell r="M583">
            <v>16521.25</v>
          </cell>
          <cell r="N583">
            <v>16529.25</v>
          </cell>
          <cell r="O583">
            <v>16537.25</v>
          </cell>
          <cell r="P583">
            <v>16545.25</v>
          </cell>
          <cell r="Q583">
            <v>16562.25</v>
          </cell>
          <cell r="R583">
            <v>16579.25</v>
          </cell>
          <cell r="S583">
            <v>16596.25</v>
          </cell>
          <cell r="T583">
            <v>16613.25</v>
          </cell>
          <cell r="U583">
            <v>16630.25</v>
          </cell>
          <cell r="V583">
            <v>16647.25</v>
          </cell>
          <cell r="W583">
            <v>16658.25</v>
          </cell>
          <cell r="X583">
            <v>16669.25</v>
          </cell>
          <cell r="Y583">
            <v>16680.25</v>
          </cell>
          <cell r="Z583">
            <v>16691.25</v>
          </cell>
          <cell r="AA583">
            <v>16702.25</v>
          </cell>
          <cell r="AB583">
            <v>16713.25</v>
          </cell>
          <cell r="AC583">
            <v>16723.25</v>
          </cell>
          <cell r="AD583">
            <v>16733.25</v>
          </cell>
          <cell r="AE583">
            <v>16744.25</v>
          </cell>
          <cell r="AF583">
            <v>16755.25</v>
          </cell>
          <cell r="AG583">
            <v>16766.25</v>
          </cell>
          <cell r="AH583">
            <v>16777.25</v>
          </cell>
          <cell r="AI583">
            <v>16789.25</v>
          </cell>
          <cell r="AJ583">
            <v>16801.25</v>
          </cell>
          <cell r="AK583">
            <v>16813.25</v>
          </cell>
          <cell r="AL583">
            <v>16825.25</v>
          </cell>
          <cell r="AM583">
            <v>16837.25</v>
          </cell>
          <cell r="AN583">
            <v>16849.25</v>
          </cell>
          <cell r="AO583">
            <v>16861.25</v>
          </cell>
          <cell r="AP583">
            <v>16873.25</v>
          </cell>
          <cell r="AQ583">
            <v>16884.25</v>
          </cell>
          <cell r="AR583">
            <v>16895.25</v>
          </cell>
          <cell r="AS583">
            <v>16906.25</v>
          </cell>
          <cell r="AT583">
            <v>16917.25</v>
          </cell>
          <cell r="AU583">
            <v>16925.25</v>
          </cell>
          <cell r="AV583">
            <v>16933.25</v>
          </cell>
          <cell r="AW583">
            <v>16941.25</v>
          </cell>
          <cell r="AX583">
            <v>16949.25</v>
          </cell>
          <cell r="AY583">
            <v>16957.25</v>
          </cell>
          <cell r="AZ583">
            <v>16965.25</v>
          </cell>
          <cell r="BA583">
            <v>16973.25</v>
          </cell>
          <cell r="BB583">
            <v>16981.25</v>
          </cell>
          <cell r="BC583">
            <v>16990.25</v>
          </cell>
          <cell r="BD583">
            <v>16999.25</v>
          </cell>
          <cell r="BE583">
            <v>17008.25</v>
          </cell>
          <cell r="BF583">
            <v>17017.25</v>
          </cell>
        </row>
      </sheetData>
      <sheetData sheetId="3">
        <row r="583">
          <cell r="B583">
            <v>68.45</v>
          </cell>
          <cell r="C583">
            <v>69.900000000000006</v>
          </cell>
          <cell r="D583">
            <v>69.8</v>
          </cell>
          <cell r="E583">
            <v>70.099999999999994</v>
          </cell>
          <cell r="F583">
            <v>70.400000000000006</v>
          </cell>
          <cell r="G583">
            <v>70.7</v>
          </cell>
          <cell r="H583">
            <v>71.25</v>
          </cell>
          <cell r="I583">
            <v>71.8</v>
          </cell>
          <cell r="J583">
            <v>72.3</v>
          </cell>
          <cell r="K583">
            <v>72.5</v>
          </cell>
          <cell r="L583">
            <v>72.650000000000006</v>
          </cell>
          <cell r="M583">
            <v>72.849999999999994</v>
          </cell>
          <cell r="N583">
            <v>72.7</v>
          </cell>
          <cell r="O583">
            <v>72.55</v>
          </cell>
          <cell r="P583">
            <v>72.400000000000006</v>
          </cell>
          <cell r="Q583">
            <v>72.25</v>
          </cell>
          <cell r="R583">
            <v>72.05</v>
          </cell>
          <cell r="S583">
            <v>71.900000000000006</v>
          </cell>
          <cell r="T583">
            <v>71.75</v>
          </cell>
          <cell r="U583">
            <v>71.599999999999994</v>
          </cell>
          <cell r="V583">
            <v>71.5</v>
          </cell>
          <cell r="W583">
            <v>71.400000000000006</v>
          </cell>
          <cell r="X583">
            <v>71.3</v>
          </cell>
          <cell r="Y583">
            <v>71.25</v>
          </cell>
          <cell r="Z583">
            <v>71.150000000000006</v>
          </cell>
          <cell r="AA583">
            <v>71.05</v>
          </cell>
          <cell r="AB583">
            <v>71</v>
          </cell>
          <cell r="AC583">
            <v>70.900000000000006</v>
          </cell>
          <cell r="AD583">
            <v>70.900000000000006</v>
          </cell>
          <cell r="AE583">
            <v>70.849999999999994</v>
          </cell>
          <cell r="AF583">
            <v>70.849999999999994</v>
          </cell>
          <cell r="AG583">
            <v>70.8</v>
          </cell>
          <cell r="AH583">
            <v>70.8</v>
          </cell>
          <cell r="AI583">
            <v>70.8</v>
          </cell>
          <cell r="AJ583">
            <v>70.75</v>
          </cell>
          <cell r="AK583">
            <v>70.75</v>
          </cell>
          <cell r="AL583">
            <v>70.75</v>
          </cell>
          <cell r="AM583">
            <v>70.7</v>
          </cell>
          <cell r="AN583">
            <v>70.7</v>
          </cell>
          <cell r="AO583">
            <v>70.650000000000006</v>
          </cell>
          <cell r="AP583">
            <v>70.650000000000006</v>
          </cell>
          <cell r="AQ583">
            <v>70.650000000000006</v>
          </cell>
          <cell r="AR583">
            <v>70.599999999999994</v>
          </cell>
          <cell r="AS583">
            <v>70.599999999999994</v>
          </cell>
          <cell r="AT583">
            <v>70.599999999999994</v>
          </cell>
          <cell r="AU583">
            <v>70.55</v>
          </cell>
          <cell r="AV583">
            <v>70.55</v>
          </cell>
          <cell r="AW583">
            <v>70.5</v>
          </cell>
          <cell r="AX583">
            <v>70.5</v>
          </cell>
        </row>
      </sheetData>
      <sheetData sheetId="4"/>
      <sheetData sheetId="5"/>
      <sheetData sheetId="6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Links"/>
      <sheetName val="ErrCheck"/>
      <sheetName val="NPV"/>
      <sheetName val="FSUOUT"/>
      <sheetName val="Q5"/>
      <sheetName val="Q6"/>
      <sheetName val="Q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tas cuantitativas"/>
      <sheetName val="Seguimientos"/>
      <sheetName val="money"/>
      <sheetName val="créditocons"/>
      <sheetName val="QF_BCRD"/>
      <sheetName val="QF_losses FMI"/>
      <sheetName val="cuadro baseQf)"/>
      <sheetName val="cuadro baseQf) (2)"/>
      <sheetName val="cable 1"/>
      <sheetName val="Escenario Base"/>
      <sheetName val="Q-F Base"/>
      <sheetName val="Escenario Alternativo"/>
      <sheetName val="Q-F Alternativo"/>
      <sheetName val="Seasonal Factors"/>
      <sheetName val="Supuestos Macro (3)"/>
      <sheetName val="Cable 2"/>
      <sheetName val="Sheet1"/>
      <sheetName val="Supuestos Macr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mpresas Publicas detalle"/>
      <sheetName val="Main"/>
      <sheetName val="Links"/>
      <sheetName val="ErrCheck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Sheet"/>
      <sheetName val="Fig1"/>
      <sheetName val="Fig2"/>
      <sheetName val="Fig3"/>
      <sheetName val="Fig4"/>
      <sheetName val="Fig5"/>
      <sheetName val="Fig6"/>
      <sheetName val="Table 1"/>
      <sheetName val="Table 4"/>
      <sheetName val="Table 5"/>
      <sheetName val="Table 6"/>
      <sheetName val="Data"/>
      <sheetName val="BSA Matrix"/>
      <sheetName val="EDSS ER data"/>
      <sheetName val="EDSS data"/>
      <sheetName val="QEDS"/>
      <sheetName val="QEDS data"/>
      <sheetName val="JEDH"/>
      <sheetName val="CPIS"/>
      <sheetName val="CB"/>
      <sheetName val="Govt"/>
      <sheetName val="ODC"/>
      <sheetName val="OFC"/>
      <sheetName val="NFC"/>
      <sheetName val="OR"/>
      <sheetName val="NR"/>
      <sheetName val="Figure 4"/>
      <sheetName val="Figure 5"/>
      <sheetName val="Figure 6"/>
      <sheetName val="Data for charts"/>
      <sheetName val="Chart1"/>
      <sheetName val="Chart2"/>
      <sheetName val="Chart3"/>
      <sheetName val="Chart4"/>
      <sheetName val="ipc"/>
      <sheetName val="Empresas Publicas detal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CCU"/>
      <sheetName val="ANG."/>
      <sheetName val="A&amp;B"/>
      <sheetName val="GRE."/>
      <sheetName val="DOM."/>
      <sheetName val="MON."/>
      <sheetName val="ST. K&amp;N"/>
      <sheetName val="ST. L"/>
      <sheetName val="ST.VCT."/>
      <sheetName val="UPLOAD"/>
      <sheetName val="ipc"/>
      <sheetName val="QEDS"/>
      <sheetName val="Main"/>
      <sheetName val="Links"/>
      <sheetName val="ErrChec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PLOAD"/>
      <sheetName val="QEDS"/>
    </sheetNames>
    <sheetDataSet>
      <sheetData sheetId="0" refreshError="1"/>
      <sheetData sheetId="1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03"/>
      <sheetName val="UPLOAD"/>
      <sheetName val="Index"/>
      <sheetName val="Execute Macros"/>
      <sheetName val="Annual Raw Data"/>
      <sheetName val="Quarterly Raw Data"/>
      <sheetName val="WEO Raw Data"/>
      <sheetName val="Annual Assumptions"/>
      <sheetName val="Quarterly Assumptions"/>
      <sheetName val="Annual MacroFlow"/>
      <sheetName val="Quarterly MacroFlow"/>
      <sheetName val="Annual Tables"/>
      <sheetName val="SEI Table"/>
      <sheetName val="Basic Data"/>
      <sheetName val="Program MFlows97"/>
      <sheetName val="WEO Submission Sheet"/>
      <sheetName val="SEI Chart"/>
      <sheetName val="Fiscal Chart"/>
      <sheetName val="Money Chart"/>
      <sheetName val="Macros Import"/>
      <sheetName val="Macros Print"/>
      <sheetName val="Execute_Macros"/>
      <sheetName val="Annual_Raw_Data"/>
      <sheetName val="Quarterly_Raw_Data"/>
      <sheetName val="WEO_Raw_Data"/>
      <sheetName val="Annual_Assumptions"/>
      <sheetName val="Quarterly_Assumptions"/>
      <sheetName val="Annual_MacroFlow"/>
      <sheetName val="Quarterly_MacroFlow"/>
      <sheetName val="Annual_Tables"/>
      <sheetName val="SEI_Table"/>
      <sheetName val="Basic_Data"/>
      <sheetName val="Program_MFlows97"/>
      <sheetName val="WEO_Submission_Sheet"/>
      <sheetName val="SEI_Chart"/>
      <sheetName val="Fiscal_Chart"/>
      <sheetName val="Money_Chart"/>
      <sheetName val="Macros_Import"/>
      <sheetName val="Macros_Print"/>
      <sheetName val="EFF_Arrangements"/>
      <sheetName val="PRGF_Arrangements"/>
      <sheetName val="STBY_Arrangements"/>
      <sheetName val="EFF Arrangements"/>
      <sheetName val="PRGF Arrangements"/>
      <sheetName val="STBY Arrangements"/>
      <sheetName val="PERUMF9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arterly Raw Data"/>
      <sheetName val="Quarterly MacroFlow"/>
      <sheetName val="2003"/>
      <sheetName val="RED47"/>
      <sheetName val="Chart9"/>
      <sheetName val="Chart2"/>
      <sheetName val="Chart3"/>
      <sheetName val="Chart1"/>
      <sheetName val="BOP-RED40"/>
      <sheetName val="RED41"/>
      <sheetName val="RED42"/>
      <sheetName val="RED43"/>
      <sheetName val="RED44"/>
      <sheetName val="RED45"/>
      <sheetName val="RED46"/>
      <sheetName val="RED48"/>
      <sheetName val="RED49"/>
      <sheetName val="RED51"/>
      <sheetName val="RED50"/>
      <sheetName val="Chart4"/>
      <sheetName val="Chart5"/>
      <sheetName val="Chart6"/>
      <sheetName val="Chart7"/>
      <sheetName val="Chart8"/>
      <sheetName val="Sheet1"/>
      <sheetName val="#REF"/>
      <sheetName val="Table3"/>
      <sheetName val="IMATA"/>
      <sheetName val="Dsrv"/>
      <sheetName val="Dboj"/>
      <sheetName val="Dgg"/>
      <sheetName val="Dgov"/>
      <sheetName val="Summary Table"/>
      <sheetName val="Table"/>
      <sheetName val="B"/>
      <sheetName val="perfcrit 2"/>
      <sheetName val="S&amp;I DAN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D47"/>
      <sheetName val="Quarterly Raw Data"/>
      <sheetName val="Quarterly MacroFlow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ptimista institución 2023-2026"/>
      <sheetName val="Pesimista institución 2023-2026"/>
      <sheetName val="Pesimista 2023 Mensualizado"/>
      <sheetName val="Ejec2022"/>
      <sheetName val="Ejec2021"/>
      <sheetName val="Hoja2"/>
      <sheetName val="Hoja1"/>
      <sheetName val="Ingresos al 31-08-2020"/>
    </sheetNames>
    <sheetDataSet>
      <sheetData sheetId="0"/>
      <sheetData sheetId="1">
        <row r="9">
          <cell r="G9">
            <v>1731980334.0385709</v>
          </cell>
        </row>
      </sheetData>
      <sheetData sheetId="2"/>
      <sheetData sheetId="3">
        <row r="1">
          <cell r="B1" t="str">
            <v>Cod.Fuente Especifica</v>
          </cell>
        </row>
      </sheetData>
      <sheetData sheetId="4">
        <row r="1">
          <cell r="B1" t="str">
            <v>Cod.Fuente Especifica</v>
          </cell>
        </row>
      </sheetData>
      <sheetData sheetId="5">
        <row r="1">
          <cell r="A1" t="str">
            <v>Cod.Fuente Especifica</v>
          </cell>
          <cell r="B1" t="str">
            <v>Fuente Especifica</v>
          </cell>
          <cell r="C1" t="str">
            <v>Valor Inicial</v>
          </cell>
          <cell r="D1" t="str">
            <v>Pres. Vigente Aprobado</v>
          </cell>
          <cell r="E1" t="str">
            <v>Percibido Aprobado</v>
          </cell>
        </row>
        <row r="2">
          <cell r="A2" t="str">
            <v>2076</v>
          </cell>
          <cell r="B2" t="str">
            <v>RECURSOS DE CAPTACION DIRECTA DEL MINISTERIO DE MEDIO AMB. DECRETO 222-06</v>
          </cell>
          <cell r="C2">
            <v>668335267</v>
          </cell>
          <cell r="D2">
            <v>668335267</v>
          </cell>
          <cell r="E2">
            <v>487512216.14999998</v>
          </cell>
        </row>
        <row r="3">
          <cell r="A3" t="str">
            <v>2077</v>
          </cell>
          <cell r="B3" t="str">
            <v>RECURSOS DE CAPTACION DIRECTA DEL MINISTERIO DE EDUCACION SUPERIOR LEY 139-01</v>
          </cell>
          <cell r="C3">
            <v>28880596</v>
          </cell>
          <cell r="D3">
            <v>61226863.859999999</v>
          </cell>
          <cell r="E3">
            <v>30949641.510000002</v>
          </cell>
        </row>
        <row r="4">
          <cell r="A4" t="str">
            <v>2078</v>
          </cell>
          <cell r="B4" t="str">
            <v>RECURSOS DE CAPTACION DIRECTA DEL MINISTERIO DE INTERIOR Y POLICIA LEY 80-99 RESOLUCION 02-06</v>
          </cell>
          <cell r="C4">
            <v>230862278</v>
          </cell>
          <cell r="D4">
            <v>179891158</v>
          </cell>
          <cell r="E4">
            <v>142776160.46000001</v>
          </cell>
        </row>
        <row r="5">
          <cell r="A5" t="str">
            <v>2079</v>
          </cell>
          <cell r="B5" t="str">
            <v>RECURSOS DE CAPTACION DIRECTA DE LOS COMEDORES ECONOMICO LEY 856</v>
          </cell>
          <cell r="C5">
            <v>89945578</v>
          </cell>
          <cell r="D5">
            <v>359782312</v>
          </cell>
          <cell r="E5">
            <v>279608136.26999998</v>
          </cell>
        </row>
        <row r="6">
          <cell r="A6" t="str">
            <v>2080</v>
          </cell>
          <cell r="B6" t="str">
            <v>RECURSOS DE CAPTACION DIRECTA DE LA DIRECCION GENERAL DE MIGRACION LEY 285-04</v>
          </cell>
          <cell r="C6">
            <v>870202116</v>
          </cell>
          <cell r="D6">
            <v>1305303173.8199999</v>
          </cell>
          <cell r="E6">
            <v>954119051.46000004</v>
          </cell>
          <cell r="F6">
            <v>112249300.17176472</v>
          </cell>
        </row>
        <row r="7">
          <cell r="A7" t="str">
            <v>2081</v>
          </cell>
          <cell r="B7" t="str">
            <v>RECURSOS DE CAPTACION DIRECTA DE LA POLICIA NACIONAL LEY 96-04</v>
          </cell>
          <cell r="C7">
            <v>27866639</v>
          </cell>
          <cell r="D7">
            <v>39013296.68</v>
          </cell>
          <cell r="E7">
            <v>26598873.75</v>
          </cell>
          <cell r="F7">
            <v>1346991602.0611765</v>
          </cell>
        </row>
        <row r="8">
          <cell r="A8" t="str">
            <v>2082</v>
          </cell>
          <cell r="B8" t="str">
            <v>RECURSOS DE CAPTACION DIRECTA DEL MINISTERIO DE INDUSTRIA  Y COMERCIO LEY 290-66</v>
          </cell>
          <cell r="C8">
            <v>1885264242</v>
          </cell>
          <cell r="D8">
            <v>1319684968</v>
          </cell>
          <cell r="E8">
            <v>1022353996.5599999</v>
          </cell>
        </row>
        <row r="9">
          <cell r="A9" t="str">
            <v>2083</v>
          </cell>
          <cell r="B9" t="str">
            <v>RECURSOS DE CAPTACION DIRECTA DE LA DIRECCION GENERAL DE MINERIA LEY 146-71</v>
          </cell>
          <cell r="C9">
            <v>18459099</v>
          </cell>
          <cell r="D9">
            <v>14995267</v>
          </cell>
          <cell r="E9">
            <v>2850800</v>
          </cell>
        </row>
        <row r="10">
          <cell r="A10" t="str">
            <v>2084</v>
          </cell>
          <cell r="B10" t="str">
            <v>RECURSOS DE CAPTACION DIRECTA DEL MINISTERIO DE HACIENDA .</v>
          </cell>
          <cell r="C10">
            <v>288551418</v>
          </cell>
          <cell r="D10">
            <v>230841134</v>
          </cell>
          <cell r="E10">
            <v>182595367.66999999</v>
          </cell>
        </row>
        <row r="11">
          <cell r="A11" t="str">
            <v>2085</v>
          </cell>
          <cell r="B11" t="str">
            <v>RECURSOS DE CAPTACION DIRECTA DE LA DIRECCION GENERAL DE BIENES NACIONALES LEY 1832-1948</v>
          </cell>
          <cell r="C11">
            <v>48409832</v>
          </cell>
          <cell r="D11">
            <v>58091798</v>
          </cell>
          <cell r="E11">
            <v>44433692.229999997</v>
          </cell>
        </row>
        <row r="12">
          <cell r="A12" t="str">
            <v>2086</v>
          </cell>
          <cell r="B12" t="str">
            <v>RECURSOS DE CAPTACION DIRECTA DE CATASTRO NACIONAL LEY 317-68</v>
          </cell>
          <cell r="C12">
            <v>11598966</v>
          </cell>
          <cell r="D12">
            <v>13918759</v>
          </cell>
          <cell r="E12">
            <v>13450100</v>
          </cell>
        </row>
        <row r="13">
          <cell r="A13" t="str">
            <v>2087</v>
          </cell>
          <cell r="B13" t="str">
            <v>RECURSOS DE CAPTACION DIRECTA DE LA DIRECCION GENERAL DE PASAPORTES LEY 144-99</v>
          </cell>
          <cell r="C13">
            <v>343866015</v>
          </cell>
          <cell r="D13">
            <v>378252617</v>
          </cell>
          <cell r="E13">
            <v>246755282.59999999</v>
          </cell>
        </row>
        <row r="14">
          <cell r="A14" t="str">
            <v>2088</v>
          </cell>
          <cell r="B14" t="str">
            <v>RECURSOS DE CAPTACION DIRECTA DEL MINISTERIO DE EDUCACION</v>
          </cell>
          <cell r="C14">
            <v>183609968</v>
          </cell>
          <cell r="D14">
            <v>33049794</v>
          </cell>
          <cell r="E14">
            <v>18045419.75</v>
          </cell>
        </row>
        <row r="15">
          <cell r="A15" t="str">
            <v>2089</v>
          </cell>
          <cell r="B15" t="str">
            <v>RECURSOS DE CAPTACION DIRECTA DEL MINISTERIO DE SALUD PUBLICA (DIRECCION FINANCIERA)</v>
          </cell>
          <cell r="C15">
            <v>720016524</v>
          </cell>
          <cell r="D15">
            <v>-648014844.83000004</v>
          </cell>
          <cell r="E15">
            <v>18654697.129999999</v>
          </cell>
        </row>
        <row r="16">
          <cell r="A16" t="str">
            <v>2090</v>
          </cell>
          <cell r="B16" t="str">
            <v>RECURSOS DE CAPTACION DIRECTA DEL MINISTERIO DE TURISMO LEY 541-84</v>
          </cell>
          <cell r="C16">
            <v>337338931</v>
          </cell>
          <cell r="D16">
            <v>-1.63</v>
          </cell>
          <cell r="E16">
            <v>67011452</v>
          </cell>
        </row>
        <row r="17">
          <cell r="A17" t="str">
            <v>2091</v>
          </cell>
          <cell r="B17" t="str">
            <v>RECURSOS DE CAPTACION DIRECTA DE LA COMISION EJECUTIVA DE INFRAESTRUCTURA DE ZONAS TURISTICA (CEIZTUR) DECRETO 655-08</v>
          </cell>
          <cell r="C17">
            <v>1913188336</v>
          </cell>
          <cell r="D17">
            <v>1345271466.6800001</v>
          </cell>
          <cell r="E17">
            <v>1211547570.6099999</v>
          </cell>
          <cell r="F17">
            <v>1615396760.8133333</v>
          </cell>
        </row>
        <row r="18">
          <cell r="A18" t="str">
            <v>2092</v>
          </cell>
          <cell r="B18" t="str">
            <v>RECURSOS DE CAPTACION DIRECTA DEL PROGRAMA ESCENCIALES (PROMESE CAL) DECRECTO 308-97</v>
          </cell>
          <cell r="C18">
            <v>222031969</v>
          </cell>
          <cell r="D18">
            <v>315285393.38999999</v>
          </cell>
          <cell r="E18">
            <v>185432304.19</v>
          </cell>
        </row>
        <row r="19">
          <cell r="A19" t="str">
            <v>2093</v>
          </cell>
          <cell r="B19" t="str">
            <v>RECURSOS DE CAPTACION DIRECTA DE LA FUERZA AEREAS DOMINICANA LEY 873-78 DECRECTO 655-08</v>
          </cell>
          <cell r="C19">
            <v>1472537381</v>
          </cell>
          <cell r="D19">
            <v>515025260</v>
          </cell>
          <cell r="E19">
            <v>412533185.72000003</v>
          </cell>
        </row>
        <row r="20">
          <cell r="A20" t="str">
            <v>2095</v>
          </cell>
          <cell r="B20" t="str">
            <v>RECURSOS DE CAPTACION DIRECTA DE LA DIRECCION GENERAL DE GANADERIA LEY 180-01</v>
          </cell>
          <cell r="C20">
            <v>0</v>
          </cell>
          <cell r="D20">
            <v>0</v>
          </cell>
          <cell r="E20">
            <v>3000</v>
          </cell>
        </row>
        <row r="21">
          <cell r="A21" t="str">
            <v>2096</v>
          </cell>
          <cell r="B21" t="str">
            <v>RECURSOS DE CAPTACION DIRECTA DEL MINISTERIO DE DEPORTES DECRETO 250-99</v>
          </cell>
          <cell r="C21">
            <v>12465857</v>
          </cell>
          <cell r="D21">
            <v>14959029</v>
          </cell>
          <cell r="E21">
            <v>12437145.810000001</v>
          </cell>
        </row>
        <row r="22">
          <cell r="A22" t="str">
            <v>2097</v>
          </cell>
          <cell r="B22" t="str">
            <v>RECURSOS DE CAPTACION DIRECTA DEL MINISTERIO DE TRABAJO</v>
          </cell>
          <cell r="C22">
            <v>89679911</v>
          </cell>
          <cell r="D22">
            <v>108512693</v>
          </cell>
          <cell r="E22">
            <v>63093362.460000001</v>
          </cell>
        </row>
        <row r="23">
          <cell r="A23" t="str">
            <v>2098</v>
          </cell>
          <cell r="B23" t="str">
            <v>RECURSOS DE CAPTACION DIRECTA DE LA OFICINA METROPOLITANA DE SERVICIOS DE AUTOBUSES DECRETO 448-97</v>
          </cell>
          <cell r="C23">
            <v>164513124</v>
          </cell>
          <cell r="D23">
            <v>309284673</v>
          </cell>
          <cell r="E23">
            <v>169009630.81</v>
          </cell>
          <cell r="F23">
            <v>18778847.86777778</v>
          </cell>
          <cell r="G23">
            <v>225346174.41333336</v>
          </cell>
        </row>
        <row r="24">
          <cell r="A24" t="str">
            <v>2099</v>
          </cell>
          <cell r="B24" t="str">
            <v>RECURSOS DE CAPTACION DIRECTA DE LA PROCURADURIA GENERAL DE REPUBLICA</v>
          </cell>
          <cell r="C24">
            <v>605942311</v>
          </cell>
          <cell r="D24">
            <v>1812554251.21</v>
          </cell>
          <cell r="E24">
            <v>1281646506.78</v>
          </cell>
          <cell r="F24">
            <v>160205813.3475</v>
          </cell>
        </row>
        <row r="25">
          <cell r="A25" t="str">
            <v>2100</v>
          </cell>
          <cell r="B25" t="str">
            <v>RECURSOS DE CAPTACION DIRECTA DEL CENTRO DE CAPACITACION EN POLITICA Y GESTION FISCAL (CAPGEFI) DECRETO 1846-80</v>
          </cell>
          <cell r="C25">
            <v>10561511</v>
          </cell>
          <cell r="D25">
            <v>9747661</v>
          </cell>
          <cell r="E25">
            <v>7650360.2199999997</v>
          </cell>
          <cell r="F25">
            <v>1922469760.1700001</v>
          </cell>
        </row>
        <row r="26">
          <cell r="A26" t="str">
            <v>2102</v>
          </cell>
          <cell r="B26" t="str">
            <v>RECURSOS DE CAPTACION DIRECTA DE LA OFICINA PARA EL REORDENAMIENTO DEL TRANSPORTE DECRETO 477-05</v>
          </cell>
          <cell r="C26">
            <v>1191968855</v>
          </cell>
          <cell r="D26">
            <v>1191968855</v>
          </cell>
          <cell r="E26">
            <v>851261620.37</v>
          </cell>
        </row>
        <row r="27">
          <cell r="A27" t="str">
            <v>2103</v>
          </cell>
          <cell r="B27" t="str">
            <v>RECURSOS DE CAPTACION DIRECTA DE LA OFICINA DE INGENIEROS SUPERVISORES DE OBRAS DEL ESTADO (OISOE) DECRETO</v>
          </cell>
          <cell r="C27">
            <v>1127887933</v>
          </cell>
          <cell r="D27">
            <v>525958901</v>
          </cell>
          <cell r="E27">
            <v>154763555.34999999</v>
          </cell>
        </row>
        <row r="28">
          <cell r="A28" t="str">
            <v>2104</v>
          </cell>
          <cell r="B28" t="str">
            <v>RECURSOS DE CAPTACIÓN DIRECTA DEL CUERPO ESPECIALIZADO EN SEGURIDAD AEROPORTUARIA (CESA)</v>
          </cell>
          <cell r="C28">
            <v>1050000000</v>
          </cell>
          <cell r="D28">
            <v>608241898</v>
          </cell>
          <cell r="E28">
            <v>481035962.95999998</v>
          </cell>
        </row>
        <row r="29">
          <cell r="A29" t="str">
            <v>2106</v>
          </cell>
          <cell r="B29" t="str">
            <v>RECURSOS DE CAPTACIÓN DIRECTA DEL INSTITUTO SALOME UREÑA</v>
          </cell>
          <cell r="C29">
            <v>3412341</v>
          </cell>
          <cell r="D29">
            <v>1706170</v>
          </cell>
          <cell r="E29">
            <v>1323526.25</v>
          </cell>
        </row>
        <row r="30">
          <cell r="A30" t="str">
            <v>2107</v>
          </cell>
          <cell r="B30" t="str">
            <v>RECURSOS DE CAPTACIÓN DIRECTA DEL INSTITUTO TECNOLÓGICO DE LAS AMÉRICAS (ITLA)</v>
          </cell>
          <cell r="C30">
            <v>229945871</v>
          </cell>
          <cell r="D30">
            <v>185316697.31</v>
          </cell>
          <cell r="E30">
            <v>132378388.14</v>
          </cell>
        </row>
        <row r="31">
          <cell r="A31" t="str">
            <v>2108</v>
          </cell>
          <cell r="B31" t="str">
            <v>RECURSOS DE CAPTACIÓN DIRECTA DEL MINISTERIO DE OBRAS PÚBLICAS Y COMUNICACIONES</v>
          </cell>
          <cell r="C31">
            <v>2059175970</v>
          </cell>
          <cell r="D31">
            <v>1842567526</v>
          </cell>
          <cell r="E31">
            <v>237719578.16999999</v>
          </cell>
        </row>
        <row r="32">
          <cell r="A32" t="str">
            <v>2109</v>
          </cell>
          <cell r="B32" t="str">
            <v>FONDO POR SUBASTAS PÚBLICAS DE IMPORTACIONES AGROPECUARIAS. (DECRETO 569-12)</v>
          </cell>
          <cell r="C32">
            <v>1745888182</v>
          </cell>
          <cell r="D32">
            <v>-1745888182</v>
          </cell>
          <cell r="E32">
            <v>0</v>
          </cell>
        </row>
        <row r="33">
          <cell r="A33" t="str">
            <v>2111</v>
          </cell>
          <cell r="B33" t="str">
            <v>RECURSOS DE CAPTACIÓN DIRECTA DE INSTITUTO NACIONAL DE LA AGUJA (INAGUJA)</v>
          </cell>
          <cell r="C33">
            <v>4863029</v>
          </cell>
          <cell r="D33">
            <v>63924057</v>
          </cell>
          <cell r="E33">
            <v>32314361.09</v>
          </cell>
        </row>
        <row r="34">
          <cell r="A34" t="str">
            <v>2112</v>
          </cell>
          <cell r="B34" t="str">
            <v>RECURSOS DE CAPTACIÓN DIRECTA DE LA ARMADA DE LA REPUBLICA</v>
          </cell>
          <cell r="C34">
            <v>0</v>
          </cell>
          <cell r="D34">
            <v>0</v>
          </cell>
          <cell r="E34">
            <v>56545618.740000002</v>
          </cell>
        </row>
        <row r="35">
          <cell r="A35" t="str">
            <v>2113</v>
          </cell>
          <cell r="B35" t="str">
            <v>RECURSOS DE CAPTACIÓN DIRECTA DEL  CUERPO ESPECIALIZADO DE SEGURIDAD PORTUARIA (CESEP)</v>
          </cell>
          <cell r="C35">
            <v>0</v>
          </cell>
          <cell r="D35">
            <v>0</v>
          </cell>
          <cell r="E35">
            <v>410381.75</v>
          </cell>
        </row>
        <row r="36">
          <cell r="A36" t="str">
            <v>2114</v>
          </cell>
          <cell r="B36" t="str">
            <v>RECURSOS DE CAPTACIÓN DIRECTA DE LA DIRECCION GENERAL DE ESCUELAS VOCACIONALES</v>
          </cell>
          <cell r="C36">
            <v>0</v>
          </cell>
          <cell r="D36">
            <v>2031450.5</v>
          </cell>
          <cell r="E36">
            <v>2142877.0499999998</v>
          </cell>
        </row>
        <row r="37">
          <cell r="A37" t="str">
            <v>2117</v>
          </cell>
          <cell r="B37" t="str">
            <v>RECURSOS DE CAPTACIÓN DIRECTA PARA EL FOMENTO Y DESARROLLO DEL GAS NATURAL EN EL PARQUE VEHICULAR</v>
          </cell>
          <cell r="C37">
            <v>247924743</v>
          </cell>
          <cell r="D37">
            <v>-188422805</v>
          </cell>
          <cell r="E37">
            <v>21164270.100000001</v>
          </cell>
        </row>
        <row r="39">
          <cell r="C39">
            <v>17905194793</v>
          </cell>
          <cell r="D39">
            <v>10932416556.99</v>
          </cell>
          <cell r="E39">
            <v>8852128094.1100006</v>
          </cell>
        </row>
      </sheetData>
      <sheetData sheetId="6"/>
      <sheetData sheetId="7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RED47"/>
    </sheetNames>
    <sheetDataSet>
      <sheetData sheetId="0" refreshError="1"/>
      <sheetData sheetId="1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CTOR"/>
      <sheetName val="PLURIANUAL 2017-2021"/>
      <sheetName val="ESTIM. PLURIANUAL 2017-2021"/>
      <sheetName val="DGII"/>
      <sheetName val="DGA"/>
      <sheetName val="TESORERIA"/>
      <sheetName val="panorama macro-junio-Sept. 2017"/>
      <sheetName val="BCC"/>
      <sheetName val="A"/>
    </sheetNames>
    <sheetDataSet>
      <sheetData sheetId="0"/>
      <sheetData sheetId="1"/>
      <sheetData sheetId="2">
        <row r="13">
          <cell r="C13">
            <v>41429773898.046921</v>
          </cell>
        </row>
      </sheetData>
      <sheetData sheetId="3"/>
      <sheetData sheetId="4"/>
      <sheetData sheetId="5"/>
      <sheetData sheetId="6"/>
      <sheetData sheetId="7" refreshError="1"/>
      <sheetData sheetId="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  <sheetName val="Out-A"/>
      <sheetName val="BoP-worksheet"/>
      <sheetName val="Inputs"/>
      <sheetName val="A-II.3"/>
      <sheetName val="Structure"/>
      <sheetName val="IR-6SR"/>
      <sheetName val="CB-1SR_Bridge"/>
      <sheetName val="CB-1SR"/>
      <sheetName val="STA-1SG"/>
      <sheetName val="AD-CB"/>
      <sheetName val="DMB"/>
      <sheetName val="Comb_Bridge"/>
      <sheetName val="ODC-2SR_Bridge_banks"/>
      <sheetName val="ODC-2SR_Bridge_CRU"/>
      <sheetName val="ODC-2SR"/>
      <sheetName val="STA-2SG"/>
      <sheetName val="AD-ODC"/>
      <sheetName val="STA-3SG"/>
      <sheetName val="AD-DC"/>
      <sheetName val="OFC-4SR"/>
      <sheetName val="STA-4SG"/>
      <sheetName val="AD-OFC"/>
      <sheetName val="STA-5SG"/>
      <sheetName val="AD-FC"/>
      <sheetName val="MA-5SR_Bridge"/>
      <sheetName val="MA-5SR"/>
      <sheetName val="ER-01R"/>
      <sheetName val="Out-F"/>
      <sheetName val="Out-M"/>
      <sheetName val="Out-BoP"/>
      <sheetName val="Trade"/>
      <sheetName val="Finance"/>
      <sheetName val="Pledge"/>
      <sheetName val="Finreq"/>
      <sheetName val="FundSR"/>
      <sheetName val="Input_external"/>
      <sheetName val="Inp_Outp_debt"/>
      <sheetName val="BoP-GDP"/>
      <sheetName val="NPC Debt"/>
      <sheetName val="Flow"/>
      <sheetName val="Oil shock"/>
      <sheetName val="Fiscal1"/>
      <sheetName val="Figs"/>
      <sheetName val="NRI"/>
      <sheetName val="Input-DS-04-Feb 05"/>
      <sheetName val="Input-DS-05-Feb 05"/>
      <sheetName val="Input-Grants-05-Feb 05-2"/>
      <sheetName val="Input-Grants-04-Feb 05"/>
      <sheetName val="Input-Credit-05-Feb 05"/>
      <sheetName val="Input-Credit 04 Feb 05"/>
      <sheetName val="Merchandise"/>
      <sheetName val="Debt stocks"/>
      <sheetName val="Storage"/>
      <sheetName val="Q5"/>
      <sheetName val="Q6"/>
      <sheetName val="Q7"/>
      <sheetName val="OUTREO"/>
      <sheetName val="OUTREO_History"/>
      <sheetName val="out_fiscal"/>
      <sheetName val="out_main"/>
      <sheetName val="Imp"/>
      <sheetName val="DSA output"/>
      <sheetName val="in-out"/>
      <sheetName val="CY BOT CASHFLOW"/>
      <sheetName val="A 11"/>
      <sheetName val="GeoBop"/>
      <sheetName val="Tasas"/>
      <sheetName val="data-diaria"/>
      <sheetName val="Growth&amp;Price Assump"/>
      <sheetName val="GeoBop.xls"/>
      <sheetName val="Prg-A"/>
      <sheetName val="Control"/>
      <sheetName val="A"/>
      <sheetName val="Resumen escenarios"/>
      <sheetName val="Combust. EIA "/>
      <sheetName val="2013-2020"/>
      <sheetName val="Combust. EIA (Con archivo MICM)"/>
      <sheetName val="Combust. EIA  +4"/>
      <sheetName val="Combust. EIA  +8"/>
      <sheetName val="Combust. EIA  +64"/>
      <sheetName val="Combust. EIA  USD100"/>
      <sheetName val="Main_Output_Table"/>
      <sheetName val="BoP_Sum_(comp)"/>
      <sheetName val="DS_after2001_(2)"/>
      <sheetName val="Chart1_DS"/>
      <sheetName val="A-II_3"/>
      <sheetName val="NPC_Debt"/>
      <sheetName val="Oil_shock"/>
      <sheetName val="Input-DS-04-Feb_05"/>
      <sheetName val="Input-DS-05-Feb_05"/>
      <sheetName val="Input-Grants-05-Feb_05-2"/>
      <sheetName val="Input-Grants-04-Feb_05"/>
      <sheetName val="Input-Credit-05-Feb_05"/>
      <sheetName val="Input-Credit_04_Feb_05"/>
      <sheetName val="Debt_stocks"/>
      <sheetName val="DSA_output"/>
      <sheetName val="CY_BOT_CASHFLOW"/>
      <sheetName val="A_1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 POR COLECTURIA"/>
      <sheetName val="RESUMEN ACUM. CONCEPTO"/>
      <sheetName val="BCC"/>
    </sheetNames>
    <sheetDataSet>
      <sheetData sheetId="0">
        <row r="8">
          <cell r="C8" t="str">
            <v>16 DE ABRIL DEL 2021</v>
          </cell>
        </row>
      </sheetData>
      <sheetData sheetId="1"/>
      <sheetData sheetId="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l"/>
      <sheetName val="TCYN"/>
      <sheetName val="TCG"/>
      <sheetName val="DIF"/>
      <sheetName val="Gcap"/>
      <sheetName val="GCK"/>
      <sheetName val="Pretrib"/>
      <sheetName val="Ytotal"/>
      <sheetName val="Gastot"/>
      <sheetName val="gastotri"/>
      <sheetName val="Chart2"/>
      <sheetName val="datos graf."/>
      <sheetName val="FINANCIAMIENTO"/>
      <sheetName val="OPE-FINA"/>
      <sheetName val="Gasto "/>
      <sheetName val="ING SIN DIF "/>
      <sheetName val="ING SIN DIF NI COMISION"/>
      <sheetName val="FLUJO"/>
      <sheetName val="ING "/>
      <sheetName val="FINANCIAMIENTO (2)"/>
      <sheetName val="Ingresos Tributarios"/>
      <sheetName val="Ponderación Impuestos"/>
      <sheetName val="ING COMBUS"/>
      <sheetName val="LIST GASTOS"/>
      <sheetName val="LIST INGRESOS"/>
      <sheetName val="CUADROS FISC.COMPARA902001-1er "/>
      <sheetName val="Año 201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FMON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ther Depository Corporations B"/>
    </sheetNames>
    <definedNames>
      <definedName name="[Macros Import].qbop"/>
      <definedName name="atrade"/>
      <definedName name="mflowsa"/>
      <definedName name="mflowsq"/>
      <definedName name="mstocksa"/>
      <definedName name="mstocksq"/>
    </defined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1"/>
      <sheetName val="Index"/>
      <sheetName val="DebtM"/>
      <sheetName val="finreq-m02"/>
      <sheetName val="BoP-m02"/>
      <sheetName val="Input"/>
      <sheetName val="Trade"/>
      <sheetName val="SER"/>
      <sheetName val="Input2"/>
      <sheetName val="DebtSer"/>
      <sheetName val="CAP"/>
      <sheetName val="RES"/>
      <sheetName val="BoP"/>
      <sheetName val="BoP M-T"/>
      <sheetName val="FinReqM-T"/>
      <sheetName val="DEBT"/>
      <sheetName val="Vulnerability Indicators"/>
      <sheetName val="BOP Main"/>
      <sheetName val="BOP Alt"/>
      <sheetName val="month-01"/>
      <sheetName val="FINREQ"/>
      <sheetName val="monthCAP"/>
      <sheetName val="OUTPUT"/>
      <sheetName val="finproj"/>
      <sheetName val="PC+Bond"/>
      <sheetName val="arr"/>
      <sheetName val="PC"/>
      <sheetName val="M-Ttab"/>
      <sheetName val="BondFin"/>
      <sheetName val="PCscen"/>
      <sheetName val="BoP med-t"/>
      <sheetName val="gaps"/>
      <sheetName val="month2000"/>
      <sheetName val="WEO"/>
      <sheetName val="SR_99"/>
      <sheetName val="BoPmonth99"/>
      <sheetName val="Chart1"/>
      <sheetName val="WEOQ5"/>
      <sheetName val="WEOQ6"/>
      <sheetName val="WEOQ7"/>
      <sheetName val="xxweolinksxx"/>
      <sheetName val="correlations with EMBI"/>
      <sheetName val="BoP_M-T"/>
      <sheetName val="Vulnerability_Indicators"/>
      <sheetName val="BOP_Main"/>
      <sheetName val="BOP_Alt"/>
      <sheetName val="BoP_med-t"/>
      <sheetName val="ecubopLatest"/>
      <sheetName val="Finreq-M"/>
      <sheetName val="BoP-M"/>
      <sheetName val="BoP-Q"/>
      <sheetName val="Tab7SR"/>
      <sheetName val="Tab8S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  <sheetName val="GeoBop"/>
      <sheetName val="RES"/>
      <sheetName val="OUTPUT"/>
      <sheetName val="Trad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71A15F-B41D-4C2F-82D1-EC705A13516D}">
  <dimension ref="A1:S202"/>
  <sheetViews>
    <sheetView showGridLines="0" tabSelected="1" topLeftCell="A136" zoomScale="120" zoomScaleNormal="120" workbookViewId="0">
      <selection activeCell="F154" sqref="F154"/>
    </sheetView>
  </sheetViews>
  <sheetFormatPr baseColWidth="10" defaultColWidth="11.42578125" defaultRowHeight="12.75" x14ac:dyDescent="0.2"/>
  <cols>
    <col min="1" max="1" width="1.5703125" customWidth="1"/>
    <col min="2" max="2" width="75.85546875" customWidth="1"/>
    <col min="3" max="4" width="13.28515625" customWidth="1"/>
    <col min="5" max="5" width="12.85546875" customWidth="1"/>
    <col min="6" max="6" width="13.28515625" style="8" customWidth="1"/>
    <col min="7" max="9" width="12.7109375" customWidth="1"/>
    <col min="10" max="10" width="14.140625" style="8" customWidth="1"/>
    <col min="11" max="11" width="13.85546875" customWidth="1"/>
    <col min="12" max="12" width="9.42578125" customWidth="1"/>
    <col min="13" max="13" width="17.7109375" bestFit="1" customWidth="1"/>
    <col min="14" max="14" width="19.28515625" bestFit="1" customWidth="1"/>
    <col min="15" max="17" width="18.7109375" bestFit="1" customWidth="1"/>
  </cols>
  <sheetData>
    <row r="1" spans="1:17" ht="18.75" customHeight="1" x14ac:dyDescent="0.25">
      <c r="B1" s="188" t="s">
        <v>0</v>
      </c>
      <c r="C1" s="188"/>
      <c r="D1" s="188"/>
      <c r="E1" s="188"/>
      <c r="F1" s="188"/>
      <c r="G1" s="188"/>
      <c r="H1" s="188"/>
      <c r="I1" s="188"/>
      <c r="J1" s="188"/>
      <c r="K1" s="188"/>
      <c r="L1" s="188"/>
    </row>
    <row r="2" spans="1:17" ht="15" customHeight="1" x14ac:dyDescent="0.25">
      <c r="B2" s="1"/>
      <c r="C2" s="1"/>
      <c r="D2" s="1"/>
      <c r="E2" s="1"/>
      <c r="F2" s="2"/>
      <c r="G2" s="1"/>
      <c r="H2" s="1"/>
      <c r="I2" s="1"/>
      <c r="J2" s="2"/>
      <c r="K2" s="1"/>
      <c r="L2" s="1"/>
    </row>
    <row r="3" spans="1:17" ht="18" customHeight="1" x14ac:dyDescent="0.2">
      <c r="B3" s="189" t="s">
        <v>1</v>
      </c>
      <c r="C3" s="189"/>
      <c r="D3" s="189"/>
      <c r="E3" s="189"/>
      <c r="F3" s="189"/>
      <c r="G3" s="189"/>
      <c r="H3" s="189"/>
      <c r="I3" s="189"/>
      <c r="J3" s="189"/>
      <c r="K3" s="189"/>
      <c r="L3" s="189"/>
    </row>
    <row r="4" spans="1:17" ht="17.25" customHeight="1" x14ac:dyDescent="0.2">
      <c r="B4" s="190" t="s">
        <v>142</v>
      </c>
      <c r="C4" s="190"/>
      <c r="D4" s="190"/>
      <c r="E4" s="190"/>
      <c r="F4" s="190"/>
      <c r="G4" s="190"/>
      <c r="H4" s="190"/>
      <c r="I4" s="190"/>
      <c r="J4" s="190"/>
      <c r="K4" s="190"/>
      <c r="L4" s="190"/>
    </row>
    <row r="5" spans="1:17" ht="17.25" customHeight="1" x14ac:dyDescent="0.2">
      <c r="B5" s="190" t="s">
        <v>2</v>
      </c>
      <c r="C5" s="190"/>
      <c r="D5" s="190"/>
      <c r="E5" s="190"/>
      <c r="F5" s="190"/>
      <c r="G5" s="190"/>
      <c r="H5" s="190"/>
      <c r="I5" s="190"/>
      <c r="J5" s="190"/>
      <c r="K5" s="190"/>
      <c r="L5" s="190"/>
    </row>
    <row r="6" spans="1:17" ht="23.25" customHeight="1" x14ac:dyDescent="0.2">
      <c r="A6" t="s">
        <v>3</v>
      </c>
      <c r="B6" s="191" t="s">
        <v>4</v>
      </c>
      <c r="C6" s="193">
        <v>2025</v>
      </c>
      <c r="D6" s="194"/>
      <c r="E6" s="194"/>
      <c r="F6" s="195" t="s">
        <v>5</v>
      </c>
      <c r="G6" s="193">
        <v>2026</v>
      </c>
      <c r="H6" s="194"/>
      <c r="I6" s="177"/>
      <c r="J6" s="195" t="s">
        <v>6</v>
      </c>
      <c r="K6" s="193" t="s">
        <v>7</v>
      </c>
      <c r="L6" s="197"/>
    </row>
    <row r="7" spans="1:17" ht="29.25" customHeight="1" thickBot="1" x14ac:dyDescent="0.25">
      <c r="B7" s="192"/>
      <c r="C7" s="3" t="s">
        <v>8</v>
      </c>
      <c r="D7" s="3" t="s">
        <v>9</v>
      </c>
      <c r="E7" s="3" t="s">
        <v>141</v>
      </c>
      <c r="F7" s="196"/>
      <c r="G7" s="4" t="s">
        <v>8</v>
      </c>
      <c r="H7" s="3" t="s">
        <v>9</v>
      </c>
      <c r="I7" s="3" t="s">
        <v>141</v>
      </c>
      <c r="J7" s="196"/>
      <c r="K7" s="3" t="s">
        <v>10</v>
      </c>
      <c r="L7" s="4" t="s">
        <v>11</v>
      </c>
    </row>
    <row r="8" spans="1:17" ht="15.95" customHeight="1" thickTop="1" x14ac:dyDescent="0.2">
      <c r="B8" s="5" t="s">
        <v>12</v>
      </c>
      <c r="C8" s="6">
        <f t="shared" ref="C8:H8" si="0">+C9+C55+C58+C67+C87</f>
        <v>108446.90000000001</v>
      </c>
      <c r="D8" s="6">
        <f t="shared" ref="D8" si="1">+D9+D55+D58+D67+D87</f>
        <v>91079.5</v>
      </c>
      <c r="E8" s="6">
        <f>+E9+E55+E58+E67+E87</f>
        <v>92926.492600829995</v>
      </c>
      <c r="F8" s="6">
        <f t="shared" si="0"/>
        <v>292452.89260083</v>
      </c>
      <c r="G8" s="6">
        <f t="shared" si="0"/>
        <v>119277.40000000001</v>
      </c>
      <c r="H8" s="6">
        <f t="shared" si="0"/>
        <v>95284.60000000002</v>
      </c>
      <c r="I8" s="6">
        <f t="shared" ref="I8" si="2">+I9+I55+I58+I67+I87</f>
        <v>105217.93018756001</v>
      </c>
      <c r="J8" s="6">
        <f>+J9+J55+J58+J67+J87</f>
        <v>319779.93018755992</v>
      </c>
      <c r="K8" s="7">
        <f>+J8-F8</f>
        <v>27327.037586729915</v>
      </c>
      <c r="L8" s="6">
        <f>+K8/F8*100</f>
        <v>9.3440818258647518</v>
      </c>
      <c r="M8" s="8"/>
      <c r="N8" s="9"/>
      <c r="O8" s="9"/>
      <c r="P8" s="9"/>
      <c r="Q8" s="9"/>
    </row>
    <row r="9" spans="1:17" ht="15.95" customHeight="1" x14ac:dyDescent="0.2">
      <c r="B9" s="10" t="s">
        <v>13</v>
      </c>
      <c r="C9" s="6">
        <f t="shared" ref="C9:J9" si="3">+C10+C15+C24+C46+C53+C54</f>
        <v>103063.00000000001</v>
      </c>
      <c r="D9" s="6">
        <f t="shared" ref="D9" si="4">+D10+D15+D24+D46+D53+D54</f>
        <v>83878.5</v>
      </c>
      <c r="E9" s="6">
        <f>+E10+E15+E24+E46+E53+E54</f>
        <v>87345.2</v>
      </c>
      <c r="F9" s="6">
        <f t="shared" si="3"/>
        <v>274286.69999999995</v>
      </c>
      <c r="G9" s="6">
        <f t="shared" si="3"/>
        <v>113910.8</v>
      </c>
      <c r="H9" s="6">
        <f t="shared" si="3"/>
        <v>88912.800000000017</v>
      </c>
      <c r="I9" s="6">
        <f t="shared" ref="I9" si="5">+I10+I15+I24+I46+I53+I54</f>
        <v>99881.3</v>
      </c>
      <c r="J9" s="6">
        <f t="shared" si="3"/>
        <v>302704.89999999997</v>
      </c>
      <c r="K9" s="7">
        <f t="shared" ref="K9:K71" si="6">+J9-F9</f>
        <v>28418.200000000012</v>
      </c>
      <c r="L9" s="6">
        <f t="shared" ref="L9:L43" si="7">+K9/F9*100</f>
        <v>10.360764849334663</v>
      </c>
      <c r="M9" s="8"/>
      <c r="N9" s="9"/>
      <c r="O9" s="9"/>
      <c r="P9" s="9"/>
      <c r="Q9" s="9"/>
    </row>
    <row r="10" spans="1:17" ht="15.95" customHeight="1" x14ac:dyDescent="0.2">
      <c r="B10" s="11" t="s">
        <v>14</v>
      </c>
      <c r="C10" s="6">
        <f t="shared" ref="C10:J10" si="8">SUM(C11:C14)</f>
        <v>39449.800000000003</v>
      </c>
      <c r="D10" s="6">
        <f t="shared" ref="D10" si="9">SUM(D11:D14)</f>
        <v>27934.600000000002</v>
      </c>
      <c r="E10" s="6">
        <f t="shared" si="8"/>
        <v>27960.5</v>
      </c>
      <c r="F10" s="6">
        <f t="shared" si="8"/>
        <v>95344.9</v>
      </c>
      <c r="G10" s="6">
        <f t="shared" si="8"/>
        <v>46065.899999999994</v>
      </c>
      <c r="H10" s="6">
        <f t="shared" si="8"/>
        <v>31897.1</v>
      </c>
      <c r="I10" s="6">
        <f t="shared" ref="I10" si="10">SUM(I11:I14)</f>
        <v>32518.300000000003</v>
      </c>
      <c r="J10" s="6">
        <f t="shared" si="8"/>
        <v>110481.29999999999</v>
      </c>
      <c r="K10" s="7">
        <f t="shared" si="6"/>
        <v>15136.399999999994</v>
      </c>
      <c r="L10" s="6">
        <f t="shared" si="7"/>
        <v>15.875416514150201</v>
      </c>
      <c r="M10" s="8"/>
      <c r="N10" s="9"/>
      <c r="O10" s="8"/>
      <c r="P10" s="8"/>
      <c r="Q10" s="8"/>
    </row>
    <row r="11" spans="1:17" ht="15.95" customHeight="1" x14ac:dyDescent="0.2">
      <c r="B11" s="12" t="s">
        <v>15</v>
      </c>
      <c r="C11" s="13">
        <v>12908.9</v>
      </c>
      <c r="D11" s="13">
        <v>11313.6</v>
      </c>
      <c r="E11" s="13">
        <v>11933.5</v>
      </c>
      <c r="F11" s="13">
        <f>SUM(C11:E11)</f>
        <v>36156</v>
      </c>
      <c r="G11" s="13">
        <v>14639.4</v>
      </c>
      <c r="H11" s="13">
        <v>13156.9</v>
      </c>
      <c r="I11" s="13">
        <v>12943.4</v>
      </c>
      <c r="J11" s="13">
        <f>SUM(G11:I11)</f>
        <v>40739.699999999997</v>
      </c>
      <c r="K11" s="14">
        <f t="shared" si="6"/>
        <v>4583.6999999999971</v>
      </c>
      <c r="L11" s="13">
        <f t="shared" si="7"/>
        <v>12.677563889810811</v>
      </c>
      <c r="M11" s="8"/>
      <c r="N11" s="9"/>
      <c r="O11" s="8"/>
      <c r="P11" s="8"/>
      <c r="Q11" s="8"/>
    </row>
    <row r="12" spans="1:17" ht="15.95" customHeight="1" x14ac:dyDescent="0.2">
      <c r="B12" s="12" t="s">
        <v>16</v>
      </c>
      <c r="C12" s="13">
        <v>17302</v>
      </c>
      <c r="D12" s="13">
        <v>12300.8</v>
      </c>
      <c r="E12" s="13">
        <v>11863.2</v>
      </c>
      <c r="F12" s="13">
        <f>SUM(C12:E12)</f>
        <v>41466</v>
      </c>
      <c r="G12" s="13">
        <v>23577.1</v>
      </c>
      <c r="H12" s="13">
        <v>14421.4</v>
      </c>
      <c r="I12" s="13">
        <v>15295.5</v>
      </c>
      <c r="J12" s="13">
        <f t="shared" ref="J12:J14" si="11">SUM(G12:I12)</f>
        <v>53294</v>
      </c>
      <c r="K12" s="14">
        <f t="shared" si="6"/>
        <v>11828</v>
      </c>
      <c r="L12" s="13">
        <f t="shared" si="7"/>
        <v>28.524574350069937</v>
      </c>
      <c r="M12" s="8"/>
      <c r="N12" s="9"/>
    </row>
    <row r="13" spans="1:17" ht="15.95" customHeight="1" x14ac:dyDescent="0.2">
      <c r="B13" s="12" t="s">
        <v>17</v>
      </c>
      <c r="C13" s="13">
        <v>9006.4</v>
      </c>
      <c r="D13" s="13">
        <v>4037.7</v>
      </c>
      <c r="E13" s="13">
        <v>3901.8</v>
      </c>
      <c r="F13" s="13">
        <f>SUM(C13:E13)</f>
        <v>16945.899999999998</v>
      </c>
      <c r="G13" s="13">
        <v>7638.2</v>
      </c>
      <c r="H13" s="13">
        <v>4102.3</v>
      </c>
      <c r="I13" s="13">
        <v>3946.7</v>
      </c>
      <c r="J13" s="13">
        <f t="shared" si="11"/>
        <v>15687.2</v>
      </c>
      <c r="K13" s="14">
        <f t="shared" si="6"/>
        <v>-1258.6999999999971</v>
      </c>
      <c r="L13" s="13">
        <f t="shared" si="7"/>
        <v>-7.4277553862586068</v>
      </c>
      <c r="M13" s="8"/>
      <c r="N13" s="9"/>
    </row>
    <row r="14" spans="1:17" ht="15.95" customHeight="1" x14ac:dyDescent="0.2">
      <c r="B14" s="12" t="s">
        <v>18</v>
      </c>
      <c r="C14" s="13">
        <v>232.5</v>
      </c>
      <c r="D14" s="13">
        <v>282.5</v>
      </c>
      <c r="E14" s="13">
        <v>262</v>
      </c>
      <c r="F14" s="13">
        <f>SUM(C14:E14)</f>
        <v>777</v>
      </c>
      <c r="G14" s="13">
        <v>211.2</v>
      </c>
      <c r="H14" s="13">
        <v>216.5</v>
      </c>
      <c r="I14" s="13">
        <v>332.7</v>
      </c>
      <c r="J14" s="13">
        <f t="shared" si="11"/>
        <v>760.4</v>
      </c>
      <c r="K14" s="14">
        <f t="shared" si="6"/>
        <v>-16.600000000000023</v>
      </c>
      <c r="L14" s="13">
        <f t="shared" si="7"/>
        <v>-2.136422136422139</v>
      </c>
      <c r="M14" s="8"/>
      <c r="N14" s="9"/>
    </row>
    <row r="15" spans="1:17" ht="15.95" customHeight="1" x14ac:dyDescent="0.2">
      <c r="B15" s="10" t="s">
        <v>19</v>
      </c>
      <c r="C15" s="15">
        <f t="shared" ref="C15:H15" si="12">+C16+C23</f>
        <v>3853.7</v>
      </c>
      <c r="D15" s="16">
        <f t="shared" ref="D15" si="13">+D16+D23</f>
        <v>3770.2000000000003</v>
      </c>
      <c r="E15" s="16">
        <f t="shared" si="12"/>
        <v>6252.2000000000007</v>
      </c>
      <c r="F15" s="16">
        <f t="shared" si="12"/>
        <v>13876.099999999999</v>
      </c>
      <c r="G15" s="15">
        <f t="shared" si="12"/>
        <v>3864.2000000000003</v>
      </c>
      <c r="H15" s="16">
        <f t="shared" si="12"/>
        <v>4037.3000000000006</v>
      </c>
      <c r="I15" s="16">
        <f t="shared" ref="I15" si="14">+I16+I23</f>
        <v>8091.9000000000005</v>
      </c>
      <c r="J15" s="16">
        <f>+J16+J23</f>
        <v>15993.4</v>
      </c>
      <c r="K15" s="17">
        <f t="shared" si="6"/>
        <v>2117.3000000000011</v>
      </c>
      <c r="L15" s="16">
        <f t="shared" si="7"/>
        <v>15.258610128206062</v>
      </c>
      <c r="M15" s="8"/>
      <c r="N15" s="9"/>
    </row>
    <row r="16" spans="1:17" ht="15.95" customHeight="1" x14ac:dyDescent="0.2">
      <c r="B16" s="18" t="s">
        <v>20</v>
      </c>
      <c r="C16" s="15">
        <f t="shared" ref="C16:J16" si="15">SUM(C17:C22)</f>
        <v>3657.7999999999997</v>
      </c>
      <c r="D16" s="16">
        <f t="shared" ref="D16" si="16">SUM(D17:D22)</f>
        <v>3543.9</v>
      </c>
      <c r="E16" s="16">
        <f t="shared" si="15"/>
        <v>5918.6</v>
      </c>
      <c r="F16" s="16">
        <f t="shared" si="15"/>
        <v>13120.3</v>
      </c>
      <c r="G16" s="15">
        <f t="shared" si="15"/>
        <v>3657.2000000000003</v>
      </c>
      <c r="H16" s="16">
        <f t="shared" si="15"/>
        <v>3801.5000000000005</v>
      </c>
      <c r="I16" s="16">
        <f t="shared" ref="I16" si="17">SUM(I17:I22)</f>
        <v>7673.2000000000007</v>
      </c>
      <c r="J16" s="16">
        <f t="shared" si="15"/>
        <v>15131.9</v>
      </c>
      <c r="K16" s="17">
        <f t="shared" si="6"/>
        <v>2011.6000000000004</v>
      </c>
      <c r="L16" s="16">
        <f t="shared" si="7"/>
        <v>15.331966494668571</v>
      </c>
      <c r="M16" s="8"/>
      <c r="N16" s="9"/>
    </row>
    <row r="17" spans="2:19" ht="15.95" customHeight="1" x14ac:dyDescent="0.2">
      <c r="B17" s="19" t="s">
        <v>21</v>
      </c>
      <c r="C17" s="20">
        <v>133.5</v>
      </c>
      <c r="D17" s="20">
        <v>511.2</v>
      </c>
      <c r="E17" s="20">
        <v>2130.3000000000002</v>
      </c>
      <c r="F17" s="21">
        <f t="shared" ref="F17:F23" si="18">SUM(C17:E17)</f>
        <v>2775</v>
      </c>
      <c r="G17" s="20">
        <v>135.80000000000001</v>
      </c>
      <c r="H17" s="20">
        <v>560.5</v>
      </c>
      <c r="I17" s="20">
        <v>2488.1</v>
      </c>
      <c r="J17" s="13">
        <f>SUM(G17:I17)</f>
        <v>3184.3999999999996</v>
      </c>
      <c r="K17" s="14">
        <f t="shared" si="6"/>
        <v>409.39999999999964</v>
      </c>
      <c r="L17" s="13">
        <f t="shared" si="7"/>
        <v>14.753153153153139</v>
      </c>
      <c r="M17" s="8"/>
      <c r="N17" s="9"/>
    </row>
    <row r="18" spans="2:19" ht="15.95" customHeight="1" x14ac:dyDescent="0.2">
      <c r="B18" s="19" t="s">
        <v>22</v>
      </c>
      <c r="C18" s="20">
        <v>280.8</v>
      </c>
      <c r="D18" s="20">
        <v>144.80000000000001</v>
      </c>
      <c r="E18" s="20">
        <v>363.7</v>
      </c>
      <c r="F18" s="21">
        <f t="shared" si="18"/>
        <v>789.3</v>
      </c>
      <c r="G18" s="20">
        <v>274.3</v>
      </c>
      <c r="H18" s="20">
        <v>171.2</v>
      </c>
      <c r="I18" s="20">
        <v>312.89999999999998</v>
      </c>
      <c r="J18" s="13">
        <f t="shared" ref="J18:J22" si="19">SUM(G18:I18)</f>
        <v>758.4</v>
      </c>
      <c r="K18" s="14">
        <f t="shared" si="6"/>
        <v>-30.899999999999977</v>
      </c>
      <c r="L18" s="13">
        <f t="shared" si="7"/>
        <v>-3.9148612694792826</v>
      </c>
      <c r="M18" s="8"/>
      <c r="N18" s="9"/>
    </row>
    <row r="19" spans="2:19" ht="15.95" customHeight="1" x14ac:dyDescent="0.2">
      <c r="B19" s="19" t="s">
        <v>23</v>
      </c>
      <c r="C19" s="20">
        <v>1004.4</v>
      </c>
      <c r="D19" s="20">
        <v>1046.7</v>
      </c>
      <c r="E19" s="20">
        <v>1394.8</v>
      </c>
      <c r="F19" s="21">
        <f t="shared" si="18"/>
        <v>3445.8999999999996</v>
      </c>
      <c r="G19" s="20">
        <v>1009.3</v>
      </c>
      <c r="H19" s="20">
        <v>1381.9</v>
      </c>
      <c r="I19" s="20">
        <v>1574</v>
      </c>
      <c r="J19" s="13">
        <f t="shared" si="19"/>
        <v>3965.2</v>
      </c>
      <c r="K19" s="14">
        <f t="shared" si="6"/>
        <v>519.30000000000018</v>
      </c>
      <c r="L19" s="13">
        <f t="shared" si="7"/>
        <v>15.070083287385014</v>
      </c>
      <c r="M19" s="8"/>
      <c r="N19" s="9"/>
    </row>
    <row r="20" spans="2:19" ht="15.95" customHeight="1" x14ac:dyDescent="0.2">
      <c r="B20" s="22" t="s">
        <v>24</v>
      </c>
      <c r="C20" s="20">
        <v>222.1</v>
      </c>
      <c r="D20" s="20">
        <v>216.7</v>
      </c>
      <c r="E20" s="20">
        <v>220.1</v>
      </c>
      <c r="F20" s="21">
        <f t="shared" si="18"/>
        <v>658.9</v>
      </c>
      <c r="G20" s="20">
        <v>221.8</v>
      </c>
      <c r="H20" s="20">
        <v>246</v>
      </c>
      <c r="I20" s="20">
        <v>250.2</v>
      </c>
      <c r="J20" s="13">
        <f t="shared" si="19"/>
        <v>718</v>
      </c>
      <c r="K20" s="14">
        <f t="shared" si="6"/>
        <v>59.100000000000023</v>
      </c>
      <c r="L20" s="13">
        <f t="shared" si="7"/>
        <v>8.9694946122325128</v>
      </c>
      <c r="M20" s="8"/>
      <c r="N20" s="9"/>
    </row>
    <row r="21" spans="2:19" ht="15.95" customHeight="1" x14ac:dyDescent="0.2">
      <c r="B21" s="19" t="s">
        <v>25</v>
      </c>
      <c r="C21" s="20">
        <v>1792.6</v>
      </c>
      <c r="D21" s="20">
        <v>1470.6</v>
      </c>
      <c r="E21" s="20">
        <v>1504</v>
      </c>
      <c r="F21" s="21">
        <f t="shared" si="18"/>
        <v>4767.2</v>
      </c>
      <c r="G21" s="20">
        <v>1880.2</v>
      </c>
      <c r="H21" s="20">
        <v>1253.9000000000001</v>
      </c>
      <c r="I21" s="20">
        <v>2099.9</v>
      </c>
      <c r="J21" s="13">
        <f t="shared" si="19"/>
        <v>5234</v>
      </c>
      <c r="K21" s="14">
        <f t="shared" si="6"/>
        <v>466.80000000000018</v>
      </c>
      <c r="L21" s="13">
        <f t="shared" si="7"/>
        <v>9.7919113945292882</v>
      </c>
      <c r="M21" s="8"/>
      <c r="N21" s="9"/>
    </row>
    <row r="22" spans="2:19" ht="15.95" customHeight="1" x14ac:dyDescent="0.2">
      <c r="B22" s="22" t="s">
        <v>26</v>
      </c>
      <c r="C22" s="20">
        <v>224.4</v>
      </c>
      <c r="D22" s="20">
        <v>153.9</v>
      </c>
      <c r="E22" s="20">
        <v>305.7</v>
      </c>
      <c r="F22" s="21">
        <f t="shared" si="18"/>
        <v>684</v>
      </c>
      <c r="G22" s="20">
        <v>135.80000000000001</v>
      </c>
      <c r="H22" s="20">
        <v>188</v>
      </c>
      <c r="I22" s="20">
        <v>948.1</v>
      </c>
      <c r="J22" s="13">
        <f t="shared" si="19"/>
        <v>1271.9000000000001</v>
      </c>
      <c r="K22" s="14">
        <f t="shared" si="6"/>
        <v>587.90000000000009</v>
      </c>
      <c r="L22" s="13">
        <f t="shared" si="7"/>
        <v>85.950292397660832</v>
      </c>
      <c r="M22" s="8"/>
      <c r="N22" s="9"/>
    </row>
    <row r="23" spans="2:19" ht="15.95" customHeight="1" x14ac:dyDescent="0.2">
      <c r="B23" s="18" t="s">
        <v>27</v>
      </c>
      <c r="C23" s="6">
        <v>195.9</v>
      </c>
      <c r="D23" s="16">
        <v>226.3</v>
      </c>
      <c r="E23" s="16">
        <v>333.6</v>
      </c>
      <c r="F23" s="15">
        <f t="shared" si="18"/>
        <v>755.80000000000007</v>
      </c>
      <c r="G23" s="6">
        <v>207</v>
      </c>
      <c r="H23" s="16">
        <v>235.8</v>
      </c>
      <c r="I23" s="16">
        <v>418.7</v>
      </c>
      <c r="J23" s="23">
        <f>SUM(G23:I23)</f>
        <v>861.5</v>
      </c>
      <c r="K23" s="7">
        <f t="shared" si="6"/>
        <v>105.69999999999993</v>
      </c>
      <c r="L23" s="6">
        <f t="shared" si="7"/>
        <v>13.985181264884879</v>
      </c>
      <c r="M23" s="8"/>
      <c r="N23" s="9"/>
    </row>
    <row r="24" spans="2:19" ht="15.95" customHeight="1" x14ac:dyDescent="0.2">
      <c r="B24" s="11" t="s">
        <v>28</v>
      </c>
      <c r="C24" s="6">
        <f t="shared" ref="C24:J24" si="20">+C25+C28+C36+C45</f>
        <v>54063.999999999993</v>
      </c>
      <c r="D24" s="6">
        <f t="shared" ref="D24" si="21">+D25+D28+D36+D45</f>
        <v>46509.799999999996</v>
      </c>
      <c r="E24" s="6">
        <f t="shared" si="20"/>
        <v>47004.599999999991</v>
      </c>
      <c r="F24" s="6">
        <f t="shared" si="20"/>
        <v>147578.39999999997</v>
      </c>
      <c r="G24" s="6">
        <f t="shared" si="20"/>
        <v>57817.8</v>
      </c>
      <c r="H24" s="6">
        <f t="shared" si="20"/>
        <v>47589.1</v>
      </c>
      <c r="I24" s="6">
        <f t="shared" ref="I24" si="22">+I25+I28+I36+I45</f>
        <v>52582.3</v>
      </c>
      <c r="J24" s="6">
        <f t="shared" si="20"/>
        <v>157989.20000000001</v>
      </c>
      <c r="K24" s="7">
        <f t="shared" si="6"/>
        <v>10410.800000000047</v>
      </c>
      <c r="L24" s="6">
        <f t="shared" si="7"/>
        <v>7.0544198880053237</v>
      </c>
      <c r="M24" s="8"/>
      <c r="N24" s="9"/>
    </row>
    <row r="25" spans="2:19" ht="15.95" customHeight="1" x14ac:dyDescent="0.2">
      <c r="B25" s="24" t="s">
        <v>29</v>
      </c>
      <c r="C25" s="6">
        <f t="shared" ref="C25:J25" si="23">+C26+C27</f>
        <v>35186.199999999997</v>
      </c>
      <c r="D25" s="6">
        <f t="shared" ref="D25" si="24">+D26+D27</f>
        <v>30643.199999999997</v>
      </c>
      <c r="E25" s="6">
        <f t="shared" si="23"/>
        <v>31695.4</v>
      </c>
      <c r="F25" s="6">
        <f t="shared" si="23"/>
        <v>97524.799999999988</v>
      </c>
      <c r="G25" s="6">
        <f t="shared" si="23"/>
        <v>39098.899999999994</v>
      </c>
      <c r="H25" s="6">
        <f t="shared" si="23"/>
        <v>31395</v>
      </c>
      <c r="I25" s="6">
        <f t="shared" ref="I25" si="25">+I26+I27</f>
        <v>35124.5</v>
      </c>
      <c r="J25" s="6">
        <f t="shared" si="23"/>
        <v>105618.4</v>
      </c>
      <c r="K25" s="7">
        <f t="shared" si="6"/>
        <v>8093.6000000000058</v>
      </c>
      <c r="L25" s="6">
        <f t="shared" si="7"/>
        <v>8.2990172756058023</v>
      </c>
      <c r="M25" s="8"/>
      <c r="N25" s="9"/>
      <c r="O25" s="8"/>
      <c r="P25" s="8"/>
      <c r="Q25" s="8"/>
      <c r="R25" s="8"/>
      <c r="S25" s="8"/>
    </row>
    <row r="26" spans="2:19" ht="15.95" customHeight="1" x14ac:dyDescent="0.2">
      <c r="B26" s="25" t="s">
        <v>30</v>
      </c>
      <c r="C26" s="13">
        <v>21901.9</v>
      </c>
      <c r="D26" s="13">
        <v>17624.8</v>
      </c>
      <c r="E26" s="13">
        <v>16953.7</v>
      </c>
      <c r="F26" s="13">
        <f>SUM(C26:E26)</f>
        <v>56480.399999999994</v>
      </c>
      <c r="G26" s="13">
        <v>25142.6</v>
      </c>
      <c r="H26" s="13">
        <v>19222.099999999999</v>
      </c>
      <c r="I26" s="13">
        <v>19871.8</v>
      </c>
      <c r="J26" s="13">
        <f>SUM(G26:I26)</f>
        <v>64236.5</v>
      </c>
      <c r="K26" s="14">
        <f t="shared" si="6"/>
        <v>7756.1000000000058</v>
      </c>
      <c r="L26" s="13">
        <f t="shared" si="7"/>
        <v>13.732374416611792</v>
      </c>
      <c r="M26" s="8"/>
      <c r="N26" s="9"/>
      <c r="O26" s="8"/>
      <c r="P26" s="8"/>
      <c r="Q26" s="8"/>
      <c r="R26" s="8"/>
      <c r="S26" s="8"/>
    </row>
    <row r="27" spans="2:19" ht="15.95" customHeight="1" x14ac:dyDescent="0.2">
      <c r="B27" s="25" t="s">
        <v>31</v>
      </c>
      <c r="C27" s="13">
        <v>13284.3</v>
      </c>
      <c r="D27" s="13">
        <v>13018.4</v>
      </c>
      <c r="E27" s="13">
        <v>14741.7</v>
      </c>
      <c r="F27" s="13">
        <f>SUM(C27:E27)</f>
        <v>41044.399999999994</v>
      </c>
      <c r="G27" s="13">
        <v>13956.3</v>
      </c>
      <c r="H27" s="13">
        <v>12172.9</v>
      </c>
      <c r="I27" s="13">
        <v>15252.7</v>
      </c>
      <c r="J27" s="13">
        <f>SUM(G27:I27)</f>
        <v>41381.899999999994</v>
      </c>
      <c r="K27" s="14">
        <f t="shared" si="6"/>
        <v>337.5</v>
      </c>
      <c r="L27" s="13">
        <f t="shared" si="7"/>
        <v>0.82228026235004048</v>
      </c>
      <c r="M27" s="8"/>
      <c r="N27" s="9"/>
    </row>
    <row r="28" spans="2:19" ht="15.95" customHeight="1" x14ac:dyDescent="0.2">
      <c r="B28" s="27" t="s">
        <v>32</v>
      </c>
      <c r="C28" s="6">
        <f t="shared" ref="C28:J28" si="26">SUM(C29:C35)</f>
        <v>15427.900000000001</v>
      </c>
      <c r="D28" s="6">
        <f t="shared" ref="D28" si="27">SUM(D29:D35)</f>
        <v>12805.1</v>
      </c>
      <c r="E28" s="6">
        <f t="shared" si="26"/>
        <v>12946.8</v>
      </c>
      <c r="F28" s="6">
        <f t="shared" si="26"/>
        <v>41179.800000000003</v>
      </c>
      <c r="G28" s="6">
        <f t="shared" si="26"/>
        <v>15938.600000000002</v>
      </c>
      <c r="H28" s="6">
        <f t="shared" si="26"/>
        <v>13131.199999999999</v>
      </c>
      <c r="I28" s="6">
        <f t="shared" ref="I28" si="28">SUM(I29:I35)</f>
        <v>13999.900000000001</v>
      </c>
      <c r="J28" s="6">
        <f t="shared" si="26"/>
        <v>43069.700000000004</v>
      </c>
      <c r="K28" s="7">
        <f t="shared" si="6"/>
        <v>1889.9000000000015</v>
      </c>
      <c r="L28" s="6">
        <f t="shared" si="7"/>
        <v>4.5893860582130106</v>
      </c>
      <c r="M28" s="8"/>
      <c r="N28" s="9"/>
    </row>
    <row r="29" spans="2:19" s="32" customFormat="1" ht="15.95" customHeight="1" x14ac:dyDescent="0.2">
      <c r="B29" s="28" t="s">
        <v>33</v>
      </c>
      <c r="C29" s="29">
        <v>5006.6000000000004</v>
      </c>
      <c r="D29" s="29">
        <v>4257.3</v>
      </c>
      <c r="E29" s="29">
        <v>4350.6000000000004</v>
      </c>
      <c r="F29" s="29">
        <f t="shared" ref="F29:F35" si="29">SUM(C29:E29)</f>
        <v>13614.500000000002</v>
      </c>
      <c r="G29" s="29">
        <v>4536.8999999999996</v>
      </c>
      <c r="H29" s="29">
        <v>4168.1000000000004</v>
      </c>
      <c r="I29" s="29">
        <v>4356.5</v>
      </c>
      <c r="J29" s="13">
        <f>SUM(G29:I29)</f>
        <v>13061.5</v>
      </c>
      <c r="K29" s="30">
        <f t="shared" si="6"/>
        <v>-553.00000000000182</v>
      </c>
      <c r="L29" s="31">
        <f t="shared" si="7"/>
        <v>-4.0618458261412593</v>
      </c>
      <c r="M29" s="8"/>
      <c r="N29" s="9"/>
    </row>
    <row r="30" spans="2:19" s="32" customFormat="1" ht="15.95" customHeight="1" x14ac:dyDescent="0.2">
      <c r="B30" s="28" t="s">
        <v>34</v>
      </c>
      <c r="C30" s="33">
        <v>2957.2</v>
      </c>
      <c r="D30" s="33">
        <v>2520.6</v>
      </c>
      <c r="E30" s="33">
        <v>2544.4</v>
      </c>
      <c r="F30" s="33">
        <f t="shared" si="29"/>
        <v>8022.1999999999989</v>
      </c>
      <c r="G30" s="33">
        <v>2734.1</v>
      </c>
      <c r="H30" s="33">
        <v>2668.5</v>
      </c>
      <c r="I30" s="33">
        <v>2838.7</v>
      </c>
      <c r="J30" s="13">
        <f t="shared" ref="J30:J35" si="30">SUM(G30:I30)</f>
        <v>8241.2999999999993</v>
      </c>
      <c r="K30" s="30">
        <f t="shared" si="6"/>
        <v>219.10000000000036</v>
      </c>
      <c r="L30" s="31">
        <f t="shared" si="7"/>
        <v>2.7311710004736907</v>
      </c>
      <c r="M30" s="8"/>
      <c r="N30" s="9"/>
    </row>
    <row r="31" spans="2:19" ht="15.95" customHeight="1" x14ac:dyDescent="0.2">
      <c r="B31" s="25" t="s">
        <v>35</v>
      </c>
      <c r="C31" s="26">
        <v>4804.8</v>
      </c>
      <c r="D31" s="26">
        <v>3431.4</v>
      </c>
      <c r="E31" s="26">
        <v>3421.5</v>
      </c>
      <c r="F31" s="26">
        <f t="shared" si="29"/>
        <v>11657.7</v>
      </c>
      <c r="G31" s="26">
        <v>5644.6</v>
      </c>
      <c r="H31" s="26">
        <v>3605.7</v>
      </c>
      <c r="I31" s="26">
        <v>4096.5</v>
      </c>
      <c r="J31" s="13">
        <f t="shared" si="30"/>
        <v>13346.8</v>
      </c>
      <c r="K31" s="30">
        <f t="shared" si="6"/>
        <v>1689.0999999999985</v>
      </c>
      <c r="L31" s="31">
        <f t="shared" si="7"/>
        <v>14.489135935905011</v>
      </c>
      <c r="M31" s="8"/>
      <c r="N31" s="9"/>
    </row>
    <row r="32" spans="2:19" ht="15.95" customHeight="1" x14ac:dyDescent="0.2">
      <c r="B32" s="25" t="s">
        <v>36</v>
      </c>
      <c r="C32" s="26">
        <v>168.2</v>
      </c>
      <c r="D32" s="26">
        <v>251.7</v>
      </c>
      <c r="E32" s="26">
        <v>193.9</v>
      </c>
      <c r="F32" s="26">
        <f t="shared" si="29"/>
        <v>613.79999999999995</v>
      </c>
      <c r="G32" s="26">
        <v>175.9</v>
      </c>
      <c r="H32" s="26">
        <v>323.89999999999998</v>
      </c>
      <c r="I32" s="26">
        <v>153.19999999999999</v>
      </c>
      <c r="J32" s="13">
        <f t="shared" si="30"/>
        <v>653</v>
      </c>
      <c r="K32" s="34">
        <f t="shared" si="6"/>
        <v>39.200000000000045</v>
      </c>
      <c r="L32" s="26">
        <f t="shared" si="7"/>
        <v>6.3864450961225225</v>
      </c>
      <c r="M32" s="8"/>
      <c r="N32" s="9"/>
    </row>
    <row r="33" spans="2:17" s="37" customFormat="1" ht="15.95" customHeight="1" x14ac:dyDescent="0.2">
      <c r="B33" s="35" t="s">
        <v>37</v>
      </c>
      <c r="C33" s="36">
        <v>826.3</v>
      </c>
      <c r="D33" s="36">
        <v>817.4</v>
      </c>
      <c r="E33" s="36">
        <v>795.2</v>
      </c>
      <c r="F33" s="36">
        <f t="shared" si="29"/>
        <v>2438.8999999999996</v>
      </c>
      <c r="G33" s="36">
        <v>848.7</v>
      </c>
      <c r="H33" s="36">
        <v>818.1</v>
      </c>
      <c r="I33" s="36">
        <v>829.2</v>
      </c>
      <c r="J33" s="13">
        <f t="shared" si="30"/>
        <v>2496</v>
      </c>
      <c r="K33" s="14">
        <f t="shared" si="6"/>
        <v>57.100000000000364</v>
      </c>
      <c r="L33" s="13">
        <f t="shared" si="7"/>
        <v>2.3412194021895267</v>
      </c>
      <c r="M33" s="8"/>
      <c r="N33" s="9"/>
    </row>
    <row r="34" spans="2:17" s="37" customFormat="1" ht="15.95" customHeight="1" x14ac:dyDescent="0.2">
      <c r="B34" s="35" t="s">
        <v>38</v>
      </c>
      <c r="C34" s="38">
        <v>1205.7</v>
      </c>
      <c r="D34" s="36">
        <v>1144.0999999999999</v>
      </c>
      <c r="E34" s="36">
        <v>1132.9000000000001</v>
      </c>
      <c r="F34" s="38">
        <f>SUM(C34:E34)</f>
        <v>3482.7000000000003</v>
      </c>
      <c r="G34" s="38">
        <v>1579.7</v>
      </c>
      <c r="H34" s="36">
        <v>1159.0999999999999</v>
      </c>
      <c r="I34" s="36">
        <v>1227</v>
      </c>
      <c r="J34" s="13">
        <f t="shared" si="30"/>
        <v>3965.8</v>
      </c>
      <c r="K34" s="14">
        <f t="shared" si="6"/>
        <v>483.09999999999991</v>
      </c>
      <c r="L34" s="13">
        <f t="shared" si="7"/>
        <v>13.871421598185313</v>
      </c>
      <c r="M34" s="8"/>
      <c r="N34" s="9"/>
    </row>
    <row r="35" spans="2:17" s="37" customFormat="1" ht="15.95" customHeight="1" x14ac:dyDescent="0.2">
      <c r="B35" s="35" t="s">
        <v>26</v>
      </c>
      <c r="C35" s="38">
        <v>459.1</v>
      </c>
      <c r="D35" s="38">
        <v>382.6</v>
      </c>
      <c r="E35" s="38">
        <v>508.3</v>
      </c>
      <c r="F35" s="38">
        <f t="shared" si="29"/>
        <v>1350</v>
      </c>
      <c r="G35" s="38">
        <v>418.7</v>
      </c>
      <c r="H35" s="38">
        <v>387.8</v>
      </c>
      <c r="I35" s="38">
        <v>498.8</v>
      </c>
      <c r="J35" s="13">
        <f t="shared" si="30"/>
        <v>1305.3</v>
      </c>
      <c r="K35" s="14">
        <f t="shared" si="6"/>
        <v>-44.700000000000045</v>
      </c>
      <c r="L35" s="13">
        <f t="shared" si="7"/>
        <v>-3.3111111111111144</v>
      </c>
      <c r="M35" s="8"/>
      <c r="N35" s="9"/>
      <c r="O35" s="39"/>
      <c r="P35" s="39"/>
      <c r="Q35" s="39"/>
    </row>
    <row r="36" spans="2:17" ht="15.95" customHeight="1" x14ac:dyDescent="0.2">
      <c r="B36" s="24" t="s">
        <v>39</v>
      </c>
      <c r="C36" s="6">
        <f t="shared" ref="C36:I36" si="31">+C37+C38+C39+C42+C43</f>
        <v>3191.6999999999994</v>
      </c>
      <c r="D36" s="6">
        <f t="shared" si="31"/>
        <v>2789.8999999999996</v>
      </c>
      <c r="E36" s="6">
        <f t="shared" si="31"/>
        <v>2116.2000000000003</v>
      </c>
      <c r="F36" s="6">
        <f t="shared" si="31"/>
        <v>8097.8</v>
      </c>
      <c r="G36" s="6">
        <f t="shared" si="31"/>
        <v>2543.5000000000005</v>
      </c>
      <c r="H36" s="6">
        <f t="shared" si="31"/>
        <v>2812.3</v>
      </c>
      <c r="I36" s="6">
        <f t="shared" si="31"/>
        <v>3145.1000000000004</v>
      </c>
      <c r="J36" s="6">
        <f>+J37+J38+J39+J42+J43+J44</f>
        <v>8500.9000000000015</v>
      </c>
      <c r="K36" s="7">
        <f t="shared" si="6"/>
        <v>403.10000000000127</v>
      </c>
      <c r="L36" s="6">
        <f t="shared" si="7"/>
        <v>4.9778952308034441</v>
      </c>
      <c r="M36" s="8"/>
      <c r="N36" s="9"/>
    </row>
    <row r="37" spans="2:17" ht="15.95" customHeight="1" x14ac:dyDescent="0.2">
      <c r="B37" s="25" t="s">
        <v>40</v>
      </c>
      <c r="C37" s="26">
        <v>1839</v>
      </c>
      <c r="D37" s="26">
        <v>1973.2</v>
      </c>
      <c r="E37" s="26">
        <v>1885.9</v>
      </c>
      <c r="F37" s="26">
        <f t="shared" ref="F37:F45" si="32">SUM(C37:E37)</f>
        <v>5698.1</v>
      </c>
      <c r="G37" s="26">
        <v>1675.5</v>
      </c>
      <c r="H37" s="26">
        <v>2030.3</v>
      </c>
      <c r="I37" s="26">
        <v>2034.3</v>
      </c>
      <c r="J37" s="13">
        <f>SUM(G37:I37)</f>
        <v>5740.1</v>
      </c>
      <c r="K37" s="34">
        <f t="shared" si="6"/>
        <v>42</v>
      </c>
      <c r="L37" s="26">
        <f t="shared" si="7"/>
        <v>0.7370878011968901</v>
      </c>
      <c r="M37" s="8"/>
      <c r="N37" s="9"/>
    </row>
    <row r="38" spans="2:17" ht="15.95" customHeight="1" x14ac:dyDescent="0.2">
      <c r="B38" s="25" t="s">
        <v>41</v>
      </c>
      <c r="C38" s="26">
        <v>1196.2</v>
      </c>
      <c r="D38" s="26">
        <v>661.4</v>
      </c>
      <c r="E38" s="26">
        <v>67.099999999999994</v>
      </c>
      <c r="F38" s="26">
        <f t="shared" si="32"/>
        <v>1924.6999999999998</v>
      </c>
      <c r="G38" s="26">
        <v>703.4</v>
      </c>
      <c r="H38" s="26">
        <v>614.5</v>
      </c>
      <c r="I38" s="26">
        <v>936.6</v>
      </c>
      <c r="J38" s="13">
        <f>SUM(G38:I38)</f>
        <v>2254.5</v>
      </c>
      <c r="K38" s="34">
        <f t="shared" si="6"/>
        <v>329.80000000000018</v>
      </c>
      <c r="L38" s="26">
        <f t="shared" si="7"/>
        <v>17.135137943575636</v>
      </c>
      <c r="M38" s="8"/>
      <c r="N38" s="9"/>
    </row>
    <row r="39" spans="2:17" ht="15.95" customHeight="1" x14ac:dyDescent="0.2">
      <c r="B39" s="40" t="s">
        <v>42</v>
      </c>
      <c r="C39" s="6">
        <f>+C40+C41</f>
        <v>23.1</v>
      </c>
      <c r="D39" s="6">
        <f>+D40+D41</f>
        <v>21.9</v>
      </c>
      <c r="E39" s="6">
        <f>+E40+E41</f>
        <v>24.400000000000002</v>
      </c>
      <c r="F39" s="6">
        <f t="shared" si="32"/>
        <v>69.400000000000006</v>
      </c>
      <c r="G39" s="6">
        <f>+G40+G41</f>
        <v>25.299999999999997</v>
      </c>
      <c r="H39" s="6">
        <f>+H40+H41</f>
        <v>29.9</v>
      </c>
      <c r="I39" s="6">
        <f>+I40+I41</f>
        <v>28</v>
      </c>
      <c r="J39" s="6">
        <f>+J40+J41</f>
        <v>83.199999999999989</v>
      </c>
      <c r="K39" s="7">
        <f t="shared" si="6"/>
        <v>13.799999999999983</v>
      </c>
      <c r="L39" s="6">
        <f t="shared" si="7"/>
        <v>19.884726224783837</v>
      </c>
      <c r="M39" s="8"/>
      <c r="N39" s="9"/>
    </row>
    <row r="40" spans="2:17" ht="15.95" customHeight="1" x14ac:dyDescent="0.2">
      <c r="B40" s="41" t="s">
        <v>43</v>
      </c>
      <c r="C40" s="26">
        <v>12.5</v>
      </c>
      <c r="D40" s="26">
        <v>9.6</v>
      </c>
      <c r="E40" s="26">
        <v>16.100000000000001</v>
      </c>
      <c r="F40" s="26">
        <f t="shared" si="32"/>
        <v>38.200000000000003</v>
      </c>
      <c r="G40" s="13">
        <v>11.6</v>
      </c>
      <c r="H40" s="26">
        <v>21.2</v>
      </c>
      <c r="I40" s="26">
        <v>11</v>
      </c>
      <c r="J40" s="13">
        <f>SUM(G40:I40)</f>
        <v>43.8</v>
      </c>
      <c r="K40" s="34">
        <f t="shared" si="6"/>
        <v>5.5999999999999943</v>
      </c>
      <c r="L40" s="34">
        <f t="shared" si="7"/>
        <v>14.65968586387433</v>
      </c>
      <c r="M40" s="8"/>
      <c r="N40" s="9"/>
    </row>
    <row r="41" spans="2:17" ht="15.95" customHeight="1" x14ac:dyDescent="0.2">
      <c r="B41" s="42" t="s">
        <v>44</v>
      </c>
      <c r="C41" s="43">
        <v>10.6</v>
      </c>
      <c r="D41" s="43">
        <v>12.3</v>
      </c>
      <c r="E41" s="43">
        <v>8.3000000000000007</v>
      </c>
      <c r="F41" s="43">
        <f t="shared" si="32"/>
        <v>31.2</v>
      </c>
      <c r="G41" s="43">
        <v>13.7</v>
      </c>
      <c r="H41" s="43">
        <v>8.6999999999999993</v>
      </c>
      <c r="I41" s="43">
        <v>17</v>
      </c>
      <c r="J41" s="43">
        <f>SUM(G41:I41)</f>
        <v>39.4</v>
      </c>
      <c r="K41" s="43">
        <f t="shared" si="6"/>
        <v>8.1999999999999993</v>
      </c>
      <c r="L41" s="43">
        <f t="shared" si="7"/>
        <v>26.282051282051285</v>
      </c>
      <c r="M41" s="8"/>
      <c r="N41" s="9"/>
    </row>
    <row r="42" spans="2:17" ht="15.95" customHeight="1" x14ac:dyDescent="0.2">
      <c r="B42" s="25" t="s">
        <v>45</v>
      </c>
      <c r="C42" s="13">
        <v>98.2</v>
      </c>
      <c r="D42" s="13">
        <v>102.7</v>
      </c>
      <c r="E42" s="13">
        <v>105.4</v>
      </c>
      <c r="F42" s="13">
        <f t="shared" si="32"/>
        <v>306.3</v>
      </c>
      <c r="G42" s="13">
        <v>105.9</v>
      </c>
      <c r="H42" s="13">
        <v>104.1</v>
      </c>
      <c r="I42" s="13">
        <v>109.9</v>
      </c>
      <c r="J42" s="13">
        <f t="shared" ref="J42:J44" si="33">SUM(G42:I42)</f>
        <v>319.89999999999998</v>
      </c>
      <c r="K42" s="34">
        <f t="shared" si="6"/>
        <v>13.599999999999966</v>
      </c>
      <c r="L42" s="34">
        <f t="shared" si="7"/>
        <v>4.4400914136467398</v>
      </c>
      <c r="M42" s="8"/>
      <c r="N42" s="9"/>
    </row>
    <row r="43" spans="2:17" ht="15.95" customHeight="1" x14ac:dyDescent="0.2">
      <c r="B43" s="25" t="s">
        <v>46</v>
      </c>
      <c r="C43" s="13">
        <v>35.200000000000003</v>
      </c>
      <c r="D43" s="13">
        <v>30.7</v>
      </c>
      <c r="E43" s="13">
        <v>33.4</v>
      </c>
      <c r="F43" s="13">
        <f t="shared" si="32"/>
        <v>99.300000000000011</v>
      </c>
      <c r="G43" s="13">
        <v>33.4</v>
      </c>
      <c r="H43" s="13">
        <v>33.5</v>
      </c>
      <c r="I43" s="13">
        <v>36.299999999999997</v>
      </c>
      <c r="J43" s="13">
        <f t="shared" si="33"/>
        <v>103.2</v>
      </c>
      <c r="K43" s="34">
        <f t="shared" si="6"/>
        <v>3.8999999999999915</v>
      </c>
      <c r="L43" s="34">
        <f t="shared" si="7"/>
        <v>3.9274924471299002</v>
      </c>
      <c r="M43" s="8"/>
      <c r="N43" s="9"/>
    </row>
    <row r="44" spans="2:17" ht="15.95" customHeight="1" x14ac:dyDescent="0.2">
      <c r="B44" s="44" t="s">
        <v>26</v>
      </c>
      <c r="C44" s="26">
        <v>0</v>
      </c>
      <c r="D44" s="26">
        <v>0</v>
      </c>
      <c r="E44" s="26">
        <v>0</v>
      </c>
      <c r="F44" s="26">
        <f t="shared" si="32"/>
        <v>0</v>
      </c>
      <c r="G44" s="26">
        <v>0</v>
      </c>
      <c r="H44" s="26">
        <v>0</v>
      </c>
      <c r="I44" s="26">
        <v>0</v>
      </c>
      <c r="J44" s="13">
        <f t="shared" si="33"/>
        <v>0</v>
      </c>
      <c r="K44" s="26">
        <f t="shared" si="6"/>
        <v>0</v>
      </c>
      <c r="L44" s="45">
        <v>0</v>
      </c>
      <c r="M44" s="8"/>
      <c r="N44" s="9"/>
    </row>
    <row r="45" spans="2:17" ht="15.95" customHeight="1" x14ac:dyDescent="0.2">
      <c r="B45" s="24" t="s">
        <v>47</v>
      </c>
      <c r="C45" s="6">
        <v>258.2</v>
      </c>
      <c r="D45" s="6">
        <v>271.60000000000002</v>
      </c>
      <c r="E45" s="6">
        <v>246.2</v>
      </c>
      <c r="F45" s="6">
        <f t="shared" si="32"/>
        <v>776</v>
      </c>
      <c r="G45" s="6">
        <v>236.8</v>
      </c>
      <c r="H45" s="6">
        <v>250.6</v>
      </c>
      <c r="I45" s="6">
        <v>312.8</v>
      </c>
      <c r="J45" s="6">
        <f>SUM(G45:I45)</f>
        <v>800.2</v>
      </c>
      <c r="K45" s="7">
        <f t="shared" si="6"/>
        <v>24.200000000000045</v>
      </c>
      <c r="L45" s="7">
        <f t="shared" ref="L45:L60" si="34">+K45/F45*100</f>
        <v>3.1185567010309336</v>
      </c>
      <c r="M45" s="8"/>
      <c r="N45" s="9"/>
    </row>
    <row r="46" spans="2:17" ht="15.95" customHeight="1" x14ac:dyDescent="0.2">
      <c r="B46" s="11" t="s">
        <v>48</v>
      </c>
      <c r="C46" s="46">
        <f t="shared" ref="C46:J46" si="35">+C47+C49</f>
        <v>5566.6</v>
      </c>
      <c r="D46" s="46">
        <f t="shared" ref="D46" si="36">+D47+D49</f>
        <v>5529.5</v>
      </c>
      <c r="E46" s="46">
        <f t="shared" si="35"/>
        <v>5991.8</v>
      </c>
      <c r="F46" s="46">
        <f t="shared" si="35"/>
        <v>17087.900000000001</v>
      </c>
      <c r="G46" s="46">
        <f t="shared" si="35"/>
        <v>6041.5999999999995</v>
      </c>
      <c r="H46" s="46">
        <f t="shared" si="35"/>
        <v>5251.0999999999995</v>
      </c>
      <c r="I46" s="46">
        <f t="shared" ref="I46" si="37">+I47+I49</f>
        <v>6540.1</v>
      </c>
      <c r="J46" s="46">
        <f t="shared" si="35"/>
        <v>17832.8</v>
      </c>
      <c r="K46" s="47">
        <f t="shared" si="6"/>
        <v>744.89999999999782</v>
      </c>
      <c r="L46" s="47">
        <f t="shared" si="34"/>
        <v>4.3592249486478609</v>
      </c>
      <c r="M46" s="8"/>
      <c r="N46" s="9"/>
    </row>
    <row r="47" spans="2:17" ht="15.95" customHeight="1" x14ac:dyDescent="0.2">
      <c r="B47" s="48" t="s">
        <v>49</v>
      </c>
      <c r="C47" s="49">
        <f t="shared" ref="C47:J47" si="38">SUM(C48:C48)</f>
        <v>4516.1000000000004</v>
      </c>
      <c r="D47" s="49">
        <f t="shared" si="38"/>
        <v>4532.1000000000004</v>
      </c>
      <c r="E47" s="49">
        <f t="shared" si="38"/>
        <v>4975.8</v>
      </c>
      <c r="F47" s="49">
        <f t="shared" si="38"/>
        <v>14024</v>
      </c>
      <c r="G47" s="49">
        <f t="shared" si="38"/>
        <v>4837.3999999999996</v>
      </c>
      <c r="H47" s="49">
        <f t="shared" si="38"/>
        <v>4112.8999999999996</v>
      </c>
      <c r="I47" s="49">
        <f t="shared" si="38"/>
        <v>5414.8</v>
      </c>
      <c r="J47" s="49">
        <f t="shared" si="38"/>
        <v>14365.099999999999</v>
      </c>
      <c r="K47" s="50">
        <f t="shared" si="6"/>
        <v>341.09999999999854</v>
      </c>
      <c r="L47" s="50">
        <f t="shared" si="34"/>
        <v>2.432258984597822</v>
      </c>
      <c r="M47" s="8"/>
      <c r="N47" s="9"/>
    </row>
    <row r="48" spans="2:17" ht="15.95" customHeight="1" x14ac:dyDescent="0.2">
      <c r="B48" s="25" t="s">
        <v>50</v>
      </c>
      <c r="C48" s="26">
        <v>4516.1000000000004</v>
      </c>
      <c r="D48" s="26">
        <v>4532.1000000000004</v>
      </c>
      <c r="E48" s="26">
        <v>4975.8</v>
      </c>
      <c r="F48" s="13">
        <f>SUM(C48:E48)</f>
        <v>14024</v>
      </c>
      <c r="G48" s="26">
        <v>4837.3999999999996</v>
      </c>
      <c r="H48" s="26">
        <v>4112.8999999999996</v>
      </c>
      <c r="I48" s="26">
        <v>5414.8</v>
      </c>
      <c r="J48" s="26">
        <f>SUM(G48:I48)</f>
        <v>14365.099999999999</v>
      </c>
      <c r="K48" s="34">
        <f t="shared" si="6"/>
        <v>341.09999999999854</v>
      </c>
      <c r="L48" s="34">
        <f t="shared" si="34"/>
        <v>2.432258984597822</v>
      </c>
      <c r="M48" s="8"/>
      <c r="N48" s="9"/>
    </row>
    <row r="49" spans="2:14" ht="15.95" customHeight="1" x14ac:dyDescent="0.2">
      <c r="B49" s="48" t="s">
        <v>51</v>
      </c>
      <c r="C49" s="49">
        <f t="shared" ref="C49:J49" si="39">SUM(C50:C52)</f>
        <v>1050.5</v>
      </c>
      <c r="D49" s="49">
        <f t="shared" ref="D49" si="40">SUM(D50:D52)</f>
        <v>997.4</v>
      </c>
      <c r="E49" s="49">
        <f t="shared" si="39"/>
        <v>1016</v>
      </c>
      <c r="F49" s="49">
        <f t="shared" si="39"/>
        <v>3063.8999999999996</v>
      </c>
      <c r="G49" s="49">
        <f t="shared" si="39"/>
        <v>1204.2</v>
      </c>
      <c r="H49" s="49">
        <f t="shared" si="39"/>
        <v>1138.2</v>
      </c>
      <c r="I49" s="49">
        <f>SUM(I50:I52)</f>
        <v>1125.3000000000002</v>
      </c>
      <c r="J49" s="49">
        <f t="shared" si="39"/>
        <v>3467.7000000000007</v>
      </c>
      <c r="K49" s="50">
        <f t="shared" si="6"/>
        <v>403.80000000000109</v>
      </c>
      <c r="L49" s="50">
        <f t="shared" si="34"/>
        <v>13.179281308136726</v>
      </c>
      <c r="M49" s="8"/>
      <c r="N49" s="9"/>
    </row>
    <row r="50" spans="2:14" ht="15.95" customHeight="1" x14ac:dyDescent="0.2">
      <c r="B50" s="25" t="s">
        <v>52</v>
      </c>
      <c r="C50" s="26">
        <v>1031.5</v>
      </c>
      <c r="D50" s="26">
        <v>980.4</v>
      </c>
      <c r="E50" s="26">
        <v>995.8</v>
      </c>
      <c r="F50" s="26">
        <f t="shared" ref="F50:F57" si="41">SUM(C50:E50)</f>
        <v>3007.7</v>
      </c>
      <c r="G50" s="26">
        <v>1183.9000000000001</v>
      </c>
      <c r="H50" s="26">
        <v>1117.7</v>
      </c>
      <c r="I50" s="26">
        <v>1099.9000000000001</v>
      </c>
      <c r="J50" s="26">
        <f>SUM(G50:I50)</f>
        <v>3401.5000000000005</v>
      </c>
      <c r="K50" s="34">
        <f t="shared" si="6"/>
        <v>393.80000000000064</v>
      </c>
      <c r="L50" s="34">
        <f t="shared" si="34"/>
        <v>13.093061143066151</v>
      </c>
      <c r="M50" s="8"/>
      <c r="N50" s="9"/>
    </row>
    <row r="51" spans="2:14" ht="15.95" customHeight="1" x14ac:dyDescent="0.2">
      <c r="B51" s="25" t="s">
        <v>53</v>
      </c>
      <c r="C51" s="13">
        <v>15.5</v>
      </c>
      <c r="D51" s="26">
        <v>14.5</v>
      </c>
      <c r="E51" s="26">
        <v>17.2</v>
      </c>
      <c r="F51" s="26">
        <f t="shared" si="41"/>
        <v>47.2</v>
      </c>
      <c r="G51" s="13">
        <v>15.2</v>
      </c>
      <c r="H51" s="26">
        <v>17.2</v>
      </c>
      <c r="I51" s="26">
        <v>20.399999999999999</v>
      </c>
      <c r="J51" s="26">
        <f t="shared" ref="J51:J52" si="42">SUM(G51:I51)</f>
        <v>52.8</v>
      </c>
      <c r="K51" s="34">
        <f t="shared" si="6"/>
        <v>5.5999999999999943</v>
      </c>
      <c r="L51" s="34">
        <f t="shared" si="34"/>
        <v>11.864406779661005</v>
      </c>
      <c r="M51" s="8"/>
      <c r="N51" s="9"/>
    </row>
    <row r="52" spans="2:14" ht="15.95" customHeight="1" x14ac:dyDescent="0.2">
      <c r="B52" s="25" t="s">
        <v>26</v>
      </c>
      <c r="C52" s="26">
        <v>3.5</v>
      </c>
      <c r="D52" s="26">
        <v>2.5</v>
      </c>
      <c r="E52" s="26">
        <v>3</v>
      </c>
      <c r="F52" s="26">
        <f t="shared" si="41"/>
        <v>9</v>
      </c>
      <c r="G52" s="26">
        <v>5.0999999999999996</v>
      </c>
      <c r="H52" s="26">
        <v>3.3</v>
      </c>
      <c r="I52" s="26">
        <v>5</v>
      </c>
      <c r="J52" s="26">
        <f t="shared" si="42"/>
        <v>13.399999999999999</v>
      </c>
      <c r="K52" s="34">
        <f t="shared" si="6"/>
        <v>4.3999999999999986</v>
      </c>
      <c r="L52" s="34">
        <f t="shared" si="34"/>
        <v>48.888888888888872</v>
      </c>
      <c r="M52" s="8"/>
      <c r="N52" s="9"/>
    </row>
    <row r="53" spans="2:14" ht="15.95" customHeight="1" x14ac:dyDescent="0.2">
      <c r="B53" s="11" t="s">
        <v>54</v>
      </c>
      <c r="C53" s="6">
        <v>128.80000000000001</v>
      </c>
      <c r="D53" s="6">
        <v>132.5</v>
      </c>
      <c r="E53" s="6">
        <v>135.80000000000001</v>
      </c>
      <c r="F53" s="6">
        <f t="shared" si="41"/>
        <v>397.1</v>
      </c>
      <c r="G53" s="6">
        <v>121.2</v>
      </c>
      <c r="H53" s="6">
        <v>138.1</v>
      </c>
      <c r="I53" s="6">
        <v>148.30000000000001</v>
      </c>
      <c r="J53" s="23">
        <f>SUM(G53:I53)</f>
        <v>407.6</v>
      </c>
      <c r="K53" s="7">
        <f t="shared" si="6"/>
        <v>10.5</v>
      </c>
      <c r="L53" s="7">
        <f t="shared" si="34"/>
        <v>2.6441702341979347</v>
      </c>
      <c r="M53" s="8"/>
      <c r="N53" s="9"/>
    </row>
    <row r="54" spans="2:14" ht="15.95" customHeight="1" x14ac:dyDescent="0.2">
      <c r="B54" s="11" t="s">
        <v>55</v>
      </c>
      <c r="C54" s="6">
        <v>0.1</v>
      </c>
      <c r="D54" s="6">
        <v>1.9</v>
      </c>
      <c r="E54" s="6">
        <v>0.3</v>
      </c>
      <c r="F54" s="6">
        <f t="shared" si="41"/>
        <v>2.2999999999999998</v>
      </c>
      <c r="G54" s="6">
        <v>0.1</v>
      </c>
      <c r="H54" s="6">
        <v>0.1</v>
      </c>
      <c r="I54" s="6">
        <v>0.4</v>
      </c>
      <c r="J54" s="6">
        <f>SUM(G54:I54)</f>
        <v>0.60000000000000009</v>
      </c>
      <c r="K54" s="7">
        <f t="shared" si="6"/>
        <v>-1.6999999999999997</v>
      </c>
      <c r="L54" s="7">
        <f t="shared" si="34"/>
        <v>-73.91304347826086</v>
      </c>
      <c r="M54" s="8"/>
      <c r="N54" s="9"/>
    </row>
    <row r="55" spans="2:14" ht="15.95" customHeight="1" x14ac:dyDescent="0.2">
      <c r="B55" s="11" t="s">
        <v>56</v>
      </c>
      <c r="C55" s="23">
        <f>+C56+C57</f>
        <v>313.60000000000002</v>
      </c>
      <c r="D55" s="23">
        <f>+D56+D57</f>
        <v>352.4</v>
      </c>
      <c r="E55" s="23">
        <f>+E56+E57</f>
        <v>988.2</v>
      </c>
      <c r="F55" s="6">
        <f t="shared" si="41"/>
        <v>1654.2</v>
      </c>
      <c r="G55" s="23">
        <f>+G56+G57</f>
        <v>539.6</v>
      </c>
      <c r="H55" s="23">
        <f>+H56+H57</f>
        <v>817.5</v>
      </c>
      <c r="I55" s="23">
        <f>+I56+I57</f>
        <v>504.5</v>
      </c>
      <c r="J55" s="6">
        <f>SUM(G55:I55)</f>
        <v>1861.6</v>
      </c>
      <c r="K55" s="7">
        <f t="shared" si="6"/>
        <v>207.39999999999986</v>
      </c>
      <c r="L55" s="7">
        <f t="shared" si="34"/>
        <v>12.537782613952356</v>
      </c>
      <c r="M55" s="8"/>
      <c r="N55" s="9"/>
    </row>
    <row r="56" spans="2:14" ht="15.95" customHeight="1" x14ac:dyDescent="0.2">
      <c r="B56" s="51" t="s">
        <v>57</v>
      </c>
      <c r="C56" s="13">
        <v>313.60000000000002</v>
      </c>
      <c r="D56" s="13">
        <v>352.4</v>
      </c>
      <c r="E56" s="13">
        <v>988.2</v>
      </c>
      <c r="F56" s="26">
        <f t="shared" si="41"/>
        <v>1654.2</v>
      </c>
      <c r="G56" s="13">
        <v>504.1</v>
      </c>
      <c r="H56" s="13">
        <v>782</v>
      </c>
      <c r="I56" s="13">
        <v>468.8</v>
      </c>
      <c r="J56" s="26">
        <f>SUM(G56:I56)</f>
        <v>1754.8999999999999</v>
      </c>
      <c r="K56" s="34">
        <f>+J56-F56</f>
        <v>100.69999999999982</v>
      </c>
      <c r="L56" s="34">
        <f>+K56/F56*100</f>
        <v>6.0875347600048251</v>
      </c>
      <c r="M56" s="8"/>
      <c r="N56" s="9"/>
    </row>
    <row r="57" spans="2:14" ht="15.95" customHeight="1" x14ac:dyDescent="0.2">
      <c r="B57" s="51" t="s">
        <v>58</v>
      </c>
      <c r="C57" s="13">
        <v>0</v>
      </c>
      <c r="D57" s="13">
        <v>0</v>
      </c>
      <c r="E57" s="13">
        <v>0</v>
      </c>
      <c r="F57" s="26">
        <f t="shared" si="41"/>
        <v>0</v>
      </c>
      <c r="G57" s="13">
        <v>35.5</v>
      </c>
      <c r="H57" s="13">
        <v>35.5</v>
      </c>
      <c r="I57" s="13">
        <v>35.700000000000003</v>
      </c>
      <c r="J57" s="26">
        <f>SUM(G57:I57)</f>
        <v>106.7</v>
      </c>
      <c r="K57" s="34">
        <f>+J57-F57</f>
        <v>106.7</v>
      </c>
      <c r="L57" s="52">
        <v>0</v>
      </c>
      <c r="M57" s="8"/>
      <c r="N57" s="9"/>
    </row>
    <row r="58" spans="2:14" ht="19.5" customHeight="1" x14ac:dyDescent="0.2">
      <c r="B58" s="11" t="s">
        <v>59</v>
      </c>
      <c r="C58" s="6">
        <f t="shared" ref="C58:J58" si="43">+C59</f>
        <v>0.9</v>
      </c>
      <c r="D58" s="6">
        <f t="shared" si="43"/>
        <v>0</v>
      </c>
      <c r="E58" s="6">
        <f t="shared" si="43"/>
        <v>0</v>
      </c>
      <c r="F58" s="6">
        <f t="shared" si="43"/>
        <v>0.9</v>
      </c>
      <c r="G58" s="6">
        <f t="shared" si="43"/>
        <v>0</v>
      </c>
      <c r="H58" s="6">
        <f t="shared" si="43"/>
        <v>0</v>
      </c>
      <c r="I58" s="6">
        <f t="shared" si="43"/>
        <v>5</v>
      </c>
      <c r="J58" s="6">
        <f t="shared" si="43"/>
        <v>5</v>
      </c>
      <c r="K58" s="7">
        <f t="shared" si="6"/>
        <v>4.0999999999999996</v>
      </c>
      <c r="L58" s="7">
        <f t="shared" si="34"/>
        <v>455.55555555555554</v>
      </c>
      <c r="M58" s="8"/>
      <c r="N58" s="9"/>
    </row>
    <row r="59" spans="2:14" s="54" customFormat="1" x14ac:dyDescent="0.2">
      <c r="B59" s="53" t="s">
        <v>60</v>
      </c>
      <c r="C59" s="6">
        <f t="shared" ref="C59:J59" si="44">SUM(C60:C66)</f>
        <v>0.9</v>
      </c>
      <c r="D59" s="6">
        <f t="shared" ref="D59" si="45">SUM(D60:D66)</f>
        <v>0</v>
      </c>
      <c r="E59" s="6">
        <f t="shared" si="44"/>
        <v>0</v>
      </c>
      <c r="F59" s="6">
        <f t="shared" si="44"/>
        <v>0.9</v>
      </c>
      <c r="G59" s="6">
        <f t="shared" si="44"/>
        <v>0</v>
      </c>
      <c r="H59" s="6">
        <f t="shared" si="44"/>
        <v>0</v>
      </c>
      <c r="I59" s="6">
        <f t="shared" ref="I59" si="46">SUM(I60:I66)</f>
        <v>5</v>
      </c>
      <c r="J59" s="6">
        <f t="shared" si="44"/>
        <v>5</v>
      </c>
      <c r="K59" s="7">
        <f t="shared" si="6"/>
        <v>4.0999999999999996</v>
      </c>
      <c r="L59" s="7">
        <f t="shared" si="34"/>
        <v>455.55555555555554</v>
      </c>
      <c r="M59" s="8"/>
      <c r="N59" s="9"/>
    </row>
    <row r="60" spans="2:14" s="56" customFormat="1" x14ac:dyDescent="0.2">
      <c r="B60" s="55" t="s">
        <v>61</v>
      </c>
      <c r="C60" s="13">
        <v>0.9</v>
      </c>
      <c r="D60" s="13">
        <v>0</v>
      </c>
      <c r="E60" s="13">
        <v>0</v>
      </c>
      <c r="F60" s="26">
        <f t="shared" ref="F60:F66" si="47">SUM(C60:E60)</f>
        <v>0.9</v>
      </c>
      <c r="G60" s="13">
        <v>0</v>
      </c>
      <c r="H60" s="13">
        <v>0</v>
      </c>
      <c r="I60" s="13">
        <v>5</v>
      </c>
      <c r="J60" s="13">
        <f>SUM(G60:I60)</f>
        <v>5</v>
      </c>
      <c r="K60" s="14">
        <f t="shared" si="6"/>
        <v>4.0999999999999996</v>
      </c>
      <c r="L60" s="34">
        <f t="shared" si="34"/>
        <v>455.55555555555554</v>
      </c>
      <c r="M60" s="8"/>
      <c r="N60" s="9"/>
    </row>
    <row r="61" spans="2:14" s="56" customFormat="1" hidden="1" x14ac:dyDescent="0.2">
      <c r="B61" s="57" t="s">
        <v>62</v>
      </c>
      <c r="C61" s="13">
        <v>0</v>
      </c>
      <c r="D61" s="13">
        <v>0</v>
      </c>
      <c r="E61" s="13">
        <v>0</v>
      </c>
      <c r="F61" s="26">
        <f t="shared" si="47"/>
        <v>0</v>
      </c>
      <c r="G61" s="13">
        <v>0</v>
      </c>
      <c r="H61" s="13">
        <v>0</v>
      </c>
      <c r="I61" s="13">
        <v>0</v>
      </c>
      <c r="J61" s="13">
        <f t="shared" ref="J61:J66" si="48">SUM(G61:H61)</f>
        <v>0</v>
      </c>
      <c r="K61" s="14">
        <f t="shared" si="6"/>
        <v>0</v>
      </c>
      <c r="L61" s="52">
        <v>0</v>
      </c>
      <c r="M61" s="8"/>
      <c r="N61" s="9"/>
    </row>
    <row r="62" spans="2:14" s="56" customFormat="1" hidden="1" x14ac:dyDescent="0.2">
      <c r="B62" s="55" t="s">
        <v>63</v>
      </c>
      <c r="C62" s="13">
        <v>0</v>
      </c>
      <c r="D62" s="13">
        <v>0</v>
      </c>
      <c r="E62" s="13">
        <v>0</v>
      </c>
      <c r="F62" s="26">
        <f t="shared" si="47"/>
        <v>0</v>
      </c>
      <c r="G62" s="13">
        <v>0</v>
      </c>
      <c r="H62" s="13">
        <v>0</v>
      </c>
      <c r="I62" s="13">
        <v>0</v>
      </c>
      <c r="J62" s="13">
        <f t="shared" si="48"/>
        <v>0</v>
      </c>
      <c r="K62" s="58">
        <f t="shared" si="6"/>
        <v>0</v>
      </c>
      <c r="L62" s="34" t="e">
        <f t="shared" ref="L62:L85" si="49">+K62/F62*100</f>
        <v>#DIV/0!</v>
      </c>
      <c r="M62" s="8"/>
      <c r="N62" s="9"/>
    </row>
    <row r="63" spans="2:14" s="56" customFormat="1" hidden="1" x14ac:dyDescent="0.2">
      <c r="B63" s="55" t="s">
        <v>64</v>
      </c>
      <c r="C63" s="13">
        <v>0</v>
      </c>
      <c r="D63" s="13">
        <v>0</v>
      </c>
      <c r="E63" s="13">
        <v>0</v>
      </c>
      <c r="F63" s="26">
        <f t="shared" si="47"/>
        <v>0</v>
      </c>
      <c r="G63" s="13">
        <v>0</v>
      </c>
      <c r="H63" s="13">
        <v>0</v>
      </c>
      <c r="I63" s="13">
        <v>0</v>
      </c>
      <c r="J63" s="13">
        <f t="shared" si="48"/>
        <v>0</v>
      </c>
      <c r="K63" s="58">
        <f t="shared" si="6"/>
        <v>0</v>
      </c>
      <c r="L63" s="34" t="e">
        <f t="shared" si="49"/>
        <v>#DIV/0!</v>
      </c>
      <c r="M63" s="8"/>
      <c r="N63" s="9"/>
    </row>
    <row r="64" spans="2:14" s="56" customFormat="1" hidden="1" x14ac:dyDescent="0.2">
      <c r="B64" s="55" t="s">
        <v>65</v>
      </c>
      <c r="C64" s="13">
        <v>0</v>
      </c>
      <c r="D64" s="13">
        <v>0</v>
      </c>
      <c r="E64" s="13">
        <v>0</v>
      </c>
      <c r="F64" s="26">
        <f t="shared" si="47"/>
        <v>0</v>
      </c>
      <c r="G64" s="13">
        <v>0</v>
      </c>
      <c r="H64" s="13">
        <v>0</v>
      </c>
      <c r="I64" s="13">
        <v>0</v>
      </c>
      <c r="J64" s="13">
        <f t="shared" si="48"/>
        <v>0</v>
      </c>
      <c r="K64" s="58">
        <f t="shared" si="6"/>
        <v>0</v>
      </c>
      <c r="L64" s="34" t="e">
        <f t="shared" si="49"/>
        <v>#DIV/0!</v>
      </c>
      <c r="M64" s="8"/>
      <c r="N64" s="9"/>
    </row>
    <row r="65" spans="2:17" s="56" customFormat="1" hidden="1" x14ac:dyDescent="0.2">
      <c r="B65" s="55" t="s">
        <v>66</v>
      </c>
      <c r="C65" s="13">
        <v>0</v>
      </c>
      <c r="D65" s="13">
        <v>0</v>
      </c>
      <c r="E65" s="13">
        <v>0</v>
      </c>
      <c r="F65" s="26">
        <f t="shared" si="47"/>
        <v>0</v>
      </c>
      <c r="G65" s="13">
        <v>0</v>
      </c>
      <c r="H65" s="13">
        <v>0</v>
      </c>
      <c r="I65" s="13">
        <v>0</v>
      </c>
      <c r="J65" s="13">
        <f t="shared" si="48"/>
        <v>0</v>
      </c>
      <c r="K65" s="58">
        <f t="shared" si="6"/>
        <v>0</v>
      </c>
      <c r="L65" s="34" t="e">
        <f t="shared" si="49"/>
        <v>#DIV/0!</v>
      </c>
      <c r="M65" s="8"/>
      <c r="N65" s="9"/>
    </row>
    <row r="66" spans="2:17" s="56" customFormat="1" ht="13.5" hidden="1" customHeight="1" x14ac:dyDescent="0.2">
      <c r="B66" s="57" t="s">
        <v>26</v>
      </c>
      <c r="C66" s="13">
        <v>0</v>
      </c>
      <c r="D66" s="13">
        <v>0</v>
      </c>
      <c r="E66" s="13">
        <v>0</v>
      </c>
      <c r="F66" s="26">
        <f t="shared" si="47"/>
        <v>0</v>
      </c>
      <c r="G66" s="13">
        <v>0</v>
      </c>
      <c r="H66" s="13">
        <v>0</v>
      </c>
      <c r="I66" s="13">
        <v>0</v>
      </c>
      <c r="J66" s="13">
        <f t="shared" si="48"/>
        <v>0</v>
      </c>
      <c r="K66" s="14">
        <f t="shared" si="6"/>
        <v>0</v>
      </c>
      <c r="L66" s="26" t="e">
        <f t="shared" si="49"/>
        <v>#DIV/0!</v>
      </c>
      <c r="M66" s="8"/>
      <c r="N66" s="9"/>
    </row>
    <row r="67" spans="2:17" ht="15.95" customHeight="1" x14ac:dyDescent="0.2">
      <c r="B67" s="59" t="s">
        <v>67</v>
      </c>
      <c r="C67" s="6">
        <f t="shared" ref="C67:J67" si="50">+C68+C79+C83</f>
        <v>3197.5</v>
      </c>
      <c r="D67" s="6">
        <f t="shared" ref="D67" si="51">+D68+D79+D83</f>
        <v>3118.1</v>
      </c>
      <c r="E67" s="6">
        <f>+E68+E79+E83</f>
        <v>3119.2</v>
      </c>
      <c r="F67" s="6">
        <f t="shared" si="50"/>
        <v>9434.7999999999993</v>
      </c>
      <c r="G67" s="6">
        <f t="shared" si="50"/>
        <v>3425.1000000000004</v>
      </c>
      <c r="H67" s="6">
        <f t="shared" si="50"/>
        <v>4037.2</v>
      </c>
      <c r="I67" s="6">
        <f t="shared" ref="I67" si="52">+I68+I79+I83</f>
        <v>3538.4999999999995</v>
      </c>
      <c r="J67" s="6">
        <f t="shared" si="50"/>
        <v>11000.8</v>
      </c>
      <c r="K67" s="7">
        <f t="shared" si="6"/>
        <v>1566</v>
      </c>
      <c r="L67" s="6">
        <f t="shared" si="49"/>
        <v>16.598126086403528</v>
      </c>
      <c r="M67" s="8"/>
      <c r="N67" s="9"/>
      <c r="O67" s="9"/>
      <c r="P67" s="9"/>
      <c r="Q67" s="9"/>
    </row>
    <row r="68" spans="2:17" ht="15.95" customHeight="1" x14ac:dyDescent="0.2">
      <c r="B68" s="53" t="s">
        <v>68</v>
      </c>
      <c r="C68" s="6">
        <f t="shared" ref="C68:J68" si="53">+C69+C75</f>
        <v>2509.7000000000003</v>
      </c>
      <c r="D68" s="6">
        <f t="shared" ref="D68" si="54">+D69+D75</f>
        <v>2371.4</v>
      </c>
      <c r="E68" s="6">
        <f>+E69+E75</f>
        <v>2346.6</v>
      </c>
      <c r="F68" s="6">
        <f t="shared" si="53"/>
        <v>7227.7</v>
      </c>
      <c r="G68" s="6">
        <f t="shared" si="53"/>
        <v>2595.8000000000002</v>
      </c>
      <c r="H68" s="6">
        <f t="shared" si="53"/>
        <v>3318.1</v>
      </c>
      <c r="I68" s="6">
        <f t="shared" ref="I68" si="55">+I69+I75</f>
        <v>2690.7999999999997</v>
      </c>
      <c r="J68" s="6">
        <f t="shared" si="53"/>
        <v>8604.6999999999989</v>
      </c>
      <c r="K68" s="7">
        <f t="shared" si="6"/>
        <v>1376.9999999999991</v>
      </c>
      <c r="L68" s="6">
        <f t="shared" si="49"/>
        <v>19.051703861532701</v>
      </c>
      <c r="M68" s="8"/>
      <c r="N68" s="9"/>
      <c r="O68" s="8"/>
      <c r="P68" s="8"/>
      <c r="Q68" s="8"/>
    </row>
    <row r="69" spans="2:17" ht="15.95" customHeight="1" x14ac:dyDescent="0.2">
      <c r="B69" s="24" t="s">
        <v>69</v>
      </c>
      <c r="C69" s="6">
        <f>+C70+C73+C74</f>
        <v>130.80000000000001</v>
      </c>
      <c r="D69" s="6">
        <f t="shared" ref="D69" si="56">+D70+D73+D74</f>
        <v>261.60000000000002</v>
      </c>
      <c r="E69" s="6">
        <f>+E70+E73+E74</f>
        <v>173.59999999999997</v>
      </c>
      <c r="F69" s="6">
        <f t="shared" ref="F69:J69" si="57">+F70+F73+F74</f>
        <v>566</v>
      </c>
      <c r="G69" s="6">
        <f t="shared" si="57"/>
        <v>107.3</v>
      </c>
      <c r="H69" s="6">
        <f t="shared" si="57"/>
        <v>97.3</v>
      </c>
      <c r="I69" s="6">
        <f t="shared" ref="I69" si="58">+I70+I73+I74</f>
        <v>114.7</v>
      </c>
      <c r="J69" s="6">
        <f t="shared" si="57"/>
        <v>319.3</v>
      </c>
      <c r="K69" s="7">
        <f t="shared" si="6"/>
        <v>-246.7</v>
      </c>
      <c r="L69" s="6">
        <f t="shared" si="49"/>
        <v>-43.586572438162541</v>
      </c>
      <c r="M69" s="8"/>
      <c r="N69" s="9"/>
      <c r="O69" s="8"/>
      <c r="P69" s="8"/>
      <c r="Q69" s="8"/>
    </row>
    <row r="70" spans="2:17" ht="15.95" customHeight="1" x14ac:dyDescent="0.2">
      <c r="B70" s="40" t="s">
        <v>70</v>
      </c>
      <c r="C70" s="6">
        <f t="shared" ref="C70:J70" si="59">+C71+C72</f>
        <v>108.3</v>
      </c>
      <c r="D70" s="6">
        <f t="shared" ref="D70" si="60">+D71+D72</f>
        <v>117.9</v>
      </c>
      <c r="E70" s="6">
        <f t="shared" si="59"/>
        <v>93.6</v>
      </c>
      <c r="F70" s="6">
        <f t="shared" si="59"/>
        <v>319.80000000000007</v>
      </c>
      <c r="G70" s="6">
        <f t="shared" si="59"/>
        <v>90</v>
      </c>
      <c r="H70" s="6">
        <f t="shared" si="59"/>
        <v>96.7</v>
      </c>
      <c r="I70" s="6">
        <f t="shared" ref="I70" si="61">+I71+I72</f>
        <v>105</v>
      </c>
      <c r="J70" s="6">
        <f t="shared" si="59"/>
        <v>291.70000000000005</v>
      </c>
      <c r="K70" s="7">
        <f t="shared" si="6"/>
        <v>-28.100000000000023</v>
      </c>
      <c r="L70" s="6">
        <f t="shared" si="49"/>
        <v>-8.7867417135709882</v>
      </c>
      <c r="M70" s="8"/>
      <c r="N70" s="9"/>
    </row>
    <row r="71" spans="2:17" ht="15.95" customHeight="1" x14ac:dyDescent="0.2">
      <c r="B71" s="60" t="s">
        <v>71</v>
      </c>
      <c r="C71" s="26">
        <v>98.2</v>
      </c>
      <c r="D71" s="26">
        <v>81.400000000000006</v>
      </c>
      <c r="E71" s="26">
        <v>83.6</v>
      </c>
      <c r="F71" s="26">
        <f>SUM(C71:E71)</f>
        <v>263.20000000000005</v>
      </c>
      <c r="G71" s="26">
        <v>86.4</v>
      </c>
      <c r="H71" s="26">
        <v>96.7</v>
      </c>
      <c r="I71" s="26">
        <v>105</v>
      </c>
      <c r="J71" s="26">
        <f>SUM(G71:I71)</f>
        <v>288.10000000000002</v>
      </c>
      <c r="K71" s="34">
        <f t="shared" si="6"/>
        <v>24.899999999999977</v>
      </c>
      <c r="L71" s="26">
        <f t="shared" si="49"/>
        <v>9.460486322188439</v>
      </c>
      <c r="M71" s="8"/>
      <c r="N71" s="9"/>
    </row>
    <row r="72" spans="2:17" ht="15.95" customHeight="1" x14ac:dyDescent="0.2">
      <c r="B72" s="42" t="s">
        <v>72</v>
      </c>
      <c r="C72" s="43">
        <v>10.1</v>
      </c>
      <c r="D72" s="43">
        <v>36.5</v>
      </c>
      <c r="E72" s="43">
        <v>10</v>
      </c>
      <c r="F72" s="43">
        <f>SUM(C72:E72)</f>
        <v>56.6</v>
      </c>
      <c r="G72" s="43">
        <v>3.6</v>
      </c>
      <c r="H72" s="43">
        <v>0</v>
      </c>
      <c r="I72" s="43">
        <v>0</v>
      </c>
      <c r="J72" s="61">
        <f>SUM(G72:I72)</f>
        <v>3.6</v>
      </c>
      <c r="K72" s="62">
        <f t="shared" ref="K72:K91" si="62">+J72-F72</f>
        <v>-53</v>
      </c>
      <c r="L72" s="43">
        <f t="shared" si="49"/>
        <v>-93.639575971731446</v>
      </c>
      <c r="M72" s="8"/>
      <c r="N72" s="9"/>
    </row>
    <row r="73" spans="2:17" ht="15.95" customHeight="1" x14ac:dyDescent="0.2">
      <c r="B73" s="63" t="s">
        <v>73</v>
      </c>
      <c r="C73" s="43">
        <v>22.2</v>
      </c>
      <c r="D73" s="43">
        <v>143.69999999999999</v>
      </c>
      <c r="E73" s="43">
        <v>78.8</v>
      </c>
      <c r="F73" s="43">
        <f>SUM(C73:E73)</f>
        <v>244.7</v>
      </c>
      <c r="G73" s="43">
        <v>16.8</v>
      </c>
      <c r="H73" s="43">
        <v>0</v>
      </c>
      <c r="I73" s="43">
        <v>7.4</v>
      </c>
      <c r="J73" s="61">
        <f>SUM(G73:I73)</f>
        <v>24.200000000000003</v>
      </c>
      <c r="K73" s="62">
        <f t="shared" si="62"/>
        <v>-220.5</v>
      </c>
      <c r="L73" s="43">
        <f t="shared" si="49"/>
        <v>-90.110339190845934</v>
      </c>
      <c r="M73" s="8"/>
      <c r="N73" s="9"/>
    </row>
    <row r="74" spans="2:17" ht="15.95" customHeight="1" x14ac:dyDescent="0.2">
      <c r="B74" s="25" t="s">
        <v>74</v>
      </c>
      <c r="C74" s="26">
        <v>0.3</v>
      </c>
      <c r="D74" s="26">
        <v>0</v>
      </c>
      <c r="E74" s="26">
        <v>1.2</v>
      </c>
      <c r="F74" s="26">
        <f>SUM(C74:E74)</f>
        <v>1.5</v>
      </c>
      <c r="G74" s="26">
        <v>0.5</v>
      </c>
      <c r="H74" s="26">
        <v>0.6</v>
      </c>
      <c r="I74" s="26">
        <v>2.2999999999999998</v>
      </c>
      <c r="J74" s="26">
        <f>SUM(G74:I74)</f>
        <v>3.4</v>
      </c>
      <c r="K74" s="34">
        <f t="shared" si="62"/>
        <v>1.9</v>
      </c>
      <c r="L74" s="26">
        <f t="shared" si="49"/>
        <v>126.66666666666666</v>
      </c>
      <c r="M74" s="8"/>
      <c r="N74" s="9"/>
    </row>
    <row r="75" spans="2:17" ht="15.95" customHeight="1" x14ac:dyDescent="0.2">
      <c r="B75" s="24" t="s">
        <v>75</v>
      </c>
      <c r="C75" s="6">
        <f t="shared" ref="C75:H75" si="63">SUM(C76:C78)</f>
        <v>2378.9</v>
      </c>
      <c r="D75" s="6">
        <f t="shared" ref="D75" si="64">SUM(D76:D78)</f>
        <v>2109.8000000000002</v>
      </c>
      <c r="E75" s="6">
        <f t="shared" si="63"/>
        <v>2173</v>
      </c>
      <c r="F75" s="6">
        <f t="shared" si="63"/>
        <v>6661.7</v>
      </c>
      <c r="G75" s="6">
        <f t="shared" si="63"/>
        <v>2488.5</v>
      </c>
      <c r="H75" s="6">
        <f t="shared" si="63"/>
        <v>3220.7999999999997</v>
      </c>
      <c r="I75" s="6">
        <f t="shared" ref="I75" si="65">SUM(I76:I78)</f>
        <v>2576.1</v>
      </c>
      <c r="J75" s="6">
        <f>SUM(J76:J78)</f>
        <v>8285.4</v>
      </c>
      <c r="K75" s="7">
        <f t="shared" si="62"/>
        <v>1623.6999999999998</v>
      </c>
      <c r="L75" s="6">
        <f t="shared" si="49"/>
        <v>24.373658375489736</v>
      </c>
      <c r="M75" s="8"/>
      <c r="N75" s="9"/>
    </row>
    <row r="76" spans="2:17" ht="15.95" customHeight="1" x14ac:dyDescent="0.2">
      <c r="B76" s="64" t="s">
        <v>76</v>
      </c>
      <c r="C76" s="26">
        <v>9.6999999999999993</v>
      </c>
      <c r="D76" s="26">
        <v>7.6</v>
      </c>
      <c r="E76" s="26">
        <v>8.1</v>
      </c>
      <c r="F76" s="26">
        <f>SUM(C76:E76)</f>
        <v>25.4</v>
      </c>
      <c r="G76" s="26">
        <v>12.2</v>
      </c>
      <c r="H76" s="26">
        <v>7</v>
      </c>
      <c r="I76" s="26">
        <v>10.1</v>
      </c>
      <c r="J76" s="65">
        <f>SUM(G76:I76)</f>
        <v>29.299999999999997</v>
      </c>
      <c r="K76" s="34">
        <f t="shared" si="62"/>
        <v>3.8999999999999986</v>
      </c>
      <c r="L76" s="26">
        <f t="shared" si="49"/>
        <v>15.354330708661411</v>
      </c>
      <c r="M76" s="8"/>
      <c r="N76" s="9"/>
    </row>
    <row r="77" spans="2:17" ht="15.95" customHeight="1" x14ac:dyDescent="0.2">
      <c r="B77" s="63" t="s">
        <v>77</v>
      </c>
      <c r="C77" s="66">
        <v>2166.8000000000002</v>
      </c>
      <c r="D77" s="66">
        <v>1998.9</v>
      </c>
      <c r="E77" s="66">
        <v>2050.4</v>
      </c>
      <c r="F77" s="66">
        <f>SUM(C77:E77)</f>
        <v>6216.1</v>
      </c>
      <c r="G77" s="66">
        <v>2254.8000000000002</v>
      </c>
      <c r="H77" s="66">
        <v>3099.2</v>
      </c>
      <c r="I77" s="66">
        <v>2466</v>
      </c>
      <c r="J77" s="66">
        <f>SUM(G77:I77)</f>
        <v>7820</v>
      </c>
      <c r="K77" s="62">
        <f t="shared" si="62"/>
        <v>1603.8999999999996</v>
      </c>
      <c r="L77" s="43">
        <f t="shared" si="49"/>
        <v>25.802351957014842</v>
      </c>
      <c r="M77" s="8"/>
      <c r="N77" s="9"/>
    </row>
    <row r="78" spans="2:17" ht="15.95" customHeight="1" x14ac:dyDescent="0.2">
      <c r="B78" s="64" t="s">
        <v>26</v>
      </c>
      <c r="C78" s="13">
        <v>202.4</v>
      </c>
      <c r="D78" s="13">
        <v>103.3</v>
      </c>
      <c r="E78" s="13">
        <v>114.5</v>
      </c>
      <c r="F78" s="26">
        <f>SUM(C78:E78)</f>
        <v>420.2</v>
      </c>
      <c r="G78" s="13">
        <v>221.5</v>
      </c>
      <c r="H78" s="13">
        <v>114.6</v>
      </c>
      <c r="I78" s="13">
        <v>100</v>
      </c>
      <c r="J78" s="13">
        <f>SUM(G78:I78)</f>
        <v>436.1</v>
      </c>
      <c r="K78" s="34">
        <f t="shared" si="62"/>
        <v>15.900000000000034</v>
      </c>
      <c r="L78" s="26">
        <f t="shared" si="49"/>
        <v>3.7839124226558862</v>
      </c>
      <c r="M78" s="8"/>
      <c r="N78" s="9"/>
    </row>
    <row r="79" spans="2:17" ht="15.95" customHeight="1" x14ac:dyDescent="0.2">
      <c r="B79" s="53" t="s">
        <v>78</v>
      </c>
      <c r="C79" s="6">
        <f t="shared" ref="C79:J79" si="66">SUM(C80:C82)</f>
        <v>580.79999999999995</v>
      </c>
      <c r="D79" s="6">
        <f t="shared" ref="D79" si="67">SUM(D80:D82)</f>
        <v>665.8</v>
      </c>
      <c r="E79" s="6">
        <f t="shared" si="66"/>
        <v>620.1</v>
      </c>
      <c r="F79" s="6">
        <f t="shared" si="66"/>
        <v>1866.7000000000003</v>
      </c>
      <c r="G79" s="6">
        <f>SUM(G80:G82)</f>
        <v>602.5</v>
      </c>
      <c r="H79" s="6">
        <f t="shared" si="66"/>
        <v>674.90000000000009</v>
      </c>
      <c r="I79" s="6">
        <f t="shared" ref="I79" si="68">SUM(I80:I82)</f>
        <v>653</v>
      </c>
      <c r="J79" s="6">
        <f t="shared" si="66"/>
        <v>1930.3999999999999</v>
      </c>
      <c r="K79" s="7">
        <f t="shared" si="62"/>
        <v>63.699999999999591</v>
      </c>
      <c r="L79" s="6">
        <f t="shared" si="49"/>
        <v>3.4124390635881277</v>
      </c>
      <c r="M79" s="8"/>
      <c r="N79" s="9"/>
    </row>
    <row r="80" spans="2:17" ht="15.95" customHeight="1" x14ac:dyDescent="0.2">
      <c r="B80" s="67" t="s">
        <v>79</v>
      </c>
      <c r="C80" s="13">
        <v>446.2</v>
      </c>
      <c r="D80" s="13">
        <v>569.29999999999995</v>
      </c>
      <c r="E80" s="13">
        <v>502.7</v>
      </c>
      <c r="F80" s="13">
        <f>SUM(C80:E80)</f>
        <v>1518.2</v>
      </c>
      <c r="G80" s="13">
        <v>504.9</v>
      </c>
      <c r="H80" s="13">
        <v>603.1</v>
      </c>
      <c r="I80" s="13">
        <v>570.1</v>
      </c>
      <c r="J80" s="65">
        <f>SUM(G80:I80)</f>
        <v>1678.1</v>
      </c>
      <c r="K80" s="34">
        <f t="shared" si="62"/>
        <v>159.89999999999986</v>
      </c>
      <c r="L80" s="26">
        <f t="shared" si="49"/>
        <v>10.532209195099451</v>
      </c>
      <c r="M80" s="8"/>
      <c r="N80" s="9"/>
    </row>
    <row r="81" spans="2:14" ht="15.95" customHeight="1" x14ac:dyDescent="0.2">
      <c r="B81" s="67" t="s">
        <v>80</v>
      </c>
      <c r="C81" s="26">
        <v>132.1</v>
      </c>
      <c r="D81" s="26">
        <v>94.1</v>
      </c>
      <c r="E81" s="26">
        <v>114.4</v>
      </c>
      <c r="F81" s="26">
        <f>SUM(C81:E81)</f>
        <v>340.6</v>
      </c>
      <c r="G81" s="26">
        <v>95.6</v>
      </c>
      <c r="H81" s="26">
        <v>69.599999999999994</v>
      </c>
      <c r="I81" s="26">
        <v>80.400000000000006</v>
      </c>
      <c r="J81" s="65">
        <f t="shared" ref="J81:J82" si="69">SUM(G81:I81)</f>
        <v>245.6</v>
      </c>
      <c r="K81" s="34">
        <f t="shared" si="62"/>
        <v>-95.000000000000028</v>
      </c>
      <c r="L81" s="26">
        <f t="shared" si="49"/>
        <v>-27.891955372871408</v>
      </c>
      <c r="M81" s="8"/>
      <c r="N81" s="9"/>
    </row>
    <row r="82" spans="2:14" ht="15.95" customHeight="1" x14ac:dyDescent="0.2">
      <c r="B82" s="67" t="s">
        <v>26</v>
      </c>
      <c r="C82" s="26">
        <v>2.5</v>
      </c>
      <c r="D82" s="26">
        <v>2.4</v>
      </c>
      <c r="E82" s="26">
        <v>3</v>
      </c>
      <c r="F82" s="26">
        <f>SUM(C82:E82)</f>
        <v>7.9</v>
      </c>
      <c r="G82" s="26">
        <v>2</v>
      </c>
      <c r="H82" s="26">
        <v>2.2000000000000002</v>
      </c>
      <c r="I82" s="26">
        <v>2.5</v>
      </c>
      <c r="J82" s="65">
        <f t="shared" si="69"/>
        <v>6.7</v>
      </c>
      <c r="K82" s="34">
        <f t="shared" si="62"/>
        <v>-1.2000000000000002</v>
      </c>
      <c r="L82" s="26">
        <f t="shared" si="49"/>
        <v>-15.18987341772152</v>
      </c>
      <c r="M82" s="8"/>
      <c r="N82" s="9"/>
    </row>
    <row r="83" spans="2:14" ht="15.95" customHeight="1" x14ac:dyDescent="0.2">
      <c r="B83" s="53" t="s">
        <v>81</v>
      </c>
      <c r="C83" s="6">
        <f t="shared" ref="C83:H83" si="70">SUM(C84:C86)</f>
        <v>107</v>
      </c>
      <c r="D83" s="6">
        <f t="shared" ref="D83" si="71">SUM(D84:D86)</f>
        <v>80.900000000000006</v>
      </c>
      <c r="E83" s="6">
        <f t="shared" si="70"/>
        <v>152.5</v>
      </c>
      <c r="F83" s="6">
        <f t="shared" si="70"/>
        <v>340.40000000000003</v>
      </c>
      <c r="G83" s="6">
        <f>+G84+G85+G86</f>
        <v>226.79999999999998</v>
      </c>
      <c r="H83" s="6">
        <f t="shared" si="70"/>
        <v>44.2</v>
      </c>
      <c r="I83" s="6">
        <f t="shared" ref="I83" si="72">SUM(I84:I86)</f>
        <v>194.70000000000002</v>
      </c>
      <c r="J83" s="6">
        <f>SUM(J84:J86)</f>
        <v>465.70000000000005</v>
      </c>
      <c r="K83" s="34">
        <f t="shared" si="62"/>
        <v>125.30000000000001</v>
      </c>
      <c r="L83" s="26">
        <f t="shared" si="49"/>
        <v>36.809635722679204</v>
      </c>
      <c r="M83" s="8"/>
      <c r="N83" s="9"/>
    </row>
    <row r="84" spans="2:14" ht="15.95" customHeight="1" x14ac:dyDescent="0.2">
      <c r="B84" s="68" t="s">
        <v>82</v>
      </c>
      <c r="C84" s="43">
        <v>4.3</v>
      </c>
      <c r="D84" s="43">
        <v>3.4</v>
      </c>
      <c r="E84" s="43">
        <v>3.1</v>
      </c>
      <c r="F84" s="43">
        <f>SUM(C84:E84)</f>
        <v>10.799999999999999</v>
      </c>
      <c r="G84" s="43">
        <v>3.1</v>
      </c>
      <c r="H84" s="43">
        <v>3.2</v>
      </c>
      <c r="I84" s="43">
        <v>3.3</v>
      </c>
      <c r="J84" s="43">
        <f>SUM(G84:I84)</f>
        <v>9.6000000000000014</v>
      </c>
      <c r="K84" s="62">
        <f t="shared" si="62"/>
        <v>-1.1999999999999975</v>
      </c>
      <c r="L84" s="62">
        <f t="shared" si="49"/>
        <v>-11.111111111111089</v>
      </c>
      <c r="M84" s="8"/>
      <c r="N84" s="9"/>
    </row>
    <row r="85" spans="2:14" ht="15.95" customHeight="1" x14ac:dyDescent="0.2">
      <c r="B85" s="68" t="s">
        <v>83</v>
      </c>
      <c r="C85" s="43">
        <v>102.7</v>
      </c>
      <c r="D85" s="43">
        <v>77.5</v>
      </c>
      <c r="E85" s="43">
        <v>149.4</v>
      </c>
      <c r="F85" s="43">
        <f>SUM(C85:E85)</f>
        <v>329.6</v>
      </c>
      <c r="G85" s="43">
        <v>223.7</v>
      </c>
      <c r="H85" s="43">
        <v>40.9</v>
      </c>
      <c r="I85" s="43">
        <v>191.4</v>
      </c>
      <c r="J85" s="43">
        <f>SUM(G85:I85)</f>
        <v>456</v>
      </c>
      <c r="K85" s="62">
        <f t="shared" si="62"/>
        <v>126.39999999999998</v>
      </c>
      <c r="L85" s="62">
        <f t="shared" si="49"/>
        <v>38.349514563106787</v>
      </c>
      <c r="M85" s="8"/>
      <c r="N85" s="9"/>
    </row>
    <row r="86" spans="2:14" ht="15.95" customHeight="1" x14ac:dyDescent="0.2">
      <c r="B86" s="19" t="s">
        <v>26</v>
      </c>
      <c r="C86" s="26">
        <v>0</v>
      </c>
      <c r="D86" s="26">
        <v>0</v>
      </c>
      <c r="E86" s="26">
        <v>0</v>
      </c>
      <c r="F86" s="26">
        <f>SUM(C86:E86)</f>
        <v>0</v>
      </c>
      <c r="G86" s="26">
        <v>0</v>
      </c>
      <c r="H86" s="26">
        <v>0.1</v>
      </c>
      <c r="I86" s="26">
        <v>0</v>
      </c>
      <c r="J86" s="26">
        <f>SUM(G86:I86)</f>
        <v>0.1</v>
      </c>
      <c r="K86" s="34">
        <f t="shared" si="62"/>
        <v>0.1</v>
      </c>
      <c r="L86" s="69">
        <v>0</v>
      </c>
      <c r="M86" s="8"/>
      <c r="N86" s="9"/>
    </row>
    <row r="87" spans="2:14" ht="15.95" customHeight="1" x14ac:dyDescent="0.2">
      <c r="B87" s="11" t="s">
        <v>84</v>
      </c>
      <c r="C87" s="6">
        <f t="shared" ref="C87:J87" si="73">+C88+C93+C95</f>
        <v>1871.9</v>
      </c>
      <c r="D87" s="6">
        <f t="shared" ref="D87" si="74">+D88+D93+D95</f>
        <v>3730.5000000000005</v>
      </c>
      <c r="E87" s="6">
        <f t="shared" si="73"/>
        <v>1473.89260083</v>
      </c>
      <c r="F87" s="6">
        <f t="shared" si="73"/>
        <v>7076.2926008300001</v>
      </c>
      <c r="G87" s="6">
        <f t="shared" si="73"/>
        <v>1401.9</v>
      </c>
      <c r="H87" s="6">
        <f t="shared" si="73"/>
        <v>1517.1</v>
      </c>
      <c r="I87" s="6">
        <f t="shared" ref="I87" si="75">+I88+I93+I95</f>
        <v>1288.6301875599997</v>
      </c>
      <c r="J87" s="6">
        <f t="shared" si="73"/>
        <v>4207.6301875600002</v>
      </c>
      <c r="K87" s="7">
        <f t="shared" si="62"/>
        <v>-2868.6624132699999</v>
      </c>
      <c r="L87" s="6">
        <f>+K87/F87*100</f>
        <v>-40.539058728768872</v>
      </c>
      <c r="M87" s="8"/>
      <c r="N87" s="9"/>
    </row>
    <row r="88" spans="2:14" ht="15.95" customHeight="1" x14ac:dyDescent="0.2">
      <c r="B88" s="53" t="s">
        <v>85</v>
      </c>
      <c r="C88" s="6">
        <f t="shared" ref="C88:J88" si="76">SUM(C89:C92)</f>
        <v>616.1</v>
      </c>
      <c r="D88" s="23">
        <f t="shared" ref="D88" si="77">SUM(D89:D92)</f>
        <v>2760.4</v>
      </c>
      <c r="E88" s="23">
        <f t="shared" si="76"/>
        <v>285.2</v>
      </c>
      <c r="F88" s="23">
        <f t="shared" si="76"/>
        <v>3661.7000000000003</v>
      </c>
      <c r="G88" s="6">
        <f t="shared" si="76"/>
        <v>392.2</v>
      </c>
      <c r="H88" s="23">
        <f t="shared" si="76"/>
        <v>1.4</v>
      </c>
      <c r="I88" s="23">
        <f t="shared" ref="I88" si="78">SUM(I89:I92)</f>
        <v>47.5</v>
      </c>
      <c r="J88" s="23">
        <f t="shared" si="76"/>
        <v>441.1</v>
      </c>
      <c r="K88" s="7">
        <f t="shared" si="62"/>
        <v>-3220.6000000000004</v>
      </c>
      <c r="L88" s="6">
        <f>+K88/F88*100</f>
        <v>-87.953682715678511</v>
      </c>
      <c r="M88" s="8"/>
      <c r="N88" s="9"/>
    </row>
    <row r="89" spans="2:14" ht="15.95" customHeight="1" x14ac:dyDescent="0.2">
      <c r="B89" s="67" t="s">
        <v>86</v>
      </c>
      <c r="C89" s="26">
        <v>0</v>
      </c>
      <c r="D89" s="26">
        <v>2517.3000000000002</v>
      </c>
      <c r="E89" s="26">
        <v>0</v>
      </c>
      <c r="F89" s="26">
        <f t="shared" ref="F89:F99" si="79">SUM(C89:E89)</f>
        <v>2517.3000000000002</v>
      </c>
      <c r="G89" s="26">
        <v>0</v>
      </c>
      <c r="H89" s="26">
        <v>0</v>
      </c>
      <c r="I89" s="26">
        <v>0</v>
      </c>
      <c r="J89" s="26">
        <f>SUM(G89:I89)</f>
        <v>0</v>
      </c>
      <c r="K89" s="70">
        <f t="shared" si="62"/>
        <v>-2517.3000000000002</v>
      </c>
      <c r="L89" s="45">
        <v>0</v>
      </c>
      <c r="M89" s="8"/>
      <c r="N89" s="9"/>
    </row>
    <row r="90" spans="2:14" ht="15.95" customHeight="1" x14ac:dyDescent="0.2">
      <c r="B90" s="67" t="s">
        <v>87</v>
      </c>
      <c r="C90" s="26">
        <v>158.4</v>
      </c>
      <c r="D90" s="26">
        <v>25.1</v>
      </c>
      <c r="E90" s="26">
        <v>30.1</v>
      </c>
      <c r="F90" s="26">
        <f t="shared" si="79"/>
        <v>213.6</v>
      </c>
      <c r="G90" s="26">
        <v>0.5</v>
      </c>
      <c r="H90" s="26">
        <v>0.6</v>
      </c>
      <c r="I90" s="26">
        <v>13.4</v>
      </c>
      <c r="J90" s="26">
        <f t="shared" ref="J90:J91" si="80">SUM(G90:I90)</f>
        <v>14.5</v>
      </c>
      <c r="K90" s="34">
        <f t="shared" si="62"/>
        <v>-199.1</v>
      </c>
      <c r="L90" s="26">
        <f>+K90/F90*100</f>
        <v>-93.211610486891388</v>
      </c>
      <c r="M90" s="8"/>
      <c r="N90" s="9"/>
    </row>
    <row r="91" spans="2:14" ht="15.95" customHeight="1" x14ac:dyDescent="0.2">
      <c r="B91" s="67" t="s">
        <v>88</v>
      </c>
      <c r="C91" s="26">
        <v>457.7</v>
      </c>
      <c r="D91" s="26">
        <v>218</v>
      </c>
      <c r="E91" s="26">
        <v>255.1</v>
      </c>
      <c r="F91" s="26">
        <f t="shared" si="79"/>
        <v>930.80000000000007</v>
      </c>
      <c r="G91" s="26">
        <v>391.7</v>
      </c>
      <c r="H91" s="26">
        <v>0.8</v>
      </c>
      <c r="I91" s="26">
        <v>34.1</v>
      </c>
      <c r="J91" s="26">
        <f t="shared" si="80"/>
        <v>426.6</v>
      </c>
      <c r="K91" s="34">
        <f t="shared" si="62"/>
        <v>-504.20000000000005</v>
      </c>
      <c r="L91" s="26">
        <f>+K91/F91*100</f>
        <v>-54.168457241082947</v>
      </c>
      <c r="M91" s="8"/>
      <c r="N91" s="9"/>
    </row>
    <row r="92" spans="2:14" ht="15.95" customHeight="1" x14ac:dyDescent="0.2">
      <c r="B92" s="67" t="s">
        <v>26</v>
      </c>
      <c r="C92" s="13">
        <v>0</v>
      </c>
      <c r="D92" s="13">
        <v>0</v>
      </c>
      <c r="E92" s="13">
        <v>0</v>
      </c>
      <c r="F92" s="26">
        <f t="shared" si="79"/>
        <v>0</v>
      </c>
      <c r="G92" s="13">
        <v>0</v>
      </c>
      <c r="H92" s="13">
        <v>0</v>
      </c>
      <c r="I92" s="13">
        <v>0</v>
      </c>
      <c r="J92" s="13">
        <f>SUM(G92:I92)</f>
        <v>0</v>
      </c>
      <c r="K92" s="52">
        <v>0</v>
      </c>
      <c r="L92" s="45">
        <v>0</v>
      </c>
      <c r="M92" s="8"/>
      <c r="N92" s="9"/>
    </row>
    <row r="93" spans="2:14" ht="15.95" customHeight="1" x14ac:dyDescent="0.2">
      <c r="B93" s="53" t="s">
        <v>89</v>
      </c>
      <c r="C93" s="6">
        <v>237.1</v>
      </c>
      <c r="D93" s="6">
        <v>78.8</v>
      </c>
      <c r="E93" s="6">
        <v>99.292600829999998</v>
      </c>
      <c r="F93" s="6">
        <f t="shared" si="79"/>
        <v>415.19260082999995</v>
      </c>
      <c r="G93" s="6">
        <v>110</v>
      </c>
      <c r="H93" s="6">
        <v>100.6</v>
      </c>
      <c r="I93" s="6">
        <v>113.73018756</v>
      </c>
      <c r="J93" s="6">
        <f>SUM(G93:I93)</f>
        <v>324.33018756000001</v>
      </c>
      <c r="K93" s="7">
        <f t="shared" ref="K93:K111" si="81">+J93-F93</f>
        <v>-90.862413269999934</v>
      </c>
      <c r="L93" s="6">
        <f>+K93/F93*100</f>
        <v>-21.884400899331879</v>
      </c>
      <c r="M93" s="8"/>
      <c r="N93" s="9"/>
    </row>
    <row r="94" spans="2:14" ht="15.95" customHeight="1" x14ac:dyDescent="0.2">
      <c r="B94" s="71" t="s">
        <v>90</v>
      </c>
      <c r="C94" s="43">
        <v>88.7</v>
      </c>
      <c r="D94" s="43">
        <v>68.900000000000006</v>
      </c>
      <c r="E94" s="43">
        <v>85.4</v>
      </c>
      <c r="F94" s="43">
        <f t="shared" si="79"/>
        <v>243.00000000000003</v>
      </c>
      <c r="G94" s="43">
        <v>97.8</v>
      </c>
      <c r="H94" s="43">
        <v>81.400000000000006</v>
      </c>
      <c r="I94" s="43">
        <v>97.1</v>
      </c>
      <c r="J94" s="61">
        <f>SUM(G94:I94)</f>
        <v>276.29999999999995</v>
      </c>
      <c r="K94" s="62">
        <f t="shared" si="81"/>
        <v>33.299999999999926</v>
      </c>
      <c r="L94" s="62">
        <f>+K94/F94*100</f>
        <v>13.70370370370367</v>
      </c>
      <c r="M94" s="8"/>
      <c r="N94" s="9"/>
    </row>
    <row r="95" spans="2:14" ht="15.75" customHeight="1" x14ac:dyDescent="0.2">
      <c r="B95" s="53" t="s">
        <v>91</v>
      </c>
      <c r="C95" s="6">
        <f>SUM(C96:C99)</f>
        <v>1018.6999999999999</v>
      </c>
      <c r="D95" s="6">
        <f>SUM(D96:D99)</f>
        <v>891.30000000000007</v>
      </c>
      <c r="E95" s="6">
        <f>SUM(E96:E99)</f>
        <v>1089.4000000000001</v>
      </c>
      <c r="F95" s="6">
        <f t="shared" si="79"/>
        <v>2999.4</v>
      </c>
      <c r="G95" s="6">
        <f>SUM(G96:G99)</f>
        <v>899.7</v>
      </c>
      <c r="H95" s="6">
        <f>SUM(H96:H99)</f>
        <v>1415.1</v>
      </c>
      <c r="I95" s="6">
        <f>SUM(I96:I99)</f>
        <v>1127.3999999999999</v>
      </c>
      <c r="J95" s="6">
        <f>SUM(G95:I95)</f>
        <v>3442.2</v>
      </c>
      <c r="K95" s="7">
        <f t="shared" si="81"/>
        <v>442.79999999999973</v>
      </c>
      <c r="L95" s="6">
        <f>+K95/F95*100</f>
        <v>14.762952590518093</v>
      </c>
      <c r="M95" s="8"/>
      <c r="N95" s="9"/>
    </row>
    <row r="96" spans="2:14" s="32" customFormat="1" ht="15.95" customHeight="1" x14ac:dyDescent="0.2">
      <c r="B96" s="72" t="s">
        <v>92</v>
      </c>
      <c r="C96" s="31">
        <v>1014.3</v>
      </c>
      <c r="D96" s="31">
        <v>883.2</v>
      </c>
      <c r="E96" s="31">
        <v>810.1</v>
      </c>
      <c r="F96" s="31">
        <f t="shared" si="79"/>
        <v>2707.6</v>
      </c>
      <c r="G96" s="31">
        <v>881.2</v>
      </c>
      <c r="H96" s="31">
        <v>934</v>
      </c>
      <c r="I96" s="31">
        <v>792.9</v>
      </c>
      <c r="J96" s="26">
        <f>SUM(G96:I96)</f>
        <v>2608.1</v>
      </c>
      <c r="K96" s="30">
        <f t="shared" si="81"/>
        <v>-99.5</v>
      </c>
      <c r="L96" s="31">
        <f>+K96/F96*100</f>
        <v>-3.6748411877677647</v>
      </c>
      <c r="M96" s="8"/>
      <c r="N96" s="9"/>
    </row>
    <row r="97" spans="2:16" s="32" customFormat="1" ht="15.95" customHeight="1" x14ac:dyDescent="0.2">
      <c r="B97" s="72" t="s">
        <v>93</v>
      </c>
      <c r="C97" s="31">
        <v>0</v>
      </c>
      <c r="D97" s="31">
        <v>0</v>
      </c>
      <c r="E97" s="31">
        <v>0</v>
      </c>
      <c r="F97" s="31">
        <f t="shared" si="79"/>
        <v>0</v>
      </c>
      <c r="G97" s="31">
        <v>15.2</v>
      </c>
      <c r="H97" s="31">
        <v>477.3</v>
      </c>
      <c r="I97" s="31">
        <v>332.7</v>
      </c>
      <c r="J97" s="26">
        <f t="shared" ref="J97:J99" si="82">SUM(G97:I97)</f>
        <v>825.2</v>
      </c>
      <c r="K97" s="30">
        <f t="shared" si="81"/>
        <v>825.2</v>
      </c>
      <c r="L97" s="73">
        <v>0</v>
      </c>
      <c r="M97" s="8"/>
      <c r="N97" s="9"/>
    </row>
    <row r="98" spans="2:16" s="32" customFormat="1" ht="15.95" customHeight="1" x14ac:dyDescent="0.2">
      <c r="B98" s="74" t="s">
        <v>94</v>
      </c>
      <c r="C98" s="26">
        <v>0</v>
      </c>
      <c r="D98" s="26">
        <v>0</v>
      </c>
      <c r="E98" s="26">
        <v>0</v>
      </c>
      <c r="F98" s="26">
        <f t="shared" si="79"/>
        <v>0</v>
      </c>
      <c r="G98" s="26">
        <v>0</v>
      </c>
      <c r="H98" s="26">
        <v>0</v>
      </c>
      <c r="I98" s="26">
        <v>0</v>
      </c>
      <c r="J98" s="26">
        <f t="shared" si="82"/>
        <v>0</v>
      </c>
      <c r="K98" s="34">
        <f>+J98-F98</f>
        <v>0</v>
      </c>
      <c r="L98" s="52">
        <v>0</v>
      </c>
      <c r="M98" s="8"/>
      <c r="N98" s="9"/>
    </row>
    <row r="99" spans="2:16" s="32" customFormat="1" ht="15.95" customHeight="1" x14ac:dyDescent="0.2">
      <c r="B99" s="67" t="s">
        <v>26</v>
      </c>
      <c r="C99" s="26">
        <v>4.4000000000000004</v>
      </c>
      <c r="D99" s="26">
        <v>8.1</v>
      </c>
      <c r="E99" s="26">
        <v>279.3</v>
      </c>
      <c r="F99" s="26">
        <f t="shared" si="79"/>
        <v>291.8</v>
      </c>
      <c r="G99" s="26">
        <v>3.3</v>
      </c>
      <c r="H99" s="26">
        <v>3.8</v>
      </c>
      <c r="I99" s="26">
        <v>1.8</v>
      </c>
      <c r="J99" s="26">
        <f t="shared" si="82"/>
        <v>8.9</v>
      </c>
      <c r="K99" s="34">
        <f>+J99-F99</f>
        <v>-282.90000000000003</v>
      </c>
      <c r="L99" s="34">
        <f>+K99/F99*100</f>
        <v>-96.949965729952027</v>
      </c>
      <c r="M99" s="8"/>
      <c r="N99" s="9"/>
    </row>
    <row r="100" spans="2:16" ht="15.95" customHeight="1" x14ac:dyDescent="0.2">
      <c r="B100" s="59" t="s">
        <v>95</v>
      </c>
      <c r="C100" s="6">
        <f t="shared" ref="C100:J100" si="83">+C104+C101</f>
        <v>0</v>
      </c>
      <c r="D100" s="6">
        <f t="shared" ref="D100" si="84">+D104+D101</f>
        <v>31.4</v>
      </c>
      <c r="E100" s="6">
        <f t="shared" si="83"/>
        <v>3.8</v>
      </c>
      <c r="F100" s="6">
        <f t="shared" si="83"/>
        <v>35.199999999999996</v>
      </c>
      <c r="G100" s="6">
        <f t="shared" si="83"/>
        <v>0</v>
      </c>
      <c r="H100" s="6">
        <f t="shared" si="83"/>
        <v>51.2</v>
      </c>
      <c r="I100" s="6">
        <f t="shared" ref="I100" si="85">+I104+I101</f>
        <v>0</v>
      </c>
      <c r="J100" s="6">
        <f t="shared" si="83"/>
        <v>51.2</v>
      </c>
      <c r="K100" s="7">
        <f t="shared" si="81"/>
        <v>16.000000000000007</v>
      </c>
      <c r="L100" s="7">
        <f>+K100/F100*100</f>
        <v>45.454545454545482</v>
      </c>
      <c r="M100" s="8"/>
      <c r="N100" s="9"/>
    </row>
    <row r="101" spans="2:16" ht="15.95" customHeight="1" x14ac:dyDescent="0.2">
      <c r="B101" s="75" t="s">
        <v>96</v>
      </c>
      <c r="C101" s="49">
        <f t="shared" ref="C101:J101" si="86">+C102+C103</f>
        <v>0</v>
      </c>
      <c r="D101" s="49">
        <f t="shared" ref="D101" si="87">+D102+D103</f>
        <v>31.4</v>
      </c>
      <c r="E101" s="49">
        <f t="shared" si="86"/>
        <v>3.8</v>
      </c>
      <c r="F101" s="49">
        <f t="shared" si="86"/>
        <v>35.199999999999996</v>
      </c>
      <c r="G101" s="49">
        <f t="shared" si="86"/>
        <v>0</v>
      </c>
      <c r="H101" s="49">
        <f>+H102+H103</f>
        <v>51.2</v>
      </c>
      <c r="I101" s="49">
        <f>+I102+I103</f>
        <v>0</v>
      </c>
      <c r="J101" s="49">
        <f t="shared" si="86"/>
        <v>51.2</v>
      </c>
      <c r="K101" s="50">
        <f t="shared" si="81"/>
        <v>16.000000000000007</v>
      </c>
      <c r="L101" s="50">
        <f>+K101/F101*100</f>
        <v>45.454545454545482</v>
      </c>
      <c r="M101" s="8"/>
      <c r="N101" s="9"/>
    </row>
    <row r="102" spans="2:16" ht="15" customHeight="1" x14ac:dyDescent="0.2">
      <c r="B102" s="67" t="s">
        <v>97</v>
      </c>
      <c r="C102" s="26">
        <v>0</v>
      </c>
      <c r="D102" s="26">
        <v>31.4</v>
      </c>
      <c r="E102" s="26">
        <v>3.8</v>
      </c>
      <c r="F102" s="26">
        <f>SUM(C102:E102)</f>
        <v>35.199999999999996</v>
      </c>
      <c r="G102" s="26">
        <v>0</v>
      </c>
      <c r="H102" s="26">
        <v>51.2</v>
      </c>
      <c r="I102" s="26">
        <v>0</v>
      </c>
      <c r="J102" s="26">
        <f>SUM(G102:I102)</f>
        <v>51.2</v>
      </c>
      <c r="K102" s="34">
        <f t="shared" si="81"/>
        <v>16.000000000000007</v>
      </c>
      <c r="L102" s="34">
        <f>+K102/F102*100</f>
        <v>45.454545454545482</v>
      </c>
      <c r="M102" s="8"/>
      <c r="N102" s="9"/>
    </row>
    <row r="103" spans="2:16" ht="15.95" hidden="1" customHeight="1" x14ac:dyDescent="0.2">
      <c r="B103" s="67" t="s">
        <v>98</v>
      </c>
      <c r="C103" s="26">
        <v>0</v>
      </c>
      <c r="D103" s="26">
        <v>0</v>
      </c>
      <c r="E103" s="26">
        <v>0</v>
      </c>
      <c r="F103" s="26">
        <f>SUM(C103:E103)</f>
        <v>0</v>
      </c>
      <c r="G103" s="26">
        <v>0</v>
      </c>
      <c r="H103" s="26">
        <v>0</v>
      </c>
      <c r="I103" s="26">
        <v>0</v>
      </c>
      <c r="J103" s="26">
        <f>SUM(G103:H103)</f>
        <v>0</v>
      </c>
      <c r="K103" s="34">
        <f t="shared" si="81"/>
        <v>0</v>
      </c>
      <c r="L103" s="52">
        <v>0</v>
      </c>
      <c r="M103" s="8"/>
      <c r="N103" s="9"/>
    </row>
    <row r="104" spans="2:16" ht="15.95" hidden="1" customHeight="1" x14ac:dyDescent="0.2">
      <c r="B104" s="12" t="s">
        <v>99</v>
      </c>
      <c r="C104" s="26">
        <v>0</v>
      </c>
      <c r="D104" s="26">
        <v>0</v>
      </c>
      <c r="E104" s="26">
        <v>0</v>
      </c>
      <c r="F104" s="26">
        <f>SUM(C104:E104)</f>
        <v>0</v>
      </c>
      <c r="G104" s="26">
        <v>0</v>
      </c>
      <c r="H104" s="26">
        <v>0</v>
      </c>
      <c r="I104" s="26">
        <v>0</v>
      </c>
      <c r="J104" s="26">
        <f>SUM(G104:H104)</f>
        <v>0</v>
      </c>
      <c r="K104" s="34">
        <f t="shared" si="81"/>
        <v>0</v>
      </c>
      <c r="L104" s="34">
        <v>0</v>
      </c>
      <c r="M104" s="8"/>
      <c r="N104" s="9"/>
    </row>
    <row r="105" spans="2:16" ht="20.25" customHeight="1" thickBot="1" x14ac:dyDescent="0.25">
      <c r="B105" s="76" t="s">
        <v>100</v>
      </c>
      <c r="C105" s="77">
        <f>+C100+C8</f>
        <v>108446.90000000001</v>
      </c>
      <c r="D105" s="77">
        <f>+D100+D8</f>
        <v>91110.9</v>
      </c>
      <c r="E105" s="77">
        <f>+E100+E8</f>
        <v>92930.292600829998</v>
      </c>
      <c r="F105" s="77">
        <f>SUM(C105:E105)</f>
        <v>292488.09260083002</v>
      </c>
      <c r="G105" s="77">
        <f>+G100+G8</f>
        <v>119277.40000000001</v>
      </c>
      <c r="H105" s="77">
        <f>+H100+H8</f>
        <v>95335.800000000017</v>
      </c>
      <c r="I105" s="77">
        <f>+I100+I8</f>
        <v>105217.93018756001</v>
      </c>
      <c r="J105" s="77">
        <f>SUM(G105:I105)</f>
        <v>319831.13018755999</v>
      </c>
      <c r="K105" s="78">
        <f t="shared" si="81"/>
        <v>27343.037586729974</v>
      </c>
      <c r="L105" s="78">
        <f t="shared" ref="L105:L111" si="88">+K105/F105*100</f>
        <v>9.3484276038703875</v>
      </c>
      <c r="M105" s="8"/>
      <c r="N105" s="9"/>
      <c r="O105" s="79"/>
      <c r="P105" s="79"/>
    </row>
    <row r="106" spans="2:16" ht="15.95" customHeight="1" thickTop="1" x14ac:dyDescent="0.2">
      <c r="B106" s="11" t="s">
        <v>101</v>
      </c>
      <c r="C106" s="6">
        <v>319.5</v>
      </c>
      <c r="D106" s="6">
        <v>4.3</v>
      </c>
      <c r="E106" s="6">
        <v>59.7</v>
      </c>
      <c r="F106" s="6">
        <f>SUM(C106:E106)</f>
        <v>383.5</v>
      </c>
      <c r="G106" s="6">
        <v>385</v>
      </c>
      <c r="H106" s="6">
        <v>14.81556391</v>
      </c>
      <c r="I106" s="6">
        <v>30.5</v>
      </c>
      <c r="J106" s="6">
        <f>SUM(G106:I106)</f>
        <v>430.31556390999998</v>
      </c>
      <c r="K106" s="7">
        <f t="shared" si="81"/>
        <v>46.81556390999998</v>
      </c>
      <c r="L106" s="80">
        <f t="shared" si="88"/>
        <v>12.207448216427636</v>
      </c>
      <c r="M106" s="8"/>
      <c r="N106" s="8"/>
      <c r="O106" s="8"/>
      <c r="P106" s="8"/>
    </row>
    <row r="107" spans="2:16" ht="15.95" customHeight="1" x14ac:dyDescent="0.2">
      <c r="B107" s="81" t="s">
        <v>102</v>
      </c>
      <c r="C107" s="82">
        <f t="shared" ref="C107:H107" si="89">+C108+C111+C122</f>
        <v>15893.5</v>
      </c>
      <c r="D107" s="82">
        <f t="shared" ref="D107" si="90">+D108+D111+D122</f>
        <v>165308.69999999998</v>
      </c>
      <c r="E107" s="82">
        <f t="shared" si="89"/>
        <v>4826.8999999999996</v>
      </c>
      <c r="F107" s="82">
        <f t="shared" si="89"/>
        <v>186029.1</v>
      </c>
      <c r="G107" s="82">
        <f t="shared" si="89"/>
        <v>1724</v>
      </c>
      <c r="H107" s="82">
        <f t="shared" si="89"/>
        <v>169939.08076237998</v>
      </c>
      <c r="I107" s="82">
        <f t="shared" ref="I107" si="91">+I108+I111+I122</f>
        <v>112172.20000000001</v>
      </c>
      <c r="J107" s="82">
        <f>+J108+J111+J122</f>
        <v>283835.28076237993</v>
      </c>
      <c r="K107" s="83">
        <f>+J107-F107</f>
        <v>97806.180762379925</v>
      </c>
      <c r="L107" s="82">
        <f t="shared" si="88"/>
        <v>52.57574259208905</v>
      </c>
      <c r="M107" s="8"/>
      <c r="N107" s="8"/>
      <c r="O107" s="84"/>
    </row>
    <row r="108" spans="2:16" ht="15.95" customHeight="1" x14ac:dyDescent="0.2">
      <c r="B108" s="85" t="s">
        <v>103</v>
      </c>
      <c r="C108" s="86">
        <f t="shared" ref="C108:J108" si="92">+C110+C109</f>
        <v>24.9</v>
      </c>
      <c r="D108" s="86">
        <f t="shared" ref="D108" si="93">+D110+D109</f>
        <v>3696.3</v>
      </c>
      <c r="E108" s="86">
        <f t="shared" si="92"/>
        <v>0</v>
      </c>
      <c r="F108" s="86">
        <f t="shared" si="92"/>
        <v>3721.2</v>
      </c>
      <c r="G108" s="86">
        <f>+G110+G109</f>
        <v>972.3</v>
      </c>
      <c r="H108" s="86">
        <f>+H110+H109</f>
        <v>1314.4</v>
      </c>
      <c r="I108" s="86">
        <f>+I110+I109</f>
        <v>1849.1</v>
      </c>
      <c r="J108" s="86">
        <f t="shared" si="92"/>
        <v>4135.8</v>
      </c>
      <c r="K108" s="86">
        <f t="shared" si="81"/>
        <v>414.60000000000036</v>
      </c>
      <c r="L108" s="82">
        <f t="shared" si="88"/>
        <v>11.141567236375373</v>
      </c>
      <c r="M108" s="8"/>
      <c r="N108" s="9"/>
    </row>
    <row r="109" spans="2:16" ht="15.95" customHeight="1" x14ac:dyDescent="0.2">
      <c r="B109" s="88" t="s">
        <v>104</v>
      </c>
      <c r="C109" s="89">
        <v>0</v>
      </c>
      <c r="D109" s="89">
        <v>3669</v>
      </c>
      <c r="E109" s="89">
        <v>0</v>
      </c>
      <c r="F109" s="89">
        <f>SUM(C109:E109)</f>
        <v>3669</v>
      </c>
      <c r="G109" s="89">
        <v>972.3</v>
      </c>
      <c r="H109" s="89">
        <v>1258.5</v>
      </c>
      <c r="I109" s="89">
        <v>1849</v>
      </c>
      <c r="J109" s="89">
        <f>SUM(G109:I109)</f>
        <v>4079.8</v>
      </c>
      <c r="K109" s="45">
        <f t="shared" si="81"/>
        <v>410.80000000000018</v>
      </c>
      <c r="L109" s="89">
        <f t="shared" si="88"/>
        <v>11.196511310983924</v>
      </c>
      <c r="M109" s="8"/>
      <c r="N109" s="9"/>
    </row>
    <row r="110" spans="2:16" ht="19.5" customHeight="1" x14ac:dyDescent="0.2">
      <c r="B110" s="88" t="s">
        <v>105</v>
      </c>
      <c r="C110" s="89">
        <v>24.9</v>
      </c>
      <c r="D110" s="89">
        <v>27.3</v>
      </c>
      <c r="E110" s="89">
        <v>0</v>
      </c>
      <c r="F110" s="89">
        <f>SUM(C110:E110)</f>
        <v>52.2</v>
      </c>
      <c r="G110" s="89">
        <v>0</v>
      </c>
      <c r="H110" s="89">
        <v>55.9</v>
      </c>
      <c r="I110" s="178">
        <v>0.1</v>
      </c>
      <c r="J110" s="89">
        <f>SUM(G110:I110)</f>
        <v>56</v>
      </c>
      <c r="K110" s="90">
        <f t="shared" si="81"/>
        <v>3.7999999999999972</v>
      </c>
      <c r="L110" s="89">
        <f t="shared" si="88"/>
        <v>7.2796934865900331</v>
      </c>
      <c r="M110" s="8"/>
      <c r="N110" s="9"/>
    </row>
    <row r="111" spans="2:16" ht="15.95" customHeight="1" x14ac:dyDescent="0.2">
      <c r="B111" s="85" t="s">
        <v>106</v>
      </c>
      <c r="C111" s="86">
        <f t="shared" ref="C111:J111" si="94">+C112+C114</f>
        <v>15868.6</v>
      </c>
      <c r="D111" s="86">
        <f t="shared" ref="D111" si="95">+D112+D114</f>
        <v>161612.4</v>
      </c>
      <c r="E111" s="86">
        <f t="shared" si="94"/>
        <v>4826.8999999999996</v>
      </c>
      <c r="F111" s="86">
        <f t="shared" si="94"/>
        <v>182307.9</v>
      </c>
      <c r="G111" s="86">
        <f t="shared" si="94"/>
        <v>751.7</v>
      </c>
      <c r="H111" s="86">
        <f t="shared" si="94"/>
        <v>168624.68076237998</v>
      </c>
      <c r="I111" s="86">
        <f t="shared" ref="I111" si="96">+I112+I114</f>
        <v>103905.60000000001</v>
      </c>
      <c r="J111" s="86">
        <f t="shared" si="94"/>
        <v>273281.98076237994</v>
      </c>
      <c r="K111" s="86">
        <f t="shared" si="81"/>
        <v>90974.080762379948</v>
      </c>
      <c r="L111" s="91">
        <f t="shared" si="88"/>
        <v>49.901337661384915</v>
      </c>
      <c r="M111" s="8"/>
      <c r="N111" s="9"/>
    </row>
    <row r="112" spans="2:16" ht="15.95" customHeight="1" x14ac:dyDescent="0.2">
      <c r="B112" s="92" t="s">
        <v>107</v>
      </c>
      <c r="C112" s="93">
        <f t="shared" ref="C112:K112" si="97">+C113</f>
        <v>0</v>
      </c>
      <c r="D112" s="93">
        <f t="shared" si="97"/>
        <v>0</v>
      </c>
      <c r="E112" s="93">
        <f t="shared" si="97"/>
        <v>0</v>
      </c>
      <c r="F112" s="93">
        <f>+F113</f>
        <v>0</v>
      </c>
      <c r="G112" s="93">
        <f t="shared" si="97"/>
        <v>0</v>
      </c>
      <c r="H112" s="93">
        <f t="shared" si="97"/>
        <v>0</v>
      </c>
      <c r="I112" s="93">
        <f t="shared" si="97"/>
        <v>0</v>
      </c>
      <c r="J112" s="93">
        <f>+J113</f>
        <v>0</v>
      </c>
      <c r="K112" s="94">
        <f t="shared" si="97"/>
        <v>0</v>
      </c>
      <c r="L112" s="95">
        <v>0</v>
      </c>
      <c r="M112" s="8"/>
      <c r="N112" s="9"/>
    </row>
    <row r="113" spans="2:14" ht="15.95" customHeight="1" x14ac:dyDescent="0.2">
      <c r="B113" s="22" t="s">
        <v>108</v>
      </c>
      <c r="C113" s="89">
        <v>0</v>
      </c>
      <c r="D113" s="89">
        <v>0</v>
      </c>
      <c r="E113" s="89">
        <v>0</v>
      </c>
      <c r="F113" s="89">
        <f>SUM(C113:E113)</f>
        <v>0</v>
      </c>
      <c r="G113" s="89">
        <v>0</v>
      </c>
      <c r="H113" s="89">
        <v>0</v>
      </c>
      <c r="I113" s="89">
        <v>0</v>
      </c>
      <c r="J113" s="89">
        <f>SUM(G113:H113)</f>
        <v>0</v>
      </c>
      <c r="K113" s="94">
        <f t="shared" ref="K113:K143" si="98">+J113-F113</f>
        <v>0</v>
      </c>
      <c r="L113" s="95">
        <v>0</v>
      </c>
      <c r="M113" s="8"/>
      <c r="N113" s="9"/>
    </row>
    <row r="114" spans="2:14" ht="15.95" customHeight="1" x14ac:dyDescent="0.2">
      <c r="B114" s="92" t="s">
        <v>109</v>
      </c>
      <c r="C114" s="96">
        <f t="shared" ref="C114:H114" si="99">+C116+C119+C115</f>
        <v>15868.6</v>
      </c>
      <c r="D114" s="96">
        <f t="shared" ref="D114" si="100">+D116+D119+D115</f>
        <v>161612.4</v>
      </c>
      <c r="E114" s="96">
        <f t="shared" si="99"/>
        <v>4826.8999999999996</v>
      </c>
      <c r="F114" s="96">
        <f t="shared" si="99"/>
        <v>182307.9</v>
      </c>
      <c r="G114" s="96">
        <f t="shared" si="99"/>
        <v>751.7</v>
      </c>
      <c r="H114" s="96">
        <f t="shared" si="99"/>
        <v>168624.68076237998</v>
      </c>
      <c r="I114" s="96">
        <f t="shared" ref="I114" si="101">+I116+I119+I115</f>
        <v>103905.60000000001</v>
      </c>
      <c r="J114" s="96">
        <f>+J116+J119+J115</f>
        <v>273281.98076237994</v>
      </c>
      <c r="K114" s="97">
        <f t="shared" si="98"/>
        <v>90974.080762379948</v>
      </c>
      <c r="L114" s="98">
        <f>+K114/F114*100</f>
        <v>49.901337661384915</v>
      </c>
      <c r="M114" s="8"/>
      <c r="N114" s="9"/>
    </row>
    <row r="115" spans="2:14" ht="15.95" customHeight="1" x14ac:dyDescent="0.2">
      <c r="B115" s="99" t="s">
        <v>110</v>
      </c>
      <c r="C115" s="82">
        <v>0</v>
      </c>
      <c r="D115" s="82">
        <v>0</v>
      </c>
      <c r="E115" s="82">
        <v>0</v>
      </c>
      <c r="F115" s="82">
        <f>SUM(C115:E115)</f>
        <v>0</v>
      </c>
      <c r="G115" s="82">
        <v>0</v>
      </c>
      <c r="H115" s="82">
        <v>0</v>
      </c>
      <c r="I115" s="82">
        <v>0</v>
      </c>
      <c r="J115" s="82">
        <f>SUM(G115:H115)</f>
        <v>0</v>
      </c>
      <c r="K115" s="100">
        <f t="shared" si="98"/>
        <v>0</v>
      </c>
      <c r="L115" s="101" t="s">
        <v>111</v>
      </c>
      <c r="M115" s="8"/>
      <c r="N115" s="9"/>
    </row>
    <row r="116" spans="2:14" ht="15.95" customHeight="1" x14ac:dyDescent="0.2">
      <c r="B116" s="99" t="s">
        <v>112</v>
      </c>
      <c r="C116" s="83">
        <f t="shared" ref="C116:J116" si="102">+C117+C118</f>
        <v>0</v>
      </c>
      <c r="D116" s="83">
        <f t="shared" ref="D116" si="103">+D117+D118</f>
        <v>157488.79999999999</v>
      </c>
      <c r="E116" s="83">
        <f t="shared" si="102"/>
        <v>0</v>
      </c>
      <c r="F116" s="83">
        <f t="shared" si="102"/>
        <v>157488.79999999999</v>
      </c>
      <c r="G116" s="83">
        <f>+G117+G118</f>
        <v>0</v>
      </c>
      <c r="H116" s="83">
        <f>+H117+H118</f>
        <v>168471.88076237999</v>
      </c>
      <c r="I116" s="83">
        <f>+I117+I118</f>
        <v>100000</v>
      </c>
      <c r="J116" s="83">
        <f t="shared" si="102"/>
        <v>268471.88076237997</v>
      </c>
      <c r="K116" s="17">
        <f t="shared" si="98"/>
        <v>110983.08076237998</v>
      </c>
      <c r="L116" s="82">
        <f>+K116/F116*100</f>
        <v>70.470459335762285</v>
      </c>
      <c r="M116" s="8"/>
      <c r="N116" s="9"/>
    </row>
    <row r="117" spans="2:14" ht="15.95" customHeight="1" x14ac:dyDescent="0.2">
      <c r="B117" s="102" t="s">
        <v>113</v>
      </c>
      <c r="C117" s="89">
        <v>0</v>
      </c>
      <c r="D117" s="89">
        <v>0</v>
      </c>
      <c r="E117" s="89">
        <v>0</v>
      </c>
      <c r="F117" s="89">
        <f>SUM(C117:E117)</f>
        <v>0</v>
      </c>
      <c r="G117" s="89">
        <v>0</v>
      </c>
      <c r="H117" s="89">
        <v>0</v>
      </c>
      <c r="I117" s="89">
        <v>100000</v>
      </c>
      <c r="J117" s="89">
        <f>SUM(G117:I117)</f>
        <v>100000</v>
      </c>
      <c r="K117" s="103">
        <f t="shared" si="98"/>
        <v>100000</v>
      </c>
      <c r="L117" s="45">
        <v>0</v>
      </c>
      <c r="M117" s="8"/>
      <c r="N117" s="9"/>
    </row>
    <row r="118" spans="2:14" ht="15.95" customHeight="1" x14ac:dyDescent="0.2">
      <c r="B118" s="102" t="s">
        <v>114</v>
      </c>
      <c r="C118" s="89">
        <v>0</v>
      </c>
      <c r="D118" s="89">
        <v>157488.79999999999</v>
      </c>
      <c r="E118" s="89">
        <v>0</v>
      </c>
      <c r="F118" s="89">
        <f>SUM(C118:E118)</f>
        <v>157488.79999999999</v>
      </c>
      <c r="G118" s="89">
        <v>0</v>
      </c>
      <c r="H118" s="89">
        <v>168471.88076237999</v>
      </c>
      <c r="I118" s="89">
        <v>0</v>
      </c>
      <c r="J118" s="89">
        <f>SUM(G118:I118)</f>
        <v>168471.88076237999</v>
      </c>
      <c r="K118" s="103">
        <f t="shared" si="98"/>
        <v>10983.080762380006</v>
      </c>
      <c r="L118" s="89">
        <f>+K118/F118*100</f>
        <v>6.9738805314282715</v>
      </c>
      <c r="M118" s="8"/>
      <c r="N118" s="9"/>
    </row>
    <row r="119" spans="2:14" ht="15.95" customHeight="1" x14ac:dyDescent="0.2">
      <c r="B119" s="99" t="s">
        <v>115</v>
      </c>
      <c r="C119" s="83">
        <f t="shared" ref="C119:J119" si="104">+C120+C121</f>
        <v>15868.6</v>
      </c>
      <c r="D119" s="83">
        <f t="shared" ref="D119" si="105">+D120+D121</f>
        <v>4123.6000000000004</v>
      </c>
      <c r="E119" s="83">
        <f t="shared" si="104"/>
        <v>4826.8999999999996</v>
      </c>
      <c r="F119" s="83">
        <f t="shared" si="104"/>
        <v>24819.1</v>
      </c>
      <c r="G119" s="83">
        <f>+G120+G121</f>
        <v>751.7</v>
      </c>
      <c r="H119" s="83">
        <f>+H120+H121</f>
        <v>152.80000000000001</v>
      </c>
      <c r="I119" s="83">
        <f>+I120+I121</f>
        <v>3905.6</v>
      </c>
      <c r="J119" s="83">
        <f t="shared" si="104"/>
        <v>4810.1000000000004</v>
      </c>
      <c r="K119" s="17">
        <f t="shared" si="98"/>
        <v>-20009</v>
      </c>
      <c r="L119" s="16">
        <f>+K119/F119*100</f>
        <v>-80.619361701270392</v>
      </c>
      <c r="M119" s="8"/>
      <c r="N119" s="9"/>
    </row>
    <row r="120" spans="2:14" ht="15.95" customHeight="1" x14ac:dyDescent="0.2">
      <c r="B120" s="102" t="s">
        <v>113</v>
      </c>
      <c r="C120" s="89">
        <v>0</v>
      </c>
      <c r="D120" s="89">
        <v>0</v>
      </c>
      <c r="E120" s="89">
        <v>0</v>
      </c>
      <c r="F120" s="89">
        <f>SUM(C120:E120)</f>
        <v>0</v>
      </c>
      <c r="G120" s="89">
        <v>0</v>
      </c>
      <c r="H120" s="89">
        <v>0</v>
      </c>
      <c r="I120" s="89">
        <v>0</v>
      </c>
      <c r="J120" s="89">
        <f>SUM(G120:H120)</f>
        <v>0</v>
      </c>
      <c r="K120" s="52">
        <f t="shared" si="98"/>
        <v>0</v>
      </c>
      <c r="L120" s="95">
        <v>0</v>
      </c>
      <c r="M120" s="8"/>
      <c r="N120" s="9"/>
    </row>
    <row r="121" spans="2:14" ht="15.95" customHeight="1" x14ac:dyDescent="0.2">
      <c r="B121" s="102" t="s">
        <v>114</v>
      </c>
      <c r="C121" s="104">
        <v>15868.6</v>
      </c>
      <c r="D121" s="90">
        <v>4123.6000000000004</v>
      </c>
      <c r="E121" s="90">
        <v>4826.8999999999996</v>
      </c>
      <c r="F121" s="89">
        <f>SUM(C121:E121)</f>
        <v>24819.1</v>
      </c>
      <c r="G121" s="104">
        <v>751.7</v>
      </c>
      <c r="H121" s="90">
        <v>152.80000000000001</v>
      </c>
      <c r="I121" s="90">
        <v>3905.6</v>
      </c>
      <c r="J121" s="89">
        <f>SUM(G121:I121)</f>
        <v>4810.1000000000004</v>
      </c>
      <c r="K121" s="103">
        <f t="shared" si="98"/>
        <v>-20009</v>
      </c>
      <c r="L121" s="105">
        <f>+K121/F121*100</f>
        <v>-80.619361701270392</v>
      </c>
      <c r="M121" s="8"/>
      <c r="N121" s="9"/>
    </row>
    <row r="122" spans="2:14" ht="15.95" customHeight="1" x14ac:dyDescent="0.2">
      <c r="B122" s="85" t="s">
        <v>116</v>
      </c>
      <c r="C122" s="82">
        <f t="shared" ref="C122:J122" si="106">+C123+C126</f>
        <v>0</v>
      </c>
      <c r="D122" s="82">
        <f t="shared" ref="D122" si="107">+D123+D126</f>
        <v>0</v>
      </c>
      <c r="E122" s="82">
        <f t="shared" si="106"/>
        <v>0</v>
      </c>
      <c r="F122" s="82">
        <f t="shared" si="106"/>
        <v>0</v>
      </c>
      <c r="G122" s="82">
        <f t="shared" si="106"/>
        <v>0</v>
      </c>
      <c r="H122" s="82">
        <f t="shared" si="106"/>
        <v>0</v>
      </c>
      <c r="I122" s="82">
        <f t="shared" ref="I122" si="108">+I123+I126</f>
        <v>6417.5</v>
      </c>
      <c r="J122" s="82">
        <f t="shared" si="106"/>
        <v>6417.5</v>
      </c>
      <c r="K122" s="185">
        <f t="shared" si="98"/>
        <v>6417.5</v>
      </c>
      <c r="L122" s="87">
        <v>0</v>
      </c>
      <c r="M122" s="8"/>
      <c r="N122" s="9"/>
    </row>
    <row r="123" spans="2:14" ht="15.95" customHeight="1" x14ac:dyDescent="0.2">
      <c r="B123" s="99" t="s">
        <v>117</v>
      </c>
      <c r="C123" s="82">
        <f t="shared" ref="C123:J123" si="109">+C124+C125</f>
        <v>0</v>
      </c>
      <c r="D123" s="82">
        <f t="shared" ref="D123" si="110">+D124+D125</f>
        <v>0</v>
      </c>
      <c r="E123" s="82">
        <f t="shared" si="109"/>
        <v>0</v>
      </c>
      <c r="F123" s="82">
        <f t="shared" si="109"/>
        <v>0</v>
      </c>
      <c r="G123" s="82">
        <f t="shared" si="109"/>
        <v>0</v>
      </c>
      <c r="H123" s="82">
        <f t="shared" si="109"/>
        <v>0</v>
      </c>
      <c r="I123" s="82">
        <f t="shared" ref="I123" si="111">+I124+I125</f>
        <v>6075</v>
      </c>
      <c r="J123" s="82">
        <f t="shared" si="109"/>
        <v>6075</v>
      </c>
      <c r="K123" s="185">
        <f t="shared" si="98"/>
        <v>6075</v>
      </c>
      <c r="L123" s="87">
        <v>0</v>
      </c>
      <c r="M123" s="8"/>
      <c r="N123" s="9"/>
    </row>
    <row r="124" spans="2:14" ht="15.95" customHeight="1" x14ac:dyDescent="0.2">
      <c r="B124" s="106" t="s">
        <v>118</v>
      </c>
      <c r="C124" s="89">
        <v>0</v>
      </c>
      <c r="D124" s="89">
        <v>0</v>
      </c>
      <c r="E124" s="89">
        <v>0</v>
      </c>
      <c r="F124" s="89">
        <f>SUM(C124:E124)</f>
        <v>0</v>
      </c>
      <c r="G124" s="89">
        <v>0</v>
      </c>
      <c r="H124" s="89">
        <v>0</v>
      </c>
      <c r="I124" s="89">
        <v>6075</v>
      </c>
      <c r="J124" s="89">
        <f>SUM(G124:I124)</f>
        <v>6075</v>
      </c>
      <c r="K124" s="186">
        <f>+J124-F124</f>
        <v>6075</v>
      </c>
      <c r="L124" s="45">
        <v>0</v>
      </c>
      <c r="M124" s="8"/>
      <c r="N124" s="9"/>
    </row>
    <row r="125" spans="2:14" ht="15.95" customHeight="1" x14ac:dyDescent="0.2">
      <c r="B125" s="106" t="s">
        <v>119</v>
      </c>
      <c r="C125" s="107">
        <v>0</v>
      </c>
      <c r="D125" s="107">
        <v>0</v>
      </c>
      <c r="E125" s="107">
        <v>0</v>
      </c>
      <c r="F125" s="108">
        <f>SUM(C125:E125)</f>
        <v>0</v>
      </c>
      <c r="G125" s="107">
        <v>0</v>
      </c>
      <c r="H125" s="107">
        <v>0</v>
      </c>
      <c r="I125" s="107">
        <v>0</v>
      </c>
      <c r="J125" s="108">
        <f>SUM(G125:H125)</f>
        <v>0</v>
      </c>
      <c r="K125" s="109">
        <f t="shared" si="98"/>
        <v>0</v>
      </c>
      <c r="L125" s="45">
        <v>0</v>
      </c>
      <c r="M125" s="8"/>
      <c r="N125" s="9"/>
    </row>
    <row r="126" spans="2:14" ht="15.95" customHeight="1" x14ac:dyDescent="0.2">
      <c r="B126" s="99" t="s">
        <v>120</v>
      </c>
      <c r="C126" s="82">
        <f t="shared" ref="C126:J126" si="112">+C127+C128</f>
        <v>0</v>
      </c>
      <c r="D126" s="82">
        <f t="shared" ref="D126" si="113">+D127+D128</f>
        <v>0</v>
      </c>
      <c r="E126" s="82">
        <f t="shared" si="112"/>
        <v>0</v>
      </c>
      <c r="F126" s="82">
        <f t="shared" si="112"/>
        <v>0</v>
      </c>
      <c r="G126" s="82">
        <f t="shared" si="112"/>
        <v>0</v>
      </c>
      <c r="H126" s="82">
        <f t="shared" si="112"/>
        <v>0</v>
      </c>
      <c r="I126" s="82">
        <f t="shared" ref="I126" si="114">+I127+I128</f>
        <v>342.5</v>
      </c>
      <c r="J126" s="82">
        <f t="shared" si="112"/>
        <v>342.5</v>
      </c>
      <c r="K126" s="185">
        <f t="shared" si="98"/>
        <v>342.5</v>
      </c>
      <c r="L126" s="87">
        <v>0</v>
      </c>
      <c r="M126" s="8"/>
      <c r="N126" s="9"/>
    </row>
    <row r="127" spans="2:14" x14ac:dyDescent="0.2">
      <c r="B127" s="181" t="s">
        <v>121</v>
      </c>
      <c r="C127" s="182">
        <v>0</v>
      </c>
      <c r="D127" s="90">
        <v>0</v>
      </c>
      <c r="E127" s="182">
        <v>0</v>
      </c>
      <c r="F127" s="182">
        <f>SUM(C127:E127)</f>
        <v>0</v>
      </c>
      <c r="G127" s="182">
        <v>0</v>
      </c>
      <c r="H127" s="90">
        <v>0</v>
      </c>
      <c r="I127" s="182">
        <v>342.5</v>
      </c>
      <c r="J127" s="182">
        <f>SUM(G127:I128)</f>
        <v>342.5</v>
      </c>
      <c r="K127" s="187">
        <f t="shared" si="98"/>
        <v>342.5</v>
      </c>
      <c r="L127" s="183">
        <v>0</v>
      </c>
      <c r="M127" s="184"/>
      <c r="N127" s="180"/>
    </row>
    <row r="128" spans="2:14" hidden="1" x14ac:dyDescent="0.2">
      <c r="B128" s="106" t="s">
        <v>122</v>
      </c>
      <c r="C128" s="89">
        <v>0</v>
      </c>
      <c r="D128" s="89">
        <v>0</v>
      </c>
      <c r="E128" s="89">
        <v>0</v>
      </c>
      <c r="F128" s="89">
        <f>SUM(C128:E128)</f>
        <v>0</v>
      </c>
      <c r="G128" s="89">
        <v>0</v>
      </c>
      <c r="H128" s="89">
        <v>0</v>
      </c>
      <c r="I128" s="89">
        <v>0</v>
      </c>
      <c r="J128" s="89">
        <f>SUM(G128:H128)</f>
        <v>0</v>
      </c>
      <c r="K128" s="103">
        <f t="shared" si="98"/>
        <v>0</v>
      </c>
      <c r="L128" s="179">
        <v>0</v>
      </c>
      <c r="M128" s="8"/>
      <c r="N128" s="9"/>
    </row>
    <row r="129" spans="2:16" ht="25.5" x14ac:dyDescent="0.2">
      <c r="B129" s="110" t="s">
        <v>123</v>
      </c>
      <c r="C129" s="111">
        <v>410.3</v>
      </c>
      <c r="D129" s="111">
        <v>13.7</v>
      </c>
      <c r="E129" s="111">
        <v>110.2</v>
      </c>
      <c r="F129" s="112">
        <f>SUM(C129:E129)</f>
        <v>534.20000000000005</v>
      </c>
      <c r="G129" s="111">
        <v>211</v>
      </c>
      <c r="H129" s="111">
        <v>54.8</v>
      </c>
      <c r="I129" s="111">
        <v>76.7</v>
      </c>
      <c r="J129" s="111">
        <f>SUM(G129:I129)</f>
        <v>342.5</v>
      </c>
      <c r="K129" s="113">
        <f>+J129-F129</f>
        <v>-191.70000000000005</v>
      </c>
      <c r="L129" s="114">
        <f>+K129/F129*100</f>
        <v>-35.885436166229887</v>
      </c>
      <c r="M129" s="8"/>
      <c r="N129" s="9"/>
    </row>
    <row r="130" spans="2:16" ht="18.75" customHeight="1" thickBot="1" x14ac:dyDescent="0.25">
      <c r="B130" s="115" t="s">
        <v>100</v>
      </c>
      <c r="C130" s="116">
        <f t="shared" ref="C130:J130" si="115">+C129+C107+C106+C105</f>
        <v>125070.20000000001</v>
      </c>
      <c r="D130" s="116">
        <f t="shared" ref="D130" si="116">+D129+D107+D106+D105</f>
        <v>256437.59999999998</v>
      </c>
      <c r="E130" s="116">
        <f t="shared" si="115"/>
        <v>97927.092600830001</v>
      </c>
      <c r="F130" s="116">
        <f t="shared" si="115"/>
        <v>479434.89260083006</v>
      </c>
      <c r="G130" s="116">
        <f t="shared" si="115"/>
        <v>121597.40000000001</v>
      </c>
      <c r="H130" s="116">
        <f>+H129+H107+H106+H105</f>
        <v>265344.49632628995</v>
      </c>
      <c r="I130" s="116">
        <f>+I129+I107+I106+I105</f>
        <v>217497.33018756</v>
      </c>
      <c r="J130" s="116">
        <f t="shared" si="115"/>
        <v>604439.22651384992</v>
      </c>
      <c r="K130" s="117">
        <f t="shared" si="98"/>
        <v>125004.33391301986</v>
      </c>
      <c r="L130" s="116">
        <f t="shared" ref="L130:L143" si="117">+K130/F130*100</f>
        <v>26.073265805686045</v>
      </c>
      <c r="M130" s="8"/>
      <c r="N130" s="9"/>
      <c r="O130" s="9"/>
      <c r="P130" s="9"/>
    </row>
    <row r="131" spans="2:16" ht="15.95" customHeight="1" thickTop="1" x14ac:dyDescent="0.2">
      <c r="B131" s="118" t="s">
        <v>124</v>
      </c>
      <c r="C131" s="119">
        <f t="shared" ref="C131:I131" si="118">SUM(C132:C141)</f>
        <v>691.9</v>
      </c>
      <c r="D131" s="119">
        <f t="shared" si="118"/>
        <v>634</v>
      </c>
      <c r="E131" s="119">
        <f t="shared" si="118"/>
        <v>734.5</v>
      </c>
      <c r="F131" s="119">
        <f t="shared" si="118"/>
        <v>2060.4</v>
      </c>
      <c r="G131" s="119">
        <f t="shared" si="118"/>
        <v>1190.8</v>
      </c>
      <c r="H131" s="119">
        <f t="shared" si="118"/>
        <v>1067</v>
      </c>
      <c r="I131" s="119">
        <f t="shared" si="118"/>
        <v>1335.8000000000002</v>
      </c>
      <c r="J131" s="119">
        <f>SUM(G131:I131)</f>
        <v>3593.6000000000004</v>
      </c>
      <c r="K131" s="113">
        <f>+J131-F131</f>
        <v>1533.2000000000003</v>
      </c>
      <c r="L131" s="112">
        <f>+K131/F131*100</f>
        <v>74.412735391186189</v>
      </c>
      <c r="M131" s="8"/>
      <c r="N131" s="8"/>
      <c r="O131" s="79"/>
      <c r="P131" s="8"/>
    </row>
    <row r="132" spans="2:16" ht="17.25" customHeight="1" x14ac:dyDescent="0.25">
      <c r="B132" s="120" t="s">
        <v>125</v>
      </c>
      <c r="C132" s="121">
        <v>538.29999999999995</v>
      </c>
      <c r="D132" s="121">
        <v>521</v>
      </c>
      <c r="E132" s="121">
        <v>561.1</v>
      </c>
      <c r="F132" s="89">
        <f t="shared" ref="F132:F141" si="119">SUM(C132:E132)</f>
        <v>1620.4</v>
      </c>
      <c r="G132" s="121">
        <v>594</v>
      </c>
      <c r="H132" s="121">
        <v>591.9</v>
      </c>
      <c r="I132" s="121">
        <v>652.20000000000005</v>
      </c>
      <c r="J132" s="89">
        <f>SUM(G132:I132)</f>
        <v>1838.1000000000001</v>
      </c>
      <c r="K132" s="122">
        <f>+J132-F132</f>
        <v>217.70000000000005</v>
      </c>
      <c r="L132" s="121">
        <f t="shared" si="117"/>
        <v>13.43495433226364</v>
      </c>
      <c r="M132" s="8"/>
      <c r="N132" s="8"/>
      <c r="O132" s="79"/>
      <c r="P132" s="8"/>
    </row>
    <row r="133" spans="2:16" ht="17.25" customHeight="1" x14ac:dyDescent="0.2">
      <c r="B133" s="123" t="s">
        <v>126</v>
      </c>
      <c r="C133" s="121">
        <v>35.6</v>
      </c>
      <c r="D133" s="121">
        <v>53.3</v>
      </c>
      <c r="E133" s="121">
        <v>63.7</v>
      </c>
      <c r="F133" s="89">
        <f t="shared" si="119"/>
        <v>152.60000000000002</v>
      </c>
      <c r="G133" s="121">
        <v>104.1</v>
      </c>
      <c r="H133" s="121">
        <v>39.4</v>
      </c>
      <c r="I133" s="121">
        <v>58</v>
      </c>
      <c r="J133" s="89">
        <f t="shared" ref="J133:J140" si="120">SUM(G133:I133)</f>
        <v>201.5</v>
      </c>
      <c r="K133" s="122">
        <f t="shared" si="98"/>
        <v>48.899999999999977</v>
      </c>
      <c r="L133" s="121">
        <f t="shared" si="117"/>
        <v>32.044560943643489</v>
      </c>
      <c r="M133" s="8"/>
      <c r="N133" s="9"/>
      <c r="O133" s="9"/>
    </row>
    <row r="134" spans="2:16" ht="17.25" customHeight="1" x14ac:dyDescent="0.2">
      <c r="B134" s="123" t="s">
        <v>127</v>
      </c>
      <c r="C134" s="121">
        <v>14</v>
      </c>
      <c r="D134" s="121">
        <v>16.100000000000001</v>
      </c>
      <c r="E134" s="121">
        <v>21.8</v>
      </c>
      <c r="F134" s="89">
        <f t="shared" si="119"/>
        <v>51.900000000000006</v>
      </c>
      <c r="G134" s="121">
        <v>5.4</v>
      </c>
      <c r="H134" s="121">
        <v>12.9</v>
      </c>
      <c r="I134" s="121">
        <v>35.700000000000003</v>
      </c>
      <c r="J134" s="89">
        <f t="shared" si="120"/>
        <v>54</v>
      </c>
      <c r="K134" s="122">
        <f t="shared" si="98"/>
        <v>2.0999999999999943</v>
      </c>
      <c r="L134" s="121">
        <f t="shared" si="117"/>
        <v>4.046242774566462</v>
      </c>
      <c r="M134" s="8"/>
      <c r="N134" s="9"/>
      <c r="O134" s="9"/>
    </row>
    <row r="135" spans="2:16" ht="17.25" customHeight="1" x14ac:dyDescent="0.2">
      <c r="B135" s="123" t="s">
        <v>128</v>
      </c>
      <c r="C135" s="124">
        <v>0</v>
      </c>
      <c r="D135" s="124">
        <v>0</v>
      </c>
      <c r="E135" s="124">
        <v>0</v>
      </c>
      <c r="F135" s="89">
        <f t="shared" si="119"/>
        <v>0</v>
      </c>
      <c r="G135" s="124">
        <v>0.4</v>
      </c>
      <c r="H135" s="124">
        <v>0.6</v>
      </c>
      <c r="I135" s="124">
        <v>7</v>
      </c>
      <c r="J135" s="89">
        <f t="shared" si="120"/>
        <v>8</v>
      </c>
      <c r="K135" s="122">
        <f t="shared" si="98"/>
        <v>8</v>
      </c>
      <c r="L135" s="125">
        <v>0</v>
      </c>
      <c r="M135" s="8"/>
      <c r="N135" s="9"/>
    </row>
    <row r="136" spans="2:16" ht="17.25" customHeight="1" x14ac:dyDescent="0.2">
      <c r="B136" s="123" t="s">
        <v>129</v>
      </c>
      <c r="C136" s="121">
        <v>0</v>
      </c>
      <c r="D136" s="121">
        <v>0</v>
      </c>
      <c r="E136" s="121">
        <v>0</v>
      </c>
      <c r="F136" s="89">
        <f t="shared" si="119"/>
        <v>0</v>
      </c>
      <c r="G136" s="121">
        <v>0</v>
      </c>
      <c r="H136" s="121">
        <v>0</v>
      </c>
      <c r="I136" s="121">
        <v>0</v>
      </c>
      <c r="J136" s="89">
        <f t="shared" si="120"/>
        <v>0</v>
      </c>
      <c r="K136" s="126">
        <f t="shared" si="98"/>
        <v>0</v>
      </c>
      <c r="L136" s="125">
        <v>0</v>
      </c>
      <c r="M136" s="8"/>
      <c r="N136" s="9"/>
    </row>
    <row r="137" spans="2:16" ht="17.25" customHeight="1" x14ac:dyDescent="0.2">
      <c r="B137" s="123" t="s">
        <v>130</v>
      </c>
      <c r="C137" s="127">
        <v>0</v>
      </c>
      <c r="D137" s="127">
        <v>0</v>
      </c>
      <c r="E137" s="127">
        <v>0</v>
      </c>
      <c r="F137" s="89">
        <f t="shared" si="119"/>
        <v>0</v>
      </c>
      <c r="G137" s="128">
        <v>382.7</v>
      </c>
      <c r="H137" s="128">
        <v>359.9</v>
      </c>
      <c r="I137" s="128">
        <v>378.7</v>
      </c>
      <c r="J137" s="89">
        <f t="shared" si="120"/>
        <v>1121.3</v>
      </c>
      <c r="K137" s="129">
        <f t="shared" si="98"/>
        <v>1121.3</v>
      </c>
      <c r="L137" s="125">
        <v>0</v>
      </c>
      <c r="M137" s="8"/>
      <c r="N137" s="9"/>
    </row>
    <row r="138" spans="2:16" ht="17.25" customHeight="1" x14ac:dyDescent="0.2">
      <c r="B138" s="123" t="s">
        <v>131</v>
      </c>
      <c r="C138" s="130">
        <v>3.4</v>
      </c>
      <c r="D138" s="130">
        <v>4.0999999999999996</v>
      </c>
      <c r="E138" s="130">
        <v>4</v>
      </c>
      <c r="F138" s="89">
        <f t="shared" si="119"/>
        <v>11.5</v>
      </c>
      <c r="G138" s="130">
        <v>4</v>
      </c>
      <c r="H138" s="130">
        <v>3.3</v>
      </c>
      <c r="I138" s="130">
        <v>4.8</v>
      </c>
      <c r="J138" s="89">
        <f t="shared" si="120"/>
        <v>12.1</v>
      </c>
      <c r="K138" s="122">
        <f t="shared" si="98"/>
        <v>0.59999999999999964</v>
      </c>
      <c r="L138" s="121">
        <f t="shared" si="117"/>
        <v>5.2173913043478226</v>
      </c>
      <c r="M138" s="8"/>
      <c r="N138" s="9"/>
    </row>
    <row r="139" spans="2:16" ht="17.25" customHeight="1" x14ac:dyDescent="0.2">
      <c r="B139" s="123" t="s">
        <v>132</v>
      </c>
      <c r="C139" s="121">
        <v>81</v>
      </c>
      <c r="D139" s="121">
        <v>29.1</v>
      </c>
      <c r="E139" s="121">
        <v>69.400000000000006</v>
      </c>
      <c r="F139" s="89">
        <f t="shared" si="119"/>
        <v>179.5</v>
      </c>
      <c r="G139" s="121">
        <v>92.9</v>
      </c>
      <c r="H139" s="121">
        <v>48.3</v>
      </c>
      <c r="I139" s="121">
        <v>188.2</v>
      </c>
      <c r="J139" s="89">
        <f t="shared" si="120"/>
        <v>329.4</v>
      </c>
      <c r="K139" s="122">
        <f t="shared" si="98"/>
        <v>149.89999999999998</v>
      </c>
      <c r="L139" s="121">
        <f t="shared" si="117"/>
        <v>83.509749303621163</v>
      </c>
      <c r="M139" s="8"/>
      <c r="N139" s="9"/>
    </row>
    <row r="140" spans="2:16" ht="17.25" customHeight="1" x14ac:dyDescent="0.2">
      <c r="B140" s="123" t="s">
        <v>133</v>
      </c>
      <c r="C140" s="130">
        <v>2.5</v>
      </c>
      <c r="D140" s="130">
        <v>2.6</v>
      </c>
      <c r="E140" s="130">
        <v>1.6</v>
      </c>
      <c r="F140" s="89">
        <f t="shared" si="119"/>
        <v>6.6999999999999993</v>
      </c>
      <c r="G140" s="130">
        <v>0</v>
      </c>
      <c r="H140" s="130">
        <v>0</v>
      </c>
      <c r="I140" s="130">
        <v>0</v>
      </c>
      <c r="J140" s="89">
        <f t="shared" si="120"/>
        <v>0</v>
      </c>
      <c r="K140" s="122">
        <f t="shared" si="98"/>
        <v>-6.6999999999999993</v>
      </c>
      <c r="L140" s="105">
        <f t="shared" si="117"/>
        <v>-100</v>
      </c>
      <c r="M140" s="8"/>
      <c r="N140" s="9"/>
    </row>
    <row r="141" spans="2:16" ht="16.5" customHeight="1" thickBot="1" x14ac:dyDescent="0.25">
      <c r="B141" s="131" t="s">
        <v>134</v>
      </c>
      <c r="C141" s="132">
        <v>17.100000000000001</v>
      </c>
      <c r="D141" s="132">
        <v>7.8</v>
      </c>
      <c r="E141" s="132">
        <v>12.9</v>
      </c>
      <c r="F141" s="89">
        <f t="shared" si="119"/>
        <v>37.800000000000004</v>
      </c>
      <c r="G141" s="132">
        <v>7.3</v>
      </c>
      <c r="H141" s="132">
        <v>10.7</v>
      </c>
      <c r="I141" s="132">
        <v>11.2</v>
      </c>
      <c r="J141" s="89">
        <f>SUM(G141:I141)</f>
        <v>29.2</v>
      </c>
      <c r="K141" s="133">
        <f t="shared" si="98"/>
        <v>-8.600000000000005</v>
      </c>
      <c r="L141" s="134">
        <f t="shared" si="117"/>
        <v>-22.75132275132276</v>
      </c>
      <c r="M141" s="8"/>
      <c r="N141" s="9"/>
    </row>
    <row r="142" spans="2:16" ht="19.5" customHeight="1" thickTop="1" x14ac:dyDescent="0.2">
      <c r="B142" s="135" t="s">
        <v>135</v>
      </c>
      <c r="C142" s="136">
        <f t="shared" ref="C142:I142" si="121">+C131+C130</f>
        <v>125762.1</v>
      </c>
      <c r="D142" s="136">
        <f t="shared" si="121"/>
        <v>257071.59999999998</v>
      </c>
      <c r="E142" s="136">
        <f t="shared" si="121"/>
        <v>98661.592600830001</v>
      </c>
      <c r="F142" s="137">
        <f t="shared" si="121"/>
        <v>481495.29260083009</v>
      </c>
      <c r="G142" s="136">
        <f t="shared" si="121"/>
        <v>122788.20000000001</v>
      </c>
      <c r="H142" s="136">
        <f t="shared" si="121"/>
        <v>266411.49632628995</v>
      </c>
      <c r="I142" s="136">
        <f t="shared" si="121"/>
        <v>218833.13018755999</v>
      </c>
      <c r="J142" s="136">
        <f>SUM(G142:I142)</f>
        <v>608032.8265138499</v>
      </c>
      <c r="K142" s="138">
        <f t="shared" si="98"/>
        <v>126537.53391301981</v>
      </c>
      <c r="L142" s="139">
        <f t="shared" si="117"/>
        <v>26.280118592545026</v>
      </c>
      <c r="M142" s="8"/>
      <c r="N142" s="9"/>
    </row>
    <row r="143" spans="2:16" ht="19.5" customHeight="1" x14ac:dyDescent="0.2">
      <c r="B143" s="140" t="s">
        <v>136</v>
      </c>
      <c r="C143" s="141">
        <v>2405.4</v>
      </c>
      <c r="D143" s="141">
        <v>2405.4</v>
      </c>
      <c r="E143" s="141">
        <v>2385.4000000000005</v>
      </c>
      <c r="F143" s="141">
        <f>SUM(C143:E143)</f>
        <v>7196.2000000000007</v>
      </c>
      <c r="G143" s="141">
        <v>2613.5000000000005</v>
      </c>
      <c r="H143" s="141">
        <v>2613.5000000000005</v>
      </c>
      <c r="I143" s="141">
        <v>2782.1</v>
      </c>
      <c r="J143" s="141">
        <f>SUM(G143:I143)</f>
        <v>8009.1</v>
      </c>
      <c r="K143" s="142">
        <f t="shared" si="98"/>
        <v>812.89999999999964</v>
      </c>
      <c r="L143" s="142">
        <f t="shared" si="117"/>
        <v>11.296239682054411</v>
      </c>
      <c r="M143" s="8"/>
      <c r="N143" s="9"/>
    </row>
    <row r="144" spans="2:16" ht="16.5" customHeight="1" x14ac:dyDescent="0.2">
      <c r="B144" s="143" t="s">
        <v>143</v>
      </c>
      <c r="C144" s="144"/>
      <c r="D144" s="144"/>
      <c r="E144" s="144"/>
      <c r="F144" s="145"/>
      <c r="G144" s="144"/>
      <c r="H144" s="144"/>
      <c r="I144" s="144"/>
      <c r="J144" s="144"/>
      <c r="K144" s="146"/>
      <c r="L144" s="147"/>
      <c r="M144" s="8"/>
    </row>
    <row r="145" spans="2:13" ht="15" customHeight="1" x14ac:dyDescent="0.2">
      <c r="B145" s="148" t="s">
        <v>137</v>
      </c>
      <c r="C145" s="149"/>
      <c r="D145" s="149"/>
      <c r="E145" s="149"/>
      <c r="F145" s="149"/>
      <c r="G145" s="149"/>
      <c r="H145" s="149"/>
      <c r="I145" s="149"/>
      <c r="J145" s="150"/>
      <c r="K145" s="149"/>
      <c r="L145" s="151"/>
      <c r="M145" s="8"/>
    </row>
    <row r="146" spans="2:13" s="154" customFormat="1" ht="12.75" customHeight="1" x14ac:dyDescent="0.2">
      <c r="B146" s="152" t="s">
        <v>138</v>
      </c>
      <c r="C146" s="150"/>
      <c r="D146" s="150"/>
      <c r="E146" s="150"/>
      <c r="F146" s="150"/>
      <c r="G146" s="150"/>
      <c r="H146" s="150"/>
      <c r="I146" s="150"/>
      <c r="J146" s="150"/>
      <c r="K146" s="150"/>
      <c r="L146" s="153"/>
      <c r="M146" s="8"/>
    </row>
    <row r="147" spans="2:13" s="154" customFormat="1" ht="14.25" customHeight="1" x14ac:dyDescent="0.2">
      <c r="B147" s="152" t="s">
        <v>139</v>
      </c>
      <c r="C147" s="149"/>
      <c r="D147" s="149"/>
      <c r="E147" s="149"/>
      <c r="F147" s="149"/>
      <c r="G147" s="149"/>
      <c r="H147" s="149"/>
      <c r="I147" s="149"/>
      <c r="J147" s="149"/>
      <c r="K147" s="150"/>
      <c r="L147" s="153"/>
      <c r="M147" s="8"/>
    </row>
    <row r="148" spans="2:13" ht="13.5" customHeight="1" x14ac:dyDescent="0.2">
      <c r="B148" s="155" t="s">
        <v>140</v>
      </c>
      <c r="C148" s="150"/>
      <c r="D148" s="150"/>
      <c r="E148" s="150"/>
      <c r="F148" s="150"/>
      <c r="G148" s="150"/>
      <c r="H148" s="150"/>
      <c r="I148" s="150"/>
      <c r="J148" s="150"/>
      <c r="K148" s="150"/>
      <c r="L148" s="156"/>
      <c r="M148" s="8"/>
    </row>
    <row r="149" spans="2:13" ht="12.75" customHeight="1" x14ac:dyDescent="0.2">
      <c r="C149" s="149"/>
      <c r="D149" s="149"/>
      <c r="E149" s="149"/>
      <c r="F149" s="149"/>
      <c r="G149" s="149"/>
      <c r="H149" s="149"/>
      <c r="I149" s="149"/>
      <c r="J149" s="149"/>
      <c r="K149" s="149"/>
      <c r="L149" s="157"/>
      <c r="M149" s="8"/>
    </row>
    <row r="150" spans="2:13" x14ac:dyDescent="0.2">
      <c r="B150" s="158"/>
      <c r="C150" s="150"/>
      <c r="D150" s="150"/>
      <c r="E150" s="150"/>
      <c r="F150" s="150"/>
      <c r="G150" s="150"/>
      <c r="H150" s="150"/>
      <c r="I150" s="150"/>
      <c r="J150" s="150"/>
      <c r="K150" s="150"/>
      <c r="L150" s="157"/>
      <c r="M150" s="8"/>
    </row>
    <row r="151" spans="2:13" x14ac:dyDescent="0.2">
      <c r="B151" s="158"/>
      <c r="C151" s="149"/>
      <c r="D151" s="149"/>
      <c r="E151" s="149"/>
      <c r="F151" s="149"/>
      <c r="G151" s="149"/>
      <c r="H151" s="149"/>
      <c r="I151" s="149"/>
      <c r="J151" s="149"/>
      <c r="K151" s="150"/>
      <c r="L151" s="159"/>
      <c r="M151" s="8"/>
    </row>
    <row r="152" spans="2:13" x14ac:dyDescent="0.2">
      <c r="B152" s="151"/>
      <c r="C152" s="150"/>
      <c r="D152" s="150"/>
      <c r="E152" s="150"/>
      <c r="F152" s="150"/>
      <c r="G152" s="150"/>
      <c r="H152" s="150"/>
      <c r="I152" s="150"/>
      <c r="J152" s="150"/>
      <c r="K152" s="150"/>
      <c r="L152" s="153"/>
      <c r="M152" s="8"/>
    </row>
    <row r="153" spans="2:13" x14ac:dyDescent="0.2">
      <c r="B153" s="160"/>
      <c r="C153" s="150"/>
      <c r="D153" s="150"/>
      <c r="E153" s="150"/>
      <c r="F153" s="150"/>
      <c r="G153" s="150"/>
      <c r="H153" s="150"/>
      <c r="I153" s="150"/>
      <c r="J153" s="150"/>
      <c r="K153" s="150"/>
      <c r="L153" s="160"/>
      <c r="M153" s="8"/>
    </row>
    <row r="154" spans="2:13" x14ac:dyDescent="0.2">
      <c r="B154" s="160"/>
      <c r="C154" s="161"/>
      <c r="D154" s="161"/>
      <c r="E154" s="161"/>
      <c r="F154" s="161"/>
      <c r="G154" s="161"/>
      <c r="H154" s="161"/>
      <c r="I154" s="161"/>
      <c r="J154" s="161"/>
      <c r="K154" s="150"/>
      <c r="L154" s="160"/>
      <c r="M154" s="8"/>
    </row>
    <row r="155" spans="2:13" x14ac:dyDescent="0.2">
      <c r="B155" s="160"/>
      <c r="C155" s="161"/>
      <c r="D155" s="161"/>
      <c r="E155" s="161"/>
      <c r="F155" s="161"/>
      <c r="G155" s="161"/>
      <c r="H155" s="161"/>
      <c r="I155" s="161"/>
      <c r="J155" s="161"/>
      <c r="K155" s="150"/>
      <c r="L155" s="153"/>
      <c r="M155" s="8"/>
    </row>
    <row r="156" spans="2:13" x14ac:dyDescent="0.2">
      <c r="B156" s="160"/>
      <c r="C156" s="161"/>
      <c r="D156" s="161"/>
      <c r="E156" s="161"/>
      <c r="F156" s="161"/>
      <c r="G156" s="161"/>
      <c r="H156" s="161"/>
      <c r="I156" s="161"/>
      <c r="J156" s="161"/>
      <c r="K156" s="150"/>
      <c r="L156" s="160"/>
      <c r="M156" s="8"/>
    </row>
    <row r="157" spans="2:13" x14ac:dyDescent="0.2">
      <c r="B157" s="160"/>
      <c r="C157" s="150"/>
      <c r="D157" s="150"/>
      <c r="E157" s="161"/>
      <c r="F157" s="150"/>
      <c r="G157" s="161"/>
      <c r="H157" s="161"/>
      <c r="I157" s="161"/>
      <c r="J157" s="161"/>
      <c r="K157" s="162"/>
      <c r="L157" s="160"/>
    </row>
    <row r="158" spans="2:13" x14ac:dyDescent="0.2">
      <c r="B158" s="160"/>
      <c r="C158" s="150"/>
      <c r="D158" s="150"/>
      <c r="E158" s="161"/>
      <c r="F158" s="150"/>
      <c r="G158" s="161"/>
      <c r="H158" s="161"/>
      <c r="I158" s="161"/>
      <c r="J158" s="161"/>
      <c r="K158" s="162"/>
      <c r="L158" s="160"/>
    </row>
    <row r="159" spans="2:13" x14ac:dyDescent="0.2">
      <c r="B159" s="160"/>
      <c r="C159" s="150"/>
      <c r="D159" s="150"/>
      <c r="E159" s="149"/>
      <c r="F159" s="150"/>
      <c r="G159" s="149"/>
      <c r="H159" s="149"/>
      <c r="I159" s="149"/>
      <c r="J159" s="149"/>
      <c r="K159" s="162"/>
      <c r="L159" s="160"/>
    </row>
    <row r="160" spans="2:13" s="163" customFormat="1" ht="12" x14ac:dyDescent="0.2">
      <c r="C160" s="164"/>
      <c r="D160" s="164"/>
      <c r="E160" s="165"/>
      <c r="F160" s="164"/>
      <c r="G160" s="165"/>
      <c r="H160" s="165"/>
      <c r="I160" s="165"/>
      <c r="J160" s="165"/>
      <c r="K160" s="165"/>
    </row>
    <row r="161" spans="3:11" s="163" customFormat="1" ht="12" x14ac:dyDescent="0.2">
      <c r="C161" s="164"/>
      <c r="D161" s="164"/>
      <c r="E161" s="166"/>
      <c r="F161" s="164"/>
      <c r="G161" s="166"/>
      <c r="H161" s="166"/>
      <c r="I161" s="166"/>
      <c r="J161" s="166"/>
      <c r="K161" s="167"/>
    </row>
    <row r="162" spans="3:11" x14ac:dyDescent="0.2">
      <c r="C162" s="150"/>
      <c r="D162" s="150"/>
      <c r="E162" s="149"/>
      <c r="F162" s="150"/>
      <c r="G162" s="149"/>
      <c r="H162" s="149"/>
      <c r="I162" s="149"/>
      <c r="J162" s="149"/>
      <c r="K162" s="37"/>
    </row>
    <row r="163" spans="3:11" x14ac:dyDescent="0.2">
      <c r="C163" s="150"/>
      <c r="D163" s="150"/>
      <c r="E163" s="149"/>
      <c r="F163" s="150"/>
      <c r="G163" s="149"/>
      <c r="H163" s="149"/>
      <c r="I163" s="149"/>
      <c r="J163" s="149"/>
      <c r="K163" s="37"/>
    </row>
    <row r="164" spans="3:11" x14ac:dyDescent="0.2">
      <c r="C164" s="150"/>
      <c r="D164" s="150"/>
      <c r="E164" s="168"/>
      <c r="F164" s="150"/>
      <c r="G164" s="168"/>
      <c r="H164" s="168"/>
      <c r="I164" s="168"/>
      <c r="J164" s="169"/>
      <c r="K164" s="37"/>
    </row>
    <row r="165" spans="3:11" x14ac:dyDescent="0.2">
      <c r="C165" s="150"/>
      <c r="D165" s="150"/>
      <c r="E165" s="168"/>
      <c r="F165" s="150"/>
      <c r="G165" s="168"/>
      <c r="H165" s="168"/>
      <c r="I165" s="168"/>
      <c r="J165" s="168"/>
      <c r="K165" s="37"/>
    </row>
    <row r="166" spans="3:11" x14ac:dyDescent="0.2">
      <c r="C166" s="150"/>
      <c r="D166" s="150"/>
      <c r="E166" s="168"/>
      <c r="F166" s="150"/>
      <c r="G166" s="168"/>
      <c r="H166" s="168"/>
      <c r="I166" s="168"/>
      <c r="J166" s="168"/>
      <c r="K166" s="170"/>
    </row>
    <row r="167" spans="3:11" s="173" customFormat="1" ht="8.25" x14ac:dyDescent="0.15">
      <c r="C167" s="171"/>
      <c r="D167" s="171"/>
      <c r="E167" s="172"/>
      <c r="F167" s="171"/>
      <c r="G167" s="172"/>
      <c r="H167" s="172"/>
      <c r="I167" s="172"/>
      <c r="J167" s="172"/>
      <c r="K167" s="172"/>
    </row>
    <row r="168" spans="3:11" x14ac:dyDescent="0.2">
      <c r="C168" s="150"/>
      <c r="D168" s="150"/>
      <c r="E168" s="149"/>
      <c r="F168" s="150"/>
      <c r="G168" s="149"/>
      <c r="H168" s="149"/>
      <c r="I168" s="149"/>
      <c r="J168" s="149"/>
      <c r="K168" s="149"/>
    </row>
    <row r="169" spans="3:11" ht="18" customHeight="1" x14ac:dyDescent="0.2">
      <c r="C169" s="150"/>
      <c r="D169" s="150"/>
      <c r="E169" s="174"/>
      <c r="F169" s="150"/>
      <c r="G169" s="174"/>
      <c r="H169" s="174"/>
      <c r="I169" s="174"/>
      <c r="J169" s="175"/>
      <c r="K169" s="170"/>
    </row>
    <row r="170" spans="3:11" ht="21" customHeight="1" x14ac:dyDescent="0.2">
      <c r="C170" s="171"/>
      <c r="D170" s="171"/>
      <c r="E170" s="174"/>
      <c r="F170" s="171"/>
      <c r="G170" s="174"/>
      <c r="H170" s="174"/>
      <c r="I170" s="174"/>
      <c r="J170" s="175"/>
      <c r="K170" s="37"/>
    </row>
    <row r="171" spans="3:11" ht="17.25" customHeight="1" x14ac:dyDescent="0.2">
      <c r="C171" s="149"/>
      <c r="D171" s="149"/>
      <c r="E171" s="174"/>
      <c r="F171" s="149"/>
      <c r="G171" s="174"/>
      <c r="H171" s="174"/>
      <c r="I171" s="174"/>
      <c r="J171" s="175"/>
      <c r="K171" s="37"/>
    </row>
    <row r="172" spans="3:11" s="37" customFormat="1" ht="20.25" customHeight="1" x14ac:dyDescent="0.2">
      <c r="C172" s="149"/>
      <c r="D172" s="149"/>
      <c r="E172" s="174"/>
      <c r="F172" s="149"/>
      <c r="G172" s="174"/>
      <c r="H172" s="174"/>
      <c r="I172" s="174"/>
      <c r="J172" s="175"/>
      <c r="K172" s="174"/>
    </row>
    <row r="173" spans="3:11" s="37" customFormat="1" ht="24.75" customHeight="1" x14ac:dyDescent="0.2">
      <c r="C173" s="149"/>
      <c r="D173" s="149"/>
      <c r="E173" s="174"/>
      <c r="F173" s="149"/>
      <c r="G173" s="174"/>
      <c r="H173" s="174"/>
      <c r="I173" s="174"/>
      <c r="J173" s="175"/>
    </row>
    <row r="174" spans="3:11" s="37" customFormat="1" ht="21.75" customHeight="1" x14ac:dyDescent="0.2">
      <c r="C174" s="149"/>
      <c r="D174" s="149"/>
      <c r="E174" s="174"/>
      <c r="F174" s="149"/>
      <c r="G174" s="174"/>
      <c r="H174" s="174"/>
      <c r="I174" s="174"/>
      <c r="J174" s="175"/>
    </row>
    <row r="175" spans="3:11" s="37" customFormat="1" ht="33.75" customHeight="1" x14ac:dyDescent="0.2">
      <c r="C175" s="149"/>
      <c r="D175" s="149"/>
      <c r="E175" s="174"/>
      <c r="F175" s="149"/>
      <c r="G175" s="174"/>
      <c r="H175" s="174"/>
      <c r="I175" s="174"/>
      <c r="J175" s="175"/>
    </row>
    <row r="176" spans="3:11" s="37" customFormat="1" ht="29.25" customHeight="1" x14ac:dyDescent="0.2">
      <c r="C176" s="149"/>
      <c r="D176" s="149"/>
      <c r="E176" s="149"/>
      <c r="F176" s="149"/>
      <c r="G176" s="176"/>
      <c r="H176" s="176"/>
      <c r="I176" s="176"/>
      <c r="J176" s="176"/>
    </row>
    <row r="177" spans="3:9" x14ac:dyDescent="0.2">
      <c r="C177" s="149"/>
      <c r="D177" s="149"/>
      <c r="E177" s="149"/>
      <c r="F177" s="149"/>
      <c r="G177" s="149"/>
      <c r="H177" s="149"/>
      <c r="I177" s="149"/>
    </row>
    <row r="178" spans="3:9" x14ac:dyDescent="0.2">
      <c r="C178" s="149"/>
      <c r="D178" s="149"/>
      <c r="E178" s="149"/>
      <c r="F178" s="149"/>
      <c r="G178" s="149"/>
      <c r="H178" s="149"/>
      <c r="I178" s="149"/>
    </row>
    <row r="179" spans="3:9" x14ac:dyDescent="0.2">
      <c r="C179" s="149"/>
      <c r="D179" s="149"/>
      <c r="E179" s="149"/>
      <c r="F179" s="149"/>
      <c r="G179" s="149"/>
      <c r="H179" s="149"/>
      <c r="I179" s="149"/>
    </row>
    <row r="180" spans="3:9" x14ac:dyDescent="0.2">
      <c r="C180" s="149"/>
      <c r="D180" s="149"/>
      <c r="E180" s="149"/>
      <c r="F180" s="149"/>
      <c r="G180" s="149"/>
      <c r="H180" s="149"/>
      <c r="I180" s="149"/>
    </row>
    <row r="181" spans="3:9" x14ac:dyDescent="0.2">
      <c r="C181" s="149"/>
      <c r="D181" s="149"/>
      <c r="E181" s="149"/>
      <c r="F181" s="149"/>
      <c r="G181" s="149"/>
      <c r="H181" s="149"/>
      <c r="I181" s="149"/>
    </row>
    <row r="182" spans="3:9" x14ac:dyDescent="0.2">
      <c r="C182" s="149"/>
      <c r="D182" s="149"/>
      <c r="E182" s="149"/>
      <c r="F182" s="149"/>
      <c r="G182" s="149"/>
      <c r="H182" s="149"/>
      <c r="I182" s="149"/>
    </row>
    <row r="183" spans="3:9" x14ac:dyDescent="0.2">
      <c r="C183" s="149"/>
      <c r="D183" s="149"/>
      <c r="E183" s="149"/>
      <c r="F183" s="149"/>
      <c r="G183" s="149"/>
      <c r="H183" s="149"/>
      <c r="I183" s="149"/>
    </row>
    <row r="184" spans="3:9" x14ac:dyDescent="0.2">
      <c r="C184" s="149"/>
      <c r="D184" s="149"/>
      <c r="E184" s="149"/>
      <c r="F184" s="149"/>
      <c r="G184" s="149"/>
      <c r="H184" s="149"/>
      <c r="I184" s="149"/>
    </row>
    <row r="185" spans="3:9" x14ac:dyDescent="0.2">
      <c r="C185" s="149"/>
      <c r="D185" s="149"/>
      <c r="E185" s="149"/>
      <c r="F185" s="149"/>
      <c r="G185" s="149"/>
      <c r="H185" s="149"/>
      <c r="I185" s="149"/>
    </row>
    <row r="186" spans="3:9" x14ac:dyDescent="0.2">
      <c r="C186" s="149"/>
      <c r="D186" s="149"/>
      <c r="E186" s="149"/>
      <c r="F186" s="149"/>
      <c r="G186" s="149"/>
      <c r="H186" s="149"/>
      <c r="I186" s="149"/>
    </row>
    <row r="187" spans="3:9" x14ac:dyDescent="0.2">
      <c r="C187" s="149"/>
      <c r="D187" s="149"/>
      <c r="E187" s="149"/>
      <c r="F187" s="149"/>
      <c r="G187" s="149"/>
      <c r="H187" s="149"/>
      <c r="I187" s="149"/>
    </row>
    <row r="188" spans="3:9" x14ac:dyDescent="0.2">
      <c r="C188" s="149"/>
      <c r="D188" s="149"/>
      <c r="E188" s="149"/>
      <c r="F188" s="149"/>
      <c r="G188" s="149"/>
      <c r="H188" s="149"/>
      <c r="I188" s="149"/>
    </row>
    <row r="189" spans="3:9" x14ac:dyDescent="0.2">
      <c r="C189" s="149"/>
      <c r="D189" s="149"/>
      <c r="E189" s="149"/>
      <c r="F189" s="149"/>
      <c r="G189" s="149"/>
      <c r="H189" s="149"/>
      <c r="I189" s="149"/>
    </row>
    <row r="190" spans="3:9" x14ac:dyDescent="0.2">
      <c r="C190" s="149"/>
      <c r="D190" s="149"/>
      <c r="E190" s="149"/>
      <c r="F190" s="149"/>
      <c r="G190" s="149"/>
      <c r="H190" s="149"/>
      <c r="I190" s="149"/>
    </row>
    <row r="191" spans="3:9" x14ac:dyDescent="0.2">
      <c r="C191" s="149"/>
      <c r="D191" s="149"/>
      <c r="E191" s="149"/>
      <c r="F191" s="149"/>
      <c r="G191" s="149"/>
      <c r="H191" s="149"/>
      <c r="I191" s="149"/>
    </row>
    <row r="192" spans="3:9" x14ac:dyDescent="0.2">
      <c r="C192" s="149"/>
      <c r="D192" s="149"/>
      <c r="E192" s="149"/>
      <c r="F192" s="149"/>
      <c r="G192" s="149"/>
      <c r="H192" s="149"/>
      <c r="I192" s="149"/>
    </row>
    <row r="193" spans="3:9" x14ac:dyDescent="0.2">
      <c r="C193" s="149"/>
      <c r="D193" s="149"/>
      <c r="E193" s="149"/>
      <c r="F193" s="149"/>
      <c r="G193" s="149"/>
      <c r="H193" s="149"/>
      <c r="I193" s="149"/>
    </row>
    <row r="194" spans="3:9" x14ac:dyDescent="0.2">
      <c r="C194" s="149"/>
      <c r="D194" s="149"/>
      <c r="E194" s="149"/>
      <c r="F194" s="149"/>
      <c r="G194" s="149"/>
      <c r="H194" s="149"/>
      <c r="I194" s="149"/>
    </row>
    <row r="195" spans="3:9" x14ac:dyDescent="0.2">
      <c r="C195" s="149"/>
      <c r="D195" s="149"/>
      <c r="E195" s="149"/>
      <c r="F195" s="149"/>
      <c r="G195" s="149"/>
      <c r="H195" s="149"/>
      <c r="I195" s="149"/>
    </row>
    <row r="196" spans="3:9" x14ac:dyDescent="0.2">
      <c r="C196" s="149"/>
      <c r="D196" s="149"/>
      <c r="E196" s="149"/>
      <c r="F196" s="149"/>
      <c r="G196" s="149"/>
      <c r="H196" s="149"/>
      <c r="I196" s="149"/>
    </row>
    <row r="197" spans="3:9" x14ac:dyDescent="0.2">
      <c r="C197" s="149"/>
      <c r="D197" s="149"/>
      <c r="E197" s="149"/>
      <c r="F197" s="149"/>
      <c r="G197" s="149"/>
      <c r="H197" s="149"/>
      <c r="I197" s="149"/>
    </row>
    <row r="198" spans="3:9" x14ac:dyDescent="0.2">
      <c r="C198" s="149"/>
      <c r="D198" s="149"/>
      <c r="E198" s="149"/>
      <c r="F198" s="149"/>
      <c r="G198" s="149"/>
      <c r="H198" s="149"/>
      <c r="I198" s="149"/>
    </row>
    <row r="199" spans="3:9" x14ac:dyDescent="0.2">
      <c r="C199" s="149"/>
      <c r="D199" s="149"/>
      <c r="E199" s="149"/>
      <c r="F199" s="149"/>
      <c r="G199" s="149"/>
      <c r="H199" s="149"/>
      <c r="I199" s="149"/>
    </row>
    <row r="200" spans="3:9" x14ac:dyDescent="0.2">
      <c r="C200" s="149"/>
      <c r="D200" s="149"/>
      <c r="E200" s="149"/>
      <c r="F200" s="149"/>
      <c r="G200" s="149"/>
      <c r="H200" s="149"/>
      <c r="I200" s="149"/>
    </row>
    <row r="201" spans="3:9" x14ac:dyDescent="0.2">
      <c r="C201" s="149"/>
      <c r="D201" s="149"/>
      <c r="E201" s="149"/>
      <c r="F201" s="149"/>
      <c r="G201" s="149"/>
      <c r="H201" s="149"/>
      <c r="I201" s="149"/>
    </row>
    <row r="202" spans="3:9" x14ac:dyDescent="0.2">
      <c r="C202" s="149"/>
      <c r="D202" s="149"/>
      <c r="E202" s="149"/>
      <c r="F202" s="149"/>
      <c r="G202" s="149"/>
      <c r="H202" s="149"/>
      <c r="I202" s="149"/>
    </row>
  </sheetData>
  <mergeCells count="10">
    <mergeCell ref="B1:L1"/>
    <mergeCell ref="B3:L3"/>
    <mergeCell ref="B4:L4"/>
    <mergeCell ref="B5:L5"/>
    <mergeCell ref="B6:B7"/>
    <mergeCell ref="C6:E6"/>
    <mergeCell ref="F6:F7"/>
    <mergeCell ref="G6:H6"/>
    <mergeCell ref="J6:J7"/>
    <mergeCell ref="K6:L6"/>
  </mergeCells>
  <printOptions horizontalCentered="1"/>
  <pageMargins left="0" right="0" top="0" bottom="0" header="0" footer="0"/>
  <pageSetup scale="60" fitToHeight="2" orientation="landscape" r:id="rId1"/>
  <headerFooter alignWithMargins="0"/>
  <ignoredErrors>
    <ignoredError sqref="F6 J6" numberStoredAsText="1"/>
    <ignoredError sqref="C16:E16 C49:E49 C88:E88 G16:I16 I49 G88:I88 J113 J125 J128 J120" formulaRange="1"/>
    <ignoredError sqref="F50 F55 F49 J49:L49 F36:G36 J36 F28 F142 F126 F114:F119 F75:F83 F95 J28 J39 K50:L50 G83 J75 J79 K112 F39:G39 F38 F37 F105 J83 J114" formula="1"/>
    <ignoredError sqref="G49:H49 J115:J116 J126 J130 J119" formula="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PP</vt:lpstr>
      <vt:lpstr>PP!Área_de_impresión</vt:lpstr>
      <vt:lpstr>PP!Títulos_a_imprimir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Fidelia Raulina Pérez Castillo</dc:creator>
  <cp:lastModifiedBy>Sabrina Richel Baez Vizcaino</cp:lastModifiedBy>
  <dcterms:created xsi:type="dcterms:W3CDTF">2026-03-31T14:02:56Z</dcterms:created>
  <dcterms:modified xsi:type="dcterms:W3CDTF">2026-05-05T16:08:28Z</dcterms:modified>
</cp:coreProperties>
</file>