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abrina R. Báez V\CUADROS PAG MHE\ENE-MAR 2026\"/>
    </mc:Choice>
  </mc:AlternateContent>
  <xr:revisionPtr revIDLastSave="0" documentId="13_ncr:1_{9A29227D-6424-4301-B940-A727A13FA1DD}" xr6:coauthVersionLast="47" xr6:coauthVersionMax="47" xr10:uidLastSave="{00000000-0000-0000-0000-000000000000}"/>
  <bookViews>
    <workbookView xWindow="-120" yWindow="-120" windowWidth="29040" windowHeight="15720" xr2:uid="{FBADC812-6AAA-44EB-BA83-859B4C8EF0EB}"/>
  </bookViews>
  <sheets>
    <sheet name="PP (EST)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</externalReferences>
  <definedNames>
    <definedName name="\0">#N/A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#N/A</definedName>
    <definedName name="\Ñ">#REF!</definedName>
    <definedName name="\O">#N/A</definedName>
    <definedName name="\P">#REF!</definedName>
    <definedName name="\q">#N/A</definedName>
    <definedName name="\R">#N/A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ROS1">#N/A</definedName>
    <definedName name="__________ROS2">#N/A</definedName>
    <definedName name="__________ROS3">#N/A</definedName>
    <definedName name="__________ROS4">#N/A</definedName>
    <definedName name="_________ROS1">#N/A</definedName>
    <definedName name="_________ROS2">#N/A</definedName>
    <definedName name="_________ROS3">#N/A</definedName>
    <definedName name="_________ROS4">#N/A</definedName>
    <definedName name="________ROS1">#N/A</definedName>
    <definedName name="________ROS2">#N/A</definedName>
    <definedName name="________ROS3">#N/A</definedName>
    <definedName name="________ROS4">#N/A</definedName>
    <definedName name="_______FAL4">#N/A</definedName>
    <definedName name="_______FAL6">#N/A</definedName>
    <definedName name="_______FAL7">#N/A</definedName>
    <definedName name="_______ROS1">#N/A</definedName>
    <definedName name="_______ROS2">#N/A</definedName>
    <definedName name="_______ROS3">#N/A</definedName>
    <definedName name="_______ROS4">#N/A</definedName>
    <definedName name="______AUS1">#N/A</definedName>
    <definedName name="______DEG1">#N/A</definedName>
    <definedName name="______DKR1">#N/A</definedName>
    <definedName name="______ECU1">#N/A</definedName>
    <definedName name="______ESC1">#N/A</definedName>
    <definedName name="______FAL2">#N/A</definedName>
    <definedName name="______FAL3">#N/A</definedName>
    <definedName name="______FAL4">#N/A</definedName>
    <definedName name="______FAL5">#N/A</definedName>
    <definedName name="______FAL6">#N/A</definedName>
    <definedName name="______FAL7">#N/A</definedName>
    <definedName name="______FMK1">#N/A</definedName>
    <definedName name="______IKR1">#N/A</definedName>
    <definedName name="______IRP1">#N/A</definedName>
    <definedName name="______LIT1">#N/A</definedName>
    <definedName name="______MEX1">#N/A</definedName>
    <definedName name="______PTA1">#N/A</definedName>
    <definedName name="______ROS1">#N/A</definedName>
    <definedName name="______ROS2">#N/A</definedName>
    <definedName name="______ROS3">#N/A</definedName>
    <definedName name="______ROS4">#N/A</definedName>
    <definedName name="______SAR1">#N/A</definedName>
    <definedName name="_____AUS1">#N/A</definedName>
    <definedName name="_____DEG1">#N/A</definedName>
    <definedName name="_____DKR1">#N/A</definedName>
    <definedName name="_____ECU1">#N/A</definedName>
    <definedName name="_____ESC1">#N/A</definedName>
    <definedName name="_____FAL2">#N/A</definedName>
    <definedName name="_____FAL3">#N/A</definedName>
    <definedName name="_____FAL4">#N/A</definedName>
    <definedName name="_____FAL5">#N/A</definedName>
    <definedName name="_____FAL6">#N/A</definedName>
    <definedName name="_____FAL7">#N/A</definedName>
    <definedName name="_____FMK1">#N/A</definedName>
    <definedName name="_____IKR1">#N/A</definedName>
    <definedName name="_____IRP1">#N/A</definedName>
    <definedName name="_____LIT1">#N/A</definedName>
    <definedName name="_____MEX1">#N/A</definedName>
    <definedName name="_____PTA1">#N/A</definedName>
    <definedName name="_____ROS1">#N/A</definedName>
    <definedName name="_____ROS2">#N/A</definedName>
    <definedName name="_____ROS3">#N/A</definedName>
    <definedName name="_____ROS4">#N/A</definedName>
    <definedName name="_____SAR1">#N/A</definedName>
    <definedName name="____AUS1">#N/A</definedName>
    <definedName name="____DEG1">#N/A</definedName>
    <definedName name="____DKR1">#N/A</definedName>
    <definedName name="____ECU1">#N/A</definedName>
    <definedName name="____ESC1">#N/A</definedName>
    <definedName name="____FAL2">#N/A</definedName>
    <definedName name="____FAL3">#N/A</definedName>
    <definedName name="____FAL4">#N/A</definedName>
    <definedName name="____FAL5">#N/A</definedName>
    <definedName name="____FAL6">#N/A</definedName>
    <definedName name="____FAL7">#N/A</definedName>
    <definedName name="____FMK1">#N/A</definedName>
    <definedName name="____IKR1">#N/A</definedName>
    <definedName name="____IRP1">#N/A</definedName>
    <definedName name="____LIT1">#N/A</definedName>
    <definedName name="____MEX1">#N/A</definedName>
    <definedName name="____PTA1">#N/A</definedName>
    <definedName name="____ROS1">#N/A</definedName>
    <definedName name="____ROS2">#N/A</definedName>
    <definedName name="____ROS3">#N/A</definedName>
    <definedName name="____ROS4">#N/A</definedName>
    <definedName name="____SAR1">#N/A</definedName>
    <definedName name="___AUS1">#N/A</definedName>
    <definedName name="___DEG1">#N/A</definedName>
    <definedName name="___DKR1">#N/A</definedName>
    <definedName name="___ECU1">#N/A</definedName>
    <definedName name="___ESC1">#N/A</definedName>
    <definedName name="___FAL2">#N/A</definedName>
    <definedName name="___FAL3">#N/A</definedName>
    <definedName name="___FAL4">#N/A</definedName>
    <definedName name="___FAL5">#N/A</definedName>
    <definedName name="___FAL6">#N/A</definedName>
    <definedName name="___FAL7">#N/A</definedName>
    <definedName name="___FMK1">#N/A</definedName>
    <definedName name="___IKR1">#N/A</definedName>
    <definedName name="___IRP1">#N/A</definedName>
    <definedName name="___LIT1">#N/A</definedName>
    <definedName name="___MEX1">#N/A</definedName>
    <definedName name="___PTA1">#N/A</definedName>
    <definedName name="___ROS1">#N/A</definedName>
    <definedName name="___ROS2">#N/A</definedName>
    <definedName name="___ROS3">#N/A</definedName>
    <definedName name="___ROS4">#N/A</definedName>
    <definedName name="___SAR1">#N/A</definedName>
    <definedName name="__10FA_L">#REF!</definedName>
    <definedName name="__11GAZ_LIABS">#REF!</definedName>
    <definedName name="__123Graph_A" hidden="1">'[2]Crédito SPNF (fiscal)'!#REF!</definedName>
    <definedName name="__123Graph_AChart1" hidden="1">'[3]Cable 2'!#REF!</definedName>
    <definedName name="__123Graph_AChart2" hidden="1">'[3]Cable 2'!#REF!</definedName>
    <definedName name="__123Graph_AChart3" hidden="1">'[3]Cable 2'!#REF!</definedName>
    <definedName name="__123Graph_AChart4" hidden="1">'[3]Cable 2'!#REF!</definedName>
    <definedName name="__123Graph_AChart5" hidden="1">'[3]Cable 2'!#REF!</definedName>
    <definedName name="__123Graph_AChart6" hidden="1">'[3]Cable 2'!#REF!</definedName>
    <definedName name="__123Graph_AChart7" hidden="1">'[3]Cable 2'!#REF!</definedName>
    <definedName name="__123Graph_ACurrent" hidden="1">'[3]Cable 2'!#REF!</definedName>
    <definedName name="__123Graph_AREER" hidden="1">[4]ER!#REF!</definedName>
    <definedName name="__123Graph_B" hidden="1">[5]FLUJO!$B$7929:$C$7929</definedName>
    <definedName name="__123Graph_BChart1" hidden="1">#REF!</definedName>
    <definedName name="__123Graph_BChart2" hidden="1">#REF!</definedName>
    <definedName name="__123Graph_BChart3" hidden="1">#REF!</definedName>
    <definedName name="__123Graph_BChart4" hidden="1">#REF!</definedName>
    <definedName name="__123Graph_BChart5" hidden="1">#REF!</definedName>
    <definedName name="__123Graph_BChart6" hidden="1">#REF!</definedName>
    <definedName name="__123Graph_BChart7" hidden="1">#REF!</definedName>
    <definedName name="__123Graph_BCurrent" hidden="1">#REF!</definedName>
    <definedName name="__123Graph_BREER" hidden="1">[4]ER!#REF!</definedName>
    <definedName name="__123Graph_C" hidden="1">[5]FLUJO!$B$7936:$C$7936</definedName>
    <definedName name="__123Graph_CREER" hidden="1">[4]ER!#REF!</definedName>
    <definedName name="__123Graph_D" hidden="1">[5]FLUJO!$B$7942:$C$7942</definedName>
    <definedName name="__123Graph_E" hidden="1">[6]PFMON!#REF!</definedName>
    <definedName name="__123Graph_F" hidden="1">#N/A</definedName>
    <definedName name="__123Graph_X" hidden="1">[5]FLUJO!$B$7906:$C$7906</definedName>
    <definedName name="__12INT_RESERVES">#REF!</definedName>
    <definedName name="__1r">#REF!</definedName>
    <definedName name="__2Macros_Import_.qbop">[7]!'[Macros Import].qbop'</definedName>
    <definedName name="__3__123Graph_ACPI_ER_LOG" hidden="1">[4]ER!#REF!</definedName>
    <definedName name="__4__123Graph_BCPI_ER_LOG" hidden="1">[4]ER!#REF!</definedName>
    <definedName name="__5__123Graph_BIBA_IBRD" hidden="1">[4]WB!#REF!</definedName>
    <definedName name="__6B.2_B.3">#REF!</definedName>
    <definedName name="__7B.4___5">#REF!</definedName>
    <definedName name="__8CONSOL_B2">#REF!</definedName>
    <definedName name="__9CONSOL_DEPOSITS">'[8]A 11'!#REF!</definedName>
    <definedName name="__AUS1">#N/A</definedName>
    <definedName name="__BOP2">[9]BoP!#REF!</definedName>
    <definedName name="__DEG1">#N/A</definedName>
    <definedName name="__DKR1">#N/A</definedName>
    <definedName name="__ECU1">#N/A</definedName>
    <definedName name="__END94">#REF!</definedName>
    <definedName name="__ESC1">#N/A</definedName>
    <definedName name="__FAL2">#N/A</definedName>
    <definedName name="__FAL3">#N/A</definedName>
    <definedName name="__FAL4">#N/A</definedName>
    <definedName name="__FAL5">#N/A</definedName>
    <definedName name="__FAL6">#N/A</definedName>
    <definedName name="__FAL7">#N/A</definedName>
    <definedName name="__FMK1">#N/A</definedName>
    <definedName name="__IKR1">#N/A</definedName>
    <definedName name="__IRP1">#N/A</definedName>
    <definedName name="__LIT1">#N/A</definedName>
    <definedName name="__MEX1">#N/A</definedName>
    <definedName name="__PTA1">#N/A</definedName>
    <definedName name="__RES2">[9]RES!#REF!</definedName>
    <definedName name="__ROS1">#N/A</definedName>
    <definedName name="__ROS2">#N/A</definedName>
    <definedName name="__ROS3">#N/A</definedName>
    <definedName name="__ROS4">#N/A</definedName>
    <definedName name="__SAR1">#N/A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">#N/A</definedName>
    <definedName name="_10__123Graph_AWB_ADJ_PRJ" hidden="1">[10]WB!$Q$255:$AK$255</definedName>
    <definedName name="_10FA_L">#REF!</definedName>
    <definedName name="_11__123Graph_BCPI_ER_LOG" hidden="1">[10]ER!#REF!</definedName>
    <definedName name="_11GAZ_LIABS">#REF!</definedName>
    <definedName name="_12__123Graph_BIBA_IBRD" hidden="1">[10]WB!#REF!</definedName>
    <definedName name="_12INT_RESERVES">#REF!</definedName>
    <definedName name="_15Macros_Import_.qbop">[7]!'[Macros Import].qbop'</definedName>
    <definedName name="_16__123Graph_BWB_ADJ_PRJ" hidden="1">[10]WB!$Q$257:$AK$257</definedName>
    <definedName name="_1987">#N/A</definedName>
    <definedName name="_1IMPRESION">#REF!</definedName>
    <definedName name="_1Macros_Import_.qbop">#N/A</definedName>
    <definedName name="_1r">#REF!</definedName>
    <definedName name="_2">#N/A</definedName>
    <definedName name="_2__123Graph_ACPI_ER_LOG" hidden="1">[10]ER!#REF!</definedName>
    <definedName name="_20__123Graph_XREALEX_WAGE" hidden="1">[11]PRIVATE!#REF!</definedName>
    <definedName name="_24Macros_Import_.qbop">[12]!'[Macros Import].qbop'</definedName>
    <definedName name="_25__123Graph_ACPI_ER_LOG" hidden="1">[13]ER!#REF!</definedName>
    <definedName name="_26__123Graph_BCPI_ER_LOG" hidden="1">[13]ER!#REF!</definedName>
    <definedName name="_27__123Graph_ACPI_ER_LOG" hidden="1">[4]ER!#REF!</definedName>
    <definedName name="_27__123Graph_BIBA_IBRD" hidden="1">[13]WB!#REF!</definedName>
    <definedName name="_27_0CUADRO_N__4.">[14]monthly!#REF!</definedName>
    <definedName name="_28B.2_B.3">#REF!</definedName>
    <definedName name="_29B.4___5">#REF!</definedName>
    <definedName name="_2IMPRESION">#REF!</definedName>
    <definedName name="_2Macros_Import_.qbop">[15]!'[Macros Import].qbop'</definedName>
    <definedName name="_3">#N/A</definedName>
    <definedName name="_3.__No_club_de_París__Después_del_30_Jun_84">#N/A</definedName>
    <definedName name="_3__123Graph_ACPI_ER_LOG" hidden="1">[4]ER!#REF!</definedName>
    <definedName name="_30CONSOL_B2">#REF!</definedName>
    <definedName name="_31_0GRÁFICO_N_10.2">[14]monthly!#REF!</definedName>
    <definedName name="_31CONSOL_DEPOSITS">'[16]A 11'!#REF!</definedName>
    <definedName name="_32FA_L">#REF!</definedName>
    <definedName name="_33GAZ_LIABS">#REF!</definedName>
    <definedName name="_34INT_RESERVES">#REF!</definedName>
    <definedName name="_39__123Graph_BCPI_ER_LOG" hidden="1">[4]ER!#REF!</definedName>
    <definedName name="_4">#N/A</definedName>
    <definedName name="_4__123Graph_BCPI_ER_LOG" hidden="1">[4]ER!#REF!</definedName>
    <definedName name="_5">#N/A</definedName>
    <definedName name="_5__123Graph_BIBA_IBRD" hidden="1">[4]WB!#REF!</definedName>
    <definedName name="_51__123Graph_BIBA_IBRD" hidden="1">[4]WB!#REF!</definedName>
    <definedName name="_52B.2_B.3">#REF!</definedName>
    <definedName name="_53B.4___5">#REF!</definedName>
    <definedName name="_54CONSOL_B2">#REF!</definedName>
    <definedName name="_6">#N/A</definedName>
    <definedName name="_6__123Graph_AIBA_IBRD" hidden="1">[10]WB!$Q$62:$AK$62</definedName>
    <definedName name="_68CONSOL_DEPOSITS">'[8]A 11'!#REF!</definedName>
    <definedName name="_69FA_L">#REF!</definedName>
    <definedName name="_6B.2_B.3">#REF!</definedName>
    <definedName name="_7">#N/A</definedName>
    <definedName name="_70GAZ_LIABS">#REF!</definedName>
    <definedName name="_71INT_RESERVES">#REF!</definedName>
    <definedName name="_7B.4___5">#REF!</definedName>
    <definedName name="_8">#N/A</definedName>
    <definedName name="_8CONSOL_B2">#REF!</definedName>
    <definedName name="_9CONSOL_DEPOSITS">'[17]A 11'!#REF!</definedName>
    <definedName name="_AUS1">#N/A</definedName>
    <definedName name="_BOP2">[18]BoP!#REF!</definedName>
    <definedName name="_D">#REF!</definedName>
    <definedName name="_DEG1">#N/A</definedName>
    <definedName name="_DKR1">#N/A</definedName>
    <definedName name="_ECU1">#N/A</definedName>
    <definedName name="_END94">#REF!</definedName>
    <definedName name="_ESC1">#N/A</definedName>
    <definedName name="_FAL1">#N/A</definedName>
    <definedName name="_FAL2">#N/A</definedName>
    <definedName name="_FAL3">#N/A</definedName>
    <definedName name="_FAL4">#N/A</definedName>
    <definedName name="_FAL5">#N/A</definedName>
    <definedName name="_FAL6">#N/A</definedName>
    <definedName name="_FAL7">#N/A</definedName>
    <definedName name="_Fill" hidden="1">'[19]shared data'!$A$4:$A$642</definedName>
    <definedName name="_FMK1">#N/A</definedName>
    <definedName name="_ftnref1">#REF!</definedName>
    <definedName name="_IKR1">#N/A</definedName>
    <definedName name="_IRP1">#N/A</definedName>
    <definedName name="_Key1" hidden="1">#N/A</definedName>
    <definedName name="_LIT1">#N/A</definedName>
    <definedName name="_MEX1">#N/A</definedName>
    <definedName name="_Order1" hidden="1">255</definedName>
    <definedName name="_Order2" hidden="1">0</definedName>
    <definedName name="_P">#REF!</definedName>
    <definedName name="_Parse_Out" hidden="1">#REF!</definedName>
    <definedName name="_PTA1">#N/A</definedName>
    <definedName name="_Regression_Out" hidden="1">#REF!</definedName>
    <definedName name="_Regression_X" hidden="1">#REF!</definedName>
    <definedName name="_Regression_Y" hidden="1">#REF!</definedName>
    <definedName name="_RES2">[18]RES!#REF!</definedName>
    <definedName name="_ROS1">#N/A</definedName>
    <definedName name="_ROS2">#N/A</definedName>
    <definedName name="_ROS3">#N/A</definedName>
    <definedName name="_ROS4">#N/A</definedName>
    <definedName name="_SAR1">#N/A</definedName>
    <definedName name="_Sort" hidden="1">#N/A</definedName>
    <definedName name="_SUM2">#REF!</definedName>
    <definedName name="_t7">[20]R7!$A$1:$G$31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tAB4">'[19]shared data'!$A$1:$G$71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">[21]!'[Macros Import].qbop'</definedName>
    <definedName name="A_impresión_IM">'[22]ponder a y p '!$A$1:$N$50</definedName>
    <definedName name="AAA">#REF!</definedName>
    <definedName name="AccessDatabase" hidden="1">"\\De2kp-42538\BOLETIN\Claga\CLAGA2000.mdb"</definedName>
    <definedName name="ACTIVATE">#REF!</definedName>
    <definedName name="ACUMULADO">#N/A</definedName>
    <definedName name="ALL">'[1]Imp:DSA output'!$C$9:$R$464</definedName>
    <definedName name="AMORTI">#N/A</definedName>
    <definedName name="ANEXO2">[23]BCP!#REF!</definedName>
    <definedName name="ANEXO3">#N/A</definedName>
    <definedName name="ANEXO4">#N/A</definedName>
    <definedName name="ANEXO5">#N/A</definedName>
    <definedName name="ANEXO6">#N/A</definedName>
    <definedName name="_xlnm.Print_Area" localSheetId="0">'PP (EST)'!$B$1:$L$109</definedName>
    <definedName name="_xlnm.Print_Area">'[24]Table 1'!#REF!</definedName>
    <definedName name="AREACONSTRUCCIO">#REF!</definedName>
    <definedName name="ASAU">#N/A</definedName>
    <definedName name="ASAU1">#N/A</definedName>
    <definedName name="asd">'[25]SPNF Acuerdo Incl. Int.'!asd</definedName>
    <definedName name="ASO">#REF!</definedName>
    <definedName name="atrade">[7]!atrade</definedName>
    <definedName name="AUS">#N/A</definedName>
    <definedName name="AVISO">#N/A</definedName>
    <definedName name="B">#N/A</definedName>
    <definedName name="BAL">#REF!</definedName>
    <definedName name="BANCOS">#N/A</definedName>
    <definedName name="_xlnm.Database">#REF!</definedName>
    <definedName name="Batumi_debt">#REF!</definedName>
    <definedName name="bb">#N/A</definedName>
    <definedName name="BBB">#REF!</definedName>
    <definedName name="bc" hidden="1">'[2]Crédito SPNF (fiscal)'!#REF!</definedName>
    <definedName name="BCA">#N/A</definedName>
    <definedName name="BCA_GDP">#N/A</definedName>
    <definedName name="BCA_NGDP">#REF!</definedName>
    <definedName name="BCH">#REF!</definedName>
    <definedName name="BCH_10G">#REF!</definedName>
    <definedName name="BCH_10R">#REF!</definedName>
    <definedName name="Bcos_Com_20G">#REF!</definedName>
    <definedName name="Bcos_Com20R">#REF!</definedName>
    <definedName name="BCRD15" hidden="1">'[2]Crédito SPNF (fiscal)'!#REF!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[26]!BFLD_DF</definedName>
    <definedName name="BFLD_DF1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[27]Q6!$E$28:$AH$28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LETIN">[23]BCP!#REF!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S">#N/A</definedName>
    <definedName name="BS1A">#N/A</definedName>
    <definedName name="BTR">#REF!</definedName>
    <definedName name="BTRG">#REF!</definedName>
    <definedName name="Button_13">"CLAGA2000_Consolidado_2001_List"</definedName>
    <definedName name="BX">#REF!</definedName>
    <definedName name="BXG">[27]Q6!$E$26:$AH$26</definedName>
    <definedName name="BXS">#REF!</definedName>
    <definedName name="C.2">#REF!</definedName>
    <definedName name="C_">#N/A</definedName>
    <definedName name="CAD">#N/A</definedName>
    <definedName name="calcNGS_NGDP">#N/A</definedName>
    <definedName name="CAMARON">#REF!</definedName>
    <definedName name="CCC">#REF!</definedName>
    <definedName name="CD">#N/A</definedName>
    <definedName name="CD1A">#N/A</definedName>
    <definedName name="CEMENTO">#REF!</definedName>
    <definedName name="CHF">#N/A</definedName>
    <definedName name="CHK5.1">#REF!</definedName>
    <definedName name="cirr">#REF!</definedName>
    <definedName name="CLUB91">#N/A</definedName>
    <definedName name="CMD">[23]BCP!#REF!</definedName>
    <definedName name="CN">#N/A</definedName>
    <definedName name="CN1A">#N/A</definedName>
    <definedName name="COM">#REF!</definedName>
    <definedName name="CONSOL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CREDITOBCH">#REF!</definedName>
    <definedName name="CREDITORSB">#REF!</definedName>
    <definedName name="CRUZ">#N/A</definedName>
    <definedName name="CRUZ1">#N/A</definedName>
    <definedName name="CS">#N/A</definedName>
    <definedName name="CS1A">#N/A</definedName>
    <definedName name="CUENTASMON">[23]BCP!#REF!</definedName>
    <definedName name="CYEAR2021">[28]Coal!$B$583:$J$583</definedName>
    <definedName name="CYEAR2022">[28]Coal!$K$583:$V$583</definedName>
    <definedName name="CYEAR2023">[28]Coal!$W$583:$AH$583</definedName>
    <definedName name="CYEAR2024">[28]Coal!$AI$583:$AT$583</definedName>
    <definedName name="CYEAR2025">[28]Coal!$AU$583:$AX$583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e">#REF!</definedName>
    <definedName name="dates">'[19]shared data'!$S$8:$S$155</definedName>
    <definedName name="DATES_A">'[19]shared data'!$D$2:$AC$2</definedName>
    <definedName name="Dates1">#REF!</definedName>
    <definedName name="DB">#REF!</definedName>
    <definedName name="DBproj">#N/A</definedName>
    <definedName name="DDD">#N/A</definedName>
    <definedName name="DEBRIEF">#REF!</definedName>
    <definedName name="DEBT">#REF!</definedName>
    <definedName name="DEFL">#REF!</definedName>
    <definedName name="DEG">#N/A</definedName>
    <definedName name="DEMEURO">#N/A</definedName>
    <definedName name="DES">#REF!</definedName>
    <definedName name="DG">#REF!</definedName>
    <definedName name="DG_S">#REF!</definedName>
    <definedName name="DGproj">#N/A</definedName>
    <definedName name="Discount_IDA">[29]NPV!$B$28</definedName>
    <definedName name="Discount_NC">[29]NPV!#REF!</definedName>
    <definedName name="DiscountRate">#REF!</definedName>
    <definedName name="DIVISOR">#N/A</definedName>
    <definedName name="DIVISOR1">#N/A</definedName>
    <definedName name="DKK">#N/A</definedName>
    <definedName name="DKR">#N/A</definedName>
    <definedName name="DM">#N/A</definedName>
    <definedName name="DM1A">#N/A</definedName>
    <definedName name="DO">#REF!</definedName>
    <definedName name="Dproj">#N/A</definedName>
    <definedName name="DR">#N/A</definedName>
    <definedName name="DR1A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Y">#N/A</definedName>
    <definedName name="DY1A">#N/A</definedName>
    <definedName name="EBRD">#REF!</definedName>
    <definedName name="ECU">#N/A</definedName>
    <definedName name="EDNA">#N/A</definedName>
    <definedName name="EMISION">[23]BCP!#REF!</definedName>
    <definedName name="empty">#REF!</definedName>
    <definedName name="ENDA">#N/A</definedName>
    <definedName name="ESAF_QUAR_GDP">#REF!</definedName>
    <definedName name="esafr">#REF!</definedName>
    <definedName name="ESC">#N/A</definedName>
    <definedName name="EURO">#N/A</definedName>
    <definedName name="EURO1">#N/A</definedName>
    <definedName name="ExitWRS">[30]Main!$AB$25</definedName>
    <definedName name="FAL">#N/A</definedName>
    <definedName name="FB">#N/A</definedName>
    <definedName name="FB1A">#N/A</definedName>
    <definedName name="FF">#N/A</definedName>
    <definedName name="FF1A">#N/A</definedName>
    <definedName name="FFNN">#REF!</definedName>
    <definedName name="Fisc">#REF!</definedName>
    <definedName name="FMI">[23]BCP!#REF!</definedName>
    <definedName name="FMK">#N/A</definedName>
    <definedName name="FORMATO">#N/A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FEURO">#N/A</definedName>
    <definedName name="FS">#N/A</definedName>
    <definedName name="FS1A">#N/A</definedName>
    <definedName name="FT">#N/A</definedName>
    <definedName name="FT1A">#N/A</definedName>
    <definedName name="FUENTE">#REF!</definedName>
    <definedName name="fuente1">#REF!</definedName>
    <definedName name="Fuent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BP">#N/A</definedName>
    <definedName name="GCB_NGDP">#N/A</definedName>
    <definedName name="GDP">'[31]Empresas Publicas detalle'!#REF!</definedName>
    <definedName name="GGB_NGDP">#N/A</definedName>
    <definedName name="GL_Z">#REF!</definedName>
    <definedName name="GOB">#N/A</definedName>
    <definedName name="Grace_IDA">[29]NPV!$B$25</definedName>
    <definedName name="Grace_NC">[29]NPV!#REF!</definedName>
    <definedName name="GUIL">#N/A</definedName>
    <definedName name="GUIL1">#N/A</definedName>
    <definedName name="GYEAR2021">[28]Gold!$B$583:$J$583</definedName>
    <definedName name="GYEAR2022">[28]Gold!$K$583:$U$583</definedName>
    <definedName name="HEADING">#REF!</definedName>
    <definedName name="Heading39">'[19]shared data'!$A$1:$G$5</definedName>
    <definedName name="hhh">#N/A</definedName>
    <definedName name="HTML_CodePage" hidden="1">1252</definedName>
    <definedName name="HTML_Control" localSheetId="0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IDAr">#REF!</definedName>
    <definedName name="IDB">#N/A</definedName>
    <definedName name="IFSASSETS">#REF!</definedName>
    <definedName name="IFSLIABS">#REF!</definedName>
    <definedName name="IKR">#N/A</definedName>
    <definedName name="IM">#REF!</definedName>
    <definedName name="IMF">#REF!</definedName>
    <definedName name="INDICEPRODUCCIO">#REF!</definedName>
    <definedName name="INFOGER">[23]BCP!#REF!</definedName>
    <definedName name="INGRESOS">#REF!</definedName>
    <definedName name="INPUT_2">[9]Input!#REF!</definedName>
    <definedName name="INPUT_4">[9]Input!#REF!</definedName>
    <definedName name="INTERES">#N/A</definedName>
    <definedName name="Interest_IDA">[29]NPV!$B$27</definedName>
    <definedName name="Interest_NC">[29]NPV!#REF!</definedName>
    <definedName name="InterestRate">#REF!</definedName>
    <definedName name="IPC">[32]ipc!#REF!</definedName>
    <definedName name="IRLS">#N/A</definedName>
    <definedName name="IRLS1">#N/A</definedName>
    <definedName name="IRP">#N/A</definedName>
    <definedName name="JA">#N/A</definedName>
    <definedName name="JJ">#N/A</definedName>
    <definedName name="JPY">#N/A</definedName>
    <definedName name="KD">#N/A</definedName>
    <definedName name="KD1A">#N/A</definedName>
    <definedName name="LD">#N/A</definedName>
    <definedName name="LD1A">#N/A</definedName>
    <definedName name="LE">#N/A</definedName>
    <definedName name="LE1A">#N/A</definedName>
    <definedName name="LINES">#REF!</definedName>
    <definedName name="LIT">#N/A</definedName>
    <definedName name="LITEURO">#N/A</definedName>
    <definedName name="LP">#N/A</definedName>
    <definedName name="LP1A">#N/A</definedName>
    <definedName name="LTcirr">#REF!</definedName>
    <definedName name="LTr">#REF!</definedName>
    <definedName name="LUR">#N/A</definedName>
    <definedName name="LUXF">#N/A</definedName>
    <definedName name="LUXF1">#N/A</definedName>
    <definedName name="MACRO">#REF!</definedName>
    <definedName name="MACRO_ASSUMP_2006">#REF!</definedName>
    <definedName name="MALAX">#N/A</definedName>
    <definedName name="MALAX1">#N/A</definedName>
    <definedName name="Maturity_IDA">[29]NPV!$B$26</definedName>
    <definedName name="Maturity_NC">[29]NPV!#REF!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EX">#N/A</definedName>
    <definedName name="mflowsa">[7]!mflowsa</definedName>
    <definedName name="mflowsq">[7]!mflowsq</definedName>
    <definedName name="MIDDLE">#REF!</definedName>
    <definedName name="MISC4">[9]OUTPUT!#REF!</definedName>
    <definedName name="MN">[23]BCP!#REF!</definedName>
    <definedName name="MNP">[23]BCP!#REF!</definedName>
    <definedName name="MPETROLEO">#REF!</definedName>
    <definedName name="mstocksa">[7]!mstocksa</definedName>
    <definedName name="mstocksq">[7]!mstocksq</definedName>
    <definedName name="n">#REF!</definedName>
    <definedName name="names">'[19]shared data'!$B$7:$O$7</definedName>
    <definedName name="NAMES_A">'[19]shared data'!$B$5:$B$223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BlankRow">[33]QEDS!$11:$11</definedName>
    <definedName name="nmColumnHeader">[33]QEDS!$2:$2</definedName>
    <definedName name="nmData">[33]QEDS!$B$3:$F$9</definedName>
    <definedName name="NMG_RG">#N/A</definedName>
    <definedName name="nmIndexTable">[33]QEDS!$13:$13</definedName>
    <definedName name="nmReportFooter">[33]QEDS!$10:$10</definedName>
    <definedName name="nmReportHeader">[33]QEDS!$1:$1</definedName>
    <definedName name="nmRowHeader">[33]QEDS!$A$3:$A$9</definedName>
    <definedName name="nmScale">[33]QEDS!$12:$12</definedName>
    <definedName name="NNN">#REF!</definedName>
    <definedName name="no" hidden="1">'[2]Crédito SPNF (fiscal)'!#REF!</definedName>
    <definedName name="NOCLUB">#N/A</definedName>
    <definedName name="NOK">#N/A</definedName>
    <definedName name="nombrenuevo">#N/A</definedName>
    <definedName name="NOTA_EXPLICATIV">#REF!</definedName>
    <definedName name="Notes">[34]UPLOAD!#REF!</definedName>
    <definedName name="NOTITLES">#REF!</definedName>
    <definedName name="NTDD_RG">[26]!NTDD_RG</definedName>
    <definedName name="NX">#N/A</definedName>
    <definedName name="NX_R">#N/A</definedName>
    <definedName name="NXG_RG">#N/A</definedName>
    <definedName name="NYEAR2021">[28]Nickel!$B$583:$J$583</definedName>
    <definedName name="NYEAR2022">[28]Nickel!$K$583:$V$583</definedName>
    <definedName name="NYEAR2023">[28]Nickel!$W$583:$AH$583</definedName>
    <definedName name="NYEAR2024">[28]Nickel!$AI$583:$AT$583</definedName>
    <definedName name="NYEAR2025">[28]Nickel!$AU$583:$BF$583</definedName>
    <definedName name="OCTUBRE">#N/A</definedName>
    <definedName name="OECD_Table">#REF!</definedName>
    <definedName name="OnShow">'[25]SPNF Acuerdo Incl. Int.'!OnShow</definedName>
    <definedName name="Otr_Inst_Banc_40G">#REF!</definedName>
    <definedName name="Pan_Bancario_50G">#REF!</definedName>
    <definedName name="Pan_Monet_30G">#REF!</definedName>
    <definedName name="Path_Data">'[19]shared data'!$B$8</definedName>
    <definedName name="Path_System">'[19]shared data'!$B$7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">#REF!</definedName>
    <definedName name="PFP">#REF!</definedName>
    <definedName name="pfp_table1">#REF!</definedName>
    <definedName name="PK">#REF!</definedName>
    <definedName name="PLATA">#REF!</definedName>
    <definedName name="POLLO">#REF!</definedName>
    <definedName name="POTENCIAL">#N/A</definedName>
    <definedName name="PP">#N/A</definedName>
    <definedName name="PPPWGT">#N/A</definedName>
    <definedName name="PRECIOCIFBANANO">#REF!</definedName>
    <definedName name="PRICE">#REF!</definedName>
    <definedName name="PRICETAB">#REF!</definedName>
    <definedName name="Print_Area_MI">#N/A</definedName>
    <definedName name="PRINTMACRO">#REF!</definedName>
    <definedName name="PrintThis_Links">[30]Links!$A$1:$F$33</definedName>
    <definedName name="PRIV0">#REF!</definedName>
    <definedName name="PRIV00">#REF!</definedName>
    <definedName name="PRIV1">#REF!</definedName>
    <definedName name="PRIV11">#REF!</definedName>
    <definedName name="PRIV2">#REF!</definedName>
    <definedName name="PRIV22">#REF!</definedName>
    <definedName name="PRIV3">#REF!</definedName>
    <definedName name="PRIV33">#REF!</definedName>
    <definedName name="PRMONTH">#REF!</definedName>
    <definedName name="prn">[29]FSUOUT!$B$2:$V$32</definedName>
    <definedName name="Prog1998">'[35]2003'!#REF!</definedName>
    <definedName name="PRYEAR">#REF!</definedName>
    <definedName name="PTA">#N/A</definedName>
    <definedName name="PTAEURO">#N/A</definedName>
    <definedName name="PUBL00">#REF!</definedName>
    <definedName name="PUBL11">#REF!</definedName>
    <definedName name="PUBL2">#REF!</definedName>
    <definedName name="PUBL22">#REF!</definedName>
    <definedName name="PUBL33">#REF!</definedName>
    <definedName name="PUBL5">#REF!</definedName>
    <definedName name="PUBL55">#REF!</definedName>
    <definedName name="PUBL6">#REF!</definedName>
    <definedName name="PUBL66">#REF!</definedName>
    <definedName name="Q_5">#REF!</definedName>
    <definedName name="Q_6">#REF!</definedName>
    <definedName name="Q_7">#REF!</definedName>
    <definedName name="QFISCAL">'[36]Quarterly Raw Data'!#REF!</definedName>
    <definedName name="qqq" localSheetId="0" hidden="1">{#N/A,#N/A,FALSE,"EXTRABUDGT"}</definedName>
    <definedName name="qqq" hidden="1">{#N/A,#N/A,FALSE,"EXTRABUDGT"}</definedName>
    <definedName name="QTAB7">'[36]Quarterly MacroFlow'!#REF!</definedName>
    <definedName name="QTAB7A">'[36]Quarterly MacroFlow'!#REF!</definedName>
    <definedName name="R_">#N/A</definedName>
    <definedName name="RA">#N/A</definedName>
    <definedName name="RD">#N/A</definedName>
    <definedName name="RD1A">#N/A</definedName>
    <definedName name="RE">#N/A</definedName>
    <definedName name="red">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SERVAS">#REF!</definedName>
    <definedName name="RESUMEN">#REF!</definedName>
    <definedName name="RESUMEN2">#N/A</definedName>
    <definedName name="RESUMEN3">#N/A</definedName>
    <definedName name="RESUMEN4">#N/A</definedName>
    <definedName name="RESUMEN5">#N/A</definedName>
    <definedName name="right">#REF!</definedName>
    <definedName name="RIN">#REF!</definedName>
    <definedName name="rindex">#REF!</definedName>
    <definedName name="rita">[37]Hoja2!$1:$1048576</definedName>
    <definedName name="rngErrorSort">[30]ErrCheck!$A$4</definedName>
    <definedName name="rngLastSave">[30]Main!$G$19</definedName>
    <definedName name="rngLastSent">[30]Main!$G$18</definedName>
    <definedName name="rngLastUpdate">[30]Links!$D$2</definedName>
    <definedName name="rngNeedsUpdate">[30]Links!$E$2</definedName>
    <definedName name="rngQuestChecked">[30]ErrCheck!$A$3</definedName>
    <definedName name="ROS">#N/A</definedName>
    <definedName name="Rows_Table">#REF!</definedName>
    <definedName name="RR">#N/A</definedName>
    <definedName name="RS">#N/A</definedName>
    <definedName name="RS1A">#N/A</definedName>
    <definedName name="RSB">#REF!</definedName>
    <definedName name="RSB_AHAP_40R">#REF!</definedName>
    <definedName name="RSB_Bcos_Des_40R">#REF!</definedName>
    <definedName name="RSB_SOCFIN_40R">#REF!</definedName>
    <definedName name="RUIZ">#N/A</definedName>
    <definedName name="S_">#N/A</definedName>
    <definedName name="S_1A">#N/A</definedName>
    <definedName name="SA_Tab">#REF!</definedName>
    <definedName name="SAR">#N/A</definedName>
    <definedName name="SCHILL">#N/A</definedName>
    <definedName name="SCHILL1">#N/A</definedName>
    <definedName name="sds_gdp_exp_lari">#REF!</definedName>
    <definedName name="sds_gdp_origin">#REF!</definedName>
    <definedName name="sds_gpd_exp_gdp">#REF!</definedName>
    <definedName name="SEK">#N/A</definedName>
    <definedName name="sencount" hidden="1">2</definedName>
    <definedName name="SING">#N/A</definedName>
    <definedName name="SING1">#N/A</definedName>
    <definedName name="SPN">#N/A</definedName>
    <definedName name="spnf">'[25]SPNF Acuerdo Incl. Int.'!spnf</definedName>
    <definedName name="START">#REF!</definedName>
    <definedName name="STFQTAB">#REF!</definedName>
    <definedName name="STOP">#REF!</definedName>
    <definedName name="SUM">[4]BoP!$E$313:$BE$365</definedName>
    <definedName name="SUPLI">#N/A</definedName>
    <definedName name="SUPLIDORES">#N/A</definedName>
    <definedName name="Tab25a">#REF!</definedName>
    <definedName name="Tab25b">#REF!</definedName>
    <definedName name="Table__47">[38]RED47!$A$1:$I$53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8">'[19]shared data'!$A$1:$E$32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ASA">#N/A</definedName>
    <definedName name="TASAS">#N/A</definedName>
    <definedName name="Tasas_Interes_06R">[39]A!$A$1:$T$54</definedName>
    <definedName name="tblChecks">[30]ErrCheck!$A$3:$E$5</definedName>
    <definedName name="tblLinks">[30]Links!$A$4:$F$33</definedName>
    <definedName name="tc">#VALUE!</definedName>
    <definedName name="TD">#N/A</definedName>
    <definedName name="TD1A">#N/A</definedName>
    <definedName name="TELAS">#REF!</definedName>
    <definedName name="Template_Table">#REF!</definedName>
    <definedName name="TIPOCAMBIO">#REF!</definedName>
    <definedName name="TITLES">#REF!</definedName>
    <definedName name="_xlnm.Print_Titles" localSheetId="0">'PP (EST)'!$1:$8</definedName>
    <definedName name="_xlnm.Print_Titles">#REF!,#REF!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[27]Q5!$E$23:$AH$23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[40]BCC!$A$1:$N$821,[40]BCC!$A$822:$N$1624</definedName>
    <definedName name="TOTAL">#N/A</definedName>
    <definedName name="Trade">#REF!</definedName>
    <definedName name="TRADE3">[9]Trade!#REF!</definedName>
    <definedName name="TRIGO">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AED">#N/A</definedName>
    <definedName name="UAED1">#N/A</definedName>
    <definedName name="UC">#N/A</definedName>
    <definedName name="UC1A">#N/A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ENEZU">#N/A</definedName>
    <definedName name="VIAAEREA">#REF!</definedName>
    <definedName name="VTITLES">#REF!</definedName>
    <definedName name="wage_govt_sector">#REF!</definedName>
    <definedName name="WAPR">#REF!</definedName>
    <definedName name="WEO">#REF!</definedName>
    <definedName name="will">'[25]SPNF Acuerdo Incl. Int.'!will</definedName>
    <definedName name="WPCP33_D">#REF!</definedName>
    <definedName name="WPCP33pch">#REF!</definedName>
    <definedName name="wrn.BANKS." localSheetId="0" hidden="1">{#N/A,#N/A,FALSE,"BANKS"}</definedName>
    <definedName name="wrn.BANKS." hidden="1">{#N/A,#N/A,FALSE,"BANKS"}</definedName>
    <definedName name="wrn.BOP." localSheetId="0" hidden="1">{#N/A,#N/A,FALSE,"BOP"}</definedName>
    <definedName name="wrn.BOP." hidden="1">{#N/A,#N/A,FALSE,"BOP"}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REDIT." localSheetId="0" hidden="1">{#N/A,#N/A,FALSE,"CREDIT"}</definedName>
    <definedName name="wrn.CREDIT." hidden="1">{#N/A,#N/A,FALSE,"CREDIT"}</definedName>
    <definedName name="wrn.DEBTSVC." localSheetId="0" hidden="1">{#N/A,#N/A,FALSE,"DEBTSVC"}</definedName>
    <definedName name="wrn.DEBTSVC." hidden="1">{#N/A,#N/A,FALSE,"DEBTSVC"}</definedName>
    <definedName name="wrn.DEPO." localSheetId="0" hidden="1">{#N/A,#N/A,FALSE,"DEPO"}</definedName>
    <definedName name="wrn.DEPO." hidden="1">{#N/A,#N/A,FALSE,"DEPO"}</definedName>
    <definedName name="wrn.EXCISE." localSheetId="0" hidden="1">{#N/A,#N/A,FALSE,"EXCISE"}</definedName>
    <definedName name="wrn.EXCISE." hidden="1">{#N/A,#N/A,FALSE,"EXCISE"}</definedName>
    <definedName name="wrn.EXRATE." localSheetId="0" hidden="1">{#N/A,#N/A,FALSE,"EXRATE"}</definedName>
    <definedName name="wrn.EXRATE." hidden="1">{#N/A,#N/A,FALSE,"EXRATE"}</definedName>
    <definedName name="wrn.EXTDEBT." localSheetId="0" hidden="1">{#N/A,#N/A,FALSE,"EXTDEBT"}</definedName>
    <definedName name="wrn.EXTDEBT." hidden="1">{#N/A,#N/A,FALSE,"EXTDEBT"}</definedName>
    <definedName name="wrn.EXTRABUDGT." localSheetId="0" hidden="1">{#N/A,#N/A,FALSE,"EXTRABUDGT"}</definedName>
    <definedName name="wrn.EXTRABUDGT." hidden="1">{#N/A,#N/A,FALSE,"EXTRABUDGT"}</definedName>
    <definedName name="wrn.EXTRABUDGT2." localSheetId="0" hidden="1">{#N/A,#N/A,FALSE,"EXTRABUDGT2"}</definedName>
    <definedName name="wrn.EXTRABUDGT2." hidden="1">{#N/A,#N/A,FALSE,"EXTRABUDGT2"}</definedName>
    <definedName name="wrn.GDP." localSheetId="0" hidden="1">{#N/A,#N/A,FALSE,"GDP_ORIGIN";#N/A,#N/A,FALSE,"EMP_POP"}</definedName>
    <definedName name="wrn.GDP." hidden="1">{#N/A,#N/A,FALSE,"GDP_ORIGIN";#N/A,#N/A,FALSE,"EMP_POP"}</definedName>
    <definedName name="wrn.GGOVT." localSheetId="0" hidden="1">{#N/A,#N/A,FALSE,"GGOVT"}</definedName>
    <definedName name="wrn.GGOVT." hidden="1">{#N/A,#N/A,FALSE,"GGOVT"}</definedName>
    <definedName name="wrn.GGOVT2." localSheetId="0" hidden="1">{#N/A,#N/A,FALSE,"GGOVT2"}</definedName>
    <definedName name="wrn.GGOVT2." hidden="1">{#N/A,#N/A,FALSE,"GGOVT2"}</definedName>
    <definedName name="wrn.GGOVTPC." localSheetId="0" hidden="1">{#N/A,#N/A,FALSE,"GGOVT%"}</definedName>
    <definedName name="wrn.GGOVTPC." hidden="1">{#N/A,#N/A,FALSE,"GGOVT%"}</definedName>
    <definedName name="wrn.INCOMETX." localSheetId="0" hidden="1">{#N/A,#N/A,FALSE,"INCOMETX"}</definedName>
    <definedName name="wrn.INCOMETX." hidden="1">{#N/A,#N/A,FALSE,"INCOMETX"}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0" hidden="1">{#N/A,#N/A,FALSE,"INTERST"}</definedName>
    <definedName name="wrn.INTERST." hidden="1">{#N/A,#N/A,FALSE,"INTERST"}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MS." localSheetId="0" hidden="1">{#N/A,#N/A,FALSE,"MS"}</definedName>
    <definedName name="wrn.MS." hidden="1">{#N/A,#N/A,FALSE,"MS"}</definedName>
    <definedName name="wrn.NBG." localSheetId="0" hidden="1">{#N/A,#N/A,FALSE,"NBG"}</definedName>
    <definedName name="wrn.NBG." hidden="1">{#N/A,#N/A,FALSE,"NBG"}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0" hidden="1">{#N/A,#N/A,FALSE,"PCPI"}</definedName>
    <definedName name="wrn.PCPI." hidden="1">{#N/A,#N/A,FALSE,"PCPI"}</definedName>
    <definedName name="wrn.PENSION." localSheetId="0" hidden="1">{#N/A,#N/A,FALSE,"PENSION"}</definedName>
    <definedName name="wrn.PENSION." hidden="1">{#N/A,#N/A,FALSE,"PENSION"}</definedName>
    <definedName name="wrn.PRUDENT." localSheetId="0" hidden="1">{#N/A,#N/A,FALSE,"PRUDENT"}</definedName>
    <definedName name="wrn.PRUDENT." hidden="1">{#N/A,#N/A,FALSE,"PRUDENT"}</definedName>
    <definedName name="wrn.PUBLEXP." localSheetId="0" hidden="1">{#N/A,#N/A,FALSE,"PUBLEXP"}</definedName>
    <definedName name="wrn.PUBLEXP." hidden="1">{#N/A,#N/A,FALSE,"PUBLEXP"}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0" hidden="1">{#N/A,#N/A,FALSE,"REVSHARE"}</definedName>
    <definedName name="wrn.REVSHARE." hidden="1">{#N/A,#N/A,FALSE,"REVSHARE"}</definedName>
    <definedName name="wrn.STATE." localSheetId="0" hidden="1">{#N/A,#N/A,FALSE,"STATE"}</definedName>
    <definedName name="wrn.STATE." hidden="1">{#N/A,#N/A,FALSE,"STATE"}</definedName>
    <definedName name="wrn.TAXARREARS." localSheetId="0" hidden="1">{#N/A,#N/A,FALSE,"TAXARREARS"}</definedName>
    <definedName name="wrn.TAXARREARS." hidden="1">{#N/A,#N/A,FALSE,"TAXARREARS"}</definedName>
    <definedName name="wrn.TAXPAYRS." localSheetId="0" hidden="1">{#N/A,#N/A,FALSE,"TAXPAYRS"}</definedName>
    <definedName name="wrn.TAXPAYRS." hidden="1">{#N/A,#N/A,FALSE,"TAXPAYRS"}</definedName>
    <definedName name="wrn.TRADE." localSheetId="0" hidden="1">{#N/A,#N/A,FALSE,"TRADE"}</definedName>
    <definedName name="wrn.TRADE." hidden="1">{#N/A,#N/A,FALSE,"TRADE"}</definedName>
    <definedName name="wrn.TRANSPORT." localSheetId="0" hidden="1">{#N/A,#N/A,FALSE,"TRANPORT"}</definedName>
    <definedName name="wrn.TRANSPORT." hidden="1">{#N/A,#N/A,FALSE,"TRANPORT"}</definedName>
    <definedName name="wrn.UNEMPL." localSheetId="0" hidden="1">{#N/A,#N/A,FALSE,"EMP_POP";#N/A,#N/A,FALSE,"UNEMPL"}</definedName>
    <definedName name="wrn.UNEMPL." hidden="1">{#N/A,#N/A,FALSE,"EMP_POP";#N/A,#N/A,FALSE,"UNEMPL"}</definedName>
    <definedName name="wrn.WAGES." localSheetId="0" hidden="1">{#N/A,#N/A,FALSE,"WAGES"}</definedName>
    <definedName name="wrn.WAGES." hidden="1">{#N/A,#N/A,FALSE,"WAGES"}</definedName>
    <definedName name="wrn.WEO." localSheetId="0" hidden="1">{"WEO",#N/A,FALSE,"T"}</definedName>
    <definedName name="wrn.WEO." hidden="1">{"WEO",#N/A,FALSE,"T"}</definedName>
    <definedName name="XBANANO">#REF!</definedName>
    <definedName name="XCAFE">#REF!</definedName>
    <definedName name="XGS">#REF!</definedName>
    <definedName name="XMENSUALES">#REF!</definedName>
    <definedName name="xxWRS_1">'[19]shared data'!$A$1:$A$77</definedName>
    <definedName name="xxWRS_2">#REF!</definedName>
    <definedName name="xxWRS_3">#REF!</definedName>
    <definedName name="xxWRS_4">[29]Q5!$A$1:$A$104</definedName>
    <definedName name="xxWRS_5">[29]Q6!$A$1:$A$160</definedName>
    <definedName name="xxWRS_6">[29]Q7!$A$1:$A$59</definedName>
    <definedName name="xxWRS_7">[29]Q5!$A$1:$A$109</definedName>
    <definedName name="xxWRS_8">[29]Q6!$A$1:$A$162</definedName>
    <definedName name="xxWRS_9">[29]Q7!$A$1:$A$61</definedName>
    <definedName name="XXX">#REF!</definedName>
    <definedName name="XXX1">#REF!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YY">#N/A</definedName>
    <definedName name="YY1A">#N/A</definedName>
    <definedName name="Z">[1]Imp!#REF!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5" i="2" l="1"/>
  <c r="F105" i="2"/>
  <c r="K105" i="2" s="1"/>
  <c r="J104" i="2"/>
  <c r="F104" i="2"/>
  <c r="K104" i="2" s="1"/>
  <c r="J103" i="2"/>
  <c r="F103" i="2"/>
  <c r="J102" i="2"/>
  <c r="I102" i="2"/>
  <c r="H102" i="2"/>
  <c r="E102" i="2"/>
  <c r="D102" i="2"/>
  <c r="C102" i="2"/>
  <c r="G101" i="2"/>
  <c r="E101" i="2"/>
  <c r="D101" i="2"/>
  <c r="C101" i="2"/>
  <c r="J100" i="2"/>
  <c r="F100" i="2"/>
  <c r="J99" i="2"/>
  <c r="F99" i="2"/>
  <c r="J98" i="2"/>
  <c r="F98" i="2"/>
  <c r="K98" i="2" s="1"/>
  <c r="J97" i="2"/>
  <c r="F97" i="2"/>
  <c r="J96" i="2"/>
  <c r="I96" i="2"/>
  <c r="H96" i="2"/>
  <c r="G96" i="2"/>
  <c r="E96" i="2"/>
  <c r="D96" i="2"/>
  <c r="C96" i="2"/>
  <c r="J95" i="2"/>
  <c r="F95" i="2"/>
  <c r="J94" i="2"/>
  <c r="E94" i="2"/>
  <c r="D94" i="2"/>
  <c r="C94" i="2"/>
  <c r="F94" i="2" s="1"/>
  <c r="J93" i="2"/>
  <c r="F93" i="2"/>
  <c r="J92" i="2"/>
  <c r="F92" i="2"/>
  <c r="J91" i="2"/>
  <c r="F91" i="2"/>
  <c r="K91" i="2" s="1"/>
  <c r="J90" i="2"/>
  <c r="E89" i="2"/>
  <c r="E88" i="2" s="1"/>
  <c r="F90" i="2"/>
  <c r="J89" i="2"/>
  <c r="I89" i="2"/>
  <c r="I88" i="2" s="1"/>
  <c r="H89" i="2"/>
  <c r="G89" i="2"/>
  <c r="D89" i="2"/>
  <c r="C89" i="2"/>
  <c r="J88" i="2"/>
  <c r="H88" i="2"/>
  <c r="G88" i="2"/>
  <c r="D88" i="2"/>
  <c r="C88" i="2"/>
  <c r="J87" i="2"/>
  <c r="F87" i="2"/>
  <c r="J86" i="2"/>
  <c r="F86" i="2"/>
  <c r="J85" i="2"/>
  <c r="F85" i="2"/>
  <c r="J84" i="2"/>
  <c r="I84" i="2"/>
  <c r="H84" i="2"/>
  <c r="G84" i="2"/>
  <c r="E84" i="2"/>
  <c r="D84" i="2"/>
  <c r="C84" i="2"/>
  <c r="J83" i="2"/>
  <c r="F83" i="2"/>
  <c r="J82" i="2"/>
  <c r="J80" i="2" s="1"/>
  <c r="J68" i="2" s="1"/>
  <c r="F82" i="2"/>
  <c r="J81" i="2"/>
  <c r="F81" i="2"/>
  <c r="I80" i="2"/>
  <c r="H80" i="2"/>
  <c r="G80" i="2"/>
  <c r="E80" i="2"/>
  <c r="D80" i="2"/>
  <c r="C80" i="2"/>
  <c r="J79" i="2"/>
  <c r="J78" i="2"/>
  <c r="D76" i="2"/>
  <c r="F78" i="2"/>
  <c r="J77" i="2"/>
  <c r="J76" i="2" s="1"/>
  <c r="J69" i="2" s="1"/>
  <c r="F77" i="2"/>
  <c r="I76" i="2"/>
  <c r="H76" i="2"/>
  <c r="G76" i="2"/>
  <c r="E76" i="2"/>
  <c r="J75" i="2"/>
  <c r="F75" i="2"/>
  <c r="J74" i="2"/>
  <c r="F74" i="2"/>
  <c r="J73" i="2"/>
  <c r="F73" i="2"/>
  <c r="K73" i="2" s="1"/>
  <c r="J72" i="2"/>
  <c r="F72" i="2"/>
  <c r="J71" i="2"/>
  <c r="I71" i="2"/>
  <c r="H71" i="2"/>
  <c r="G71" i="2"/>
  <c r="E71" i="2"/>
  <c r="D71" i="2"/>
  <c r="C71" i="2"/>
  <c r="J70" i="2"/>
  <c r="I70" i="2"/>
  <c r="I69" i="2" s="1"/>
  <c r="I68" i="2" s="1"/>
  <c r="H70" i="2"/>
  <c r="H69" i="2" s="1"/>
  <c r="H68" i="2" s="1"/>
  <c r="G70" i="2"/>
  <c r="G69" i="2" s="1"/>
  <c r="G68" i="2" s="1"/>
  <c r="E70" i="2"/>
  <c r="E69" i="2" s="1"/>
  <c r="E68" i="2" s="1"/>
  <c r="D70" i="2"/>
  <c r="D69" i="2" s="1"/>
  <c r="D68" i="2" s="1"/>
  <c r="C70" i="2"/>
  <c r="J67" i="2"/>
  <c r="E67" i="2"/>
  <c r="D67" i="2"/>
  <c r="C67" i="2"/>
  <c r="F67" i="2" s="1"/>
  <c r="K67" i="2" s="1"/>
  <c r="J66" i="2"/>
  <c r="E66" i="2"/>
  <c r="D66" i="2"/>
  <c r="C66" i="2"/>
  <c r="F66" i="2" s="1"/>
  <c r="K66" i="2" s="1"/>
  <c r="J65" i="2"/>
  <c r="E65" i="2"/>
  <c r="D65" i="2"/>
  <c r="C65" i="2"/>
  <c r="F65" i="2" s="1"/>
  <c r="K65" i="2" s="1"/>
  <c r="J64" i="2"/>
  <c r="E64" i="2"/>
  <c r="D64" i="2"/>
  <c r="C64" i="2"/>
  <c r="F64" i="2" s="1"/>
  <c r="K64" i="2" s="1"/>
  <c r="J63" i="2"/>
  <c r="E63" i="2"/>
  <c r="D63" i="2"/>
  <c r="C63" i="2"/>
  <c r="F63" i="2" s="1"/>
  <c r="K63" i="2" s="1"/>
  <c r="J62" i="2"/>
  <c r="E62" i="2"/>
  <c r="D62" i="2"/>
  <c r="C62" i="2"/>
  <c r="F62" i="2" s="1"/>
  <c r="K62" i="2" s="1"/>
  <c r="J61" i="2"/>
  <c r="J60" i="2" s="1"/>
  <c r="J59" i="2" s="1"/>
  <c r="F61" i="2"/>
  <c r="I60" i="2"/>
  <c r="H60" i="2"/>
  <c r="G60" i="2"/>
  <c r="E60" i="2"/>
  <c r="D60" i="2"/>
  <c r="C60" i="2"/>
  <c r="I59" i="2"/>
  <c r="H59" i="2"/>
  <c r="G59" i="2"/>
  <c r="E59" i="2"/>
  <c r="D59" i="2"/>
  <c r="C59" i="2"/>
  <c r="J58" i="2"/>
  <c r="F58" i="2"/>
  <c r="J57" i="2"/>
  <c r="F57" i="2"/>
  <c r="J56" i="2"/>
  <c r="I56" i="2"/>
  <c r="H56" i="2"/>
  <c r="G56" i="2"/>
  <c r="E56" i="2"/>
  <c r="D56" i="2"/>
  <c r="C56" i="2"/>
  <c r="F56" i="2" s="1"/>
  <c r="J55" i="2"/>
  <c r="F55" i="2"/>
  <c r="J54" i="2"/>
  <c r="F54" i="2"/>
  <c r="J53" i="2"/>
  <c r="F53" i="2"/>
  <c r="J52" i="2"/>
  <c r="F52" i="2"/>
  <c r="J51" i="2"/>
  <c r="F51" i="2"/>
  <c r="J50" i="2"/>
  <c r="I50" i="2"/>
  <c r="H50" i="2"/>
  <c r="G50" i="2"/>
  <c r="E50" i="2"/>
  <c r="D50" i="2"/>
  <c r="C50" i="2"/>
  <c r="J49" i="2"/>
  <c r="F49" i="2"/>
  <c r="J48" i="2"/>
  <c r="I48" i="2"/>
  <c r="H48" i="2"/>
  <c r="G48" i="2"/>
  <c r="E48" i="2"/>
  <c r="D48" i="2"/>
  <c r="C48" i="2"/>
  <c r="J47" i="2"/>
  <c r="I47" i="2"/>
  <c r="H47" i="2"/>
  <c r="G47" i="2"/>
  <c r="E47" i="2"/>
  <c r="D47" i="2"/>
  <c r="C47" i="2"/>
  <c r="J46" i="2"/>
  <c r="F46" i="2"/>
  <c r="J45" i="2"/>
  <c r="F45" i="2"/>
  <c r="K45" i="2" s="1"/>
  <c r="J44" i="2"/>
  <c r="F44" i="2"/>
  <c r="J43" i="2"/>
  <c r="F43" i="2"/>
  <c r="J42" i="2"/>
  <c r="F42" i="2"/>
  <c r="J41" i="2"/>
  <c r="F41" i="2"/>
  <c r="J40" i="2"/>
  <c r="I40" i="2"/>
  <c r="H40" i="2"/>
  <c r="G40" i="2"/>
  <c r="E40" i="2"/>
  <c r="D40" i="2"/>
  <c r="D37" i="2" s="1"/>
  <c r="C40" i="2"/>
  <c r="J39" i="2"/>
  <c r="F39" i="2"/>
  <c r="J38" i="2"/>
  <c r="F38" i="2"/>
  <c r="J37" i="2"/>
  <c r="I37" i="2"/>
  <c r="H37" i="2"/>
  <c r="G37" i="2"/>
  <c r="E37" i="2"/>
  <c r="C37" i="2"/>
  <c r="J36" i="2"/>
  <c r="F36" i="2"/>
  <c r="J35" i="2"/>
  <c r="F35" i="2"/>
  <c r="J34" i="2"/>
  <c r="J33" i="2"/>
  <c r="E29" i="2"/>
  <c r="J32" i="2"/>
  <c r="F32" i="2"/>
  <c r="J31" i="2"/>
  <c r="F31" i="2"/>
  <c r="J30" i="2"/>
  <c r="F30" i="2"/>
  <c r="I29" i="2"/>
  <c r="H29" i="2"/>
  <c r="G29" i="2"/>
  <c r="J28" i="2"/>
  <c r="F28" i="2"/>
  <c r="J27" i="2"/>
  <c r="J26" i="2" s="1"/>
  <c r="F27" i="2"/>
  <c r="I26" i="2"/>
  <c r="H26" i="2"/>
  <c r="G26" i="2"/>
  <c r="E26" i="2"/>
  <c r="D26" i="2"/>
  <c r="C26" i="2"/>
  <c r="J24" i="2"/>
  <c r="F24" i="2"/>
  <c r="J23" i="2"/>
  <c r="F23" i="2"/>
  <c r="J22" i="2"/>
  <c r="J17" i="2" s="1"/>
  <c r="J16" i="2" s="1"/>
  <c r="F22" i="2"/>
  <c r="J21" i="2"/>
  <c r="F21" i="2"/>
  <c r="J20" i="2"/>
  <c r="F20" i="2"/>
  <c r="J19" i="2"/>
  <c r="F19" i="2"/>
  <c r="J18" i="2"/>
  <c r="F18" i="2"/>
  <c r="I17" i="2"/>
  <c r="H17" i="2"/>
  <c r="G17" i="2"/>
  <c r="E17" i="2"/>
  <c r="E16" i="2" s="1"/>
  <c r="D17" i="2"/>
  <c r="C17" i="2"/>
  <c r="I16" i="2"/>
  <c r="H16" i="2"/>
  <c r="G16" i="2"/>
  <c r="D16" i="2"/>
  <c r="C16" i="2"/>
  <c r="J15" i="2"/>
  <c r="F15" i="2"/>
  <c r="J14" i="2"/>
  <c r="F14" i="2"/>
  <c r="J13" i="2"/>
  <c r="F13" i="2"/>
  <c r="J12" i="2"/>
  <c r="F12" i="2"/>
  <c r="J11" i="2"/>
  <c r="I11" i="2"/>
  <c r="H11" i="2"/>
  <c r="G11" i="2"/>
  <c r="E11" i="2"/>
  <c r="D11" i="2"/>
  <c r="C11" i="2"/>
  <c r="K93" i="2" l="1"/>
  <c r="K87" i="2"/>
  <c r="J29" i="2"/>
  <c r="J25" i="2" s="1"/>
  <c r="H25" i="2"/>
  <c r="I25" i="2"/>
  <c r="I10" i="2" s="1"/>
  <c r="I9" i="2" s="1"/>
  <c r="I106" i="2" s="1"/>
  <c r="G25" i="2"/>
  <c r="E25" i="2"/>
  <c r="E10" i="2" s="1"/>
  <c r="E9" i="2" s="1"/>
  <c r="E106" i="2" s="1"/>
  <c r="G10" i="2"/>
  <c r="G9" i="2" s="1"/>
  <c r="G106" i="2" s="1"/>
  <c r="H10" i="2"/>
  <c r="H9" i="2" s="1"/>
  <c r="H106" i="2" s="1"/>
  <c r="J10" i="2"/>
  <c r="J9" i="2" s="1"/>
  <c r="J106" i="2" s="1"/>
  <c r="K103" i="2"/>
  <c r="F102" i="2"/>
  <c r="L100" i="2"/>
  <c r="K100" i="2"/>
  <c r="K99" i="2"/>
  <c r="L99" i="2"/>
  <c r="F96" i="2"/>
  <c r="L97" i="2"/>
  <c r="L102" i="2"/>
  <c r="K97" i="2"/>
  <c r="K95" i="2"/>
  <c r="L95" i="2"/>
  <c r="K94" i="2"/>
  <c r="L94" i="2"/>
  <c r="K92" i="2"/>
  <c r="L92" i="2"/>
  <c r="K90" i="2"/>
  <c r="F89" i="2"/>
  <c r="K86" i="2"/>
  <c r="L86" i="2"/>
  <c r="L85" i="2"/>
  <c r="F84" i="2"/>
  <c r="K85" i="2"/>
  <c r="L83" i="2"/>
  <c r="K83" i="2"/>
  <c r="K82" i="2"/>
  <c r="L82" i="2"/>
  <c r="K81" i="2"/>
  <c r="L81" i="2"/>
  <c r="F80" i="2"/>
  <c r="F79" i="2"/>
  <c r="F76" i="2" s="1"/>
  <c r="C76" i="2"/>
  <c r="C69" i="2" s="1"/>
  <c r="C68" i="2" s="1"/>
  <c r="K78" i="2"/>
  <c r="L78" i="2"/>
  <c r="K77" i="2"/>
  <c r="L77" i="2"/>
  <c r="L75" i="2"/>
  <c r="K75" i="2"/>
  <c r="K74" i="2"/>
  <c r="L74" i="2"/>
  <c r="L72" i="2"/>
  <c r="F71" i="2"/>
  <c r="K72" i="2"/>
  <c r="K61" i="2"/>
  <c r="F60" i="2"/>
  <c r="K58" i="2"/>
  <c r="L58" i="2"/>
  <c r="K57" i="2"/>
  <c r="L57" i="2"/>
  <c r="K56" i="2"/>
  <c r="L56" i="2"/>
  <c r="K55" i="2"/>
  <c r="L55" i="2"/>
  <c r="K54" i="2"/>
  <c r="L54" i="2"/>
  <c r="K53" i="2"/>
  <c r="L53" i="2"/>
  <c r="K52" i="2"/>
  <c r="L52" i="2"/>
  <c r="K51" i="2"/>
  <c r="L51" i="2"/>
  <c r="F50" i="2"/>
  <c r="K49" i="2"/>
  <c r="L49" i="2"/>
  <c r="F48" i="2"/>
  <c r="K46" i="2"/>
  <c r="L46" i="2"/>
  <c r="K44" i="2"/>
  <c r="L44" i="2"/>
  <c r="K43" i="2"/>
  <c r="L43" i="2"/>
  <c r="K42" i="2"/>
  <c r="L42" i="2"/>
  <c r="K41" i="2"/>
  <c r="L41" i="2"/>
  <c r="F40" i="2"/>
  <c r="K39" i="2"/>
  <c r="L39" i="2"/>
  <c r="K38" i="2"/>
  <c r="L38" i="2"/>
  <c r="F37" i="2"/>
  <c r="K36" i="2"/>
  <c r="L36" i="2"/>
  <c r="K35" i="2"/>
  <c r="L35" i="2"/>
  <c r="C29" i="2"/>
  <c r="C25" i="2" s="1"/>
  <c r="C10" i="2" s="1"/>
  <c r="F34" i="2"/>
  <c r="F33" i="2"/>
  <c r="D29" i="2"/>
  <c r="D25" i="2" s="1"/>
  <c r="D10" i="2" s="1"/>
  <c r="D9" i="2" s="1"/>
  <c r="D106" i="2" s="1"/>
  <c r="K32" i="2"/>
  <c r="L32" i="2"/>
  <c r="K31" i="2"/>
  <c r="L31" i="2"/>
  <c r="K30" i="2"/>
  <c r="L30" i="2"/>
  <c r="F29" i="2"/>
  <c r="K28" i="2"/>
  <c r="L28" i="2"/>
  <c r="K27" i="2"/>
  <c r="L27" i="2"/>
  <c r="F26" i="2"/>
  <c r="K24" i="2"/>
  <c r="L24" i="2"/>
  <c r="K23" i="2"/>
  <c r="L23" i="2"/>
  <c r="K22" i="2"/>
  <c r="L22" i="2"/>
  <c r="K21" i="2"/>
  <c r="L21" i="2"/>
  <c r="K20" i="2"/>
  <c r="L20" i="2"/>
  <c r="K19" i="2"/>
  <c r="L19" i="2"/>
  <c r="K18" i="2"/>
  <c r="L18" i="2"/>
  <c r="F17" i="2"/>
  <c r="K15" i="2"/>
  <c r="L15" i="2"/>
  <c r="K14" i="2"/>
  <c r="L14" i="2"/>
  <c r="K13" i="2"/>
  <c r="L13" i="2"/>
  <c r="K12" i="2"/>
  <c r="L12" i="2"/>
  <c r="F11" i="2"/>
  <c r="C9" i="2" l="1"/>
  <c r="C106" i="2" s="1"/>
  <c r="K102" i="2"/>
  <c r="F101" i="2"/>
  <c r="L96" i="2"/>
  <c r="K96" i="2"/>
  <c r="K89" i="2"/>
  <c r="F88" i="2"/>
  <c r="L89" i="2"/>
  <c r="L84" i="2"/>
  <c r="K84" i="2"/>
  <c r="K80" i="2"/>
  <c r="L80" i="2"/>
  <c r="L79" i="2"/>
  <c r="K79" i="2"/>
  <c r="K76" i="2"/>
  <c r="L76" i="2"/>
  <c r="L71" i="2"/>
  <c r="F70" i="2"/>
  <c r="K71" i="2"/>
  <c r="K60" i="2"/>
  <c r="F59" i="2"/>
  <c r="K59" i="2" s="1"/>
  <c r="K50" i="2"/>
  <c r="L50" i="2"/>
  <c r="K48" i="2"/>
  <c r="L48" i="2"/>
  <c r="F47" i="2"/>
  <c r="K40" i="2"/>
  <c r="L40" i="2"/>
  <c r="K37" i="2"/>
  <c r="L37" i="2"/>
  <c r="K34" i="2"/>
  <c r="L34" i="2"/>
  <c r="K33" i="2"/>
  <c r="L33" i="2"/>
  <c r="K29" i="2"/>
  <c r="L29" i="2"/>
  <c r="K26" i="2"/>
  <c r="L26" i="2"/>
  <c r="F25" i="2"/>
  <c r="K17" i="2"/>
  <c r="L17" i="2"/>
  <c r="F16" i="2"/>
  <c r="K11" i="2"/>
  <c r="L11" i="2"/>
  <c r="F10" i="2" l="1"/>
  <c r="K101" i="2"/>
  <c r="K88" i="2"/>
  <c r="L88" i="2"/>
  <c r="L70" i="2"/>
  <c r="F69" i="2"/>
  <c r="K70" i="2"/>
  <c r="K47" i="2"/>
  <c r="L47" i="2"/>
  <c r="K25" i="2"/>
  <c r="L25" i="2"/>
  <c r="K16" i="2"/>
  <c r="L16" i="2"/>
  <c r="K10" i="2"/>
  <c r="L10" i="2"/>
  <c r="K69" i="2" l="1"/>
  <c r="L69" i="2"/>
  <c r="F68" i="2"/>
  <c r="F9" i="2" l="1"/>
  <c r="K68" i="2"/>
  <c r="L68" i="2"/>
  <c r="L9" i="2" l="1"/>
  <c r="K9" i="2"/>
  <c r="F106" i="2"/>
  <c r="K106" i="2" l="1"/>
  <c r="L106" i="2"/>
</calcChain>
</file>

<file path=xl/sharedStrings.xml><?xml version="1.0" encoding="utf-8"?>
<sst xmlns="http://schemas.openxmlformats.org/spreadsheetml/2006/main" count="121" uniqueCount="109">
  <si>
    <t>I</t>
  </si>
  <si>
    <t>CUADRO No.1</t>
  </si>
  <si>
    <t>INGRESOS FISCALES COMPARADOS, SEGÚN PRINCIPALES PARTIDAS</t>
  </si>
  <si>
    <t>(En millones de RD$</t>
  </si>
  <si>
    <t>PARTIDAS</t>
  </si>
  <si>
    <t>RECAUDADO 2026</t>
  </si>
  <si>
    <t>PRESUPUESTO 2026</t>
  </si>
  <si>
    <t>DIFERENCIA</t>
  </si>
  <si>
    <t xml:space="preserve">% ALCANZADO </t>
  </si>
  <si>
    <t>ENERO</t>
  </si>
  <si>
    <t>FEBRERO</t>
  </si>
  <si>
    <t>A) INGRESOS CORRIENTES</t>
  </si>
  <si>
    <t>I) IMPUESTOS</t>
  </si>
  <si>
    <t>1) IMPUESTOS SOBRE LOS INGRESOS</t>
  </si>
  <si>
    <t>- Impuestos sobre la Renta de Personas Físicas</t>
  </si>
  <si>
    <t>- Impuestos sobre Los Ingresos de las Empresas y Otras Corporaciones</t>
  </si>
  <si>
    <t xml:space="preserve">- Impuestos sobre los Ingresos Aplicados sin Distinción de Persona </t>
  </si>
  <si>
    <t>- Accesorios sobre los Impuestos a  los Ingresos</t>
  </si>
  <si>
    <t>2)  IMPUESTOS SOBRE LA PROPIEDAD</t>
  </si>
  <si>
    <t>- Impuestos sobre la Propiedad y Transacciones Financieras y de Capital</t>
  </si>
  <si>
    <t>- Impuesto a la Propiedad Inmobiliaria (IPI) (Impuesto a las Viviendas Suntuarias IVSS)</t>
  </si>
  <si>
    <t>- Impuestos sobre Activos</t>
  </si>
  <si>
    <t>- Impuesto sobre Operaciones Inmobiliarias</t>
  </si>
  <si>
    <t>- Impuestos sobre Transferencias de Bienes Muebles</t>
  </si>
  <si>
    <t>- Impuesto sobre Cheques</t>
  </si>
  <si>
    <t>- Otros</t>
  </si>
  <si>
    <t>-  Accesorios sobre la Propiedad</t>
  </si>
  <si>
    <t>3) IMPUESTOS INTERNOS SOBRE MERCANCIAS Y SERVICIOS</t>
  </si>
  <si>
    <t>- Impuestos sobre los Bienes y Servicios</t>
  </si>
  <si>
    <t>- ITBIS Interno</t>
  </si>
  <si>
    <t>- ITBIS Externo</t>
  </si>
  <si>
    <t>- Impuestos Adicionales y Selectivos sobre Bienes y Servicios</t>
  </si>
  <si>
    <t>- Impuesto específico sobre los hidrocarburos, Ley No. 112-00</t>
  </si>
  <si>
    <t>- Impuesto selectivo Ad Valorem sobre hidrocarburos, Ley No.557-05</t>
  </si>
  <si>
    <t>- Impuestos Selectivos a Bebidas Alcoholicas</t>
  </si>
  <si>
    <t>- Impuesto Selectivo al Tabaco y los Cigarrillos</t>
  </si>
  <si>
    <t>- Impuestos Selectivo a las Telecomunicaciones</t>
  </si>
  <si>
    <t>- Impuestos Selectivo a los Seguros</t>
  </si>
  <si>
    <t>- Impuestos Sobre el Uso de Bienes y Licencias</t>
  </si>
  <si>
    <t>- 17% Registro de Propiedad de vehículo</t>
  </si>
  <si>
    <t>- Derecho de Circulación Vehículos de Motor</t>
  </si>
  <si>
    <t>- Licencias para Portar Armas de Fuego</t>
  </si>
  <si>
    <t>Fondo General</t>
  </si>
  <si>
    <t xml:space="preserve">Recursos de Captación Directa del Ministerio de Interior y Policia </t>
  </si>
  <si>
    <t xml:space="preserve">- Imp.especifico Bancas de Apuestas de Loteria  </t>
  </si>
  <si>
    <t>- Imp.especifico Bancas de Apuestas  deportivas</t>
  </si>
  <si>
    <t>- Accesorios sobre Impuestos Internos a  Mercancías y  Servicios</t>
  </si>
  <si>
    <t>4) IMPUESTOS SOBRE EL COMERCIO Y LAS TRANSACCIONES/COMERCIO EXTERIOR</t>
  </si>
  <si>
    <t>Sobre las Importaciones</t>
  </si>
  <si>
    <t>- Arancel</t>
  </si>
  <si>
    <t>Otros Impuestos sobre el Comercio Exterior</t>
  </si>
  <si>
    <t>- Impuesto a la Salida de Pasajeros al Exterior por Aeropuertos y Puertos</t>
  </si>
  <si>
    <t>- Derechos Consulares</t>
  </si>
  <si>
    <t>5) IMPUESTOS ECOLOGICOS</t>
  </si>
  <si>
    <t>6)  IMPUESTOS DIVERSOS</t>
  </si>
  <si>
    <t>II) CONTRIBUCIONES SOCIALES</t>
  </si>
  <si>
    <t xml:space="preserve">   - Contribución Social</t>
  </si>
  <si>
    <t xml:space="preserve">   - Contribuciones varias</t>
  </si>
  <si>
    <t>III) TRANSFERENCIAS CORRIENTES</t>
  </si>
  <si>
    <t>- Transferencias Corrientes</t>
  </si>
  <si>
    <t xml:space="preserve"> -Del Sector Privado Interno</t>
  </si>
  <si>
    <t>- Del Gobierno Central</t>
  </si>
  <si>
    <t>- De Instituciones  Públicas Descentralizadas o Autónomas</t>
  </si>
  <si>
    <t>- De instituciones públicas de la seguridad social</t>
  </si>
  <si>
    <t xml:space="preserve">- De empresas públicas no financieras </t>
  </si>
  <si>
    <t xml:space="preserve">- De Instituciones Públicas Financieras No Monetarias </t>
  </si>
  <si>
    <t>IV) INGRESOS POR CONTRAPRESTACION</t>
  </si>
  <si>
    <t>- Ventas de Bienes y Servicios</t>
  </si>
  <si>
    <t>- Ventas de Mercancías del Estado</t>
  </si>
  <si>
    <t>- PROMESE</t>
  </si>
  <si>
    <t>- Fondo General</t>
  </si>
  <si>
    <t>- Recursos de captación directa del programa PROMESE CAL ( D. No. 308-97)</t>
  </si>
  <si>
    <t>- Ingresos de las Inst. Centralizadas en Servicios en la CUT</t>
  </si>
  <si>
    <t>- Otras Ventas</t>
  </si>
  <si>
    <t>- Ventas de Servicios del Estado</t>
  </si>
  <si>
    <t>- Otras Ventas de Servicios del Gobierno Central</t>
  </si>
  <si>
    <t>- Tasas</t>
  </si>
  <si>
    <t>- Tarjetas de Turismo</t>
  </si>
  <si>
    <t>- Expedición y Renovación de Pasaportes</t>
  </si>
  <si>
    <t>- Derechos Administrativos</t>
  </si>
  <si>
    <t xml:space="preserve"> - Recursos de Captación Directa para el Fomento y Desarrollo del Gas Natural en el Parque vehicular</t>
  </si>
  <si>
    <t>- Otros ingresos de las Inst. Centralizadas en Servicios en la CUT</t>
  </si>
  <si>
    <t>V) OTROS INGRESOS</t>
  </si>
  <si>
    <t>- Rentas de la Propiedad</t>
  </si>
  <si>
    <t>- Dividendos por Inversiones Empresariales</t>
  </si>
  <si>
    <t>- Intereses</t>
  </si>
  <si>
    <t>- Arriendo de Activos Tangibles No Producidos</t>
  </si>
  <si>
    <t>- otros</t>
  </si>
  <si>
    <t>- Multas y Sanciones</t>
  </si>
  <si>
    <t xml:space="preserve">     - Recursos de Captación Directa de la Procuradoria General de la República ( multas de tránsito)</t>
  </si>
  <si>
    <t>- Ingresos Diversos</t>
  </si>
  <si>
    <t>- Ingresos por diferencial del gas licuado de petróleo</t>
  </si>
  <si>
    <t>-2124 Fondo de Estabilización y Compensación de los Precios de los Cmbustibles (FECOPECO)</t>
  </si>
  <si>
    <t>- 2125 Patrimonio Recuperado</t>
  </si>
  <si>
    <t>B)  INGRESOS DE CAPITAL</t>
  </si>
  <si>
    <t>- Ventas de Activos No Financieros</t>
  </si>
  <si>
    <t>- Venta de  Activos Fijos</t>
  </si>
  <si>
    <t>- Ventas de Activos Intangibles</t>
  </si>
  <si>
    <t>- Transferencias Capital</t>
  </si>
  <si>
    <t>TOTAL</t>
  </si>
  <si>
    <t xml:space="preserve">NOTAS: </t>
  </si>
  <si>
    <t xml:space="preserve">(1) Cifras sujetas a rectificación.  Incluye los dólares convertidos a la tasa oficial.  </t>
  </si>
  <si>
    <t xml:space="preserve">     Excluye los Depósitos a Cargo del Estado, Fondos Especiales y de Terceros, ingresos de las instituciones centralizadas en la CUT no presupuestaria, </t>
  </si>
  <si>
    <t xml:space="preserve">     Fondo de devolución impuesto Selectivo al consumo de combustibles y los depósitos en exceso de las recaudadoras.</t>
  </si>
  <si>
    <t>ENERO-MARZO  2026/PRESUPUESTO  2026</t>
  </si>
  <si>
    <t>MARZO</t>
  </si>
  <si>
    <t>FUENTE: Elaborado por la Direción de Política Tributaria (DPT) del Viceministerio de Política Fiscal del Ministerio de Hacienda y Economía, con los datos del Sistema Integrado de Gestión Financiera (SIGEF).</t>
  </si>
  <si>
    <t xml:space="preserve">Las informaciones presentadas difieren de las presentadas en  Portal de Transparencia Fiscal,  ya que solo incluyen los ingresos presupuestarios. </t>
  </si>
  <si>
    <t>DIRECCIÓN DE POLÍTICA TRIBUTARIA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</si>
</sst>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.0_);\(#,##0.0\)"/>
    <numFmt numFmtId="165" formatCode="_(* #,##0.0_);_(* \(#,##0.0\);_(* &quot;-&quot;??_);_(@_)"/>
    <numFmt numFmtId="166" formatCode="0.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2"/>
      <color indexed="8"/>
      <name val="Gotham"/>
    </font>
    <font>
      <b/>
      <sz val="12"/>
      <color indexed="8"/>
      <name val="Gotham"/>
    </font>
    <font>
      <i/>
      <sz val="11"/>
      <color indexed="8"/>
      <name val="Gotham"/>
    </font>
    <font>
      <b/>
      <sz val="10"/>
      <color theme="0"/>
      <name val="Gotham"/>
    </font>
    <font>
      <b/>
      <sz val="10"/>
      <color indexed="8"/>
      <name val="Gotham"/>
    </font>
    <font>
      <sz val="10"/>
      <color indexed="8"/>
      <name val="Gotham"/>
    </font>
    <font>
      <b/>
      <sz val="10"/>
      <name val="Arial"/>
      <family val="2"/>
    </font>
    <font>
      <sz val="9"/>
      <color indexed="8"/>
      <name val="Gotham"/>
    </font>
    <font>
      <sz val="10"/>
      <name val="Gotham"/>
    </font>
    <font>
      <u/>
      <sz val="10"/>
      <color indexed="8"/>
      <name val="Gotham"/>
    </font>
    <font>
      <b/>
      <sz val="8"/>
      <name val="Gotham"/>
    </font>
    <font>
      <b/>
      <sz val="9"/>
      <color indexed="8"/>
      <name val="Gotham"/>
    </font>
    <font>
      <sz val="8"/>
      <color indexed="8"/>
      <name val="Gotham"/>
    </font>
    <font>
      <sz val="8"/>
      <name val="Gotham"/>
    </font>
    <font>
      <sz val="6"/>
      <name val="Gotham"/>
    </font>
    <font>
      <sz val="8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8" fillId="0" borderId="0"/>
  </cellStyleXfs>
  <cellXfs count="99">
    <xf numFmtId="0" fontId="0" fillId="0" borderId="0" xfId="0"/>
    <xf numFmtId="0" fontId="1" fillId="2" borderId="0" xfId="2" applyFill="1"/>
    <xf numFmtId="0" fontId="2" fillId="0" borderId="0" xfId="2" applyFont="1" applyAlignment="1">
      <alignment horizontal="center"/>
    </xf>
    <xf numFmtId="0" fontId="1" fillId="0" borderId="0" xfId="2"/>
    <xf numFmtId="0" fontId="2" fillId="2" borderId="0" xfId="2" applyFont="1" applyFill="1" applyAlignment="1">
      <alignment horizontal="center"/>
    </xf>
    <xf numFmtId="0" fontId="6" fillId="0" borderId="8" xfId="3" applyFont="1" applyBorder="1"/>
    <xf numFmtId="164" fontId="6" fillId="0" borderId="9" xfId="4" applyNumberFormat="1" applyFont="1" applyBorder="1"/>
    <xf numFmtId="164" fontId="6" fillId="0" borderId="9" xfId="4" applyNumberFormat="1" applyFont="1" applyBorder="1" applyAlignment="1">
      <alignment horizontal="right" indent="1"/>
    </xf>
    <xf numFmtId="43" fontId="1" fillId="0" borderId="0" xfId="1"/>
    <xf numFmtId="49" fontId="6" fillId="0" borderId="8" xfId="4" applyNumberFormat="1" applyFont="1" applyBorder="1" applyAlignment="1">
      <alignment horizontal="left"/>
    </xf>
    <xf numFmtId="49" fontId="7" fillId="0" borderId="8" xfId="4" applyNumberFormat="1" applyFont="1" applyBorder="1" applyAlignment="1">
      <alignment horizontal="left" indent="1"/>
    </xf>
    <xf numFmtId="164" fontId="7" fillId="0" borderId="9" xfId="4" applyNumberFormat="1" applyFont="1" applyBorder="1"/>
    <xf numFmtId="164" fontId="7" fillId="0" borderId="9" xfId="4" applyNumberFormat="1" applyFont="1" applyBorder="1" applyAlignment="1">
      <alignment horizontal="right" indent="1"/>
    </xf>
    <xf numFmtId="164" fontId="6" fillId="0" borderId="9" xfId="3" applyNumberFormat="1" applyFont="1" applyBorder="1"/>
    <xf numFmtId="164" fontId="6" fillId="0" borderId="9" xfId="3" applyNumberFormat="1" applyFont="1" applyBorder="1" applyAlignment="1">
      <alignment horizontal="right" indent="1"/>
    </xf>
    <xf numFmtId="49" fontId="6" fillId="0" borderId="8" xfId="3" applyNumberFormat="1" applyFont="1" applyBorder="1" applyAlignment="1">
      <alignment horizontal="left" indent="1"/>
    </xf>
    <xf numFmtId="49" fontId="7" fillId="0" borderId="8" xfId="3" applyNumberFormat="1" applyFont="1" applyBorder="1" applyAlignment="1">
      <alignment horizontal="left" indent="2"/>
    </xf>
    <xf numFmtId="164" fontId="7" fillId="0" borderId="9" xfId="3" applyNumberFormat="1" applyFont="1" applyBorder="1"/>
    <xf numFmtId="165" fontId="7" fillId="0" borderId="9" xfId="4" applyNumberFormat="1" applyFont="1" applyBorder="1"/>
    <xf numFmtId="49" fontId="7" fillId="0" borderId="8" xfId="2" applyNumberFormat="1" applyFont="1" applyBorder="1" applyAlignment="1">
      <alignment horizontal="left" indent="2"/>
    </xf>
    <xf numFmtId="49" fontId="6" fillId="0" borderId="8" xfId="4" applyNumberFormat="1" applyFont="1" applyBorder="1" applyAlignment="1">
      <alignment horizontal="left" indent="2"/>
    </xf>
    <xf numFmtId="49" fontId="7" fillId="0" borderId="8" xfId="4" applyNumberFormat="1" applyFont="1" applyBorder="1" applyAlignment="1">
      <alignment horizontal="left" indent="3"/>
    </xf>
    <xf numFmtId="0" fontId="6" fillId="0" borderId="8" xfId="3" applyFont="1" applyBorder="1" applyAlignment="1">
      <alignment horizontal="left" indent="2"/>
    </xf>
    <xf numFmtId="49" fontId="6" fillId="0" borderId="8" xfId="4" applyNumberFormat="1" applyFont="1" applyBorder="1" applyAlignment="1">
      <alignment horizontal="left" indent="3"/>
    </xf>
    <xf numFmtId="164" fontId="7" fillId="0" borderId="8" xfId="4" applyNumberFormat="1" applyFont="1" applyBorder="1" applyAlignment="1">
      <alignment horizontal="left" indent="5"/>
    </xf>
    <xf numFmtId="164" fontId="7" fillId="2" borderId="9" xfId="4" applyNumberFormat="1" applyFont="1" applyFill="1" applyBorder="1"/>
    <xf numFmtId="164" fontId="7" fillId="4" borderId="8" xfId="4" applyNumberFormat="1" applyFont="1" applyFill="1" applyBorder="1" applyAlignment="1">
      <alignment horizontal="left" indent="5"/>
    </xf>
    <xf numFmtId="164" fontId="7" fillId="4" borderId="9" xfId="4" applyNumberFormat="1" applyFont="1" applyFill="1" applyBorder="1"/>
    <xf numFmtId="164" fontId="7" fillId="4" borderId="9" xfId="4" applyNumberFormat="1" applyFont="1" applyFill="1" applyBorder="1" applyAlignment="1">
      <alignment horizontal="right" indent="1"/>
    </xf>
    <xf numFmtId="164" fontId="7" fillId="0" borderId="8" xfId="4" applyNumberFormat="1" applyFont="1" applyBorder="1" applyAlignment="1">
      <alignment horizontal="left" indent="3"/>
    </xf>
    <xf numFmtId="49" fontId="7" fillId="0" borderId="8" xfId="4" applyNumberFormat="1" applyFont="1" applyBorder="1" applyAlignment="1">
      <alignment horizontal="left"/>
    </xf>
    <xf numFmtId="43" fontId="6" fillId="0" borderId="9" xfId="1" applyFont="1" applyBorder="1" applyAlignment="1">
      <alignment horizontal="right" indent="1"/>
    </xf>
    <xf numFmtId="43" fontId="1" fillId="2" borderId="0" xfId="1" applyFill="1"/>
    <xf numFmtId="49" fontId="6" fillId="0" borderId="8" xfId="4" applyNumberFormat="1" applyFont="1" applyBorder="1" applyAlignment="1">
      <alignment horizontal="left" indent="1"/>
    </xf>
    <xf numFmtId="49" fontId="7" fillId="2" borderId="8" xfId="3" applyNumberFormat="1" applyFont="1" applyFill="1" applyBorder="1" applyAlignment="1">
      <alignment horizontal="left" indent="2"/>
    </xf>
    <xf numFmtId="49" fontId="6" fillId="0" borderId="8" xfId="4" applyNumberFormat="1" applyFont="1" applyBorder="1"/>
    <xf numFmtId="43" fontId="8" fillId="0" borderId="0" xfId="1" applyFont="1"/>
    <xf numFmtId="0" fontId="8" fillId="2" borderId="0" xfId="2" applyFont="1" applyFill="1"/>
    <xf numFmtId="0" fontId="8" fillId="0" borderId="0" xfId="2" applyFont="1"/>
    <xf numFmtId="49" fontId="7" fillId="4" borderId="8" xfId="3" applyNumberFormat="1" applyFont="1" applyFill="1" applyBorder="1" applyAlignment="1">
      <alignment horizontal="left" indent="3"/>
    </xf>
    <xf numFmtId="164" fontId="7" fillId="4" borderId="9" xfId="3" applyNumberFormat="1" applyFont="1" applyFill="1" applyBorder="1"/>
    <xf numFmtId="49" fontId="7" fillId="4" borderId="8" xfId="4" applyNumberFormat="1" applyFont="1" applyFill="1" applyBorder="1" applyAlignment="1">
      <alignment horizontal="left" indent="2"/>
    </xf>
    <xf numFmtId="49" fontId="7" fillId="0" borderId="8" xfId="4" applyNumberFormat="1" applyFont="1" applyBorder="1" applyAlignment="1">
      <alignment horizontal="left" indent="2"/>
    </xf>
    <xf numFmtId="49" fontId="7" fillId="4" borderId="8" xfId="3" applyNumberFormat="1" applyFont="1" applyFill="1" applyBorder="1" applyAlignment="1">
      <alignment horizontal="left" indent="2"/>
    </xf>
    <xf numFmtId="164" fontId="7" fillId="4" borderId="9" xfId="4" applyNumberFormat="1" applyFont="1" applyFill="1" applyBorder="1" applyAlignment="1">
      <alignment vertical="center"/>
    </xf>
    <xf numFmtId="49" fontId="9" fillId="0" borderId="8" xfId="4" applyNumberFormat="1" applyFont="1" applyBorder="1" applyAlignment="1">
      <alignment horizontal="left" indent="2"/>
    </xf>
    <xf numFmtId="43" fontId="7" fillId="0" borderId="9" xfId="1" applyFont="1" applyBorder="1" applyAlignment="1">
      <alignment horizontal="right" indent="1"/>
    </xf>
    <xf numFmtId="49" fontId="7" fillId="4" borderId="8" xfId="4" applyNumberFormat="1" applyFont="1" applyFill="1" applyBorder="1" applyAlignment="1">
      <alignment horizontal="left"/>
    </xf>
    <xf numFmtId="164" fontId="7" fillId="0" borderId="9" xfId="4" applyNumberFormat="1" applyFont="1" applyBorder="1" applyAlignment="1">
      <alignment horizontal="right" vertical="center" indent="1"/>
    </xf>
    <xf numFmtId="49" fontId="10" fillId="0" borderId="8" xfId="4" applyNumberFormat="1" applyFont="1" applyBorder="1" applyAlignment="1">
      <alignment horizontal="left" indent="2"/>
    </xf>
    <xf numFmtId="43" fontId="7" fillId="0" borderId="9" xfId="1" applyFont="1" applyFill="1" applyBorder="1" applyAlignment="1">
      <alignment horizontal="right" vertical="center" indent="1"/>
    </xf>
    <xf numFmtId="43" fontId="1" fillId="0" borderId="0" xfId="1" applyFill="1"/>
    <xf numFmtId="164" fontId="7" fillId="2" borderId="9" xfId="4" applyNumberFormat="1" applyFont="1" applyFill="1" applyBorder="1" applyAlignment="1">
      <alignment horizontal="right" vertical="center" indent="1"/>
    </xf>
    <xf numFmtId="164" fontId="11" fillId="0" borderId="9" xfId="4" applyNumberFormat="1" applyFont="1" applyBorder="1"/>
    <xf numFmtId="164" fontId="11" fillId="0" borderId="9" xfId="4" applyNumberFormat="1" applyFont="1" applyBorder="1" applyAlignment="1">
      <alignment horizontal="right" indent="1"/>
    </xf>
    <xf numFmtId="49" fontId="5" fillId="3" borderId="10" xfId="4" applyNumberFormat="1" applyFont="1" applyFill="1" applyBorder="1" applyAlignment="1">
      <alignment horizontal="left" vertical="center"/>
    </xf>
    <xf numFmtId="164" fontId="5" fillId="3" borderId="11" xfId="4" applyNumberFormat="1" applyFont="1" applyFill="1" applyBorder="1" applyAlignment="1">
      <alignment vertical="center"/>
    </xf>
    <xf numFmtId="164" fontId="5" fillId="3" borderId="11" xfId="4" applyNumberFormat="1" applyFont="1" applyFill="1" applyBorder="1" applyAlignment="1">
      <alignment horizontal="right" vertical="center" indent="1"/>
    </xf>
    <xf numFmtId="164" fontId="6" fillId="0" borderId="0" xfId="4" applyNumberFormat="1" applyFont="1" applyAlignment="1">
      <alignment vertical="center"/>
    </xf>
    <xf numFmtId="164" fontId="6" fillId="2" borderId="0" xfId="4" applyNumberFormat="1" applyFont="1" applyFill="1" applyAlignment="1">
      <alignment vertical="center"/>
    </xf>
    <xf numFmtId="165" fontId="10" fillId="0" borderId="0" xfId="1" applyNumberFormat="1" applyFont="1"/>
    <xf numFmtId="49" fontId="13" fillId="0" borderId="0" xfId="2" applyNumberFormat="1" applyFont="1"/>
    <xf numFmtId="164" fontId="10" fillId="0" borderId="0" xfId="2" applyNumberFormat="1" applyFont="1"/>
    <xf numFmtId="164" fontId="10" fillId="2" borderId="0" xfId="2" applyNumberFormat="1" applyFont="1" applyFill="1"/>
    <xf numFmtId="164" fontId="14" fillId="2" borderId="0" xfId="2" applyNumberFormat="1" applyFont="1" applyFill="1"/>
    <xf numFmtId="165" fontId="15" fillId="2" borderId="0" xfId="1" applyNumberFormat="1" applyFont="1" applyFill="1"/>
    <xf numFmtId="166" fontId="15" fillId="0" borderId="0" xfId="2" applyNumberFormat="1" applyFont="1"/>
    <xf numFmtId="0" fontId="10" fillId="0" borderId="0" xfId="2" applyFont="1"/>
    <xf numFmtId="0" fontId="10" fillId="2" borderId="0" xfId="2" applyFont="1" applyFill="1"/>
    <xf numFmtId="164" fontId="15" fillId="0" borderId="0" xfId="2" applyNumberFormat="1" applyFont="1"/>
    <xf numFmtId="164" fontId="15" fillId="2" borderId="0" xfId="2" applyNumberFormat="1" applyFont="1" applyFill="1"/>
    <xf numFmtId="165" fontId="10" fillId="2" borderId="0" xfId="1" applyNumberFormat="1" applyFont="1" applyFill="1"/>
    <xf numFmtId="49" fontId="14" fillId="0" borderId="0" xfId="2" applyNumberFormat="1" applyFont="1"/>
    <xf numFmtId="165" fontId="15" fillId="0" borderId="0" xfId="1" applyNumberFormat="1" applyFont="1"/>
    <xf numFmtId="49" fontId="15" fillId="0" borderId="0" xfId="2" applyNumberFormat="1" applyFont="1"/>
    <xf numFmtId="0" fontId="15" fillId="0" borderId="0" xfId="2" applyFont="1"/>
    <xf numFmtId="0" fontId="15" fillId="2" borderId="0" xfId="2" applyFont="1" applyFill="1"/>
    <xf numFmtId="2" fontId="15" fillId="0" borderId="0" xfId="2" applyNumberFormat="1" applyFont="1"/>
    <xf numFmtId="165" fontId="15" fillId="2" borderId="0" xfId="1" applyNumberFormat="1" applyFont="1" applyFill="1" applyBorder="1"/>
    <xf numFmtId="0" fontId="16" fillId="2" borderId="0" xfId="2" applyFont="1" applyFill="1"/>
    <xf numFmtId="43" fontId="15" fillId="0" borderId="0" xfId="1" applyFont="1"/>
    <xf numFmtId="0" fontId="17" fillId="0" borderId="0" xfId="2" applyFont="1"/>
    <xf numFmtId="0" fontId="17" fillId="2" borderId="0" xfId="2" applyFont="1" applyFill="1"/>
    <xf numFmtId="0" fontId="5" fillId="3" borderId="4" xfId="2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5" fillId="3" borderId="1" xfId="2" applyFont="1" applyFill="1" applyBorder="1" applyAlignment="1">
      <alignment horizontal="center" vertical="center"/>
    </xf>
    <xf numFmtId="0" fontId="5" fillId="3" borderId="5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5" fillId="3" borderId="6" xfId="5" applyFont="1" applyFill="1" applyBorder="1" applyAlignment="1">
      <alignment horizontal="center" vertical="center"/>
    </xf>
    <xf numFmtId="165" fontId="6" fillId="0" borderId="9" xfId="4" applyNumberFormat="1" applyFont="1" applyBorder="1"/>
    <xf numFmtId="43" fontId="7" fillId="0" borderId="9" xfId="1" applyFont="1" applyBorder="1" applyAlignment="1">
      <alignment horizontal="right" vertical="center" indent="1"/>
    </xf>
    <xf numFmtId="43" fontId="7" fillId="2" borderId="9" xfId="1" applyFont="1" applyFill="1" applyBorder="1" applyAlignment="1">
      <alignment horizontal="right" vertical="center" indent="1"/>
    </xf>
    <xf numFmtId="164" fontId="12" fillId="0" borderId="0" xfId="5" applyNumberFormat="1" applyFont="1"/>
    <xf numFmtId="0" fontId="14" fillId="0" borderId="0" xfId="5" applyFont="1"/>
    <xf numFmtId="0" fontId="14" fillId="0" borderId="0" xfId="5" applyFont="1" applyAlignment="1">
      <alignment horizontal="left" indent="1"/>
    </xf>
  </cellXfs>
  <cellStyles count="6">
    <cellStyle name="Millares" xfId="1" builtinId="3"/>
    <cellStyle name="Normal" xfId="0" builtinId="0"/>
    <cellStyle name="Normal 10 2" xfId="2" xr:uid="{7A79E23F-7A9A-4D8F-90C4-26D5DAAAA15F}"/>
    <cellStyle name="Normal 2" xfId="5" xr:uid="{BB056CE4-447A-44BD-849B-67054D83DCC7}"/>
    <cellStyle name="Normal 2 2 2 2" xfId="4" xr:uid="{D0594AA7-F0C2-42FA-9D40-A75B937F70A8}"/>
    <cellStyle name="Normal_COMPARACION 2002-2001 2" xfId="3" xr:uid="{0ABB01F3-6469-4778-98D9-D3C81FEE6A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theme" Target="theme/theme1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calcChain" Target="calcChain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oBop0900_BseLin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DSSARMRED97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ocuments%20and%20Settings\JMATZ\My%20Local%20Documents\EXCEL\Guyana\2003%20Mission\Final\Other%20Depository%20Corporations%20Balanc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utlook.office.com/Sector%20Files/DR%20Fiscal%20File%20Update%2006-26-2009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AI\SIMS\Workfiles\Guyana\MB\IMD\2003%20Mission\Final\Other%20Depository%20Corporations%20Balanc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rvadm\users\WIN\TEMP\MFLOW9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GURIDAD\Secto%20publico\DATA\ML\DOM\Macro\2002\DRSHAR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l_pf\mis%20document\documentos%20de%20trabajo\ARCHIVOS%20DE%20TRABAJO%20DE%20%20EXCEL\SEMANALES\TASAINT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LVA\LVA_RED_2001_tab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F1\SRF\Paraguay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Sector%20publico\BKUP%20SPNF\2010\Blance%20Trimestral%20enviado%20a%20Rosa%20Yunes%202009_20enero2010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Consolidacion%20Estadisticas%20Monetarias\FUNCIONES%20SUBDIRECCION\Propuesta%20Reestructuraci&#243;n\FyU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DSAtblEmily02-03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GeoBop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SWN06p\wrs2\mcd\system\WRSTAB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utlook.office.com/Users/fbaez/AppData/Local/Microsoft/Windows/INetCache/Content.Outlook/HTMLJ493/Marco%20Macro%20Commoditties%20-%20Fixed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promieco\Politica%20Fiscal\Sector%20publico\Sector%20Publico%202006%20%20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1996100\Desktop\My%20Documents\Archivos%20de%20Excel\Archivo%20Monetario%204%20de%20ener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ARCHIVOS%20VARIOS%20IPC\BOLETIN\BOLETIN05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matz\My%20Local%20Documents\Excel\BSA\Final%20versions%20(with%20IIP%20&amp;edits)\Versions%20with%20Summary%20matricies\RSA%20BSA%20rev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Data\FLOW2004a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PERUMF97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ecuredtab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l_mnt\c\1Edas\FMI\mision\BCHDIC97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utlook.office.com/Users/fperez/Desktop/2022/PRESUPUESTO%202023/SEPTIEMBRE/Copia%20de%20Proyeccion%20Ingresos%20CUT%202023%20-%202026%20Envio%20a%20Presupuesto%20AL%2012%20Agosto%202022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SI\IMSection\DP\MFS%20Workfiles\Generic%20Files\Graduated%20to%20DC\Chile%20EIS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fperez\Desktop\Copia%20de%20ESTIMACION%20%20MENSUAL%202018(CON%20NUEVAS%20MEDIDAS%20ajustado%20a%20590%209%20mills%20)22-09-17%20(6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fsadfs1\Estudios%20Economicos\Users\irodriguez\AppData\Local\Microsoft\Windows\INetCache\Content.Outlook\VK55HVD4\REC16-04-2021.xlsx" TargetMode="External"/></Relationships>
</file>

<file path=xl/externalLinks/_rels/externalLink4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abaez\AppData\Local\Microsoft\Windows\INetCache\Content.Outlook\G4EL3B2T\Ingresos%20Enero-Marzo%202026_.xlsb" TargetMode="External"/><Relationship Id="rId1" Type="http://schemas.openxmlformats.org/officeDocument/2006/relationships/externalLinkPath" Target="file:///C:\Users\sabaez\AppData\Local\Microsoft\Windows\INetCache\Content.Outlook\G4EL3B2T\Ingresos%20Enero-Marzo%202026_.xlsb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DD\GEO\BOP\GeoB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mp:DSA output"/>
      <sheetName val="MONE(M)"/>
      <sheetName val="BURSAT(M)"/>
      <sheetName val="REAL(T)"/>
      <sheetName val="EXT(T)"/>
      <sheetName val="EXT(A)"/>
      <sheetName val="REAL(A)"/>
      <sheetName val="FISCAL(A)"/>
      <sheetName val="METAS"/>
      <sheetName val="EJECUTIVO"/>
      <sheetName val="EXT(M)"/>
      <sheetName val="FISCAL(M)"/>
      <sheetName val="in_out"/>
      <sheetName val="Input from HUB"/>
      <sheetName val="MS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7">
          <cell r="I87">
            <v>2948.3534720937819</v>
          </cell>
          <cell r="O87">
            <v>2968.3</v>
          </cell>
          <cell r="P87">
            <v>3280.75</v>
          </cell>
          <cell r="Q87">
            <v>3493.6381402405464</v>
          </cell>
          <cell r="R87">
            <v>3766.1175633561566</v>
          </cell>
          <cell r="S87">
            <v>3997.5525546669683</v>
          </cell>
          <cell r="T87">
            <v>4340.9711679215779</v>
          </cell>
          <cell r="U87">
            <v>4796.4756673634238</v>
          </cell>
          <cell r="V87">
            <v>5281.4601257114955</v>
          </cell>
          <cell r="W87">
            <v>5727.8593794674289</v>
          </cell>
          <cell r="X87">
            <v>6135.9693201964728</v>
          </cell>
          <cell r="Y87">
            <v>6574.2910509682461</v>
          </cell>
          <cell r="Z87">
            <v>7047.464502227821</v>
          </cell>
          <cell r="AA87">
            <v>7558.4039469664458</v>
          </cell>
          <cell r="AB87">
            <v>8115.2960305978322</v>
          </cell>
          <cell r="AC87">
            <v>8717.4088695618993</v>
          </cell>
          <cell r="AD87">
            <v>9368.5837619655049</v>
          </cell>
          <cell r="AE87">
            <v>10072.996048207535</v>
          </cell>
          <cell r="AF87">
            <v>10835.184579013356</v>
          </cell>
          <cell r="AG87">
            <v>11660.083809198853</v>
          </cell>
          <cell r="AH87">
            <v>12553.058752923744</v>
          </cell>
          <cell r="AI87">
            <v>13519.943057493711</v>
          </cell>
        </row>
        <row r="88">
          <cell r="I88">
            <v>-5.7008965887577849</v>
          </cell>
          <cell r="O88">
            <v>-4.2680477584313845</v>
          </cell>
          <cell r="P88">
            <v>0.39067187697440986</v>
          </cell>
          <cell r="Q88">
            <v>-2.5220995475796579</v>
          </cell>
          <cell r="R88">
            <v>-4.3170827584920195</v>
          </cell>
          <cell r="S88">
            <v>-6.2263885883577421</v>
          </cell>
          <cell r="T88">
            <v>-6.2255626662661223</v>
          </cell>
          <cell r="U88">
            <v>-5.9837800024204881</v>
          </cell>
          <cell r="V88">
            <v>-6.3148545225364892</v>
          </cell>
          <cell r="W88">
            <v>-5.6640620729483109</v>
          </cell>
          <cell r="X88">
            <v>-5.770379695348117</v>
          </cell>
          <cell r="Y88">
            <v>-5.8656788180317383</v>
          </cell>
          <cell r="Z88">
            <v>-5.9458120013883509</v>
          </cell>
          <cell r="AA88">
            <v>-6.0153445427542485</v>
          </cell>
          <cell r="AB88">
            <v>-6.0720663147381408</v>
          </cell>
          <cell r="AC88">
            <v>-6.1055027621634093</v>
          </cell>
          <cell r="AD88">
            <v>-6.0414700878857461</v>
          </cell>
          <cell r="AE88">
            <v>-5.9757445020741251</v>
          </cell>
          <cell r="AF88">
            <v>-5.9073314642238799</v>
          </cell>
          <cell r="AG88">
            <v>-5.8340944105542958</v>
          </cell>
          <cell r="AH88">
            <v>-5.7550306371400639</v>
          </cell>
          <cell r="AI88">
            <v>-5.670640930790757</v>
          </cell>
        </row>
        <row r="89">
          <cell r="I89">
            <v>-5.7494286526163032</v>
          </cell>
          <cell r="O89">
            <v>-3.4907537552819932</v>
          </cell>
          <cell r="P89">
            <v>0.39067187697440986</v>
          </cell>
          <cell r="Q89">
            <v>-2.5220995475796579</v>
          </cell>
          <cell r="R89">
            <v>-4.3170827584920195</v>
          </cell>
          <cell r="S89">
            <v>-6.2263885883577421</v>
          </cell>
          <cell r="T89">
            <v>-6.2255626662661223</v>
          </cell>
          <cell r="U89">
            <v>-5.9837800024204881</v>
          </cell>
          <cell r="V89">
            <v>-6.3148545225364892</v>
          </cell>
          <cell r="W89">
            <v>-5.6640620729483109</v>
          </cell>
          <cell r="X89">
            <v>-5.770379695348117</v>
          </cell>
          <cell r="Y89">
            <v>-5.8656788180317383</v>
          </cell>
          <cell r="Z89">
            <v>-5.9458120013883509</v>
          </cell>
          <cell r="AA89">
            <v>-6.0153445427542485</v>
          </cell>
          <cell r="AB89">
            <v>-6.0720663147381408</v>
          </cell>
          <cell r="AC89">
            <v>-6.1055027621634093</v>
          </cell>
          <cell r="AD89">
            <v>-6.0414700878857461</v>
          </cell>
          <cell r="AE89">
            <v>-5.9757445020741251</v>
          </cell>
          <cell r="AF89">
            <v>-5.9073314642238799</v>
          </cell>
          <cell r="AG89">
            <v>-5.8340944105542958</v>
          </cell>
          <cell r="AH89">
            <v>-5.7550306371400639</v>
          </cell>
          <cell r="AI89">
            <v>-5.670640930790757</v>
          </cell>
        </row>
        <row r="90">
          <cell r="I90">
            <v>8860.1218619826504</v>
          </cell>
          <cell r="O90">
            <v>11396.111481670061</v>
          </cell>
          <cell r="P90">
            <v>11761.719316283372</v>
          </cell>
          <cell r="Q90">
            <v>13951.734205270477</v>
          </cell>
          <cell r="R90">
            <v>14970.312261041583</v>
          </cell>
          <cell r="S90">
            <v>16623.883753290145</v>
          </cell>
          <cell r="T90">
            <v>18595.175933470895</v>
          </cell>
          <cell r="U90">
            <v>20520.743227875995</v>
          </cell>
          <cell r="V90">
            <v>23171.776851544284</v>
          </cell>
          <cell r="W90">
            <v>28613.268595985974</v>
          </cell>
          <cell r="X90">
            <v>31156.193591397565</v>
          </cell>
          <cell r="Y90">
            <v>33932.670319593228</v>
          </cell>
          <cell r="Z90">
            <v>36969.180243954092</v>
          </cell>
          <cell r="AA90">
            <v>40295.869642819904</v>
          </cell>
          <cell r="AB90">
            <v>43941.460541134453</v>
          </cell>
          <cell r="AC90">
            <v>47949.007501957436</v>
          </cell>
          <cell r="AD90">
            <v>52354.484654090331</v>
          </cell>
          <cell r="AE90">
            <v>57164.729911948285</v>
          </cell>
          <cell r="AF90">
            <v>62416.932713531918</v>
          </cell>
          <cell r="AG90">
            <v>68151.699402174127</v>
          </cell>
          <cell r="AH90">
            <v>74413.367166268086</v>
          </cell>
          <cell r="AI90">
            <v>81250.346823269065</v>
          </cell>
        </row>
        <row r="91">
          <cell r="I91">
            <v>1.5169463703024839</v>
          </cell>
          <cell r="O91">
            <v>1.2729651305092398</v>
          </cell>
          <cell r="P91">
            <v>1.2623931802690482</v>
          </cell>
          <cell r="Q91">
            <v>1.2644153200239485</v>
          </cell>
          <cell r="R91">
            <v>1.2662699333611811</v>
          </cell>
          <cell r="S91">
            <v>1.2686955202842984</v>
          </cell>
          <cell r="T91">
            <v>1.270951522213567</v>
          </cell>
          <cell r="U91">
            <v>1.2732543111406767</v>
          </cell>
          <cell r="V91">
            <v>1.2732543111406767</v>
          </cell>
          <cell r="W91">
            <v>1.2732543111406767</v>
          </cell>
          <cell r="X91">
            <v>1.2732543111406767</v>
          </cell>
          <cell r="Y91">
            <v>1.2732543111406767</v>
          </cell>
          <cell r="Z91">
            <v>1.2732543111406767</v>
          </cell>
          <cell r="AA91">
            <v>1.2732543111406767</v>
          </cell>
          <cell r="AB91">
            <v>1.2732543111406767</v>
          </cell>
          <cell r="AC91">
            <v>1.2732543111406767</v>
          </cell>
          <cell r="AD91">
            <v>1.2732543111406767</v>
          </cell>
          <cell r="AE91">
            <v>1.2732543111406767</v>
          </cell>
          <cell r="AF91">
            <v>1.2732543111406767</v>
          </cell>
          <cell r="AG91">
            <v>1.2732543111406767</v>
          </cell>
          <cell r="AH91">
            <v>1.2732543111406767</v>
          </cell>
          <cell r="AI91">
            <v>1.2732543111406767</v>
          </cell>
          <cell r="AJ91">
            <v>1.2732543111406767</v>
          </cell>
        </row>
        <row r="92">
          <cell r="I92">
            <v>2623.2951947879574</v>
          </cell>
          <cell r="O92">
            <v>2463.3948034137657</v>
          </cell>
          <cell r="P92">
            <v>2542.42495692906</v>
          </cell>
          <cell r="Q92">
            <v>3015.8207556281977</v>
          </cell>
          <cell r="R92">
            <v>3235.9976022213241</v>
          </cell>
          <cell r="S92">
            <v>3593.4352622187776</v>
          </cell>
          <cell r="T92">
            <v>4019.5517424303075</v>
          </cell>
          <cell r="U92">
            <v>4435.7842858106133</v>
          </cell>
          <cell r="V92">
            <v>5008.8343531711862</v>
          </cell>
          <cell r="W92">
            <v>6185.0726259923094</v>
          </cell>
          <cell r="X92">
            <v>6734.7538246400682</v>
          </cell>
          <cell r="Y92">
            <v>7334.9197983616714</v>
          </cell>
          <cell r="Z92">
            <v>7991.2948066455228</v>
          </cell>
          <cell r="AA92">
            <v>8710.3952990300331</v>
          </cell>
          <cell r="AB92">
            <v>9498.4298570216069</v>
          </cell>
          <cell r="AC92">
            <v>10364.705197834721</v>
          </cell>
          <cell r="AD92">
            <v>11316.997524965578</v>
          </cell>
          <cell r="AE92">
            <v>12356.784928801722</v>
          </cell>
          <cell r="AF92">
            <v>13492.106315285762</v>
          </cell>
          <cell r="AG92">
            <v>14731.739192018671</v>
          </cell>
          <cell r="AH92">
            <v>16085.267529783938</v>
          </cell>
          <cell r="AI92">
            <v>17563.155859078666</v>
          </cell>
        </row>
        <row r="93">
          <cell r="I93">
            <v>29.607890677487099</v>
          </cell>
          <cell r="O93">
            <v>21.616099556203743</v>
          </cell>
          <cell r="P93">
            <v>21.616099556203743</v>
          </cell>
          <cell r="Q93">
            <v>21.616099556203743</v>
          </cell>
          <cell r="R93">
            <v>21.616099556203743</v>
          </cell>
          <cell r="S93">
            <v>21.616099556203743</v>
          </cell>
          <cell r="T93">
            <v>21.616099556203743</v>
          </cell>
          <cell r="U93">
            <v>21.616099556203743</v>
          </cell>
          <cell r="V93">
            <v>21.616099556203743</v>
          </cell>
          <cell r="W93">
            <v>21.616099556203743</v>
          </cell>
          <cell r="X93">
            <v>21.616099556203743</v>
          </cell>
          <cell r="Y93">
            <v>21.616099556203743</v>
          </cell>
          <cell r="Z93">
            <v>21.616099556203743</v>
          </cell>
          <cell r="AA93">
            <v>21.616099556203743</v>
          </cell>
          <cell r="AB93">
            <v>21.616099556203743</v>
          </cell>
          <cell r="AC93">
            <v>21.616099556203743</v>
          </cell>
          <cell r="AD93">
            <v>21.616099556203743</v>
          </cell>
          <cell r="AE93">
            <v>21.616099556203743</v>
          </cell>
          <cell r="AF93">
            <v>21.616099556203743</v>
          </cell>
          <cell r="AG93">
            <v>21.616099556203743</v>
          </cell>
          <cell r="AH93">
            <v>21.616099556203743</v>
          </cell>
          <cell r="AI93">
            <v>21.616099556203743</v>
          </cell>
        </row>
        <row r="96">
          <cell r="I96">
            <v>4.8</v>
          </cell>
          <cell r="O96">
            <v>1.1997382459579597</v>
          </cell>
          <cell r="P96">
            <v>1.2140256033834618</v>
          </cell>
          <cell r="Q96">
            <v>1.8361849472174008</v>
          </cell>
          <cell r="R96">
            <v>2.7</v>
          </cell>
          <cell r="S96">
            <v>3.5</v>
          </cell>
          <cell r="T96">
            <v>4</v>
          </cell>
          <cell r="U96">
            <v>4</v>
          </cell>
          <cell r="V96">
            <v>4</v>
          </cell>
          <cell r="W96">
            <v>6.0370069569610996</v>
          </cell>
          <cell r="X96">
            <v>6.0592976880875726</v>
          </cell>
          <cell r="Y96">
            <v>6.0750564946457919</v>
          </cell>
          <cell r="Z96">
            <v>6.0975518054972921</v>
          </cell>
          <cell r="AA96">
            <v>6.1199045148971454</v>
          </cell>
          <cell r="AB96">
            <v>6.1199045148971454</v>
          </cell>
          <cell r="AC96">
            <v>6.1199045148971454</v>
          </cell>
          <cell r="AD96">
            <v>6.1199045148971454</v>
          </cell>
          <cell r="AE96">
            <v>6.1199045148971454</v>
          </cell>
          <cell r="AF96">
            <v>6.1199045148971454</v>
          </cell>
          <cell r="AG96">
            <v>6.1199045148971454</v>
          </cell>
          <cell r="AH96">
            <v>6.1199045148971454</v>
          </cell>
          <cell r="AI96">
            <v>6.1199045148971454</v>
          </cell>
        </row>
        <row r="97">
          <cell r="I97">
            <v>16.120635221711165</v>
          </cell>
          <cell r="O97">
            <v>12.476073432770907</v>
          </cell>
          <cell r="P97">
            <v>3.2607305629411831</v>
          </cell>
          <cell r="Q97">
            <v>8.6594076555257296</v>
          </cell>
          <cell r="R97">
            <v>5.8104393347695016</v>
          </cell>
          <cell r="S97">
            <v>9.4816478087076597</v>
          </cell>
          <cell r="T97">
            <v>10.260218580781522</v>
          </cell>
          <cell r="U97">
            <v>10.658653588716716</v>
          </cell>
          <cell r="V97">
            <v>10.73572963073255</v>
          </cell>
          <cell r="W97">
            <v>10.65968842028855</v>
          </cell>
          <cell r="X97">
            <v>10.673909086624045</v>
          </cell>
          <cell r="Y97">
            <v>10.701879402305892</v>
          </cell>
          <cell r="Z97">
            <v>10.738637362140269</v>
          </cell>
          <cell r="AA97">
            <v>10.729239119755519</v>
          </cell>
          <cell r="AB97">
            <v>10.755457517750845</v>
          </cell>
          <cell r="AC97">
            <v>10.792084446898432</v>
          </cell>
          <cell r="AD97">
            <v>10.792084446898432</v>
          </cell>
          <cell r="AE97">
            <v>10.7920844468984</v>
          </cell>
          <cell r="AF97">
            <v>10.7920844468984</v>
          </cell>
          <cell r="AG97">
            <v>10.7920844468984</v>
          </cell>
          <cell r="AH97">
            <v>10.7920844468984</v>
          </cell>
          <cell r="AI97">
            <v>10.7920844468984</v>
          </cell>
        </row>
        <row r="98">
          <cell r="I98">
            <v>1.5543281604567083</v>
          </cell>
          <cell r="O98">
            <v>5.7572027569828599</v>
          </cell>
          <cell r="P98">
            <v>1.9627922863293401</v>
          </cell>
          <cell r="Q98">
            <v>7.165086104010876</v>
          </cell>
          <cell r="R98">
            <v>1.3927673841600985</v>
          </cell>
          <cell r="S98">
            <v>3.5360460753407263</v>
          </cell>
          <cell r="T98">
            <v>3.499999999999992</v>
          </cell>
          <cell r="U98">
            <v>3.499999999999992</v>
          </cell>
          <cell r="V98">
            <v>3.499999999999992</v>
          </cell>
          <cell r="W98">
            <v>3.499999999999992</v>
          </cell>
          <cell r="X98">
            <v>3.499999999999992</v>
          </cell>
          <cell r="Y98">
            <v>3.499999999999992</v>
          </cell>
          <cell r="Z98">
            <v>3.499999999999992</v>
          </cell>
          <cell r="AA98">
            <v>3.499999999999992</v>
          </cell>
          <cell r="AB98">
            <v>3.499999999999992</v>
          </cell>
          <cell r="AC98">
            <v>3.499999999999992</v>
          </cell>
          <cell r="AD98">
            <v>3.499999999999992</v>
          </cell>
          <cell r="AE98">
            <v>3.499999999999992</v>
          </cell>
          <cell r="AF98">
            <v>3.499999999999992</v>
          </cell>
          <cell r="AG98">
            <v>3.499999999999992</v>
          </cell>
          <cell r="AH98">
            <v>3.499999999999992</v>
          </cell>
          <cell r="AI98">
            <v>3.499999999999992</v>
          </cell>
        </row>
        <row r="99">
          <cell r="I99">
            <v>-3.1990492332164706</v>
          </cell>
          <cell r="O99">
            <v>-2.6029107513684835</v>
          </cell>
          <cell r="P99">
            <v>-4.6413824098490153</v>
          </cell>
          <cell r="Q99">
            <v>1.2205857528014121</v>
          </cell>
          <cell r="R99">
            <v>1.9614716859489505</v>
          </cell>
          <cell r="S99">
            <v>2.1338908731291184</v>
          </cell>
          <cell r="T99">
            <v>1.2136926200879969</v>
          </cell>
          <cell r="U99">
            <v>0.22568345998415396</v>
          </cell>
          <cell r="V99">
            <v>7.5328154469929132E-3</v>
          </cell>
          <cell r="W99">
            <v>1.358536780145414E-2</v>
          </cell>
          <cell r="X99">
            <v>2.0123168909250921E-2</v>
          </cell>
          <cell r="Y99">
            <v>2.4417455743773075E-2</v>
          </cell>
          <cell r="Z99">
            <v>2.8491137064861505E-2</v>
          </cell>
          <cell r="AA99">
            <v>3.240251154335283E-2</v>
          </cell>
          <cell r="AB99">
            <v>3.6153952914190768E-2</v>
          </cell>
          <cell r="AC99">
            <v>3.973586671166629E-2</v>
          </cell>
          <cell r="AD99">
            <v>3.0556656955283756E-2</v>
          </cell>
          <cell r="AE99">
            <v>3.3773463366017609E-2</v>
          </cell>
          <cell r="AF99">
            <v>3.6832023217954202E-2</v>
          </cell>
          <cell r="AG99">
            <v>3.9736056448930412E-2</v>
          </cell>
          <cell r="AH99">
            <v>4.2489379532995031E-2</v>
          </cell>
          <cell r="AI99">
            <v>4.5095888252745908E-2</v>
          </cell>
        </row>
        <row r="100">
          <cell r="I100">
            <v>16.601125186066227</v>
          </cell>
          <cell r="O100">
            <v>11.64589967977399</v>
          </cell>
          <cell r="P100">
            <v>16.575713344621306</v>
          </cell>
          <cell r="Q100">
            <v>4.2293841087710717</v>
          </cell>
          <cell r="R100">
            <v>4.5218035037606512</v>
          </cell>
          <cell r="S100">
            <v>5.1784399072836607</v>
          </cell>
          <cell r="T100">
            <v>8.2687146656534196</v>
          </cell>
          <cell r="U100">
            <v>10.504640091559338</v>
          </cell>
          <cell r="V100">
            <v>10.294834287382585</v>
          </cell>
          <cell r="W100">
            <v>8.1890644091239437</v>
          </cell>
          <cell r="X100">
            <v>6.5983738095860787</v>
          </cell>
          <cell r="Y100">
            <v>6.5911086059011694</v>
          </cell>
          <cell r="Z100">
            <v>6.6258612284010923</v>
          </cell>
          <cell r="AA100">
            <v>6.659919428052703</v>
          </cell>
          <cell r="AB100">
            <v>6.6932838210606178</v>
          </cell>
          <cell r="AC100">
            <v>6.7259562075667532</v>
          </cell>
          <cell r="AD100">
            <v>6.757939500159523</v>
          </cell>
          <cell r="AE100">
            <v>6.7892376519652373</v>
          </cell>
          <cell r="AF100">
            <v>6.8198555848138795</v>
          </cell>
          <cell r="AG100">
            <v>6.8497991179326476</v>
          </cell>
          <cell r="AH100">
            <v>6.8790748975734175</v>
          </cell>
          <cell r="AI100">
            <v>6.9076903279373028</v>
          </cell>
        </row>
        <row r="101">
          <cell r="I101">
            <v>32.068983995641908</v>
          </cell>
          <cell r="O101">
            <v>7.3361019792383297</v>
          </cell>
          <cell r="P101">
            <v>-6.5329819605941637</v>
          </cell>
          <cell r="Q101">
            <v>7.8409233833933945</v>
          </cell>
          <cell r="R101">
            <v>15.634245917394306</v>
          </cell>
          <cell r="S101">
            <v>14.415003093989331</v>
          </cell>
          <cell r="T101">
            <v>8.4916428324804727</v>
          </cell>
          <cell r="U101">
            <v>8.2004150534380926</v>
          </cell>
          <cell r="V101">
            <v>10.567623519156966</v>
          </cell>
          <cell r="W101">
            <v>6.5913982216584399</v>
          </cell>
          <cell r="X101">
            <v>6.5669256104404994</v>
          </cell>
          <cell r="Y101">
            <v>6.583607324290619</v>
          </cell>
          <cell r="Z101">
            <v>6.6049376893587919</v>
          </cell>
          <cell r="AA101">
            <v>6.6257731151688315</v>
          </cell>
          <cell r="AB101">
            <v>6.6317866869618713</v>
          </cell>
          <cell r="AC101">
            <v>6.6378200628408157</v>
          </cell>
          <cell r="AD101">
            <v>6.64311832904938</v>
          </cell>
          <cell r="AE101">
            <v>6.6485225979563634</v>
          </cell>
          <cell r="AF101">
            <v>6.6538445967303961</v>
          </cell>
          <cell r="AG101">
            <v>6.6590895506643211</v>
          </cell>
          <cell r="AH101">
            <v>6.6642623871396856</v>
          </cell>
          <cell r="AI101">
            <v>6.6693677513723015</v>
          </cell>
        </row>
        <row r="102">
          <cell r="I102">
            <v>1.59076557657214</v>
          </cell>
          <cell r="O102">
            <v>3.4595119416282163</v>
          </cell>
          <cell r="P102">
            <v>2.9982496395354596</v>
          </cell>
          <cell r="Q102">
            <v>3.1457054486223379</v>
          </cell>
          <cell r="R102">
            <v>3.430370797006784</v>
          </cell>
          <cell r="S102">
            <v>4.0616178142886179</v>
          </cell>
          <cell r="T102">
            <v>4.8660922952152106</v>
          </cell>
          <cell r="U102">
            <v>4.9409759690189645</v>
          </cell>
          <cell r="V102">
            <v>5.1412786636166379</v>
          </cell>
          <cell r="W102">
            <v>5</v>
          </cell>
          <cell r="X102">
            <v>5</v>
          </cell>
          <cell r="Y102">
            <v>5</v>
          </cell>
          <cell r="Z102">
            <v>5</v>
          </cell>
          <cell r="AA102">
            <v>5</v>
          </cell>
          <cell r="AB102">
            <v>4.68</v>
          </cell>
          <cell r="AC102">
            <v>4.83</v>
          </cell>
          <cell r="AD102">
            <v>4.92</v>
          </cell>
          <cell r="AE102">
            <v>4.97</v>
          </cell>
          <cell r="AF102">
            <v>5</v>
          </cell>
          <cell r="AG102">
            <v>5.04</v>
          </cell>
          <cell r="AH102">
            <v>5.08</v>
          </cell>
          <cell r="AI102">
            <v>5.12</v>
          </cell>
        </row>
        <row r="103">
          <cell r="I103">
            <v>29.64405547389822</v>
          </cell>
          <cell r="O103">
            <v>6.0864073618801768</v>
          </cell>
          <cell r="P103">
            <v>15.278515998724345</v>
          </cell>
          <cell r="Q103">
            <v>13.366866919017156</v>
          </cell>
          <cell r="R103">
            <v>4.7686394893114823</v>
          </cell>
          <cell r="S103">
            <v>6.6837398188345247</v>
          </cell>
          <cell r="T103">
            <v>9.6385600841983461</v>
          </cell>
          <cell r="U103">
            <v>11.786366011832399</v>
          </cell>
          <cell r="V103">
            <v>11.233608462562074</v>
          </cell>
          <cell r="W103">
            <v>9.1203878688707078</v>
          </cell>
          <cell r="X103">
            <v>7.5243250397238199</v>
          </cell>
          <cell r="Y103">
            <v>7.5228885054384591</v>
          </cell>
          <cell r="Z103">
            <v>7.5635889132794176</v>
          </cell>
          <cell r="AA103">
            <v>7.6034015496454543</v>
          </cell>
          <cell r="AB103">
            <v>7.6423298166772042</v>
          </cell>
          <cell r="AC103">
            <v>7.6803785324307796</v>
          </cell>
          <cell r="AD103">
            <v>7.7175538368513372</v>
          </cell>
          <cell r="AE103">
            <v>7.753863097794266</v>
          </cell>
          <cell r="AF103">
            <v>7.7893148176966065</v>
          </cell>
          <cell r="AG103">
            <v>7.8239185414470001</v>
          </cell>
          <cell r="AH103">
            <v>7.857684765942679</v>
          </cell>
          <cell r="AI103">
            <v>7.8906248517637465</v>
          </cell>
        </row>
        <row r="104">
          <cell r="I104">
            <v>51.694935134223357</v>
          </cell>
          <cell r="O104">
            <v>4.716906938335967</v>
          </cell>
          <cell r="P104">
            <v>-3.0743468671524852</v>
          </cell>
          <cell r="Q104">
            <v>15.880597135221237</v>
          </cell>
          <cell r="R104">
            <v>13.677571383338943</v>
          </cell>
          <cell r="S104">
            <v>13.627802175446945</v>
          </cell>
          <cell r="T104">
            <v>8.546883287427832</v>
          </cell>
          <cell r="U104">
            <v>9.208948097640075</v>
          </cell>
          <cell r="V104">
            <v>11.500320425763277</v>
          </cell>
          <cell r="W104">
            <v>7.4943649935567294</v>
          </cell>
          <cell r="X104">
            <v>7.4709771041310091</v>
          </cell>
          <cell r="Y104">
            <v>7.4890755529563506</v>
          </cell>
          <cell r="Z104">
            <v>7.5118500123400054</v>
          </cell>
          <cell r="AA104">
            <v>7.5341094363473786</v>
          </cell>
          <cell r="AB104">
            <v>7.5414051912509734</v>
          </cell>
          <cell r="AC104">
            <v>7.5487187936541744</v>
          </cell>
          <cell r="AD104">
            <v>7.5688311347708321</v>
          </cell>
          <cell r="AE104">
            <v>7.5755449797180177</v>
          </cell>
          <cell r="AF104">
            <v>7.5821724818474507</v>
          </cell>
          <cell r="AG104">
            <v>7.588718814906187</v>
          </cell>
          <cell r="AH104">
            <v>7.5951888536477412</v>
          </cell>
          <cell r="AI104">
            <v>7.6015871896935465</v>
          </cell>
        </row>
        <row r="113">
          <cell r="I113">
            <v>-2.8024884925772118</v>
          </cell>
          <cell r="O113">
            <v>-3.2922029698043884</v>
          </cell>
          <cell r="P113">
            <v>1.0890064544705791</v>
          </cell>
          <cell r="Q113">
            <v>-1.9624350034872506</v>
          </cell>
          <cell r="R113">
            <v>-3.7818744831732212</v>
          </cell>
          <cell r="S113">
            <v>-5.7202836940435429</v>
          </cell>
          <cell r="T113">
            <v>-5.739474590522601</v>
          </cell>
          <cell r="U113">
            <v>-5.5217933720658152</v>
          </cell>
          <cell r="V113">
            <v>-5.8739761238790491</v>
          </cell>
          <cell r="W113">
            <v>-5.2869708052947795</v>
          </cell>
          <cell r="X113">
            <v>-5.4021143347747342</v>
          </cell>
          <cell r="Y113">
            <v>-5.5032287887593485</v>
          </cell>
          <cell r="Z113">
            <v>-5.5915140550030005</v>
          </cell>
          <cell r="AA113">
            <v>-5.6663557682287689</v>
          </cell>
          <cell r="AB113">
            <v>-5.7287029837309289</v>
          </cell>
          <cell r="AC113">
            <v>-5.7680793014527936</v>
          </cell>
          <cell r="AD113">
            <v>-5.7098742141723484</v>
          </cell>
          <cell r="AE113">
            <v>-5.6501115191091591</v>
          </cell>
          <cell r="AF113">
            <v>-5.5882565696864628</v>
          </cell>
          <cell r="AG113">
            <v>-5.5205102088610483</v>
          </cell>
          <cell r="AH113">
            <v>-5.4466831925432473</v>
          </cell>
          <cell r="AI113">
            <v>-5.3677100372222935</v>
          </cell>
        </row>
        <row r="114">
          <cell r="I114">
            <v>116.93383235292333</v>
          </cell>
          <cell r="O114">
            <v>-9.3763593156974583</v>
          </cell>
          <cell r="P114">
            <v>-16.323044732534143</v>
          </cell>
          <cell r="Q114">
            <v>-4.0000000000000036</v>
          </cell>
          <cell r="R114">
            <v>-2.0000000000000129</v>
          </cell>
          <cell r="S114">
            <v>0</v>
          </cell>
          <cell r="T114">
            <v>1.0000000000000009</v>
          </cell>
          <cell r="U114">
            <v>1.0000000000000009</v>
          </cell>
          <cell r="V114">
            <v>1.0000000000000009</v>
          </cell>
          <cell r="W114">
            <v>1.0000000000000009</v>
          </cell>
          <cell r="X114">
            <v>1.0000000000000009</v>
          </cell>
          <cell r="Y114">
            <v>1.0000000000000009</v>
          </cell>
          <cell r="Z114">
            <v>1.0000000000000009</v>
          </cell>
          <cell r="AA114">
            <v>1.0000000000000009</v>
          </cell>
          <cell r="AB114">
            <v>1.0000000000000009</v>
          </cell>
          <cell r="AC114">
            <v>1.0000000000000009</v>
          </cell>
          <cell r="AD114">
            <v>1.0000000000000009</v>
          </cell>
          <cell r="AE114">
            <v>1.0000000000000009</v>
          </cell>
          <cell r="AF114">
            <v>1.0000000000000009</v>
          </cell>
          <cell r="AG114">
            <v>1.0000000000000009</v>
          </cell>
          <cell r="AH114">
            <v>1.0000000000000009</v>
          </cell>
          <cell r="AI114">
            <v>1.0000000000000009</v>
          </cell>
        </row>
        <row r="115">
          <cell r="I115">
            <v>457.65</v>
          </cell>
          <cell r="O115">
            <v>1063.8</v>
          </cell>
          <cell r="P115">
            <v>1067.28</v>
          </cell>
          <cell r="Q115">
            <v>1264</v>
          </cell>
          <cell r="R115">
            <v>1557.2599999999998</v>
          </cell>
          <cell r="S115">
            <v>2003.73</v>
          </cell>
          <cell r="T115">
            <v>2621</v>
          </cell>
          <cell r="U115">
            <v>2962</v>
          </cell>
          <cell r="V115">
            <v>3344</v>
          </cell>
          <cell r="W115">
            <v>3497.4892188610124</v>
          </cell>
          <cell r="X115">
            <v>3762.167983656464</v>
          </cell>
          <cell r="Y115">
            <v>4047.9196314828018</v>
          </cell>
          <cell r="Z115">
            <v>4356.5231888279231</v>
          </cell>
          <cell r="AA115">
            <v>4689.2960711868873</v>
          </cell>
          <cell r="AB115">
            <v>4725.1974436954224</v>
          </cell>
          <cell r="AC115">
            <v>5236.5446318641852</v>
          </cell>
          <cell r="AD115">
            <v>5728.8984690744146</v>
          </cell>
          <cell r="AE115">
            <v>6216.5975601518739</v>
          </cell>
          <cell r="AF115">
            <v>6719.485912808891</v>
          </cell>
          <cell r="AG115">
            <v>7278.5193800928255</v>
          </cell>
          <cell r="AH115">
            <v>7884.915074417283</v>
          </cell>
          <cell r="AI115">
            <v>8542.7179307424431</v>
          </cell>
        </row>
        <row r="116">
          <cell r="I116">
            <v>55.938899999999997</v>
          </cell>
          <cell r="O116">
            <v>78.599999999999994</v>
          </cell>
          <cell r="P116">
            <v>77.069999999999993</v>
          </cell>
          <cell r="Q116">
            <v>71.5</v>
          </cell>
          <cell r="R116">
            <v>70.5</v>
          </cell>
          <cell r="S116">
            <v>69.5</v>
          </cell>
          <cell r="T116">
            <v>68.5</v>
          </cell>
          <cell r="U116">
            <v>67</v>
          </cell>
          <cell r="V116">
            <v>65</v>
          </cell>
          <cell r="W116">
            <v>64.470161199911132</v>
          </cell>
          <cell r="X116">
            <v>65.417391460792857</v>
          </cell>
          <cell r="Y116">
            <v>66.378538937801068</v>
          </cell>
          <cell r="Z116">
            <v>67.353808110155597</v>
          </cell>
          <cell r="AA116">
            <v>68.343406461394835</v>
          </cell>
          <cell r="AB116">
            <v>69.347544523516831</v>
          </cell>
          <cell r="AC116">
            <v>70.366435921768954</v>
          </cell>
          <cell r="AD116">
            <v>71.400297420095484</v>
          </cell>
          <cell r="AE116">
            <v>72.44934896725313</v>
          </cell>
          <cell r="AF116">
            <v>73.51381374360389</v>
          </cell>
          <cell r="AG116">
            <v>74.593918208595667</v>
          </cell>
          <cell r="AH116">
            <v>75.689892148940245</v>
          </cell>
          <cell r="AI116">
            <v>76.801968727499315</v>
          </cell>
        </row>
        <row r="117">
          <cell r="I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222</v>
          </cell>
          <cell r="U117">
            <v>286</v>
          </cell>
          <cell r="V117">
            <v>400</v>
          </cell>
          <cell r="W117">
            <v>162</v>
          </cell>
          <cell r="X117">
            <v>175</v>
          </cell>
          <cell r="Y117">
            <v>184</v>
          </cell>
          <cell r="Z117">
            <v>200</v>
          </cell>
          <cell r="AA117">
            <v>200</v>
          </cell>
          <cell r="AB117">
            <v>200</v>
          </cell>
          <cell r="AC117">
            <v>200</v>
          </cell>
          <cell r="AD117">
            <v>200</v>
          </cell>
          <cell r="AE117">
            <v>200</v>
          </cell>
          <cell r="AF117">
            <v>200</v>
          </cell>
          <cell r="AG117">
            <v>200</v>
          </cell>
          <cell r="AH117">
            <v>200</v>
          </cell>
          <cell r="AI117">
            <v>200</v>
          </cell>
        </row>
        <row r="118">
          <cell r="I118">
            <v>92.241148413715621</v>
          </cell>
          <cell r="O118">
            <v>107.00114841371561</v>
          </cell>
          <cell r="P118">
            <v>54.40114841371561</v>
          </cell>
          <cell r="Q118">
            <v>0.40114841371561027</v>
          </cell>
          <cell r="R118">
            <v>0.40114841371561027</v>
          </cell>
          <cell r="S118">
            <v>0.40114841371561027</v>
          </cell>
          <cell r="T118">
            <v>0.40114841371561027</v>
          </cell>
          <cell r="U118">
            <v>0.40114841371561027</v>
          </cell>
          <cell r="V118">
            <v>0.40114841371561027</v>
          </cell>
          <cell r="W118">
            <v>0.40114841371561027</v>
          </cell>
          <cell r="X118">
            <v>0.40114841371561027</v>
          </cell>
          <cell r="Y118">
            <v>0.40114841371561027</v>
          </cell>
          <cell r="Z118">
            <v>0.40114841371561027</v>
          </cell>
          <cell r="AA118">
            <v>0.40114841371561027</v>
          </cell>
          <cell r="AB118">
            <v>0.40114841371561027</v>
          </cell>
          <cell r="AC118">
            <v>0.40114841371561027</v>
          </cell>
          <cell r="AD118">
            <v>0.40114841371561027</v>
          </cell>
          <cell r="AE118">
            <v>0.40114841371561027</v>
          </cell>
          <cell r="AF118">
            <v>0.40114841371561027</v>
          </cell>
          <cell r="AG118">
            <v>0.40114841371561027</v>
          </cell>
          <cell r="AH118">
            <v>0.40114841371561027</v>
          </cell>
          <cell r="AI118">
            <v>0.40114841371561027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xt_debt1"/>
      <sheetName val="Ext_debt2"/>
      <sheetName val="Ext_debt3"/>
      <sheetName val="Ext_debt4"/>
      <sheetName val="Ext_debt5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>
        <row r="62">
          <cell r="Q6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ĨĨ_x0018__x0018_COM"/>
      <sheetName val="ANT_BS1"/>
      <sheetName val="Progr-Proj-Switch"/>
      <sheetName val="EDSSARMRED97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DMX_Units"/>
      <sheetName val="MonSurv-BC"/>
      <sheetName val="ER"/>
      <sheetName val="W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  <sheetName val="MFLOW96.XLS"/>
      <sheetName val="A 11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Summary"/>
      <sheetName val="SR-financing"/>
      <sheetName val="Financing"/>
      <sheetName val="Tax calculations"/>
      <sheetName val="Proy to July"/>
      <sheetName val="Proy to Aug"/>
      <sheetName val="Proy to Sept"/>
      <sheetName val="Sheet1"/>
      <sheetName val="nickel correl July 07"/>
      <sheetName val="Proy to May"/>
      <sheetName val="Real"/>
      <sheetName val="New Proy 07"/>
      <sheetName val="Spending 2007"/>
      <sheetName val="Spending 06"/>
      <sheetName val="Rev Expost"/>
      <sheetName val="Revenues-hist"/>
      <sheetName val="Revenues-proj"/>
      <sheetName val="Tax Reform"/>
      <sheetName val="seasonality"/>
      <sheetName val="Arrears"/>
      <sheetName val="Measures"/>
      <sheetName val="SI"/>
      <sheetName val="S-I"/>
      <sheetName val="Chart Data"/>
      <sheetName val="Charts"/>
      <sheetName val="Real quarterly"/>
      <sheetName val="GASTOS (2)"/>
      <sheetName val="INGRESOS"/>
      <sheetName val="FINAN"/>
      <sheetName val="INFORMES especiales"/>
      <sheetName val="monthly2"/>
      <sheetName val="IN"/>
      <sheetName val="IN-OUT91"/>
      <sheetName val="GASTOS"/>
      <sheetName val="YNGRE"/>
      <sheetName val="monthly"/>
      <sheetName val="quarterly"/>
      <sheetName val="SR-nominal"/>
      <sheetName val="PSBR "/>
      <sheetName val="SR-ratios"/>
      <sheetName val="OUT IN-OUT"/>
      <sheetName val="Dom fin"/>
      <sheetName val="SR-Debt"/>
      <sheetName val="Dom bonds"/>
      <sheetName val="Dom loans"/>
      <sheetName val="fiscal financing gap "/>
      <sheetName val="Debt projections "/>
      <sheetName val="net disbursements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">
          <cell r="M1" t="str">
            <v>Ajustes ad hoc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Other Depository Corporations B"/>
    </sheetNames>
    <definedNames>
      <definedName name="[Macros Import].qbop"/>
    </defined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P"/>
      <sheetName val="RES"/>
      <sheetName val="A 11"/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4"/>
      <sheetName val="[MFLOW96.XLS]_WIN_TEMP_MFLOW9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  <sheetName val="BoP"/>
      <sheetName val="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INT2"/>
      <sheetName val="shared data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 data"/>
      <sheetName val="Contents"/>
      <sheetName val="R1"/>
      <sheetName val="R2"/>
      <sheetName val="R3"/>
      <sheetName val="R4"/>
      <sheetName val="R5"/>
      <sheetName val="R6"/>
      <sheetName val="R7"/>
      <sheetName val="E1"/>
      <sheetName val="E2"/>
      <sheetName val="L1"/>
      <sheetName val="L2"/>
      <sheetName val="L3"/>
      <sheetName val="L4"/>
      <sheetName val="L5"/>
      <sheetName val="L6"/>
      <sheetName val="L7"/>
      <sheetName val="R8"/>
      <sheetName val="Gov1"/>
      <sheetName val="Gov2"/>
      <sheetName val="Gov3"/>
      <sheetName val="Gov4"/>
      <sheetName val="Gov5"/>
      <sheetName val="Gov6"/>
      <sheetName val="Gov7"/>
      <sheetName val="Gov8"/>
      <sheetName val="Gov9"/>
      <sheetName val="M1"/>
      <sheetName val="M2"/>
      <sheetName val="M3"/>
      <sheetName val="M4"/>
      <sheetName val="M5"/>
      <sheetName val="B1"/>
      <sheetName val="B2"/>
      <sheetName val="B3"/>
      <sheetName val="D"/>
      <sheetName val="BoP"/>
      <sheetName val="T1"/>
      <sheetName val="T2"/>
      <sheetName val="T3"/>
      <sheetName val="40"/>
      <sheetName val="41"/>
      <sheetName val="42"/>
      <sheetName val="43"/>
      <sheetName val="44"/>
      <sheetName val="4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">
          <cell r="A1" t="str">
            <v>Table 7. Latvia: Gross Domestic Product by Expenditure at Constant Prices, 1996-2000</v>
          </cell>
        </row>
        <row r="4">
          <cell r="B4">
            <v>1995</v>
          </cell>
          <cell r="C4">
            <v>1996</v>
          </cell>
          <cell r="D4">
            <v>1997</v>
          </cell>
          <cell r="E4">
            <v>1998</v>
          </cell>
          <cell r="F4">
            <v>1999</v>
          </cell>
          <cell r="G4">
            <v>2000</v>
          </cell>
        </row>
        <row r="6">
          <cell r="C6" t="str">
            <v>(In thousands of 1995 lats)</v>
          </cell>
        </row>
        <row r="7">
          <cell r="A7" t="str">
            <v>Final consumption</v>
          </cell>
          <cell r="B7">
            <v>1992317</v>
          </cell>
          <cell r="C7">
            <v>2153374.6165267015</v>
          </cell>
          <cell r="D7">
            <v>2236061</v>
          </cell>
          <cell r="E7">
            <v>2374749</v>
          </cell>
          <cell r="F7">
            <v>2466123</v>
          </cell>
          <cell r="G7">
            <v>2559601</v>
          </cell>
        </row>
        <row r="8">
          <cell r="A8" t="str">
            <v xml:space="preserve">Households and of non-profit </v>
          </cell>
        </row>
        <row r="9">
          <cell r="A9" t="str">
            <v xml:space="preserve">institutions serving households (NPISH)  </v>
          </cell>
          <cell r="B9">
            <v>1470541</v>
          </cell>
          <cell r="C9">
            <v>1622275.6261519773</v>
          </cell>
          <cell r="D9">
            <v>1703541</v>
          </cell>
          <cell r="E9">
            <v>1809935</v>
          </cell>
          <cell r="F9">
            <v>1901359</v>
          </cell>
          <cell r="G9">
            <v>2007234</v>
          </cell>
        </row>
        <row r="10">
          <cell r="A10" t="str">
            <v>General government</v>
          </cell>
          <cell r="B10">
            <v>521776</v>
          </cell>
          <cell r="C10">
            <v>531098.99037472392</v>
          </cell>
          <cell r="D10">
            <v>532520</v>
          </cell>
          <cell r="E10">
            <v>564814</v>
          </cell>
          <cell r="F10">
            <v>564764</v>
          </cell>
          <cell r="G10">
            <v>552367</v>
          </cell>
        </row>
        <row r="11">
          <cell r="A11" t="str">
            <v>Gross capital formation</v>
          </cell>
          <cell r="B11">
            <v>413625.12625088287</v>
          </cell>
          <cell r="C11">
            <v>438258.3834732984</v>
          </cell>
          <cell r="D11">
            <v>491880</v>
          </cell>
          <cell r="E11">
            <v>684786</v>
          </cell>
          <cell r="F11">
            <v>624870</v>
          </cell>
          <cell r="G11">
            <v>617163</v>
          </cell>
        </row>
        <row r="12">
          <cell r="A12" t="str">
            <v>Gross fixed capital formation</v>
          </cell>
          <cell r="B12">
            <v>354876</v>
          </cell>
          <cell r="C12">
            <v>434026.3834732984</v>
          </cell>
          <cell r="D12">
            <v>523996</v>
          </cell>
          <cell r="E12">
            <v>754489</v>
          </cell>
          <cell r="F12">
            <v>724215</v>
          </cell>
          <cell r="G12">
            <v>802305</v>
          </cell>
        </row>
        <row r="13">
          <cell r="A13" t="str">
            <v xml:space="preserve">Changes in inventories </v>
          </cell>
          <cell r="B13">
            <v>58749</v>
          </cell>
          <cell r="C13">
            <v>4232</v>
          </cell>
          <cell r="D13">
            <v>-32116</v>
          </cell>
          <cell r="E13">
            <v>-69703</v>
          </cell>
          <cell r="F13">
            <v>-99345</v>
          </cell>
          <cell r="G13">
            <v>-185142</v>
          </cell>
        </row>
        <row r="14">
          <cell r="A14" t="str">
            <v>Exports of goods and services</v>
          </cell>
          <cell r="B14">
            <v>1101039.8737491171</v>
          </cell>
          <cell r="C14">
            <v>1323911</v>
          </cell>
          <cell r="D14">
            <v>1497675</v>
          </cell>
          <cell r="E14">
            <v>1570381</v>
          </cell>
          <cell r="F14">
            <v>1470475</v>
          </cell>
          <cell r="G14">
            <v>1658408</v>
          </cell>
        </row>
        <row r="15">
          <cell r="A15" t="str">
            <v>Imports of goods and services</v>
          </cell>
          <cell r="B15">
            <v>1157759</v>
          </cell>
          <cell r="C15">
            <v>1487839</v>
          </cell>
          <cell r="D15">
            <v>1588862</v>
          </cell>
          <cell r="E15">
            <v>1890795</v>
          </cell>
          <cell r="F15">
            <v>1792902</v>
          </cell>
          <cell r="G15">
            <v>1884456</v>
          </cell>
        </row>
        <row r="16">
          <cell r="A16" t="str">
            <v>GDP at purchasers'  prices</v>
          </cell>
          <cell r="B16">
            <v>2349223</v>
          </cell>
          <cell r="C16">
            <v>2427705</v>
          </cell>
          <cell r="D16">
            <v>2636754</v>
          </cell>
          <cell r="E16">
            <v>2739121</v>
          </cell>
          <cell r="F16">
            <v>2768566</v>
          </cell>
          <cell r="G16">
            <v>2950716</v>
          </cell>
        </row>
        <row r="18">
          <cell r="C18" t="str">
            <v>(Percentage growth)</v>
          </cell>
        </row>
        <row r="19">
          <cell r="A19" t="str">
            <v>Final consumption</v>
          </cell>
          <cell r="C19" t="str">
            <v>...</v>
          </cell>
          <cell r="D19">
            <v>3.8398513123865108</v>
          </cell>
          <cell r="E19">
            <v>6.2023352672400334</v>
          </cell>
          <cell r="F19">
            <v>3.8477329604096999</v>
          </cell>
          <cell r="G19">
            <v>3.7904840918315807</v>
          </cell>
        </row>
        <row r="20">
          <cell r="A20" t="str">
            <v xml:space="preserve">Households and of non-profit </v>
          </cell>
        </row>
        <row r="21">
          <cell r="A21" t="str">
            <v xml:space="preserve">institutions serving households (NPISH)  </v>
          </cell>
          <cell r="C21" t="str">
            <v>...</v>
          </cell>
          <cell r="D21">
            <v>5.0093444380215013</v>
          </cell>
          <cell r="E21">
            <v>6.2454616589797451</v>
          </cell>
          <cell r="F21">
            <v>5.0512311215596073</v>
          </cell>
          <cell r="G21">
            <v>5.5683855600126009</v>
          </cell>
        </row>
        <row r="22">
          <cell r="A22" t="str">
            <v>General government</v>
          </cell>
          <cell r="C22" t="str">
            <v>...</v>
          </cell>
          <cell r="D22">
            <v>0.26756021966327648</v>
          </cell>
          <cell r="E22">
            <v>6.0643731690828595</v>
          </cell>
          <cell r="F22">
            <v>-8.8524717871685255E-3</v>
          </cell>
          <cell r="G22">
            <v>-2.1950761734104818</v>
          </cell>
        </row>
        <row r="23">
          <cell r="A23" t="str">
            <v>Gross capital formation</v>
          </cell>
          <cell r="C23" t="str">
            <v>...</v>
          </cell>
          <cell r="D23">
            <v>12.235160478103801</v>
          </cell>
          <cell r="E23">
            <v>39.218101976091724</v>
          </cell>
          <cell r="F23">
            <v>-8.7495947639116505</v>
          </cell>
          <cell r="G23">
            <v>-1.2333765423208076</v>
          </cell>
        </row>
        <row r="24">
          <cell r="A24" t="str">
            <v>Gross fixed capital formation</v>
          </cell>
          <cell r="C24" t="str">
            <v>...</v>
          </cell>
          <cell r="D24">
            <v>20.729066239411374</v>
          </cell>
          <cell r="E24">
            <v>43.987549523278815</v>
          </cell>
          <cell r="F24">
            <v>-4.0125170810972772</v>
          </cell>
          <cell r="G24">
            <v>10.782709554483127</v>
          </cell>
        </row>
        <row r="25">
          <cell r="A25" t="str">
            <v xml:space="preserve">Changes in inventories </v>
          </cell>
          <cell r="C25" t="str">
            <v>...</v>
          </cell>
          <cell r="D25">
            <v>-858.8846880907372</v>
          </cell>
          <cell r="E25">
            <v>117.03512268028398</v>
          </cell>
          <cell r="F25">
            <v>42.526146650789777</v>
          </cell>
          <cell r="G25">
            <v>86.362675524686708</v>
          </cell>
        </row>
        <row r="26">
          <cell r="A26" t="str">
            <v>Exports of goods and services</v>
          </cell>
          <cell r="C26" t="str">
            <v>...</v>
          </cell>
          <cell r="D26">
            <v>13.125051457386494</v>
          </cell>
          <cell r="E26">
            <v>4.8545912831555516</v>
          </cell>
          <cell r="F26">
            <v>-6.3618956164141043</v>
          </cell>
          <cell r="G26">
            <v>12.78042809296316</v>
          </cell>
        </row>
        <row r="27">
          <cell r="A27" t="str">
            <v>Imports of goods and services</v>
          </cell>
          <cell r="C27" t="str">
            <v>...</v>
          </cell>
          <cell r="D27">
            <v>6.7899147690039019</v>
          </cell>
          <cell r="E27">
            <v>19.003097814662318</v>
          </cell>
          <cell r="F27">
            <v>-5.1773460369844422</v>
          </cell>
          <cell r="G27">
            <v>5.1064698460930869</v>
          </cell>
        </row>
        <row r="28">
          <cell r="A28" t="str">
            <v>GDP at purchasers'  prices</v>
          </cell>
          <cell r="C28" t="str">
            <v>...</v>
          </cell>
          <cell r="D28">
            <v>8.6109720909253831</v>
          </cell>
          <cell r="E28">
            <v>3.8823113570700896</v>
          </cell>
          <cell r="F28">
            <v>1.0749798931847021</v>
          </cell>
          <cell r="G28">
            <v>6.5792182667850474</v>
          </cell>
        </row>
        <row r="30">
          <cell r="A30" t="str">
            <v xml:space="preserve">   Source:  Central Statistical Bureau of Latvia.</v>
          </cell>
        </row>
      </sheetData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Tasas de Interés"/>
      <sheetName val="BCP"/>
      <sheetName val="Soc. Mon. de Dep."/>
      <sheetName val="Panorama Monetario"/>
      <sheetName val="Soc. no Mon. de Dep."/>
      <sheetName val="Panorama Soc. de Dep."/>
      <sheetName val="ControlSheet"/>
      <sheetName val="Cuentas FMI"/>
      <sheetName val="ponder a y p "/>
      <sheetName val="Paraguay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  <sheetName val="BCP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CP"/>
    </sheetNames>
    <sheetDataSet>
      <sheetData sheetId="0" refreshError="1"/>
      <sheetData sheetId="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 1"/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1"/>
      <sheetName val="Table10"/>
      <sheetName val="HIPCAss"/>
      <sheetName val="AssumpE"/>
      <sheetName val="Debtserv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graf 1"/>
      <sheetName val="Current"/>
      <sheetName val="StRp_Tbl1"/>
      <sheetName val="SetUp_Sheet"/>
      <sheetName val="Data_check"/>
      <sheetName val="embi_day"/>
      <sheetName val="GenericIR"/>
      <sheetName val="Stfrprtables"/>
      <sheetName val="SPNF Acuerdo Incl. Int."/>
    </sheetNames>
    <definedNames>
      <definedName name="asd" sheetId="49"/>
      <definedName name="OnShow" sheetId="49"/>
      <definedName name="spnf" sheetId="49"/>
      <definedName name="will" sheetId="49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6"/>
      <sheetName val="Q5"/>
      <sheetName val="GeoBop"/>
    </sheetNames>
    <definedNames>
      <definedName name="BFLD_DF"/>
      <definedName name="NTDD_RG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ErrCheck"/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tas cuantitativas"/>
      <sheetName val="Seguimientos"/>
      <sheetName val="money"/>
      <sheetName val="créditocons"/>
      <sheetName val="QF_BCRD"/>
      <sheetName val="QF_losses FMI"/>
      <sheetName val="cuadro baseQf)"/>
      <sheetName val="cuadro baseQf) (2)"/>
      <sheetName val="cable 1"/>
      <sheetName val="Escenario Base"/>
      <sheetName val="Q-F Base"/>
      <sheetName val="Escenario Alternativo"/>
      <sheetName val="Q-F Alternativo"/>
      <sheetName val="Seasonal Factors"/>
      <sheetName val="Supuestos Macro (3)"/>
      <sheetName val="Cable 2"/>
      <sheetName val="Sheet1"/>
      <sheetName val="Supuestos 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presas Publicas detalle"/>
      <sheetName val="Main"/>
      <sheetName val="Links"/>
      <sheetName val="ErrCheck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Fig1"/>
      <sheetName val="Fig2"/>
      <sheetName val="Fig3"/>
      <sheetName val="Fig4"/>
      <sheetName val="Fig5"/>
      <sheetName val="Fig6"/>
      <sheetName val="Table 1"/>
      <sheetName val="Table 4"/>
      <sheetName val="Table 5"/>
      <sheetName val="Table 6"/>
      <sheetName val="Data"/>
      <sheetName val="BSA Matrix"/>
      <sheetName val="EDSS ER data"/>
      <sheetName val="EDSS data"/>
      <sheetName val="QEDS"/>
      <sheetName val="QEDS data"/>
      <sheetName val="JEDH"/>
      <sheetName val="CPIS"/>
      <sheetName val="CB"/>
      <sheetName val="Govt"/>
      <sheetName val="ODC"/>
      <sheetName val="OFC"/>
      <sheetName val="NFC"/>
      <sheetName val="OR"/>
      <sheetName val="NR"/>
      <sheetName val="Figure 4"/>
      <sheetName val="Figure 5"/>
      <sheetName val="Figure 6"/>
      <sheetName val="Data for charts"/>
      <sheetName val="Chart1"/>
      <sheetName val="Chart2"/>
      <sheetName val="Chart3"/>
      <sheetName val="Chart4"/>
      <sheetName val="ipc"/>
      <sheetName val="Empresas Publicas det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QEDS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LOAD"/>
      <sheetName val="QEDS"/>
    </sheetNames>
    <sheetDataSet>
      <sheetData sheetId="0" refreshError="1"/>
      <sheetData sheetId="1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UPLOAD"/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rterly Raw Data"/>
      <sheetName val="Quarterly MacroFlow"/>
      <sheetName val="2003"/>
      <sheetName val="RED47"/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Table3"/>
      <sheetName val="IMATA"/>
      <sheetName val="Dsrv"/>
      <sheetName val="Dboj"/>
      <sheetName val="Dgg"/>
      <sheetName val="Dgov"/>
      <sheetName val="Summary Table"/>
      <sheetName val="Table"/>
      <sheetName val="B"/>
      <sheetName val="perfcrit 2"/>
      <sheetName val="S&amp;I DA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D47"/>
      <sheetName val="Quarterly Raw Data"/>
      <sheetName val="Quarterly MacroFlow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imista institución 2023-2026"/>
      <sheetName val="Pesimista institución 2023-2026"/>
      <sheetName val="Pesimista 2023 Mensualizado"/>
      <sheetName val="Ejec2022"/>
      <sheetName val="Ejec2021"/>
      <sheetName val="Hoja2"/>
      <sheetName val="Hoja1"/>
      <sheetName val="Ingresos al 31-08-2020"/>
    </sheetNames>
    <sheetDataSet>
      <sheetData sheetId="0"/>
      <sheetData sheetId="1">
        <row r="9">
          <cell r="G9">
            <v>1731980334.0385709</v>
          </cell>
        </row>
      </sheetData>
      <sheetData sheetId="2"/>
      <sheetData sheetId="3">
        <row r="1">
          <cell r="B1" t="str">
            <v>Cod.Fuente Especifica</v>
          </cell>
        </row>
      </sheetData>
      <sheetData sheetId="4">
        <row r="1">
          <cell r="B1" t="str">
            <v>Cod.Fuente Especifica</v>
          </cell>
        </row>
      </sheetData>
      <sheetData sheetId="5">
        <row r="1">
          <cell r="A1" t="str">
            <v>Cod.Fuente Especifica</v>
          </cell>
          <cell r="B1" t="str">
            <v>Fuente Especifica</v>
          </cell>
          <cell r="C1" t="str">
            <v>Valor Inicial</v>
          </cell>
          <cell r="D1" t="str">
            <v>Pres. Vigente Aprobado</v>
          </cell>
          <cell r="E1" t="str">
            <v>Percibido Aprobado</v>
          </cell>
        </row>
        <row r="2">
          <cell r="A2" t="str">
            <v>2076</v>
          </cell>
          <cell r="B2" t="str">
            <v>RECURSOS DE CAPTACION DIRECTA DEL MINISTERIO DE MEDIO AMB. DECRETO 222-06</v>
          </cell>
          <cell r="C2">
            <v>668335267</v>
          </cell>
          <cell r="D2">
            <v>668335267</v>
          </cell>
          <cell r="E2">
            <v>487512216.14999998</v>
          </cell>
        </row>
        <row r="3">
          <cell r="A3" t="str">
            <v>2077</v>
          </cell>
          <cell r="B3" t="str">
            <v>RECURSOS DE CAPTACION DIRECTA DEL MINISTERIO DE EDUCACION SUPERIOR LEY 139-01</v>
          </cell>
          <cell r="C3">
            <v>28880596</v>
          </cell>
          <cell r="D3">
            <v>61226863.859999999</v>
          </cell>
          <cell r="E3">
            <v>30949641.510000002</v>
          </cell>
        </row>
        <row r="4">
          <cell r="A4" t="str">
            <v>2078</v>
          </cell>
          <cell r="B4" t="str">
            <v>RECURSOS DE CAPTACION DIRECTA DEL MINISTERIO DE INTERIOR Y POLICIA LEY 80-99 RESOLUCION 02-06</v>
          </cell>
          <cell r="C4">
            <v>230862278</v>
          </cell>
          <cell r="D4">
            <v>179891158</v>
          </cell>
          <cell r="E4">
            <v>142776160.46000001</v>
          </cell>
        </row>
        <row r="5">
          <cell r="A5" t="str">
            <v>2079</v>
          </cell>
          <cell r="B5" t="str">
            <v>RECURSOS DE CAPTACION DIRECTA DE LOS COMEDORES ECONOMICO LEY 856</v>
          </cell>
          <cell r="C5">
            <v>89945578</v>
          </cell>
          <cell r="D5">
            <v>359782312</v>
          </cell>
          <cell r="E5">
            <v>279608136.26999998</v>
          </cell>
        </row>
        <row r="6">
          <cell r="A6" t="str">
            <v>2080</v>
          </cell>
          <cell r="B6" t="str">
            <v>RECURSOS DE CAPTACION DIRECTA DE LA DIRECCION GENERAL DE MIGRACION LEY 285-04</v>
          </cell>
          <cell r="C6">
            <v>870202116</v>
          </cell>
          <cell r="D6">
            <v>1305303173.8199999</v>
          </cell>
          <cell r="E6">
            <v>954119051.46000004</v>
          </cell>
          <cell r="F6">
            <v>112249300.17176472</v>
          </cell>
        </row>
        <row r="7">
          <cell r="A7" t="str">
            <v>2081</v>
          </cell>
          <cell r="B7" t="str">
            <v>RECURSOS DE CAPTACION DIRECTA DE LA POLICIA NACIONAL LEY 96-04</v>
          </cell>
          <cell r="C7">
            <v>27866639</v>
          </cell>
          <cell r="D7">
            <v>39013296.68</v>
          </cell>
          <cell r="E7">
            <v>26598873.75</v>
          </cell>
          <cell r="F7">
            <v>1346991602.0611765</v>
          </cell>
        </row>
        <row r="8">
          <cell r="A8" t="str">
            <v>2082</v>
          </cell>
          <cell r="B8" t="str">
            <v>RECURSOS DE CAPTACION DIRECTA DEL MINISTERIO DE INDUSTRIA  Y COMERCIO LEY 290-66</v>
          </cell>
          <cell r="C8">
            <v>1885264242</v>
          </cell>
          <cell r="D8">
            <v>1319684968</v>
          </cell>
          <cell r="E8">
            <v>1022353996.5599999</v>
          </cell>
        </row>
        <row r="9">
          <cell r="A9" t="str">
            <v>2083</v>
          </cell>
          <cell r="B9" t="str">
            <v>RECURSOS DE CAPTACION DIRECTA DE LA DIRECCION GENERAL DE MINERIA LEY 146-71</v>
          </cell>
          <cell r="C9">
            <v>18459099</v>
          </cell>
          <cell r="D9">
            <v>14995267</v>
          </cell>
          <cell r="E9">
            <v>2850800</v>
          </cell>
        </row>
        <row r="10">
          <cell r="A10" t="str">
            <v>2084</v>
          </cell>
          <cell r="B10" t="str">
            <v>RECURSOS DE CAPTACION DIRECTA DEL MINISTERIO DE HACIENDA .</v>
          </cell>
          <cell r="C10">
            <v>288551418</v>
          </cell>
          <cell r="D10">
            <v>230841134</v>
          </cell>
          <cell r="E10">
            <v>182595367.66999999</v>
          </cell>
        </row>
        <row r="11">
          <cell r="A11" t="str">
            <v>2085</v>
          </cell>
          <cell r="B11" t="str">
            <v>RECURSOS DE CAPTACION DIRECTA DE LA DIRECCION GENERAL DE BIENES NACIONALES LEY 1832-1948</v>
          </cell>
          <cell r="C11">
            <v>48409832</v>
          </cell>
          <cell r="D11">
            <v>58091798</v>
          </cell>
          <cell r="E11">
            <v>44433692.229999997</v>
          </cell>
        </row>
        <row r="12">
          <cell r="A12" t="str">
            <v>2086</v>
          </cell>
          <cell r="B12" t="str">
            <v>RECURSOS DE CAPTACION DIRECTA DE CATASTRO NACIONAL LEY 317-68</v>
          </cell>
          <cell r="C12">
            <v>11598966</v>
          </cell>
          <cell r="D12">
            <v>13918759</v>
          </cell>
          <cell r="E12">
            <v>13450100</v>
          </cell>
        </row>
        <row r="13">
          <cell r="A13" t="str">
            <v>2087</v>
          </cell>
          <cell r="B13" t="str">
            <v>RECURSOS DE CAPTACION DIRECTA DE LA DIRECCION GENERAL DE PASAPORTES LEY 144-99</v>
          </cell>
          <cell r="C13">
            <v>343866015</v>
          </cell>
          <cell r="D13">
            <v>378252617</v>
          </cell>
          <cell r="E13">
            <v>246755282.59999999</v>
          </cell>
        </row>
        <row r="14">
          <cell r="A14" t="str">
            <v>2088</v>
          </cell>
          <cell r="B14" t="str">
            <v>RECURSOS DE CAPTACION DIRECTA DEL MINISTERIO DE EDUCACION</v>
          </cell>
          <cell r="C14">
            <v>183609968</v>
          </cell>
          <cell r="D14">
            <v>33049794</v>
          </cell>
          <cell r="E14">
            <v>18045419.75</v>
          </cell>
        </row>
        <row r="15">
          <cell r="A15" t="str">
            <v>2089</v>
          </cell>
          <cell r="B15" t="str">
            <v>RECURSOS DE CAPTACION DIRECTA DEL MINISTERIO DE SALUD PUBLICA (DIRECCION FINANCIERA)</v>
          </cell>
          <cell r="C15">
            <v>720016524</v>
          </cell>
          <cell r="D15">
            <v>-648014844.83000004</v>
          </cell>
          <cell r="E15">
            <v>18654697.129999999</v>
          </cell>
        </row>
        <row r="16">
          <cell r="A16" t="str">
            <v>2090</v>
          </cell>
          <cell r="B16" t="str">
            <v>RECURSOS DE CAPTACION DIRECTA DEL MINISTERIO DE TURISMO LEY 541-84</v>
          </cell>
          <cell r="C16">
            <v>337338931</v>
          </cell>
          <cell r="D16">
            <v>-1.63</v>
          </cell>
          <cell r="E16">
            <v>67011452</v>
          </cell>
        </row>
        <row r="17">
          <cell r="A17" t="str">
            <v>2091</v>
          </cell>
          <cell r="B17" t="str">
            <v>RECURSOS DE CAPTACION DIRECTA DE LA COMISION EJECUTIVA DE INFRAESTRUCTURA DE ZONAS TURISTICA (CEIZTUR) DECRETO 655-08</v>
          </cell>
          <cell r="C17">
            <v>1913188336</v>
          </cell>
          <cell r="D17">
            <v>1345271466.6800001</v>
          </cell>
          <cell r="E17">
            <v>1211547570.6099999</v>
          </cell>
          <cell r="F17">
            <v>1615396760.8133333</v>
          </cell>
        </row>
        <row r="18">
          <cell r="A18" t="str">
            <v>2092</v>
          </cell>
          <cell r="B18" t="str">
            <v>RECURSOS DE CAPTACION DIRECTA DEL PROGRAMA ESCENCIALES (PROMESE CAL) DECRECTO 308-97</v>
          </cell>
          <cell r="C18">
            <v>222031969</v>
          </cell>
          <cell r="D18">
            <v>315285393.38999999</v>
          </cell>
          <cell r="E18">
            <v>185432304.19</v>
          </cell>
        </row>
        <row r="19">
          <cell r="A19" t="str">
            <v>2093</v>
          </cell>
          <cell r="B19" t="str">
            <v>RECURSOS DE CAPTACION DIRECTA DE LA FUERZA AEREAS DOMINICANA LEY 873-78 DECRECTO 655-08</v>
          </cell>
          <cell r="C19">
            <v>1472537381</v>
          </cell>
          <cell r="D19">
            <v>515025260</v>
          </cell>
          <cell r="E19">
            <v>412533185.72000003</v>
          </cell>
        </row>
        <row r="20">
          <cell r="A20" t="str">
            <v>2095</v>
          </cell>
          <cell r="B20" t="str">
            <v>RECURSOS DE CAPTACION DIRECTA DE LA DIRECCION GENERAL DE GANADERIA LEY 180-01</v>
          </cell>
          <cell r="C20">
            <v>0</v>
          </cell>
          <cell r="D20">
            <v>0</v>
          </cell>
          <cell r="E20">
            <v>3000</v>
          </cell>
        </row>
        <row r="21">
          <cell r="A21" t="str">
            <v>2096</v>
          </cell>
          <cell r="B21" t="str">
            <v>RECURSOS DE CAPTACION DIRECTA DEL MINISTERIO DE DEPORTES DECRETO 250-99</v>
          </cell>
          <cell r="C21">
            <v>12465857</v>
          </cell>
          <cell r="D21">
            <v>14959029</v>
          </cell>
          <cell r="E21">
            <v>12437145.810000001</v>
          </cell>
        </row>
        <row r="22">
          <cell r="A22" t="str">
            <v>2097</v>
          </cell>
          <cell r="B22" t="str">
            <v>RECURSOS DE CAPTACION DIRECTA DEL MINISTERIO DE TRABAJO</v>
          </cell>
          <cell r="C22">
            <v>89679911</v>
          </cell>
          <cell r="D22">
            <v>108512693</v>
          </cell>
          <cell r="E22">
            <v>63093362.460000001</v>
          </cell>
        </row>
        <row r="23">
          <cell r="A23" t="str">
            <v>2098</v>
          </cell>
          <cell r="B23" t="str">
            <v>RECURSOS DE CAPTACION DIRECTA DE LA OFICINA METROPOLITANA DE SERVICIOS DE AUTOBUSES DECRETO 448-97</v>
          </cell>
          <cell r="C23">
            <v>164513124</v>
          </cell>
          <cell r="D23">
            <v>309284673</v>
          </cell>
          <cell r="E23">
            <v>169009630.81</v>
          </cell>
          <cell r="F23">
            <v>18778847.86777778</v>
          </cell>
          <cell r="G23">
            <v>225346174.41333336</v>
          </cell>
        </row>
        <row r="24">
          <cell r="A24" t="str">
            <v>2099</v>
          </cell>
          <cell r="B24" t="str">
            <v>RECURSOS DE CAPTACION DIRECTA DE LA PROCURADURIA GENERAL DE REPUBLICA</v>
          </cell>
          <cell r="C24">
            <v>605942311</v>
          </cell>
          <cell r="D24">
            <v>1812554251.21</v>
          </cell>
          <cell r="E24">
            <v>1281646506.78</v>
          </cell>
          <cell r="F24">
            <v>160205813.3475</v>
          </cell>
        </row>
        <row r="25">
          <cell r="A25" t="str">
            <v>2100</v>
          </cell>
          <cell r="B25" t="str">
            <v>RECURSOS DE CAPTACION DIRECTA DEL CENTRO DE CAPACITACION EN POLITICA Y GESTION FISCAL (CAPGEFI) DECRETO 1846-80</v>
          </cell>
          <cell r="C25">
            <v>10561511</v>
          </cell>
          <cell r="D25">
            <v>9747661</v>
          </cell>
          <cell r="E25">
            <v>7650360.2199999997</v>
          </cell>
          <cell r="F25">
            <v>1922469760.1700001</v>
          </cell>
        </row>
        <row r="26">
          <cell r="A26" t="str">
            <v>2102</v>
          </cell>
          <cell r="B26" t="str">
            <v>RECURSOS DE CAPTACION DIRECTA DE LA OFICINA PARA EL REORDENAMIENTO DEL TRANSPORTE DECRETO 477-05</v>
          </cell>
          <cell r="C26">
            <v>1191968855</v>
          </cell>
          <cell r="D26">
            <v>1191968855</v>
          </cell>
          <cell r="E26">
            <v>851261620.37</v>
          </cell>
        </row>
        <row r="27">
          <cell r="A27" t="str">
            <v>2103</v>
          </cell>
          <cell r="B27" t="str">
            <v>RECURSOS DE CAPTACION DIRECTA DE LA OFICINA DE INGENIEROS SUPERVISORES DE OBRAS DEL ESTADO (OISOE) DECRETO</v>
          </cell>
          <cell r="C27">
            <v>1127887933</v>
          </cell>
          <cell r="D27">
            <v>525958901</v>
          </cell>
          <cell r="E27">
            <v>154763555.34999999</v>
          </cell>
        </row>
        <row r="28">
          <cell r="A28" t="str">
            <v>2104</v>
          </cell>
          <cell r="B28" t="str">
            <v>RECURSOS DE CAPTACIÓN DIRECTA DEL CUERPO ESPECIALIZADO EN SEGURIDAD AEROPORTUARIA (CESA)</v>
          </cell>
          <cell r="C28">
            <v>1050000000</v>
          </cell>
          <cell r="D28">
            <v>608241898</v>
          </cell>
          <cell r="E28">
            <v>481035962.95999998</v>
          </cell>
        </row>
        <row r="29">
          <cell r="A29" t="str">
            <v>2106</v>
          </cell>
          <cell r="B29" t="str">
            <v>RECURSOS DE CAPTACIÓN DIRECTA DEL INSTITUTO SALOME UREÑA</v>
          </cell>
          <cell r="C29">
            <v>3412341</v>
          </cell>
          <cell r="D29">
            <v>1706170</v>
          </cell>
          <cell r="E29">
            <v>1323526.25</v>
          </cell>
        </row>
        <row r="30">
          <cell r="A30" t="str">
            <v>2107</v>
          </cell>
          <cell r="B30" t="str">
            <v>RECURSOS DE CAPTACIÓN DIRECTA DEL INSTITUTO TECNOLÓGICO DE LAS AMÉRICAS (ITLA)</v>
          </cell>
          <cell r="C30">
            <v>229945871</v>
          </cell>
          <cell r="D30">
            <v>185316697.31</v>
          </cell>
          <cell r="E30">
            <v>132378388.14</v>
          </cell>
        </row>
        <row r="31">
          <cell r="A31" t="str">
            <v>2108</v>
          </cell>
          <cell r="B31" t="str">
            <v>RECURSOS DE CAPTACIÓN DIRECTA DEL MINISTERIO DE OBRAS PÚBLICAS Y COMUNICACIONES</v>
          </cell>
          <cell r="C31">
            <v>2059175970</v>
          </cell>
          <cell r="D31">
            <v>1842567526</v>
          </cell>
          <cell r="E31">
            <v>237719578.16999999</v>
          </cell>
        </row>
        <row r="32">
          <cell r="A32" t="str">
            <v>2109</v>
          </cell>
          <cell r="B32" t="str">
            <v>FONDO POR SUBASTAS PÚBLICAS DE IMPORTACIONES AGROPECUARIAS. (DECRETO 569-12)</v>
          </cell>
          <cell r="C32">
            <v>1745888182</v>
          </cell>
          <cell r="D32">
            <v>-1745888182</v>
          </cell>
          <cell r="E32">
            <v>0</v>
          </cell>
        </row>
        <row r="33">
          <cell r="A33" t="str">
            <v>2111</v>
          </cell>
          <cell r="B33" t="str">
            <v>RECURSOS DE CAPTACIÓN DIRECTA DE INSTITUTO NACIONAL DE LA AGUJA (INAGUJA)</v>
          </cell>
          <cell r="C33">
            <v>4863029</v>
          </cell>
          <cell r="D33">
            <v>63924057</v>
          </cell>
          <cell r="E33">
            <v>32314361.09</v>
          </cell>
        </row>
        <row r="34">
          <cell r="A34" t="str">
            <v>2112</v>
          </cell>
          <cell r="B34" t="str">
            <v>RECURSOS DE CAPTACIÓN DIRECTA DE LA ARMADA DE LA REPUBLICA</v>
          </cell>
          <cell r="C34">
            <v>0</v>
          </cell>
          <cell r="D34">
            <v>0</v>
          </cell>
          <cell r="E34">
            <v>56545618.740000002</v>
          </cell>
        </row>
        <row r="35">
          <cell r="A35" t="str">
            <v>2113</v>
          </cell>
          <cell r="B35" t="str">
            <v>RECURSOS DE CAPTACIÓN DIRECTA DEL  CUERPO ESPECIALIZADO DE SEGURIDAD PORTUARIA (CESEP)</v>
          </cell>
          <cell r="C35">
            <v>0</v>
          </cell>
          <cell r="D35">
            <v>0</v>
          </cell>
          <cell r="E35">
            <v>410381.75</v>
          </cell>
        </row>
        <row r="36">
          <cell r="A36" t="str">
            <v>2114</v>
          </cell>
          <cell r="B36" t="str">
            <v>RECURSOS DE CAPTACIÓN DIRECTA DE LA DIRECCION GENERAL DE ESCUELAS VOCACIONALES</v>
          </cell>
          <cell r="C36">
            <v>0</v>
          </cell>
          <cell r="D36">
            <v>2031450.5</v>
          </cell>
          <cell r="E36">
            <v>2142877.0499999998</v>
          </cell>
        </row>
        <row r="37">
          <cell r="A37" t="str">
            <v>2117</v>
          </cell>
          <cell r="B37" t="str">
            <v>RECURSOS DE CAPTACIÓN DIRECTA PARA EL FOMENTO Y DESARROLLO DEL GAS NATURAL EN EL PARQUE VEHICULAR</v>
          </cell>
          <cell r="C37">
            <v>247924743</v>
          </cell>
          <cell r="D37">
            <v>-188422805</v>
          </cell>
          <cell r="E37">
            <v>21164270.100000001</v>
          </cell>
        </row>
        <row r="39">
          <cell r="C39">
            <v>17905194793</v>
          </cell>
          <cell r="D39">
            <v>10932416556.99</v>
          </cell>
          <cell r="E39">
            <v>8852128094.1100006</v>
          </cell>
        </row>
      </sheetData>
      <sheetData sheetId="6"/>
      <sheetData sheetId="7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RED47"/>
    </sheetNames>
    <sheetDataSet>
      <sheetData sheetId="0" refreshError="1"/>
      <sheetData sheetId="1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"/>
      <sheetName val="PLURIANUAL 2017-2021"/>
      <sheetName val="ESTIM. PLURIANUAL 2017-2021"/>
      <sheetName val="DGII"/>
      <sheetName val="DGA"/>
      <sheetName val="TESORERIA"/>
      <sheetName val="panorama macro-junio-Sept. 2017"/>
      <sheetName val="BCC"/>
      <sheetName val="A"/>
    </sheetNames>
    <sheetDataSet>
      <sheetData sheetId="0"/>
      <sheetData sheetId="1"/>
      <sheetData sheetId="2">
        <row r="13">
          <cell r="C13">
            <v>41429773898.046921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  <sheetName val="Growth&amp;Price Assump"/>
      <sheetName val="GeoBop.xls"/>
      <sheetName val="Prg-A"/>
      <sheetName val="Control"/>
      <sheetName val="A"/>
      <sheetName val="Resumen escenarios"/>
      <sheetName val="Combust. EIA "/>
      <sheetName val="2013-2020"/>
      <sheetName val="Combust. EIA (Con archivo MICM)"/>
      <sheetName val="Combust. EIA  +4"/>
      <sheetName val="Combust. EIA  +8"/>
      <sheetName val="Combust. EIA  +64"/>
      <sheetName val="Combust. EIA  USD100"/>
      <sheetName val="Main_Output_Table"/>
      <sheetName val="BoP_Sum_(comp)"/>
      <sheetName val="DS_after2001_(2)"/>
      <sheetName val="Chart1_DS"/>
      <sheetName val="A-II_3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DSA_output"/>
      <sheetName val="CY_BOT_CASHFLOW"/>
      <sheetName val="A_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POR COLECTURIA"/>
      <sheetName val="RESUMEN ACUM. CONCEPTO"/>
      <sheetName val="BCC"/>
    </sheetNames>
    <sheetDataSet>
      <sheetData sheetId="0">
        <row r="8">
          <cell r="C8" t="str">
            <v>16 DE ABRIL DEL 2021</v>
          </cell>
        </row>
      </sheetData>
      <sheetData sheetId="1"/>
      <sheetData sheetId="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nanciero 2025-2026"/>
      <sheetName val="FINANCIERO (2026 Est. 2026)"/>
      <sheetName val="PP (2)"/>
      <sheetName val="PP"/>
      <sheetName val="PP (EST)"/>
      <sheetName val="DGII"/>
      <sheetName val="DGII (EST)"/>
      <sheetName val="DGA"/>
      <sheetName val="DGA (EST)"/>
      <sheetName val="TESORERIA "/>
      <sheetName val="TESORERIA (EST)"/>
      <sheetName val="cut presupuestaria"/>
      <sheetName val="2026 (REC)"/>
      <sheetName val="2026 (RESUMEN)"/>
      <sheetName val="2026 REC- EST "/>
      <sheetName val="2026 REC-EST RES"/>
    </sheetNames>
    <sheetDataSet>
      <sheetData sheetId="0"/>
      <sheetData sheetId="1"/>
      <sheetData sheetId="2"/>
      <sheetData sheetId="3">
        <row r="55">
          <cell r="G55">
            <v>539.6</v>
          </cell>
          <cell r="H55">
            <v>817.5</v>
          </cell>
          <cell r="I55">
            <v>504.5</v>
          </cell>
        </row>
        <row r="61">
          <cell r="G61">
            <v>0</v>
          </cell>
          <cell r="H61">
            <v>0</v>
          </cell>
          <cell r="I61">
            <v>0</v>
          </cell>
        </row>
        <row r="62">
          <cell r="G62">
            <v>0</v>
          </cell>
          <cell r="H62">
            <v>0</v>
          </cell>
          <cell r="I62">
            <v>0</v>
          </cell>
        </row>
        <row r="63">
          <cell r="G63">
            <v>0</v>
          </cell>
          <cell r="H63">
            <v>0</v>
          </cell>
          <cell r="I63">
            <v>0</v>
          </cell>
        </row>
        <row r="64">
          <cell r="G64">
            <v>0</v>
          </cell>
          <cell r="H64">
            <v>0</v>
          </cell>
          <cell r="I64">
            <v>0</v>
          </cell>
        </row>
        <row r="65">
          <cell r="G65">
            <v>0</v>
          </cell>
          <cell r="H65">
            <v>0</v>
          </cell>
          <cell r="I65">
            <v>0</v>
          </cell>
        </row>
        <row r="66">
          <cell r="G66">
            <v>0</v>
          </cell>
          <cell r="H66">
            <v>0</v>
          </cell>
          <cell r="I66">
            <v>0</v>
          </cell>
        </row>
        <row r="93">
          <cell r="G93">
            <v>110</v>
          </cell>
          <cell r="H93">
            <v>100.6</v>
          </cell>
          <cell r="I93">
            <v>113.7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FMON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GeoBop"/>
      <sheetName val="RES"/>
      <sheetName val="OUTPUT"/>
      <sheetName val="Tra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B4732-83C6-4A47-8470-39FEABE02AB8}">
  <sheetPr>
    <tabColor theme="0"/>
  </sheetPr>
  <dimension ref="A1:N255"/>
  <sheetViews>
    <sheetView showGridLines="0"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N15" sqref="N15"/>
    </sheetView>
  </sheetViews>
  <sheetFormatPr baseColWidth="10" defaultColWidth="11.42578125" defaultRowHeight="12.75" x14ac:dyDescent="0.2"/>
  <cols>
    <col min="1" max="1" width="1.5703125" style="1" customWidth="1"/>
    <col min="2" max="2" width="50.28515625" style="3" customWidth="1"/>
    <col min="3" max="3" width="11.7109375" style="3" bestFit="1" customWidth="1"/>
    <col min="4" max="4" width="11.7109375" style="3" customWidth="1"/>
    <col min="5" max="5" width="11.42578125" style="3" customWidth="1"/>
    <col min="6" max="6" width="15.7109375" style="1" customWidth="1"/>
    <col min="7" max="9" width="13.85546875" style="1" customWidth="1"/>
    <col min="10" max="10" width="17.140625" style="1" customWidth="1"/>
    <col min="11" max="11" width="13.5703125" style="1" customWidth="1"/>
    <col min="12" max="12" width="15" style="3" customWidth="1"/>
    <col min="13" max="13" width="13.42578125" style="3" bestFit="1" customWidth="1"/>
    <col min="14" max="14" width="16.85546875" style="3" bestFit="1" customWidth="1"/>
    <col min="15" max="16384" width="11.42578125" style="3"/>
  </cols>
  <sheetData>
    <row r="1" spans="1:14" ht="18.75" customHeight="1" x14ac:dyDescent="0.25">
      <c r="A1" s="1" t="s">
        <v>0</v>
      </c>
      <c r="B1" s="85" t="s">
        <v>1</v>
      </c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4" ht="9.75" customHeight="1" x14ac:dyDescent="0.25">
      <c r="B2" s="2"/>
      <c r="C2" s="2"/>
      <c r="D2" s="2"/>
      <c r="E2" s="2"/>
      <c r="F2" s="4"/>
      <c r="G2" s="4"/>
      <c r="H2" s="4"/>
      <c r="I2" s="4"/>
      <c r="J2" s="4"/>
      <c r="K2" s="4"/>
      <c r="L2" s="2"/>
    </row>
    <row r="3" spans="1:14" ht="20.25" customHeight="1" x14ac:dyDescent="0.2">
      <c r="B3" s="86" t="s">
        <v>108</v>
      </c>
      <c r="C3" s="86"/>
      <c r="D3" s="86"/>
      <c r="E3" s="86"/>
      <c r="F3" s="86"/>
      <c r="G3" s="86"/>
      <c r="H3" s="86"/>
      <c r="I3" s="86"/>
      <c r="J3" s="86"/>
      <c r="K3" s="86"/>
      <c r="L3" s="86"/>
    </row>
    <row r="4" spans="1:14" ht="15.75" customHeight="1" x14ac:dyDescent="0.2">
      <c r="B4" s="86" t="s">
        <v>2</v>
      </c>
      <c r="C4" s="86"/>
      <c r="D4" s="86"/>
      <c r="E4" s="86"/>
      <c r="F4" s="86"/>
      <c r="G4" s="86"/>
      <c r="H4" s="86"/>
      <c r="I4" s="86"/>
      <c r="J4" s="86"/>
      <c r="K4" s="86"/>
      <c r="L4" s="86"/>
    </row>
    <row r="5" spans="1:14" ht="15.75" customHeight="1" x14ac:dyDescent="0.2">
      <c r="B5" s="87" t="s">
        <v>104</v>
      </c>
      <c r="C5" s="87"/>
      <c r="D5" s="87"/>
      <c r="E5" s="87"/>
      <c r="F5" s="87"/>
      <c r="G5" s="87"/>
      <c r="H5" s="87"/>
      <c r="I5" s="87"/>
      <c r="J5" s="87"/>
      <c r="K5" s="87"/>
      <c r="L5" s="87"/>
    </row>
    <row r="6" spans="1:14" ht="15.75" customHeight="1" x14ac:dyDescent="0.2">
      <c r="B6" s="87" t="s">
        <v>3</v>
      </c>
      <c r="C6" s="87"/>
      <c r="D6" s="87"/>
      <c r="E6" s="87"/>
      <c r="F6" s="87"/>
      <c r="G6" s="87"/>
      <c r="H6" s="87"/>
      <c r="I6" s="87"/>
      <c r="J6" s="87"/>
      <c r="K6" s="87"/>
      <c r="L6" s="87"/>
    </row>
    <row r="7" spans="1:14" ht="24" customHeight="1" x14ac:dyDescent="0.2">
      <c r="B7" s="88" t="s">
        <v>4</v>
      </c>
      <c r="C7" s="90">
        <v>2026</v>
      </c>
      <c r="D7" s="91"/>
      <c r="E7" s="91"/>
      <c r="F7" s="83" t="s">
        <v>5</v>
      </c>
      <c r="G7" s="90">
        <v>2026</v>
      </c>
      <c r="H7" s="91"/>
      <c r="I7" s="91"/>
      <c r="J7" s="83" t="s">
        <v>6</v>
      </c>
      <c r="K7" s="83" t="s">
        <v>7</v>
      </c>
      <c r="L7" s="83" t="s">
        <v>8</v>
      </c>
    </row>
    <row r="8" spans="1:14" ht="25.5" customHeight="1" thickBot="1" x14ac:dyDescent="0.25">
      <c r="B8" s="89"/>
      <c r="C8" s="92" t="s">
        <v>9</v>
      </c>
      <c r="D8" s="92" t="s">
        <v>10</v>
      </c>
      <c r="E8" s="92" t="s">
        <v>105</v>
      </c>
      <c r="F8" s="84"/>
      <c r="G8" s="92" t="s">
        <v>9</v>
      </c>
      <c r="H8" s="92" t="s">
        <v>10</v>
      </c>
      <c r="I8" s="92" t="s">
        <v>105</v>
      </c>
      <c r="J8" s="84"/>
      <c r="K8" s="84"/>
      <c r="L8" s="84"/>
    </row>
    <row r="9" spans="1:14" ht="18" customHeight="1" thickTop="1" x14ac:dyDescent="0.2">
      <c r="B9" s="5" t="s">
        <v>11</v>
      </c>
      <c r="C9" s="6">
        <f t="shared" ref="C9:I9" si="0">+C10+C56+C59+C68+C88</f>
        <v>119277.40000000001</v>
      </c>
      <c r="D9" s="6">
        <f>+D10+D56+D59+D68+D88</f>
        <v>95284.60000000002</v>
      </c>
      <c r="E9" s="6">
        <f t="shared" si="0"/>
        <v>105217.90000000001</v>
      </c>
      <c r="F9" s="6">
        <f t="shared" si="0"/>
        <v>319779.89999999991</v>
      </c>
      <c r="G9" s="6">
        <f t="shared" si="0"/>
        <v>116532.90571321352</v>
      </c>
      <c r="H9" s="6">
        <f>+H10+H56+H59+H68+H88</f>
        <v>95136.191934184957</v>
      </c>
      <c r="I9" s="6">
        <f t="shared" si="0"/>
        <v>100445.7165792158</v>
      </c>
      <c r="J9" s="6">
        <f>+J10+J56+J59+J68+J88</f>
        <v>312114.81422661425</v>
      </c>
      <c r="K9" s="6">
        <f t="shared" ref="K9:K72" si="1">+F9-J9</f>
        <v>7665.0857733856537</v>
      </c>
      <c r="L9" s="7">
        <f t="shared" ref="L9:L44" si="2">+F9/J9*100</f>
        <v>102.45585452019601</v>
      </c>
      <c r="M9" s="8"/>
      <c r="N9" s="8"/>
    </row>
    <row r="10" spans="1:14" ht="18" customHeight="1" x14ac:dyDescent="0.2">
      <c r="B10" s="5" t="s">
        <v>12</v>
      </c>
      <c r="C10" s="6">
        <f t="shared" ref="C10:I10" si="3">+C11+C16+C25+C47+C54+C55</f>
        <v>113910.8</v>
      </c>
      <c r="D10" s="6">
        <f>+D11+D16+D25+D47+D54+D55</f>
        <v>88912.800000000017</v>
      </c>
      <c r="E10" s="6">
        <f t="shared" si="3"/>
        <v>99881.3</v>
      </c>
      <c r="F10" s="6">
        <f t="shared" si="3"/>
        <v>302704.89999999997</v>
      </c>
      <c r="G10" s="6">
        <f t="shared" si="3"/>
        <v>111122.50831767343</v>
      </c>
      <c r="H10" s="6">
        <f>+H11+H16+H25+H47+H54+H55</f>
        <v>90337.709871406536</v>
      </c>
      <c r="I10" s="6">
        <f t="shared" si="3"/>
        <v>95636.191690577034</v>
      </c>
      <c r="J10" s="6">
        <f>+J11+J16+J25+J47+J54+J55</f>
        <v>297096.40987965697</v>
      </c>
      <c r="K10" s="6">
        <f t="shared" si="1"/>
        <v>5608.4901203429908</v>
      </c>
      <c r="L10" s="7">
        <f t="shared" si="2"/>
        <v>101.88776771911003</v>
      </c>
      <c r="M10" s="8"/>
      <c r="N10" s="8"/>
    </row>
    <row r="11" spans="1:14" ht="18" customHeight="1" x14ac:dyDescent="0.2">
      <c r="B11" s="9" t="s">
        <v>13</v>
      </c>
      <c r="C11" s="6">
        <f t="shared" ref="C11:I11" si="4">SUM(C12:C15)</f>
        <v>46065.899999999994</v>
      </c>
      <c r="D11" s="6">
        <f>SUM(D12:D15)</f>
        <v>31897.1</v>
      </c>
      <c r="E11" s="6">
        <f t="shared" si="4"/>
        <v>32518.300000000003</v>
      </c>
      <c r="F11" s="6">
        <f t="shared" si="4"/>
        <v>110481.29999999999</v>
      </c>
      <c r="G11" s="6">
        <f t="shared" si="4"/>
        <v>42555.14810001976</v>
      </c>
      <c r="H11" s="6">
        <f>SUM(H12:H15)</f>
        <v>29217.490177048057</v>
      </c>
      <c r="I11" s="6">
        <f t="shared" si="4"/>
        <v>30243.074002620342</v>
      </c>
      <c r="J11" s="6">
        <f>SUM(J12:J15)</f>
        <v>102015.71227968816</v>
      </c>
      <c r="K11" s="6">
        <f t="shared" si="1"/>
        <v>8465.5877203118289</v>
      </c>
      <c r="L11" s="7">
        <f t="shared" si="2"/>
        <v>108.2983175151514</v>
      </c>
      <c r="M11" s="8"/>
      <c r="N11" s="8"/>
    </row>
    <row r="12" spans="1:14" ht="18" customHeight="1" x14ac:dyDescent="0.2">
      <c r="B12" s="10" t="s">
        <v>14</v>
      </c>
      <c r="C12" s="11">
        <v>14639.4</v>
      </c>
      <c r="D12" s="11">
        <v>13156.9</v>
      </c>
      <c r="E12" s="11">
        <v>12943.4</v>
      </c>
      <c r="F12" s="11">
        <f>SUM(C12:E12)</f>
        <v>40739.699999999997</v>
      </c>
      <c r="G12" s="11">
        <v>14366.16139214475</v>
      </c>
      <c r="H12" s="11">
        <v>12331.243131742216</v>
      </c>
      <c r="I12" s="11">
        <v>13301.11631062412</v>
      </c>
      <c r="J12" s="11">
        <f>SUM(G12:I12)</f>
        <v>39998.520834511088</v>
      </c>
      <c r="K12" s="11">
        <f t="shared" si="1"/>
        <v>741.17916548890935</v>
      </c>
      <c r="L12" s="12">
        <f t="shared" si="2"/>
        <v>101.85301643667135</v>
      </c>
      <c r="M12" s="8"/>
      <c r="N12" s="8"/>
    </row>
    <row r="13" spans="1:14" ht="18" customHeight="1" x14ac:dyDescent="0.2">
      <c r="B13" s="10" t="s">
        <v>15</v>
      </c>
      <c r="C13" s="11">
        <v>23577.1</v>
      </c>
      <c r="D13" s="11">
        <v>14421.4</v>
      </c>
      <c r="E13" s="11">
        <v>15295.5</v>
      </c>
      <c r="F13" s="11">
        <f>SUM(C13:E13)</f>
        <v>53294</v>
      </c>
      <c r="G13" s="11">
        <v>17632.345090857321</v>
      </c>
      <c r="H13" s="11">
        <v>11388.184659222186</v>
      </c>
      <c r="I13" s="11">
        <v>11737.090641010962</v>
      </c>
      <c r="J13" s="11">
        <f>SUM(G13:I13)</f>
        <v>40757.620391090466</v>
      </c>
      <c r="K13" s="11">
        <f t="shared" si="1"/>
        <v>12536.379608909534</v>
      </c>
      <c r="L13" s="12">
        <f t="shared" si="2"/>
        <v>130.7583698180033</v>
      </c>
      <c r="M13" s="8"/>
      <c r="N13" s="8"/>
    </row>
    <row r="14" spans="1:14" ht="18" customHeight="1" x14ac:dyDescent="0.2">
      <c r="B14" s="10" t="s">
        <v>16</v>
      </c>
      <c r="C14" s="11">
        <v>7638.2</v>
      </c>
      <c r="D14" s="11">
        <v>4102.3</v>
      </c>
      <c r="E14" s="11">
        <v>3946.7</v>
      </c>
      <c r="F14" s="11">
        <f>SUM(C14:E14)</f>
        <v>15687.2</v>
      </c>
      <c r="G14" s="11">
        <v>10306.551313372185</v>
      </c>
      <c r="H14" s="11">
        <v>5195.1634847443856</v>
      </c>
      <c r="I14" s="11">
        <v>4923.4074059739478</v>
      </c>
      <c r="J14" s="11">
        <f>SUM(G14:I14)</f>
        <v>20425.12220409052</v>
      </c>
      <c r="K14" s="11">
        <f t="shared" si="1"/>
        <v>-4737.9222040905188</v>
      </c>
      <c r="L14" s="12">
        <f t="shared" si="2"/>
        <v>76.80345724863443</v>
      </c>
      <c r="M14" s="8"/>
      <c r="N14" s="8"/>
    </row>
    <row r="15" spans="1:14" ht="18" customHeight="1" x14ac:dyDescent="0.2">
      <c r="B15" s="10" t="s">
        <v>17</v>
      </c>
      <c r="C15" s="11">
        <v>211.2</v>
      </c>
      <c r="D15" s="11">
        <v>216.5</v>
      </c>
      <c r="E15" s="11">
        <v>332.7</v>
      </c>
      <c r="F15" s="11">
        <f>SUM(C15:E15)</f>
        <v>760.4</v>
      </c>
      <c r="G15" s="11">
        <v>250.09030364550458</v>
      </c>
      <c r="H15" s="11">
        <v>302.89890133926934</v>
      </c>
      <c r="I15" s="11">
        <v>281.45964501131289</v>
      </c>
      <c r="J15" s="11">
        <f>SUM(G15:I15)</f>
        <v>834.44884999608678</v>
      </c>
      <c r="K15" s="11">
        <f t="shared" si="1"/>
        <v>-74.048849996086801</v>
      </c>
      <c r="L15" s="12">
        <f t="shared" si="2"/>
        <v>91.126016891696352</v>
      </c>
      <c r="M15" s="8"/>
      <c r="N15" s="8"/>
    </row>
    <row r="16" spans="1:14" ht="18" customHeight="1" x14ac:dyDescent="0.2">
      <c r="B16" s="5" t="s">
        <v>18</v>
      </c>
      <c r="C16" s="13">
        <f t="shared" ref="C16:I16" si="5">+C17+C24</f>
        <v>3864.2000000000003</v>
      </c>
      <c r="D16" s="13">
        <f>+D17+D24</f>
        <v>4037.3000000000006</v>
      </c>
      <c r="E16" s="13">
        <f t="shared" si="5"/>
        <v>8091.9000000000005</v>
      </c>
      <c r="F16" s="13">
        <f t="shared" si="5"/>
        <v>15993.4</v>
      </c>
      <c r="G16" s="13">
        <f t="shared" si="5"/>
        <v>4544.888312109797</v>
      </c>
      <c r="H16" s="13">
        <f>+H17+H24</f>
        <v>4267.040153469602</v>
      </c>
      <c r="I16" s="13">
        <f t="shared" si="5"/>
        <v>7706.4046082782197</v>
      </c>
      <c r="J16" s="13">
        <f>+J17+J24</f>
        <v>16518.333073857619</v>
      </c>
      <c r="K16" s="13">
        <f t="shared" si="1"/>
        <v>-524.93307385761909</v>
      </c>
      <c r="L16" s="14">
        <f t="shared" si="2"/>
        <v>96.822118360790327</v>
      </c>
      <c r="M16" s="8"/>
      <c r="N16" s="8"/>
    </row>
    <row r="17" spans="2:14" ht="18" customHeight="1" x14ac:dyDescent="0.2">
      <c r="B17" s="15" t="s">
        <v>19</v>
      </c>
      <c r="C17" s="13">
        <f t="shared" ref="C17:I17" si="6">SUM(C18:C23)</f>
        <v>3657.2000000000003</v>
      </c>
      <c r="D17" s="13">
        <f>SUM(D18:D23)</f>
        <v>3801.5000000000005</v>
      </c>
      <c r="E17" s="13">
        <f t="shared" si="6"/>
        <v>7673.2000000000007</v>
      </c>
      <c r="F17" s="13">
        <f t="shared" si="6"/>
        <v>15131.9</v>
      </c>
      <c r="G17" s="13">
        <f t="shared" si="6"/>
        <v>4319.7287557479312</v>
      </c>
      <c r="H17" s="13">
        <f>SUM(H18:H23)</f>
        <v>4002.8156926043744</v>
      </c>
      <c r="I17" s="13">
        <f t="shared" si="6"/>
        <v>7308.1908623173922</v>
      </c>
      <c r="J17" s="13">
        <f>SUM(J18:J23)</f>
        <v>15630.735310669697</v>
      </c>
      <c r="K17" s="13">
        <f t="shared" si="1"/>
        <v>-498.83531066969772</v>
      </c>
      <c r="L17" s="14">
        <f t="shared" si="2"/>
        <v>96.808625437287091</v>
      </c>
      <c r="M17" s="8"/>
      <c r="N17" s="8"/>
    </row>
    <row r="18" spans="2:14" ht="18" customHeight="1" x14ac:dyDescent="0.2">
      <c r="B18" s="16" t="s">
        <v>20</v>
      </c>
      <c r="C18" s="17">
        <v>135.80000000000001</v>
      </c>
      <c r="D18" s="17">
        <v>560.5</v>
      </c>
      <c r="E18" s="17">
        <v>2488.1</v>
      </c>
      <c r="F18" s="17">
        <f t="shared" ref="F18:F24" si="7">SUM(C18:E18)</f>
        <v>3184.3999999999996</v>
      </c>
      <c r="G18" s="18">
        <v>149.69543267914682</v>
      </c>
      <c r="H18" s="18">
        <v>651.19175185203005</v>
      </c>
      <c r="I18" s="18">
        <v>2953.0038419266598</v>
      </c>
      <c r="J18" s="18">
        <f t="shared" ref="J18:J24" si="8">SUM(G18:I18)</f>
        <v>3753.8910264578367</v>
      </c>
      <c r="K18" s="18">
        <f t="shared" si="1"/>
        <v>-569.49102645783705</v>
      </c>
      <c r="L18" s="12">
        <f t="shared" si="2"/>
        <v>84.829313838787499</v>
      </c>
      <c r="M18" s="8"/>
      <c r="N18" s="8"/>
    </row>
    <row r="19" spans="2:14" ht="18" customHeight="1" x14ac:dyDescent="0.2">
      <c r="B19" s="16" t="s">
        <v>21</v>
      </c>
      <c r="C19" s="17">
        <v>274.3</v>
      </c>
      <c r="D19" s="17">
        <v>171.2</v>
      </c>
      <c r="E19" s="17">
        <v>312.89999999999998</v>
      </c>
      <c r="F19" s="17">
        <f t="shared" si="7"/>
        <v>758.4</v>
      </c>
      <c r="G19" s="18">
        <v>290.42929618539159</v>
      </c>
      <c r="H19" s="18">
        <v>157.23100415604</v>
      </c>
      <c r="I19" s="18">
        <v>424.03681554849402</v>
      </c>
      <c r="J19" s="18">
        <f t="shared" si="8"/>
        <v>871.69711588992561</v>
      </c>
      <c r="K19" s="18">
        <f t="shared" si="1"/>
        <v>-113.29711588992564</v>
      </c>
      <c r="L19" s="12">
        <f t="shared" si="2"/>
        <v>87.002696943162491</v>
      </c>
      <c r="M19" s="8"/>
      <c r="N19" s="8"/>
    </row>
    <row r="20" spans="2:14" ht="18" customHeight="1" x14ac:dyDescent="0.2">
      <c r="B20" s="16" t="s">
        <v>22</v>
      </c>
      <c r="C20" s="17">
        <v>1009.3</v>
      </c>
      <c r="D20" s="17">
        <v>1381.9</v>
      </c>
      <c r="E20" s="17">
        <v>1574</v>
      </c>
      <c r="F20" s="17">
        <f t="shared" si="7"/>
        <v>3965.2</v>
      </c>
      <c r="G20" s="18">
        <v>1068.8648573430182</v>
      </c>
      <c r="H20" s="18">
        <v>1128.3166596588419</v>
      </c>
      <c r="I20" s="18">
        <v>1518.8592906226881</v>
      </c>
      <c r="J20" s="18">
        <f t="shared" si="8"/>
        <v>3716.0408076245481</v>
      </c>
      <c r="K20" s="18">
        <f t="shared" si="1"/>
        <v>249.15919237545177</v>
      </c>
      <c r="L20" s="12">
        <f t="shared" si="2"/>
        <v>106.70496383850868</v>
      </c>
      <c r="M20" s="8"/>
      <c r="N20" s="8"/>
    </row>
    <row r="21" spans="2:14" ht="18" customHeight="1" x14ac:dyDescent="0.2">
      <c r="B21" s="19" t="s">
        <v>23</v>
      </c>
      <c r="C21" s="17">
        <v>221.8</v>
      </c>
      <c r="D21" s="17">
        <v>246</v>
      </c>
      <c r="E21" s="17">
        <v>250.2</v>
      </c>
      <c r="F21" s="17">
        <f t="shared" si="7"/>
        <v>718</v>
      </c>
      <c r="G21" s="11">
        <v>240.98306345626375</v>
      </c>
      <c r="H21" s="11">
        <v>235.51433749297684</v>
      </c>
      <c r="I21" s="11">
        <v>240.6733934267819</v>
      </c>
      <c r="J21" s="18">
        <f t="shared" si="8"/>
        <v>717.17079437602251</v>
      </c>
      <c r="K21" s="11">
        <f t="shared" si="1"/>
        <v>0.82920562397748654</v>
      </c>
      <c r="L21" s="12">
        <f t="shared" si="2"/>
        <v>100.11562177803113</v>
      </c>
      <c r="M21" s="8"/>
      <c r="N21" s="8"/>
    </row>
    <row r="22" spans="2:14" ht="18" customHeight="1" x14ac:dyDescent="0.2">
      <c r="B22" s="16" t="s">
        <v>24</v>
      </c>
      <c r="C22" s="17">
        <v>1880.2</v>
      </c>
      <c r="D22" s="17">
        <v>1253.9000000000001</v>
      </c>
      <c r="E22" s="17">
        <v>2099.9</v>
      </c>
      <c r="F22" s="17">
        <f t="shared" si="7"/>
        <v>5234</v>
      </c>
      <c r="G22" s="11">
        <v>2233.94400821514</v>
      </c>
      <c r="H22" s="11">
        <v>1626.3378245439101</v>
      </c>
      <c r="I22" s="11">
        <v>1676.21398526192</v>
      </c>
      <c r="J22" s="18">
        <f t="shared" si="8"/>
        <v>5536.4958180209705</v>
      </c>
      <c r="K22" s="11">
        <f t="shared" si="1"/>
        <v>-302.49581802097055</v>
      </c>
      <c r="L22" s="12">
        <f t="shared" si="2"/>
        <v>94.536330777377913</v>
      </c>
      <c r="M22" s="8"/>
      <c r="N22" s="8"/>
    </row>
    <row r="23" spans="2:14" ht="18" customHeight="1" x14ac:dyDescent="0.2">
      <c r="B23" s="19" t="s">
        <v>25</v>
      </c>
      <c r="C23" s="17">
        <v>135.80000000000001</v>
      </c>
      <c r="D23" s="17">
        <v>188</v>
      </c>
      <c r="E23" s="17">
        <v>948.1</v>
      </c>
      <c r="F23" s="17">
        <f t="shared" si="7"/>
        <v>1271.9000000000001</v>
      </c>
      <c r="G23" s="11">
        <v>335.8120978689704</v>
      </c>
      <c r="H23" s="11">
        <v>204.2241149005755</v>
      </c>
      <c r="I23" s="11">
        <v>495.40353553084765</v>
      </c>
      <c r="J23" s="18">
        <f t="shared" si="8"/>
        <v>1035.4397483003936</v>
      </c>
      <c r="K23" s="11">
        <f t="shared" si="1"/>
        <v>236.46025169960649</v>
      </c>
      <c r="L23" s="12">
        <f t="shared" si="2"/>
        <v>122.83669832916308</v>
      </c>
      <c r="M23" s="8"/>
      <c r="N23" s="8"/>
    </row>
    <row r="24" spans="2:14" ht="18" customHeight="1" x14ac:dyDescent="0.2">
      <c r="B24" s="15" t="s">
        <v>26</v>
      </c>
      <c r="C24" s="13">
        <v>207</v>
      </c>
      <c r="D24" s="13">
        <v>235.8</v>
      </c>
      <c r="E24" s="13">
        <v>418.7</v>
      </c>
      <c r="F24" s="13">
        <f t="shared" si="7"/>
        <v>861.5</v>
      </c>
      <c r="G24" s="6">
        <v>225.15955636186587</v>
      </c>
      <c r="H24" s="6">
        <v>264.22446086522768</v>
      </c>
      <c r="I24" s="6">
        <v>398.21374596082791</v>
      </c>
      <c r="J24" s="93">
        <f t="shared" si="8"/>
        <v>887.59776318792137</v>
      </c>
      <c r="K24" s="6">
        <f t="shared" si="1"/>
        <v>-26.097763187921373</v>
      </c>
      <c r="L24" s="7">
        <f t="shared" si="2"/>
        <v>97.059730852161238</v>
      </c>
      <c r="M24" s="8"/>
      <c r="N24" s="8"/>
    </row>
    <row r="25" spans="2:14" ht="18" customHeight="1" x14ac:dyDescent="0.2">
      <c r="B25" s="9" t="s">
        <v>27</v>
      </c>
      <c r="C25" s="6">
        <f t="shared" ref="C25:I25" si="9">+C26+C29+C37+C46</f>
        <v>57817.8</v>
      </c>
      <c r="D25" s="6">
        <f>+D26+D29+D37+D46</f>
        <v>47589.1</v>
      </c>
      <c r="E25" s="6">
        <f t="shared" si="9"/>
        <v>52582.3</v>
      </c>
      <c r="F25" s="6">
        <f t="shared" si="9"/>
        <v>157989.20000000001</v>
      </c>
      <c r="G25" s="6">
        <f t="shared" si="9"/>
        <v>58067.915646279071</v>
      </c>
      <c r="H25" s="6">
        <f>+H26+H29+H37+H46</f>
        <v>50721.888371150955</v>
      </c>
      <c r="I25" s="6">
        <f t="shared" si="9"/>
        <v>51229.825494482575</v>
      </c>
      <c r="J25" s="6">
        <f>+J26+J29+J37+J46</f>
        <v>160019.62951191262</v>
      </c>
      <c r="K25" s="6">
        <f t="shared" si="1"/>
        <v>-2030.4295119126036</v>
      </c>
      <c r="L25" s="7">
        <f t="shared" si="2"/>
        <v>98.731137224785641</v>
      </c>
      <c r="M25" s="8"/>
      <c r="N25" s="8"/>
    </row>
    <row r="26" spans="2:14" ht="18" customHeight="1" x14ac:dyDescent="0.2">
      <c r="B26" s="20" t="s">
        <v>28</v>
      </c>
      <c r="C26" s="6">
        <f t="shared" ref="C26:I26" si="10">+C27+C28</f>
        <v>39098.899999999994</v>
      </c>
      <c r="D26" s="6">
        <f>+D27+D28</f>
        <v>31395</v>
      </c>
      <c r="E26" s="6">
        <f t="shared" si="10"/>
        <v>35124.5</v>
      </c>
      <c r="F26" s="6">
        <f t="shared" si="10"/>
        <v>105618.4</v>
      </c>
      <c r="G26" s="6">
        <f t="shared" si="10"/>
        <v>37936.976733651507</v>
      </c>
      <c r="H26" s="6">
        <f>+H27+H28</f>
        <v>33164.404072251717</v>
      </c>
      <c r="I26" s="6">
        <f t="shared" si="10"/>
        <v>34679.566093608388</v>
      </c>
      <c r="J26" s="6">
        <f>+J27+J28</f>
        <v>105780.94689951162</v>
      </c>
      <c r="K26" s="6">
        <f t="shared" si="1"/>
        <v>-162.54689951162436</v>
      </c>
      <c r="L26" s="7">
        <f t="shared" si="2"/>
        <v>99.84633631643888</v>
      </c>
      <c r="M26" s="8"/>
      <c r="N26" s="8"/>
    </row>
    <row r="27" spans="2:14" ht="18" customHeight="1" x14ac:dyDescent="0.2">
      <c r="B27" s="21" t="s">
        <v>29</v>
      </c>
      <c r="C27" s="11">
        <v>25142.6</v>
      </c>
      <c r="D27" s="11">
        <v>19222.099999999999</v>
      </c>
      <c r="E27" s="11">
        <v>19871.8</v>
      </c>
      <c r="F27" s="11">
        <f>SUM(C27:E27)</f>
        <v>64236.5</v>
      </c>
      <c r="G27" s="11">
        <v>24169.415806608307</v>
      </c>
      <c r="H27" s="11">
        <v>19072.3857362612</v>
      </c>
      <c r="I27" s="11">
        <v>19241.11014226987</v>
      </c>
      <c r="J27" s="11">
        <f>SUM(G27:I27)</f>
        <v>62482.911685139377</v>
      </c>
      <c r="K27" s="11">
        <f t="shared" si="1"/>
        <v>1753.5883148606226</v>
      </c>
      <c r="L27" s="12">
        <f t="shared" si="2"/>
        <v>102.80650863982974</v>
      </c>
      <c r="M27" s="8"/>
      <c r="N27" s="8"/>
    </row>
    <row r="28" spans="2:14" ht="18" customHeight="1" x14ac:dyDescent="0.2">
      <c r="B28" s="21" t="s">
        <v>30</v>
      </c>
      <c r="C28" s="11">
        <v>13956.3</v>
      </c>
      <c r="D28" s="11">
        <v>12172.9</v>
      </c>
      <c r="E28" s="11">
        <v>15252.7</v>
      </c>
      <c r="F28" s="11">
        <f>SUM(C28:E28)</f>
        <v>41381.899999999994</v>
      </c>
      <c r="G28" s="11">
        <v>13767.560927043203</v>
      </c>
      <c r="H28" s="11">
        <v>14092.018335990517</v>
      </c>
      <c r="I28" s="11">
        <v>15438.455951338516</v>
      </c>
      <c r="J28" s="11">
        <f>SUM(G28:I28)</f>
        <v>43298.035214372234</v>
      </c>
      <c r="K28" s="11">
        <f t="shared" si="1"/>
        <v>-1916.1352143722397</v>
      </c>
      <c r="L28" s="12">
        <f t="shared" si="2"/>
        <v>95.57454465338833</v>
      </c>
      <c r="M28" s="8"/>
      <c r="N28" s="8"/>
    </row>
    <row r="29" spans="2:14" ht="18" customHeight="1" x14ac:dyDescent="0.2">
      <c r="B29" s="22" t="s">
        <v>31</v>
      </c>
      <c r="C29" s="6">
        <f t="shared" ref="C29:J29" si="11">SUM(C30:C36)</f>
        <v>15938.600000000002</v>
      </c>
      <c r="D29" s="6">
        <f>SUM(D30:D36)</f>
        <v>13131.199999999999</v>
      </c>
      <c r="E29" s="6">
        <f t="shared" si="11"/>
        <v>13999.900000000001</v>
      </c>
      <c r="F29" s="6">
        <f t="shared" si="11"/>
        <v>43069.700000000004</v>
      </c>
      <c r="G29" s="6">
        <f t="shared" si="11"/>
        <v>16116.125702063982</v>
      </c>
      <c r="H29" s="6">
        <f>SUM(H30:H36)</f>
        <v>13683.138301410423</v>
      </c>
      <c r="I29" s="6">
        <f t="shared" si="11"/>
        <v>13919.955167679385</v>
      </c>
      <c r="J29" s="6">
        <f t="shared" si="11"/>
        <v>43719.219171153796</v>
      </c>
      <c r="K29" s="6">
        <f t="shared" si="1"/>
        <v>-649.51917115379183</v>
      </c>
      <c r="L29" s="7">
        <f t="shared" si="2"/>
        <v>98.514339497668004</v>
      </c>
      <c r="M29" s="8"/>
      <c r="N29" s="8"/>
    </row>
    <row r="30" spans="2:14" ht="18" customHeight="1" x14ac:dyDescent="0.2">
      <c r="B30" s="21" t="s">
        <v>32</v>
      </c>
      <c r="C30" s="11">
        <v>4536.8999999999996</v>
      </c>
      <c r="D30" s="11">
        <v>4168.1000000000004</v>
      </c>
      <c r="E30" s="11">
        <v>4356.5</v>
      </c>
      <c r="F30" s="11">
        <f t="shared" ref="F30:F36" si="12">SUM(C30:E30)</f>
        <v>13061.5</v>
      </c>
      <c r="G30" s="18">
        <v>4929.90125288947</v>
      </c>
      <c r="H30" s="18">
        <v>4278.2938209867116</v>
      </c>
      <c r="I30" s="18">
        <v>4519.1363663766633</v>
      </c>
      <c r="J30" s="18">
        <f t="shared" ref="J30:J36" si="13">SUM(G30:I30)</f>
        <v>13727.331440252845</v>
      </c>
      <c r="K30" s="18">
        <f t="shared" si="1"/>
        <v>-665.83144025284491</v>
      </c>
      <c r="L30" s="12">
        <f t="shared" si="2"/>
        <v>95.149593035246326</v>
      </c>
      <c r="M30" s="8"/>
      <c r="N30" s="8"/>
    </row>
    <row r="31" spans="2:14" ht="18" customHeight="1" x14ac:dyDescent="0.2">
      <c r="B31" s="21" t="s">
        <v>33</v>
      </c>
      <c r="C31" s="11">
        <v>2734.1</v>
      </c>
      <c r="D31" s="11">
        <v>2668.5</v>
      </c>
      <c r="E31" s="11">
        <v>2838.7</v>
      </c>
      <c r="F31" s="11">
        <f t="shared" si="12"/>
        <v>8241.2999999999993</v>
      </c>
      <c r="G31" s="18">
        <v>2823.9249360204903</v>
      </c>
      <c r="H31" s="18">
        <v>2585.3703760510748</v>
      </c>
      <c r="I31" s="18">
        <v>2692.3061191531597</v>
      </c>
      <c r="J31" s="18">
        <f t="shared" si="13"/>
        <v>8101.6014312247244</v>
      </c>
      <c r="K31" s="18">
        <f t="shared" si="1"/>
        <v>139.69856877527491</v>
      </c>
      <c r="L31" s="12">
        <f t="shared" si="2"/>
        <v>101.72433277496047</v>
      </c>
      <c r="M31" s="8"/>
      <c r="N31" s="8"/>
    </row>
    <row r="32" spans="2:14" ht="18" customHeight="1" x14ac:dyDescent="0.2">
      <c r="B32" s="21" t="s">
        <v>34</v>
      </c>
      <c r="C32" s="11">
        <v>5644.6</v>
      </c>
      <c r="D32" s="11">
        <v>3605.7</v>
      </c>
      <c r="E32" s="11">
        <v>4096.5</v>
      </c>
      <c r="F32" s="11">
        <f t="shared" si="12"/>
        <v>13346.8</v>
      </c>
      <c r="G32" s="11">
        <v>5304.7271684514817</v>
      </c>
      <c r="H32" s="11">
        <v>3818.9133767735243</v>
      </c>
      <c r="I32" s="11">
        <v>3737.3843383866829</v>
      </c>
      <c r="J32" s="18">
        <f t="shared" si="13"/>
        <v>12861.024883611688</v>
      </c>
      <c r="K32" s="11">
        <f t="shared" si="1"/>
        <v>485.77511638831129</v>
      </c>
      <c r="L32" s="12">
        <f t="shared" si="2"/>
        <v>103.7771104619144</v>
      </c>
      <c r="M32" s="8"/>
      <c r="N32" s="8"/>
    </row>
    <row r="33" spans="2:14" ht="18" customHeight="1" x14ac:dyDescent="0.2">
      <c r="B33" s="21" t="s">
        <v>35</v>
      </c>
      <c r="C33" s="11">
        <v>175.9</v>
      </c>
      <c r="D33" s="11">
        <v>323.89999999999998</v>
      </c>
      <c r="E33" s="11">
        <v>153.19999999999999</v>
      </c>
      <c r="F33" s="11">
        <f t="shared" si="12"/>
        <v>653</v>
      </c>
      <c r="G33" s="11">
        <v>177.5846536281374</v>
      </c>
      <c r="H33" s="11">
        <v>278.05824364580127</v>
      </c>
      <c r="I33" s="11">
        <v>209.41488398393585</v>
      </c>
      <c r="J33" s="18">
        <f t="shared" si="13"/>
        <v>665.05778125787447</v>
      </c>
      <c r="K33" s="11">
        <f t="shared" si="1"/>
        <v>-12.057781257874467</v>
      </c>
      <c r="L33" s="12">
        <f t="shared" si="2"/>
        <v>98.186957344507917</v>
      </c>
      <c r="M33" s="8"/>
      <c r="N33" s="8"/>
    </row>
    <row r="34" spans="2:14" ht="18" customHeight="1" x14ac:dyDescent="0.2">
      <c r="B34" s="21" t="s">
        <v>36</v>
      </c>
      <c r="C34" s="11">
        <v>848.7</v>
      </c>
      <c r="D34" s="11">
        <v>818.1</v>
      </c>
      <c r="E34" s="11">
        <v>829.2</v>
      </c>
      <c r="F34" s="11">
        <f t="shared" si="12"/>
        <v>2496</v>
      </c>
      <c r="G34" s="11">
        <v>899.7586215919946</v>
      </c>
      <c r="H34" s="11">
        <v>886.84246431995109</v>
      </c>
      <c r="I34" s="11">
        <v>879.32045846276708</v>
      </c>
      <c r="J34" s="18">
        <f t="shared" si="13"/>
        <v>2665.9215443747125</v>
      </c>
      <c r="K34" s="11">
        <f t="shared" si="1"/>
        <v>-169.92154437471254</v>
      </c>
      <c r="L34" s="12">
        <f t="shared" si="2"/>
        <v>93.62616110240532</v>
      </c>
      <c r="M34" s="8"/>
      <c r="N34" s="8"/>
    </row>
    <row r="35" spans="2:14" ht="18" customHeight="1" x14ac:dyDescent="0.2">
      <c r="B35" s="21" t="s">
        <v>37</v>
      </c>
      <c r="C35" s="11">
        <v>1579.7</v>
      </c>
      <c r="D35" s="11">
        <v>1159.0999999999999</v>
      </c>
      <c r="E35" s="11">
        <v>1227</v>
      </c>
      <c r="F35" s="11">
        <f t="shared" si="12"/>
        <v>3965.8</v>
      </c>
      <c r="G35" s="11">
        <v>1315.6149247367932</v>
      </c>
      <c r="H35" s="11">
        <v>1230.2030702362504</v>
      </c>
      <c r="I35" s="11">
        <v>1221.4755545294031</v>
      </c>
      <c r="J35" s="18">
        <f t="shared" si="13"/>
        <v>3767.2935495024467</v>
      </c>
      <c r="K35" s="11">
        <f t="shared" si="1"/>
        <v>198.50645049755349</v>
      </c>
      <c r="L35" s="12">
        <f t="shared" si="2"/>
        <v>105.26920580754239</v>
      </c>
      <c r="M35" s="8"/>
      <c r="N35" s="8"/>
    </row>
    <row r="36" spans="2:14" ht="18" customHeight="1" x14ac:dyDescent="0.2">
      <c r="B36" s="21" t="s">
        <v>25</v>
      </c>
      <c r="C36" s="11">
        <v>418.7</v>
      </c>
      <c r="D36" s="11">
        <v>387.8</v>
      </c>
      <c r="E36" s="11">
        <v>498.8</v>
      </c>
      <c r="F36" s="11">
        <f t="shared" si="12"/>
        <v>1305.3</v>
      </c>
      <c r="G36" s="11">
        <v>664.61414474561627</v>
      </c>
      <c r="H36" s="11">
        <v>605.45694939711166</v>
      </c>
      <c r="I36" s="11">
        <v>660.91744678677276</v>
      </c>
      <c r="J36" s="18">
        <f t="shared" si="13"/>
        <v>1930.9885409295007</v>
      </c>
      <c r="K36" s="11">
        <f t="shared" si="1"/>
        <v>-625.68854092950073</v>
      </c>
      <c r="L36" s="12">
        <f t="shared" si="2"/>
        <v>67.597501089865645</v>
      </c>
      <c r="M36" s="8"/>
      <c r="N36" s="8"/>
    </row>
    <row r="37" spans="2:14" ht="18" customHeight="1" x14ac:dyDescent="0.2">
      <c r="B37" s="20" t="s">
        <v>38</v>
      </c>
      <c r="C37" s="6">
        <f t="shared" ref="C37:J37" si="14">+C38+C39+C40+C43+C44+C45</f>
        <v>2543.5000000000005</v>
      </c>
      <c r="D37" s="6">
        <f>+D38+D39+D40+D43+D44+D45</f>
        <v>2812.3</v>
      </c>
      <c r="E37" s="6">
        <f t="shared" si="14"/>
        <v>3145.1000000000004</v>
      </c>
      <c r="F37" s="6">
        <f t="shared" si="14"/>
        <v>8500.9000000000015</v>
      </c>
      <c r="G37" s="6">
        <f t="shared" si="14"/>
        <v>3727.349742692908</v>
      </c>
      <c r="H37" s="6">
        <f>+H38+H39+H40+H43+H44+H45</f>
        <v>3568.7357384869979</v>
      </c>
      <c r="I37" s="6">
        <f t="shared" si="14"/>
        <v>2354.0598487046545</v>
      </c>
      <c r="J37" s="6">
        <f t="shared" si="14"/>
        <v>9650.1453298845609</v>
      </c>
      <c r="K37" s="6">
        <f t="shared" si="1"/>
        <v>-1149.2453298845594</v>
      </c>
      <c r="L37" s="7">
        <f t="shared" si="2"/>
        <v>88.090901322225918</v>
      </c>
      <c r="M37" s="8"/>
      <c r="N37" s="8"/>
    </row>
    <row r="38" spans="2:14" ht="18" customHeight="1" x14ac:dyDescent="0.2">
      <c r="B38" s="21" t="s">
        <v>39</v>
      </c>
      <c r="C38" s="11">
        <v>1675.5</v>
      </c>
      <c r="D38" s="11">
        <v>2030.3</v>
      </c>
      <c r="E38" s="11">
        <v>2034.3</v>
      </c>
      <c r="F38" s="11">
        <f>SUM(C38:E38)</f>
        <v>5740.1</v>
      </c>
      <c r="G38" s="11">
        <v>2028.2288617889719</v>
      </c>
      <c r="H38" s="11">
        <v>2194.6339127827373</v>
      </c>
      <c r="I38" s="11">
        <v>2103.3547722205494</v>
      </c>
      <c r="J38" s="11">
        <f>SUM(G38:I38)</f>
        <v>6326.2175467922589</v>
      </c>
      <c r="K38" s="11">
        <f t="shared" si="1"/>
        <v>-586.11754679225851</v>
      </c>
      <c r="L38" s="12">
        <f t="shared" si="2"/>
        <v>90.735102887989484</v>
      </c>
      <c r="M38" s="8"/>
      <c r="N38" s="8"/>
    </row>
    <row r="39" spans="2:14" ht="18" customHeight="1" x14ac:dyDescent="0.2">
      <c r="B39" s="21" t="s">
        <v>40</v>
      </c>
      <c r="C39" s="11">
        <v>703.4</v>
      </c>
      <c r="D39" s="11">
        <v>614.5</v>
      </c>
      <c r="E39" s="11">
        <v>936.6</v>
      </c>
      <c r="F39" s="11">
        <f>SUM(C39:E39)</f>
        <v>2254.5</v>
      </c>
      <c r="G39" s="11">
        <v>1525.2812574413358</v>
      </c>
      <c r="H39" s="11">
        <v>1201.7769105149578</v>
      </c>
      <c r="I39" s="11">
        <v>69.188246269719627</v>
      </c>
      <c r="J39" s="11">
        <f>SUM(G39:I39)</f>
        <v>2796.2464142260133</v>
      </c>
      <c r="K39" s="11">
        <f t="shared" si="1"/>
        <v>-541.74641422601326</v>
      </c>
      <c r="L39" s="12">
        <f t="shared" si="2"/>
        <v>80.625941566885629</v>
      </c>
      <c r="M39" s="8"/>
      <c r="N39" s="8"/>
    </row>
    <row r="40" spans="2:14" ht="18" customHeight="1" x14ac:dyDescent="0.2">
      <c r="B40" s="23" t="s">
        <v>41</v>
      </c>
      <c r="C40" s="6">
        <f t="shared" ref="C40:J40" si="15">+C41+C42</f>
        <v>25.299999999999997</v>
      </c>
      <c r="D40" s="6">
        <f>+D41+D42</f>
        <v>29.9</v>
      </c>
      <c r="E40" s="6">
        <f t="shared" si="15"/>
        <v>28</v>
      </c>
      <c r="F40" s="6">
        <f t="shared" si="15"/>
        <v>83.199999999999989</v>
      </c>
      <c r="G40" s="6">
        <f t="shared" si="15"/>
        <v>25.567783165472598</v>
      </c>
      <c r="H40" s="6">
        <f>+H41+H42</f>
        <v>23.945115716733596</v>
      </c>
      <c r="I40" s="6">
        <f t="shared" si="15"/>
        <v>26.979492310022323</v>
      </c>
      <c r="J40" s="6">
        <f t="shared" si="15"/>
        <v>76.492391192228524</v>
      </c>
      <c r="K40" s="6">
        <f t="shared" si="1"/>
        <v>6.7076088077714644</v>
      </c>
      <c r="L40" s="7">
        <f t="shared" si="2"/>
        <v>108.76898826566288</v>
      </c>
      <c r="M40" s="8"/>
      <c r="N40" s="8"/>
    </row>
    <row r="41" spans="2:14" ht="18" customHeight="1" x14ac:dyDescent="0.2">
      <c r="B41" s="24" t="s">
        <v>42</v>
      </c>
      <c r="C41" s="11">
        <v>11.6</v>
      </c>
      <c r="D41" s="11">
        <v>21.2</v>
      </c>
      <c r="E41" s="11">
        <v>11</v>
      </c>
      <c r="F41" s="11">
        <f t="shared" ref="F41:F46" si="16">SUM(C41:E41)</f>
        <v>43.8</v>
      </c>
      <c r="G41" s="25">
        <v>14.06429278822001</v>
      </c>
      <c r="H41" s="25">
        <v>10.640296791036752</v>
      </c>
      <c r="I41" s="25">
        <v>17.904680906565169</v>
      </c>
      <c r="J41" s="11">
        <f t="shared" ref="J41:J46" si="17">SUM(G41:I41)</f>
        <v>42.609270485821931</v>
      </c>
      <c r="K41" s="11">
        <f t="shared" si="1"/>
        <v>1.1907295141780665</v>
      </c>
      <c r="L41" s="12">
        <f t="shared" si="2"/>
        <v>102.79453156696094</v>
      </c>
      <c r="M41" s="8"/>
      <c r="N41" s="8"/>
    </row>
    <row r="42" spans="2:14" ht="18" customHeight="1" x14ac:dyDescent="0.2">
      <c r="B42" s="26" t="s">
        <v>43</v>
      </c>
      <c r="C42" s="27">
        <v>13.7</v>
      </c>
      <c r="D42" s="27">
        <v>8.6999999999999993</v>
      </c>
      <c r="E42" s="27">
        <v>17</v>
      </c>
      <c r="F42" s="27">
        <f t="shared" si="16"/>
        <v>39.4</v>
      </c>
      <c r="G42" s="27">
        <v>11.503490377252588</v>
      </c>
      <c r="H42" s="27">
        <v>13.304818925696846</v>
      </c>
      <c r="I42" s="27">
        <v>9.0748114034571543</v>
      </c>
      <c r="J42" s="27">
        <f t="shared" si="17"/>
        <v>33.883120706406586</v>
      </c>
      <c r="K42" s="27">
        <f t="shared" si="1"/>
        <v>5.5168792935934121</v>
      </c>
      <c r="L42" s="28">
        <f t="shared" si="2"/>
        <v>116.28208730062543</v>
      </c>
      <c r="M42" s="8"/>
      <c r="N42" s="8"/>
    </row>
    <row r="43" spans="2:14" ht="18" customHeight="1" x14ac:dyDescent="0.2">
      <c r="B43" s="21" t="s">
        <v>44</v>
      </c>
      <c r="C43" s="11">
        <v>105.9</v>
      </c>
      <c r="D43" s="11">
        <v>104.1</v>
      </c>
      <c r="E43" s="11">
        <v>109.9</v>
      </c>
      <c r="F43" s="11">
        <f t="shared" si="16"/>
        <v>319.89999999999998</v>
      </c>
      <c r="G43" s="11">
        <v>109.12963480712118</v>
      </c>
      <c r="H43" s="11">
        <v>114.30637614775598</v>
      </c>
      <c r="I43" s="11">
        <v>117.39904507670782</v>
      </c>
      <c r="J43" s="11">
        <f t="shared" si="17"/>
        <v>340.835056031585</v>
      </c>
      <c r="K43" s="11">
        <f t="shared" si="1"/>
        <v>-20.93505603158502</v>
      </c>
      <c r="L43" s="12">
        <f t="shared" si="2"/>
        <v>93.857716317289558</v>
      </c>
      <c r="M43" s="8"/>
      <c r="N43" s="8"/>
    </row>
    <row r="44" spans="2:14" ht="18" customHeight="1" x14ac:dyDescent="0.2">
      <c r="B44" s="21" t="s">
        <v>45</v>
      </c>
      <c r="C44" s="11">
        <v>33.4</v>
      </c>
      <c r="D44" s="11">
        <v>33.5</v>
      </c>
      <c r="E44" s="11">
        <v>36.299999999999997</v>
      </c>
      <c r="F44" s="11">
        <f t="shared" si="16"/>
        <v>103.2</v>
      </c>
      <c r="G44" s="11">
        <v>39.142205490006575</v>
      </c>
      <c r="H44" s="11">
        <v>34.073423324813305</v>
      </c>
      <c r="I44" s="11">
        <v>37.138292827655825</v>
      </c>
      <c r="J44" s="11">
        <f t="shared" si="17"/>
        <v>110.35392164247571</v>
      </c>
      <c r="K44" s="11">
        <f t="shared" si="1"/>
        <v>-7.1539216424757086</v>
      </c>
      <c r="L44" s="12">
        <f t="shared" si="2"/>
        <v>93.517292783075746</v>
      </c>
      <c r="M44" s="8"/>
      <c r="N44" s="8"/>
    </row>
    <row r="45" spans="2:14" ht="18" customHeight="1" x14ac:dyDescent="0.2">
      <c r="B45" s="29" t="s">
        <v>25</v>
      </c>
      <c r="C45" s="11">
        <v>0</v>
      </c>
      <c r="D45" s="11">
        <v>0</v>
      </c>
      <c r="E45" s="11">
        <v>0</v>
      </c>
      <c r="F45" s="11">
        <f t="shared" si="16"/>
        <v>0</v>
      </c>
      <c r="G45" s="11">
        <v>0</v>
      </c>
      <c r="H45" s="11">
        <v>0</v>
      </c>
      <c r="I45" s="11">
        <v>0</v>
      </c>
      <c r="J45" s="11">
        <f t="shared" si="17"/>
        <v>0</v>
      </c>
      <c r="K45" s="11">
        <f t="shared" si="1"/>
        <v>0</v>
      </c>
      <c r="L45" s="12">
        <v>0</v>
      </c>
      <c r="M45" s="8"/>
      <c r="N45" s="8"/>
    </row>
    <row r="46" spans="2:14" ht="18" customHeight="1" x14ac:dyDescent="0.2">
      <c r="B46" s="20" t="s">
        <v>46</v>
      </c>
      <c r="C46" s="6">
        <v>236.8</v>
      </c>
      <c r="D46" s="6">
        <v>250.6</v>
      </c>
      <c r="E46" s="6">
        <v>312.8</v>
      </c>
      <c r="F46" s="6">
        <f t="shared" si="16"/>
        <v>800.2</v>
      </c>
      <c r="G46" s="6">
        <v>287.46346787067262</v>
      </c>
      <c r="H46" s="6">
        <v>305.61025900181846</v>
      </c>
      <c r="I46" s="6">
        <v>276.24438449015332</v>
      </c>
      <c r="J46" s="6">
        <f t="shared" si="17"/>
        <v>869.31811136264446</v>
      </c>
      <c r="K46" s="6">
        <f t="shared" si="1"/>
        <v>-69.118111362644413</v>
      </c>
      <c r="L46" s="7">
        <f t="shared" ref="L46:L56" si="18">+F46/J46*100</f>
        <v>92.049157787095609</v>
      </c>
      <c r="M46" s="8"/>
      <c r="N46" s="8"/>
    </row>
    <row r="47" spans="2:14" ht="18" customHeight="1" x14ac:dyDescent="0.2">
      <c r="B47" s="9" t="s">
        <v>47</v>
      </c>
      <c r="C47" s="6">
        <f t="shared" ref="C47:I47" si="19">+C48+C50</f>
        <v>6041.5999999999995</v>
      </c>
      <c r="D47" s="6">
        <f>+D48+D50</f>
        <v>5251.0999999999995</v>
      </c>
      <c r="E47" s="6">
        <f t="shared" si="19"/>
        <v>6540.1</v>
      </c>
      <c r="F47" s="6">
        <f t="shared" si="19"/>
        <v>17832.8</v>
      </c>
      <c r="G47" s="6">
        <f t="shared" si="19"/>
        <v>5815.2202331370636</v>
      </c>
      <c r="H47" s="6">
        <f>+H48+H50</f>
        <v>5985.0577732112424</v>
      </c>
      <c r="I47" s="6">
        <f t="shared" si="19"/>
        <v>6308.5341354909979</v>
      </c>
      <c r="J47" s="6">
        <f>+J48+J50</f>
        <v>18108.812141839306</v>
      </c>
      <c r="K47" s="6">
        <f t="shared" si="1"/>
        <v>-276.01214183930642</v>
      </c>
      <c r="L47" s="7">
        <f t="shared" si="18"/>
        <v>98.475813103159879</v>
      </c>
      <c r="M47" s="8"/>
      <c r="N47" s="8"/>
    </row>
    <row r="48" spans="2:14" ht="18" customHeight="1" x14ac:dyDescent="0.2">
      <c r="B48" s="20" t="s">
        <v>48</v>
      </c>
      <c r="C48" s="6">
        <f t="shared" ref="C48:J48" si="20">SUM(C49:C49)</f>
        <v>4837.3999999999996</v>
      </c>
      <c r="D48" s="6">
        <f t="shared" si="20"/>
        <v>4112.8999999999996</v>
      </c>
      <c r="E48" s="6">
        <f t="shared" si="20"/>
        <v>5414.8</v>
      </c>
      <c r="F48" s="6">
        <f t="shared" si="20"/>
        <v>14365.099999999999</v>
      </c>
      <c r="G48" s="6">
        <f t="shared" si="20"/>
        <v>4672.1384200952716</v>
      </c>
      <c r="H48" s="6">
        <f t="shared" si="20"/>
        <v>4899.785409694904</v>
      </c>
      <c r="I48" s="6">
        <f t="shared" si="20"/>
        <v>5203.0157566916905</v>
      </c>
      <c r="J48" s="6">
        <f t="shared" si="20"/>
        <v>14774.939586481865</v>
      </c>
      <c r="K48" s="6">
        <f t="shared" si="1"/>
        <v>-409.83958648186672</v>
      </c>
      <c r="L48" s="7">
        <f t="shared" si="18"/>
        <v>97.226116668139582</v>
      </c>
      <c r="M48" s="8"/>
      <c r="N48" s="8"/>
    </row>
    <row r="49" spans="2:14" ht="18" customHeight="1" x14ac:dyDescent="0.2">
      <c r="B49" s="21" t="s">
        <v>49</v>
      </c>
      <c r="C49" s="11">
        <v>4837.3999999999996</v>
      </c>
      <c r="D49" s="11">
        <v>4112.8999999999996</v>
      </c>
      <c r="E49" s="11">
        <v>5414.8</v>
      </c>
      <c r="F49" s="11">
        <f>SUM(C49:E49)</f>
        <v>14365.099999999999</v>
      </c>
      <c r="G49" s="11">
        <v>4672.1384200952716</v>
      </c>
      <c r="H49" s="11">
        <v>4899.785409694904</v>
      </c>
      <c r="I49" s="11">
        <v>5203.0157566916905</v>
      </c>
      <c r="J49" s="11">
        <f>SUM(G49:I49)</f>
        <v>14774.939586481865</v>
      </c>
      <c r="K49" s="11">
        <f t="shared" si="1"/>
        <v>-409.83958648186672</v>
      </c>
      <c r="L49" s="12">
        <f t="shared" si="18"/>
        <v>97.226116668139582</v>
      </c>
      <c r="M49" s="8"/>
      <c r="N49" s="8"/>
    </row>
    <row r="50" spans="2:14" ht="18" customHeight="1" x14ac:dyDescent="0.2">
      <c r="B50" s="20" t="s">
        <v>50</v>
      </c>
      <c r="C50" s="6">
        <f>SUM(C51:C53)</f>
        <v>1204.2</v>
      </c>
      <c r="D50" s="6">
        <f>SUM(D51:D53)</f>
        <v>1138.2</v>
      </c>
      <c r="E50" s="6">
        <f>SUM(E51:E53)</f>
        <v>1125.3000000000002</v>
      </c>
      <c r="F50" s="6">
        <f>SUM(F51:F53)</f>
        <v>3467.7000000000007</v>
      </c>
      <c r="G50" s="6">
        <f>+G51+G52+G53</f>
        <v>1143.081813041792</v>
      </c>
      <c r="H50" s="6">
        <f>+H51+H52+H53</f>
        <v>1085.2723635163386</v>
      </c>
      <c r="I50" s="6">
        <f>+I51+I52+I53</f>
        <v>1105.5183787993074</v>
      </c>
      <c r="J50" s="6">
        <f>+J51+J52+J53</f>
        <v>3333.8725553574391</v>
      </c>
      <c r="K50" s="6">
        <f t="shared" si="1"/>
        <v>133.82744464256166</v>
      </c>
      <c r="L50" s="7">
        <f t="shared" si="18"/>
        <v>104.01417397997128</v>
      </c>
      <c r="M50" s="8"/>
      <c r="N50" s="8"/>
    </row>
    <row r="51" spans="2:14" ht="18" customHeight="1" x14ac:dyDescent="0.2">
      <c r="B51" s="21" t="s">
        <v>51</v>
      </c>
      <c r="C51" s="11">
        <v>1183.9000000000001</v>
      </c>
      <c r="D51" s="11">
        <v>1117.7</v>
      </c>
      <c r="E51" s="11">
        <v>1099.9000000000001</v>
      </c>
      <c r="F51" s="11">
        <f t="shared" ref="F51:F58" si="21">SUM(C51:E51)</f>
        <v>3401.5000000000005</v>
      </c>
      <c r="G51" s="11">
        <v>1122.4971811521884</v>
      </c>
      <c r="H51" s="11">
        <v>1066.8036637918608</v>
      </c>
      <c r="I51" s="11">
        <v>1083.5393245719376</v>
      </c>
      <c r="J51" s="11">
        <f>SUM(G51:I51)</f>
        <v>3272.8401695159873</v>
      </c>
      <c r="K51" s="11">
        <f t="shared" si="1"/>
        <v>128.65983048401313</v>
      </c>
      <c r="L51" s="12">
        <f t="shared" si="18"/>
        <v>103.93113698867367</v>
      </c>
      <c r="M51" s="8"/>
      <c r="N51" s="8"/>
    </row>
    <row r="52" spans="2:14" ht="18" customHeight="1" x14ac:dyDescent="0.2">
      <c r="B52" s="21" t="s">
        <v>52</v>
      </c>
      <c r="C52" s="11">
        <v>15.2</v>
      </c>
      <c r="D52" s="11">
        <v>17.2</v>
      </c>
      <c r="E52" s="11">
        <v>20.399999999999999</v>
      </c>
      <c r="F52" s="11">
        <f t="shared" si="21"/>
        <v>52.8</v>
      </c>
      <c r="G52" s="11">
        <v>16.855936986983178</v>
      </c>
      <c r="H52" s="11">
        <v>15.758910641772053</v>
      </c>
      <c r="I52" s="11">
        <v>18.751255317176909</v>
      </c>
      <c r="J52" s="11">
        <f>SUM(G52:I52)</f>
        <v>51.366102945932141</v>
      </c>
      <c r="K52" s="11">
        <f t="shared" si="1"/>
        <v>1.4338970540678559</v>
      </c>
      <c r="L52" s="12">
        <f t="shared" si="18"/>
        <v>102.79152392693129</v>
      </c>
      <c r="M52" s="8"/>
      <c r="N52" s="8"/>
    </row>
    <row r="53" spans="2:14" ht="18" customHeight="1" x14ac:dyDescent="0.2">
      <c r="B53" s="21" t="s">
        <v>25</v>
      </c>
      <c r="C53" s="11">
        <v>5.0999999999999996</v>
      </c>
      <c r="D53" s="11">
        <v>3.3</v>
      </c>
      <c r="E53" s="11">
        <v>5</v>
      </c>
      <c r="F53" s="11">
        <f t="shared" si="21"/>
        <v>13.399999999999999</v>
      </c>
      <c r="G53" s="11">
        <v>3.7286949026204765</v>
      </c>
      <c r="H53" s="11">
        <v>2.7097890827058881</v>
      </c>
      <c r="I53" s="11">
        <v>3.2277989101929694</v>
      </c>
      <c r="J53" s="11">
        <f>SUM(G53:I53)</f>
        <v>9.6662828955193341</v>
      </c>
      <c r="K53" s="11">
        <f t="shared" si="1"/>
        <v>3.7337171044806645</v>
      </c>
      <c r="L53" s="12">
        <f t="shared" si="18"/>
        <v>138.62619317929722</v>
      </c>
      <c r="M53" s="8"/>
      <c r="N53" s="8"/>
    </row>
    <row r="54" spans="2:14" ht="18" customHeight="1" x14ac:dyDescent="0.2">
      <c r="B54" s="9" t="s">
        <v>53</v>
      </c>
      <c r="C54" s="6">
        <v>121.2</v>
      </c>
      <c r="D54" s="6">
        <v>138.1</v>
      </c>
      <c r="E54" s="6">
        <v>148.30000000000001</v>
      </c>
      <c r="F54" s="6">
        <f t="shared" si="21"/>
        <v>407.6</v>
      </c>
      <c r="G54" s="6">
        <v>139.18894963961262</v>
      </c>
      <c r="H54" s="6">
        <v>144.0608832899058</v>
      </c>
      <c r="I54" s="6">
        <v>147.98464329355875</v>
      </c>
      <c r="J54" s="6">
        <f>SUM(G54:I54)</f>
        <v>431.23447622307719</v>
      </c>
      <c r="K54" s="6">
        <f t="shared" si="1"/>
        <v>-23.634476223077172</v>
      </c>
      <c r="L54" s="7">
        <f t="shared" si="18"/>
        <v>94.519344457317672</v>
      </c>
      <c r="M54" s="8"/>
      <c r="N54" s="8"/>
    </row>
    <row r="55" spans="2:14" ht="18" customHeight="1" x14ac:dyDescent="0.2">
      <c r="B55" s="9" t="s">
        <v>54</v>
      </c>
      <c r="C55" s="6">
        <v>0.1</v>
      </c>
      <c r="D55" s="6">
        <v>0.1</v>
      </c>
      <c r="E55" s="6">
        <v>0.4</v>
      </c>
      <c r="F55" s="6">
        <f t="shared" si="21"/>
        <v>0.60000000000000009</v>
      </c>
      <c r="G55" s="6">
        <v>0.14707648812487248</v>
      </c>
      <c r="H55" s="6">
        <v>2.1725132367669442</v>
      </c>
      <c r="I55" s="6">
        <v>0.36880641134268638</v>
      </c>
      <c r="J55" s="6">
        <f>SUM(G55:I55)</f>
        <v>2.6883961362345028</v>
      </c>
      <c r="K55" s="6">
        <f t="shared" si="1"/>
        <v>-2.0883961362345027</v>
      </c>
      <c r="L55" s="7">
        <f t="shared" si="18"/>
        <v>22.318139500095736</v>
      </c>
      <c r="M55" s="8"/>
      <c r="N55" s="8"/>
    </row>
    <row r="56" spans="2:14" ht="18" customHeight="1" x14ac:dyDescent="0.2">
      <c r="B56" s="9" t="s">
        <v>55</v>
      </c>
      <c r="C56" s="6">
        <f>+[41]PP!G55</f>
        <v>539.6</v>
      </c>
      <c r="D56" s="6">
        <f>+[41]PP!H55</f>
        <v>817.5</v>
      </c>
      <c r="E56" s="6">
        <f>+[41]PP!I55</f>
        <v>504.5</v>
      </c>
      <c r="F56" s="6">
        <f t="shared" si="21"/>
        <v>1861.6</v>
      </c>
      <c r="G56" s="6">
        <f>+G57+G58</f>
        <v>398.76507015226611</v>
      </c>
      <c r="H56" s="6">
        <f>+H57+H58</f>
        <v>439.3428687188009</v>
      </c>
      <c r="I56" s="6">
        <f>+I57+I58</f>
        <v>484.48340666800954</v>
      </c>
      <c r="J56" s="6">
        <f>+J57+J58</f>
        <v>1322.5913455390767</v>
      </c>
      <c r="K56" s="6">
        <f t="shared" si="1"/>
        <v>539.00865446092325</v>
      </c>
      <c r="L56" s="7">
        <f t="shared" si="18"/>
        <v>140.75398317695993</v>
      </c>
      <c r="N56" s="8"/>
    </row>
    <row r="57" spans="2:14" ht="18" customHeight="1" x14ac:dyDescent="0.2">
      <c r="B57" s="30" t="s">
        <v>56</v>
      </c>
      <c r="C57" s="11">
        <v>504.1</v>
      </c>
      <c r="D57" s="11">
        <v>782</v>
      </c>
      <c r="E57" s="11">
        <v>468.8</v>
      </c>
      <c r="F57" s="6">
        <f t="shared" si="21"/>
        <v>1754.8999999999999</v>
      </c>
      <c r="G57" s="11">
        <v>361.4574519908661</v>
      </c>
      <c r="H57" s="11">
        <v>398.06834470880091</v>
      </c>
      <c r="I57" s="11">
        <v>450.39777724780953</v>
      </c>
      <c r="J57" s="11">
        <f>+G57+I57+H57</f>
        <v>1209.9235739474766</v>
      </c>
      <c r="K57" s="6">
        <f>+F57-J57</f>
        <v>544.97642605252327</v>
      </c>
      <c r="L57" s="7">
        <f>+F57/J57*100</f>
        <v>145.04221901177544</v>
      </c>
      <c r="M57" s="8"/>
      <c r="N57" s="8"/>
    </row>
    <row r="58" spans="2:14" ht="18" customHeight="1" x14ac:dyDescent="0.2">
      <c r="B58" s="30" t="s">
        <v>57</v>
      </c>
      <c r="C58" s="11">
        <v>35.5</v>
      </c>
      <c r="D58" s="11">
        <v>35.5</v>
      </c>
      <c r="E58" s="11">
        <v>35.700000000000003</v>
      </c>
      <c r="F58" s="6">
        <f t="shared" si="21"/>
        <v>106.7</v>
      </c>
      <c r="G58" s="11">
        <v>37.307618161400001</v>
      </c>
      <c r="H58" s="11">
        <v>41.27452401</v>
      </c>
      <c r="I58" s="11">
        <v>34.085629420200007</v>
      </c>
      <c r="J58" s="11">
        <f>+G58+I58+H58</f>
        <v>112.6677715916</v>
      </c>
      <c r="K58" s="6">
        <f>+F58-J58</f>
        <v>-5.9677715915999983</v>
      </c>
      <c r="L58" s="7">
        <f>+F58/J58*100</f>
        <v>94.703213254956282</v>
      </c>
      <c r="M58" s="8"/>
      <c r="N58" s="8"/>
    </row>
    <row r="59" spans="2:14" ht="18" customHeight="1" x14ac:dyDescent="0.2">
      <c r="B59" s="9" t="s">
        <v>58</v>
      </c>
      <c r="C59" s="6">
        <f t="shared" ref="C59:J59" si="22">+C60</f>
        <v>0</v>
      </c>
      <c r="D59" s="6">
        <f t="shared" si="22"/>
        <v>0</v>
      </c>
      <c r="E59" s="6">
        <f t="shared" si="22"/>
        <v>5</v>
      </c>
      <c r="F59" s="6">
        <f t="shared" si="22"/>
        <v>5</v>
      </c>
      <c r="G59" s="6">
        <f t="shared" si="22"/>
        <v>0</v>
      </c>
      <c r="H59" s="6">
        <f t="shared" si="22"/>
        <v>0</v>
      </c>
      <c r="I59" s="6">
        <f t="shared" si="22"/>
        <v>0</v>
      </c>
      <c r="J59" s="6">
        <f t="shared" si="22"/>
        <v>0</v>
      </c>
      <c r="K59" s="6">
        <f t="shared" si="1"/>
        <v>5</v>
      </c>
      <c r="L59" s="31">
        <v>0</v>
      </c>
      <c r="M59" s="32"/>
      <c r="N59" s="8"/>
    </row>
    <row r="60" spans="2:14" ht="18" customHeight="1" x14ac:dyDescent="0.2">
      <c r="B60" s="33" t="s">
        <v>59</v>
      </c>
      <c r="C60" s="6">
        <f t="shared" ref="C60:J60" si="23">SUM(C61:C67)</f>
        <v>0</v>
      </c>
      <c r="D60" s="6">
        <f>SUM(D61:D67)</f>
        <v>0</v>
      </c>
      <c r="E60" s="6">
        <f t="shared" si="23"/>
        <v>5</v>
      </c>
      <c r="F60" s="6">
        <f t="shared" si="23"/>
        <v>5</v>
      </c>
      <c r="G60" s="6">
        <f t="shared" si="23"/>
        <v>0</v>
      </c>
      <c r="H60" s="6">
        <f>SUM(H61:H67)</f>
        <v>0</v>
      </c>
      <c r="I60" s="6">
        <f t="shared" si="23"/>
        <v>0</v>
      </c>
      <c r="J60" s="6">
        <f t="shared" si="23"/>
        <v>0</v>
      </c>
      <c r="K60" s="6">
        <f t="shared" si="1"/>
        <v>5</v>
      </c>
      <c r="L60" s="31">
        <v>0</v>
      </c>
      <c r="M60" s="32"/>
      <c r="N60" s="8"/>
    </row>
    <row r="61" spans="2:14" s="1" customFormat="1" ht="18" customHeight="1" x14ac:dyDescent="0.2">
      <c r="B61" s="34" t="s">
        <v>60</v>
      </c>
      <c r="C61" s="11">
        <v>0</v>
      </c>
      <c r="D61" s="11">
        <v>0</v>
      </c>
      <c r="E61" s="11">
        <v>5</v>
      </c>
      <c r="F61" s="11">
        <f t="shared" ref="F61:F67" si="24">SUM(C61:E61)</f>
        <v>5</v>
      </c>
      <c r="G61" s="11">
        <v>0</v>
      </c>
      <c r="H61" s="11">
        <v>0</v>
      </c>
      <c r="I61" s="11">
        <v>0</v>
      </c>
      <c r="J61" s="11">
        <f t="shared" ref="J61:J67" si="25">SUM(G61:I61)</f>
        <v>0</v>
      </c>
      <c r="K61" s="11">
        <f t="shared" si="1"/>
        <v>5</v>
      </c>
      <c r="L61" s="12">
        <v>0</v>
      </c>
      <c r="M61" s="32"/>
      <c r="N61" s="8"/>
    </row>
    <row r="62" spans="2:14" s="1" customFormat="1" ht="18" hidden="1" customHeight="1" x14ac:dyDescent="0.2">
      <c r="B62" s="34" t="s">
        <v>61</v>
      </c>
      <c r="C62" s="11">
        <f>+[41]PP!G61</f>
        <v>0</v>
      </c>
      <c r="D62" s="11">
        <f>+[41]PP!H61</f>
        <v>0</v>
      </c>
      <c r="E62" s="11">
        <f>+[41]PP!I61</f>
        <v>0</v>
      </c>
      <c r="F62" s="11">
        <f t="shared" si="24"/>
        <v>0</v>
      </c>
      <c r="G62" s="11">
        <v>0</v>
      </c>
      <c r="H62" s="11">
        <v>0</v>
      </c>
      <c r="I62" s="11">
        <v>0</v>
      </c>
      <c r="J62" s="11">
        <f t="shared" si="25"/>
        <v>0</v>
      </c>
      <c r="K62" s="11">
        <f t="shared" si="1"/>
        <v>0</v>
      </c>
      <c r="L62" s="12">
        <v>0</v>
      </c>
      <c r="M62" s="32"/>
      <c r="N62" s="8"/>
    </row>
    <row r="63" spans="2:14" s="1" customFormat="1" ht="18" hidden="1" customHeight="1" x14ac:dyDescent="0.2">
      <c r="B63" s="34" t="s">
        <v>62</v>
      </c>
      <c r="C63" s="11">
        <f>+[41]PP!G62</f>
        <v>0</v>
      </c>
      <c r="D63" s="11">
        <f>+[41]PP!H62</f>
        <v>0</v>
      </c>
      <c r="E63" s="11">
        <f>+[41]PP!I62</f>
        <v>0</v>
      </c>
      <c r="F63" s="11">
        <f t="shared" si="24"/>
        <v>0</v>
      </c>
      <c r="G63" s="11">
        <v>0</v>
      </c>
      <c r="H63" s="11">
        <v>0</v>
      </c>
      <c r="I63" s="11">
        <v>0</v>
      </c>
      <c r="J63" s="11">
        <f t="shared" si="25"/>
        <v>0</v>
      </c>
      <c r="K63" s="11">
        <f t="shared" si="1"/>
        <v>0</v>
      </c>
      <c r="L63" s="12">
        <v>0</v>
      </c>
      <c r="M63" s="32"/>
      <c r="N63" s="8"/>
    </row>
    <row r="64" spans="2:14" s="1" customFormat="1" ht="18" hidden="1" customHeight="1" x14ac:dyDescent="0.2">
      <c r="B64" s="34" t="s">
        <v>63</v>
      </c>
      <c r="C64" s="11">
        <f>+[41]PP!G63</f>
        <v>0</v>
      </c>
      <c r="D64" s="11">
        <f>+[41]PP!H63</f>
        <v>0</v>
      </c>
      <c r="E64" s="11">
        <f>+[41]PP!I63</f>
        <v>0</v>
      </c>
      <c r="F64" s="11">
        <f t="shared" si="24"/>
        <v>0</v>
      </c>
      <c r="G64" s="11">
        <v>0</v>
      </c>
      <c r="H64" s="11">
        <v>0</v>
      </c>
      <c r="I64" s="11">
        <v>0</v>
      </c>
      <c r="J64" s="11">
        <f t="shared" si="25"/>
        <v>0</v>
      </c>
      <c r="K64" s="11">
        <f t="shared" si="1"/>
        <v>0</v>
      </c>
      <c r="L64" s="12">
        <v>0</v>
      </c>
      <c r="M64" s="32"/>
      <c r="N64" s="8"/>
    </row>
    <row r="65" spans="1:14" s="1" customFormat="1" ht="18" hidden="1" customHeight="1" x14ac:dyDescent="0.2">
      <c r="B65" s="34" t="s">
        <v>64</v>
      </c>
      <c r="C65" s="11">
        <f>+[41]PP!G64</f>
        <v>0</v>
      </c>
      <c r="D65" s="11">
        <f>+[41]PP!H64</f>
        <v>0</v>
      </c>
      <c r="E65" s="11">
        <f>+[41]PP!I64</f>
        <v>0</v>
      </c>
      <c r="F65" s="11">
        <f t="shared" si="24"/>
        <v>0</v>
      </c>
      <c r="G65" s="11">
        <v>0</v>
      </c>
      <c r="H65" s="11">
        <v>0</v>
      </c>
      <c r="I65" s="11">
        <v>0</v>
      </c>
      <c r="J65" s="11">
        <f t="shared" si="25"/>
        <v>0</v>
      </c>
      <c r="K65" s="11">
        <f t="shared" si="1"/>
        <v>0</v>
      </c>
      <c r="L65" s="12">
        <v>0</v>
      </c>
      <c r="M65" s="32"/>
      <c r="N65" s="8"/>
    </row>
    <row r="66" spans="1:14" s="1" customFormat="1" ht="18" hidden="1" customHeight="1" x14ac:dyDescent="0.2">
      <c r="B66" s="34" t="s">
        <v>65</v>
      </c>
      <c r="C66" s="11">
        <f>+[41]PP!G65</f>
        <v>0</v>
      </c>
      <c r="D66" s="11">
        <f>+[41]PP!H65</f>
        <v>0</v>
      </c>
      <c r="E66" s="11">
        <f>+[41]PP!I65</f>
        <v>0</v>
      </c>
      <c r="F66" s="11">
        <f t="shared" si="24"/>
        <v>0</v>
      </c>
      <c r="G66" s="11">
        <v>0</v>
      </c>
      <c r="H66" s="11">
        <v>0</v>
      </c>
      <c r="I66" s="11">
        <v>0</v>
      </c>
      <c r="J66" s="11">
        <f t="shared" si="25"/>
        <v>0</v>
      </c>
      <c r="K66" s="11">
        <f t="shared" si="1"/>
        <v>0</v>
      </c>
      <c r="L66" s="12">
        <v>0</v>
      </c>
      <c r="M66" s="32"/>
      <c r="N66" s="8"/>
    </row>
    <row r="67" spans="1:14" s="1" customFormat="1" ht="18" hidden="1" customHeight="1" x14ac:dyDescent="0.2">
      <c r="B67" s="34" t="s">
        <v>25</v>
      </c>
      <c r="C67" s="11">
        <f>+[41]PP!G66</f>
        <v>0</v>
      </c>
      <c r="D67" s="11">
        <f>+[41]PP!H66</f>
        <v>0</v>
      </c>
      <c r="E67" s="11">
        <f>+[41]PP!I66</f>
        <v>0</v>
      </c>
      <c r="F67" s="11">
        <f t="shared" si="24"/>
        <v>0</v>
      </c>
      <c r="G67" s="11">
        <v>0</v>
      </c>
      <c r="H67" s="11">
        <v>0</v>
      </c>
      <c r="I67" s="11">
        <v>0</v>
      </c>
      <c r="J67" s="11">
        <f t="shared" si="25"/>
        <v>0</v>
      </c>
      <c r="K67" s="11">
        <f t="shared" si="1"/>
        <v>0</v>
      </c>
      <c r="L67" s="12">
        <v>0</v>
      </c>
      <c r="M67" s="8"/>
      <c r="N67" s="8"/>
    </row>
    <row r="68" spans="1:14" ht="18" customHeight="1" x14ac:dyDescent="0.2">
      <c r="B68" s="35" t="s">
        <v>66</v>
      </c>
      <c r="C68" s="6">
        <f t="shared" ref="C68:I68" si="26">+C69+C80+C84</f>
        <v>3425.1000000000004</v>
      </c>
      <c r="D68" s="6">
        <f>+D69+D80+D84</f>
        <v>4037.2</v>
      </c>
      <c r="E68" s="6">
        <f t="shared" si="26"/>
        <v>3538.4999999999995</v>
      </c>
      <c r="F68" s="6">
        <f t="shared" si="26"/>
        <v>11000.8</v>
      </c>
      <c r="G68" s="6">
        <f t="shared" si="26"/>
        <v>3272.5867559564012</v>
      </c>
      <c r="H68" s="6">
        <f>+H69+H80+H84</f>
        <v>3173.4960267030992</v>
      </c>
      <c r="I68" s="6">
        <f t="shared" si="26"/>
        <v>3255.3287546858755</v>
      </c>
      <c r="J68" s="6">
        <f>+J69+J80+J84</f>
        <v>9701.4115373453751</v>
      </c>
      <c r="K68" s="6">
        <f t="shared" si="1"/>
        <v>1299.3884626546242</v>
      </c>
      <c r="L68" s="7">
        <f t="shared" ref="L68:L86" si="27">+F68/J68*100</f>
        <v>113.39380828916138</v>
      </c>
      <c r="M68" s="8"/>
      <c r="N68" s="8"/>
    </row>
    <row r="69" spans="1:14" ht="18" customHeight="1" x14ac:dyDescent="0.2">
      <c r="B69" s="33" t="s">
        <v>67</v>
      </c>
      <c r="C69" s="6">
        <f t="shared" ref="C69:I69" si="28">+C70+C76</f>
        <v>2595.8000000000002</v>
      </c>
      <c r="D69" s="6">
        <f>+D70+D76</f>
        <v>3318.1</v>
      </c>
      <c r="E69" s="6">
        <f t="shared" si="28"/>
        <v>2690.7999999999997</v>
      </c>
      <c r="F69" s="6">
        <f t="shared" si="28"/>
        <v>8604.6999999999989</v>
      </c>
      <c r="G69" s="6">
        <f t="shared" si="28"/>
        <v>2474.5781628984041</v>
      </c>
      <c r="H69" s="6">
        <f>+H70+H76</f>
        <v>2359.9317956294026</v>
      </c>
      <c r="I69" s="6">
        <f t="shared" si="28"/>
        <v>2395.491579599412</v>
      </c>
      <c r="J69" s="6">
        <f>+J70+J76</f>
        <v>7230.0015381272187</v>
      </c>
      <c r="K69" s="6">
        <f t="shared" si="1"/>
        <v>1374.6984618727802</v>
      </c>
      <c r="L69" s="7">
        <f t="shared" si="27"/>
        <v>119.0138059393673</v>
      </c>
      <c r="M69" s="8"/>
      <c r="N69" s="8"/>
    </row>
    <row r="70" spans="1:14" ht="18" customHeight="1" x14ac:dyDescent="0.2">
      <c r="B70" s="33" t="s">
        <v>68</v>
      </c>
      <c r="C70" s="6">
        <f t="shared" ref="C70:I70" si="29">+C71+C74+C75</f>
        <v>107.3</v>
      </c>
      <c r="D70" s="6">
        <f>+D71+D74+D75</f>
        <v>97.3</v>
      </c>
      <c r="E70" s="6">
        <f t="shared" si="29"/>
        <v>114.7</v>
      </c>
      <c r="F70" s="6">
        <f t="shared" si="29"/>
        <v>319.3</v>
      </c>
      <c r="G70" s="6">
        <f t="shared" si="29"/>
        <v>129.09033581172065</v>
      </c>
      <c r="H70" s="6">
        <f>+H71+H74+H75</f>
        <v>234.74963775623496</v>
      </c>
      <c r="I70" s="6">
        <f t="shared" si="29"/>
        <v>172.90345541903937</v>
      </c>
      <c r="J70" s="6">
        <f>+J71+J74+J75</f>
        <v>536.7434289869949</v>
      </c>
      <c r="K70" s="6">
        <f t="shared" si="1"/>
        <v>-217.44342898699489</v>
      </c>
      <c r="L70" s="7">
        <f t="shared" si="27"/>
        <v>59.488385466147278</v>
      </c>
      <c r="M70" s="36"/>
      <c r="N70" s="8"/>
    </row>
    <row r="71" spans="1:14" s="38" customFormat="1" ht="18" customHeight="1" x14ac:dyDescent="0.2">
      <c r="A71" s="37"/>
      <c r="B71" s="20" t="s">
        <v>69</v>
      </c>
      <c r="C71" s="13">
        <f t="shared" ref="C71:I71" si="30">+C72+C73</f>
        <v>90</v>
      </c>
      <c r="D71" s="13">
        <f t="shared" si="30"/>
        <v>96.7</v>
      </c>
      <c r="E71" s="13">
        <f t="shared" si="30"/>
        <v>105</v>
      </c>
      <c r="F71" s="13">
        <f t="shared" si="30"/>
        <v>291.70000000000005</v>
      </c>
      <c r="G71" s="6">
        <f t="shared" si="30"/>
        <v>106.12893378891152</v>
      </c>
      <c r="H71" s="6">
        <f t="shared" si="30"/>
        <v>88.447327959853283</v>
      </c>
      <c r="I71" s="6">
        <f t="shared" si="30"/>
        <v>91.500687090815049</v>
      </c>
      <c r="J71" s="6">
        <f>+J72+J73</f>
        <v>286.07694883957987</v>
      </c>
      <c r="K71" s="6">
        <f t="shared" si="1"/>
        <v>5.6230511604201752</v>
      </c>
      <c r="L71" s="7">
        <f t="shared" si="27"/>
        <v>101.96557296322864</v>
      </c>
      <c r="M71" s="8"/>
      <c r="N71" s="8"/>
    </row>
    <row r="72" spans="1:14" ht="18" customHeight="1" x14ac:dyDescent="0.2">
      <c r="B72" s="21" t="s">
        <v>70</v>
      </c>
      <c r="C72" s="17">
        <v>86.4</v>
      </c>
      <c r="D72" s="17">
        <v>96.7</v>
      </c>
      <c r="E72" s="17">
        <v>105</v>
      </c>
      <c r="F72" s="17">
        <f>SUM(C72:E72)</f>
        <v>288.10000000000002</v>
      </c>
      <c r="G72" s="11">
        <v>106.12893378891152</v>
      </c>
      <c r="H72" s="11">
        <v>88.447327959853283</v>
      </c>
      <c r="I72" s="11">
        <v>91.500687090815049</v>
      </c>
      <c r="J72" s="11">
        <f>SUM(G72:I72)</f>
        <v>286.07694883957987</v>
      </c>
      <c r="K72" s="11">
        <f t="shared" si="1"/>
        <v>2.0230511604201524</v>
      </c>
      <c r="L72" s="12">
        <f t="shared" si="27"/>
        <v>100.70717028010341</v>
      </c>
      <c r="M72" s="8"/>
      <c r="N72" s="8"/>
    </row>
    <row r="73" spans="1:14" ht="18" customHeight="1" x14ac:dyDescent="0.2">
      <c r="B73" s="39" t="s">
        <v>71</v>
      </c>
      <c r="C73" s="40">
        <v>3.6</v>
      </c>
      <c r="D73" s="40">
        <v>0</v>
      </c>
      <c r="E73" s="40">
        <v>0</v>
      </c>
      <c r="F73" s="40">
        <f>SUM(C73:E73)</f>
        <v>3.6</v>
      </c>
      <c r="G73" s="27">
        <v>0</v>
      </c>
      <c r="H73" s="27">
        <v>0</v>
      </c>
      <c r="I73" s="27">
        <v>0</v>
      </c>
      <c r="J73" s="27">
        <f>SUM(G73:I73)</f>
        <v>0</v>
      </c>
      <c r="K73" s="27">
        <f t="shared" ref="K73:K106" si="31">+F73-J73</f>
        <v>3.6</v>
      </c>
      <c r="L73" s="28">
        <v>0</v>
      </c>
      <c r="M73" s="8"/>
      <c r="N73" s="8"/>
    </row>
    <row r="74" spans="1:14" ht="18" customHeight="1" x14ac:dyDescent="0.2">
      <c r="B74" s="41" t="s">
        <v>72</v>
      </c>
      <c r="C74" s="40">
        <v>16.8</v>
      </c>
      <c r="D74" s="40">
        <v>0</v>
      </c>
      <c r="E74" s="40">
        <v>7.4</v>
      </c>
      <c r="F74" s="40">
        <f>SUM(C74:E74)</f>
        <v>24.200000000000003</v>
      </c>
      <c r="G74" s="27">
        <v>22.700386553303581</v>
      </c>
      <c r="H74" s="27">
        <v>146.27057815153685</v>
      </c>
      <c r="I74" s="27">
        <v>80.064693529797282</v>
      </c>
      <c r="J74" s="27">
        <f>SUM(G74:I74)</f>
        <v>249.03565823463771</v>
      </c>
      <c r="K74" s="27">
        <f t="shared" si="31"/>
        <v>-224.83565823463772</v>
      </c>
      <c r="L74" s="28">
        <f t="shared" si="27"/>
        <v>9.7174839023249913</v>
      </c>
      <c r="M74" s="8"/>
      <c r="N74" s="8"/>
    </row>
    <row r="75" spans="1:14" ht="18" customHeight="1" x14ac:dyDescent="0.2">
      <c r="B75" s="42" t="s">
        <v>73</v>
      </c>
      <c r="C75" s="17">
        <v>0.5</v>
      </c>
      <c r="D75" s="17">
        <v>0.6</v>
      </c>
      <c r="E75" s="17">
        <v>2.2999999999999998</v>
      </c>
      <c r="F75" s="17">
        <f>SUM(C75:E75)</f>
        <v>3.4</v>
      </c>
      <c r="G75" s="11">
        <v>0.26101546950554477</v>
      </c>
      <c r="H75" s="11">
        <v>3.1731644844811363E-2</v>
      </c>
      <c r="I75" s="11">
        <v>1.3380747984270434</v>
      </c>
      <c r="J75" s="11">
        <f>SUM(G75:I75)</f>
        <v>1.6308219127773995</v>
      </c>
      <c r="K75" s="11">
        <f t="shared" si="31"/>
        <v>1.7691780872226004</v>
      </c>
      <c r="L75" s="12">
        <f t="shared" si="27"/>
        <v>208.48383096653214</v>
      </c>
      <c r="M75" s="8"/>
      <c r="N75" s="8"/>
    </row>
    <row r="76" spans="1:14" ht="18" customHeight="1" x14ac:dyDescent="0.2">
      <c r="B76" s="33" t="s">
        <v>74</v>
      </c>
      <c r="C76" s="6">
        <f t="shared" ref="C76:J76" si="32">SUM(C77:C79)</f>
        <v>2488.5</v>
      </c>
      <c r="D76" s="6">
        <f>SUM(D77:D79)</f>
        <v>3220.7999999999997</v>
      </c>
      <c r="E76" s="6">
        <f t="shared" si="32"/>
        <v>2576.1</v>
      </c>
      <c r="F76" s="6">
        <f t="shared" si="32"/>
        <v>8285.4</v>
      </c>
      <c r="G76" s="6">
        <f t="shared" si="32"/>
        <v>2345.4878270866834</v>
      </c>
      <c r="H76" s="6">
        <f>SUM(H77:H79)</f>
        <v>2125.1821578731679</v>
      </c>
      <c r="I76" s="6">
        <f t="shared" si="32"/>
        <v>2222.5881241803727</v>
      </c>
      <c r="J76" s="6">
        <f t="shared" si="32"/>
        <v>6693.2581091402235</v>
      </c>
      <c r="K76" s="6">
        <f t="shared" si="31"/>
        <v>1592.1418908597761</v>
      </c>
      <c r="L76" s="7">
        <f t="shared" si="27"/>
        <v>123.78724777826167</v>
      </c>
      <c r="M76" s="8"/>
      <c r="N76" s="8"/>
    </row>
    <row r="77" spans="1:14" ht="18" customHeight="1" x14ac:dyDescent="0.2">
      <c r="B77" s="16" t="s">
        <v>75</v>
      </c>
      <c r="C77" s="11">
        <v>12.2</v>
      </c>
      <c r="D77" s="11">
        <v>7</v>
      </c>
      <c r="E77" s="11">
        <v>10.1</v>
      </c>
      <c r="F77" s="11">
        <f>SUM(C77:E77)</f>
        <v>29.299999999999997</v>
      </c>
      <c r="G77" s="11">
        <v>10.213832352905273</v>
      </c>
      <c r="H77" s="11">
        <v>7.6054615928316291</v>
      </c>
      <c r="I77" s="11">
        <v>8.5746642780584281</v>
      </c>
      <c r="J77" s="11">
        <f>SUM(G77:I77)</f>
        <v>26.39395822379533</v>
      </c>
      <c r="K77" s="11">
        <f t="shared" si="31"/>
        <v>2.9060417762046669</v>
      </c>
      <c r="L77" s="12">
        <f t="shared" si="27"/>
        <v>111.01025375415175</v>
      </c>
      <c r="M77" s="8"/>
      <c r="N77" s="8"/>
    </row>
    <row r="78" spans="1:14" ht="18" customHeight="1" x14ac:dyDescent="0.2">
      <c r="B78" s="43" t="s">
        <v>72</v>
      </c>
      <c r="C78" s="27">
        <v>2254.8000000000002</v>
      </c>
      <c r="D78" s="27">
        <v>3099.2</v>
      </c>
      <c r="E78" s="27">
        <v>2466</v>
      </c>
      <c r="F78" s="27">
        <f>SUM(C78:E78)</f>
        <v>7820</v>
      </c>
      <c r="G78" s="44">
        <v>2131.5645860693103</v>
      </c>
      <c r="H78" s="44">
        <v>2005.5545494810194</v>
      </c>
      <c r="I78" s="44">
        <v>2096.5911258413612</v>
      </c>
      <c r="J78" s="44">
        <f>SUM(G78:I78)</f>
        <v>6233.7102613916904</v>
      </c>
      <c r="K78" s="44">
        <f t="shared" si="31"/>
        <v>1586.2897386083096</v>
      </c>
      <c r="L78" s="28">
        <f t="shared" si="27"/>
        <v>125.44695970925936</v>
      </c>
      <c r="M78" s="8"/>
      <c r="N78" s="8"/>
    </row>
    <row r="79" spans="1:14" ht="18" customHeight="1" x14ac:dyDescent="0.2">
      <c r="B79" s="16" t="s">
        <v>25</v>
      </c>
      <c r="C79" s="11">
        <v>221.5</v>
      </c>
      <c r="D79" s="11">
        <v>114.6</v>
      </c>
      <c r="E79" s="11">
        <v>100</v>
      </c>
      <c r="F79" s="11">
        <f>SUM(C79:E79)</f>
        <v>436.1</v>
      </c>
      <c r="G79" s="11">
        <v>203.70940866446782</v>
      </c>
      <c r="H79" s="11">
        <v>112.02214679931663</v>
      </c>
      <c r="I79" s="11">
        <v>117.42233406095335</v>
      </c>
      <c r="J79" s="11">
        <f>SUM(G79:I79)</f>
        <v>433.15388952473779</v>
      </c>
      <c r="K79" s="11">
        <f t="shared" si="31"/>
        <v>2.9461104752622305</v>
      </c>
      <c r="L79" s="12">
        <f t="shared" si="27"/>
        <v>100.68015330036508</v>
      </c>
      <c r="M79" s="8"/>
      <c r="N79" s="8"/>
    </row>
    <row r="80" spans="1:14" ht="18" customHeight="1" x14ac:dyDescent="0.2">
      <c r="B80" s="33" t="s">
        <v>76</v>
      </c>
      <c r="C80" s="6">
        <f t="shared" ref="C80:J80" si="33">SUM(C81:C83)</f>
        <v>602.5</v>
      </c>
      <c r="D80" s="6">
        <f>SUM(D81:D83)</f>
        <v>674.90000000000009</v>
      </c>
      <c r="E80" s="6">
        <f t="shared" si="33"/>
        <v>653</v>
      </c>
      <c r="F80" s="6">
        <f t="shared" si="33"/>
        <v>1930.3999999999999</v>
      </c>
      <c r="G80" s="6">
        <f t="shared" si="33"/>
        <v>687.16908993312074</v>
      </c>
      <c r="H80" s="6">
        <f>SUM(H81:H83)</f>
        <v>727.51497876811982</v>
      </c>
      <c r="I80" s="6">
        <f t="shared" si="33"/>
        <v>708.21818238257674</v>
      </c>
      <c r="J80" s="6">
        <f t="shared" si="33"/>
        <v>2122.9022510838176</v>
      </c>
      <c r="K80" s="6">
        <f t="shared" si="31"/>
        <v>-192.50225108381778</v>
      </c>
      <c r="L80" s="7">
        <f t="shared" si="27"/>
        <v>90.932118943039484</v>
      </c>
      <c r="M80" s="8"/>
      <c r="N80" s="8"/>
    </row>
    <row r="81" spans="1:14" ht="18" customHeight="1" x14ac:dyDescent="0.2">
      <c r="B81" s="42" t="s">
        <v>77</v>
      </c>
      <c r="C81" s="11">
        <v>504.9</v>
      </c>
      <c r="D81" s="11">
        <v>603.1</v>
      </c>
      <c r="E81" s="11">
        <v>570.1</v>
      </c>
      <c r="F81" s="11">
        <f>SUM(C81:E81)</f>
        <v>1678.1</v>
      </c>
      <c r="G81" s="11">
        <v>540.15841384938221</v>
      </c>
      <c r="H81" s="11">
        <v>623.34960711437714</v>
      </c>
      <c r="I81" s="11">
        <v>580.4655485795322</v>
      </c>
      <c r="J81" s="11">
        <f>SUM(G81:I81)</f>
        <v>1743.9735695432917</v>
      </c>
      <c r="K81" s="11">
        <f t="shared" si="31"/>
        <v>-65.873569543291751</v>
      </c>
      <c r="L81" s="12">
        <f t="shared" si="27"/>
        <v>96.222788539132353</v>
      </c>
      <c r="M81" s="8"/>
      <c r="N81" s="8"/>
    </row>
    <row r="82" spans="1:14" ht="18" customHeight="1" x14ac:dyDescent="0.2">
      <c r="B82" s="42" t="s">
        <v>78</v>
      </c>
      <c r="C82" s="11">
        <v>95.6</v>
      </c>
      <c r="D82" s="11">
        <v>69.599999999999994</v>
      </c>
      <c r="E82" s="11">
        <v>80.400000000000006</v>
      </c>
      <c r="F82" s="11">
        <f>SUM(C82:E82)</f>
        <v>245.6</v>
      </c>
      <c r="G82" s="11">
        <v>144.29176103411135</v>
      </c>
      <c r="H82" s="11">
        <v>101.51830423395919</v>
      </c>
      <c r="I82" s="11">
        <v>124.50801377763948</v>
      </c>
      <c r="J82" s="11">
        <f>SUM(G82:I82)</f>
        <v>370.31807904571002</v>
      </c>
      <c r="K82" s="11">
        <f t="shared" si="31"/>
        <v>-124.71807904571003</v>
      </c>
      <c r="L82" s="12">
        <f t="shared" si="27"/>
        <v>66.321363686293182</v>
      </c>
      <c r="M82" s="8"/>
      <c r="N82" s="8"/>
    </row>
    <row r="83" spans="1:14" ht="18" customHeight="1" x14ac:dyDescent="0.2">
      <c r="B83" s="42" t="s">
        <v>25</v>
      </c>
      <c r="C83" s="11">
        <v>2</v>
      </c>
      <c r="D83" s="11">
        <v>2.2000000000000002</v>
      </c>
      <c r="E83" s="11">
        <v>2.5</v>
      </c>
      <c r="F83" s="11">
        <f>SUM(C83:E83)</f>
        <v>6.7</v>
      </c>
      <c r="G83" s="11">
        <v>2.7189150496272045</v>
      </c>
      <c r="H83" s="11">
        <v>2.647067419783538</v>
      </c>
      <c r="I83" s="11">
        <v>3.2446200254050885</v>
      </c>
      <c r="J83" s="11">
        <f>SUM(G83:I83)</f>
        <v>8.6106024948158311</v>
      </c>
      <c r="K83" s="11">
        <f t="shared" si="31"/>
        <v>-1.9106024948158309</v>
      </c>
      <c r="L83" s="12">
        <f t="shared" si="27"/>
        <v>77.811047531619963</v>
      </c>
      <c r="M83" s="8"/>
      <c r="N83" s="8"/>
    </row>
    <row r="84" spans="1:14" ht="18" customHeight="1" x14ac:dyDescent="0.2">
      <c r="B84" s="33" t="s">
        <v>79</v>
      </c>
      <c r="C84" s="6">
        <f t="shared" ref="C84:J84" si="34">SUM(C85:C87)</f>
        <v>226.79999999999998</v>
      </c>
      <c r="D84" s="6">
        <f>SUM(D85:D87)</f>
        <v>44.2</v>
      </c>
      <c r="E84" s="6">
        <f t="shared" si="34"/>
        <v>194.70000000000002</v>
      </c>
      <c r="F84" s="6">
        <f t="shared" si="34"/>
        <v>465.70000000000005</v>
      </c>
      <c r="G84" s="6">
        <f t="shared" si="34"/>
        <v>110.83950312487653</v>
      </c>
      <c r="H84" s="6">
        <f>SUM(H85:H87)</f>
        <v>86.049252305577042</v>
      </c>
      <c r="I84" s="6">
        <f t="shared" si="34"/>
        <v>151.61899270388668</v>
      </c>
      <c r="J84" s="6">
        <f t="shared" si="34"/>
        <v>348.50774813434032</v>
      </c>
      <c r="K84" s="6">
        <f t="shared" si="31"/>
        <v>117.19225186565973</v>
      </c>
      <c r="L84" s="7">
        <f t="shared" si="27"/>
        <v>133.62687127991347</v>
      </c>
      <c r="M84" s="8"/>
      <c r="N84" s="8"/>
    </row>
    <row r="85" spans="1:14" ht="18" customHeight="1" x14ac:dyDescent="0.2">
      <c r="B85" s="41" t="s">
        <v>80</v>
      </c>
      <c r="C85" s="27">
        <v>3.1</v>
      </c>
      <c r="D85" s="27">
        <v>3.2</v>
      </c>
      <c r="E85" s="27">
        <v>3.3</v>
      </c>
      <c r="F85" s="27">
        <f>SUM(C85:E85)</f>
        <v>9.6000000000000014</v>
      </c>
      <c r="G85" s="27">
        <v>4.4040860759275304</v>
      </c>
      <c r="H85" s="27">
        <v>3.5007660618145793</v>
      </c>
      <c r="I85" s="27">
        <v>3.1959604188639767</v>
      </c>
      <c r="J85" s="27">
        <f>SUM(G85:I85)</f>
        <v>11.100812556606087</v>
      </c>
      <c r="K85" s="27">
        <f t="shared" si="31"/>
        <v>-1.5008125566060855</v>
      </c>
      <c r="L85" s="28">
        <f t="shared" si="27"/>
        <v>86.480155853879793</v>
      </c>
      <c r="M85" s="8"/>
      <c r="N85" s="8"/>
    </row>
    <row r="86" spans="1:14" ht="18" customHeight="1" x14ac:dyDescent="0.2">
      <c r="B86" s="41" t="s">
        <v>81</v>
      </c>
      <c r="C86" s="27">
        <v>223.7</v>
      </c>
      <c r="D86" s="27">
        <v>40.9</v>
      </c>
      <c r="E86" s="27">
        <v>191.4</v>
      </c>
      <c r="F86" s="27">
        <f>SUM(C86:E86)</f>
        <v>456</v>
      </c>
      <c r="G86" s="27">
        <v>106.43541704894901</v>
      </c>
      <c r="H86" s="27">
        <v>82.548486243762468</v>
      </c>
      <c r="I86" s="27">
        <v>148.42303228502269</v>
      </c>
      <c r="J86" s="27">
        <f>SUM(G86:I86)</f>
        <v>337.4069355777342</v>
      </c>
      <c r="K86" s="27">
        <f t="shared" si="31"/>
        <v>118.5930644222658</v>
      </c>
      <c r="L86" s="28">
        <f t="shared" si="27"/>
        <v>135.14837779466552</v>
      </c>
      <c r="M86" s="8"/>
      <c r="N86" s="8"/>
    </row>
    <row r="87" spans="1:14" ht="18" customHeight="1" x14ac:dyDescent="0.2">
      <c r="A87" s="3"/>
      <c r="B87" s="45" t="s">
        <v>25</v>
      </c>
      <c r="C87" s="11">
        <v>0</v>
      </c>
      <c r="D87" s="11">
        <v>0.1</v>
      </c>
      <c r="E87" s="11">
        <v>0</v>
      </c>
      <c r="F87" s="11">
        <f>SUM(C87:E87)</f>
        <v>0.1</v>
      </c>
      <c r="G87" s="11">
        <v>0</v>
      </c>
      <c r="H87" s="11">
        <v>0</v>
      </c>
      <c r="I87" s="11">
        <v>0</v>
      </c>
      <c r="J87" s="11">
        <f>SUM(G87:I87)</f>
        <v>0</v>
      </c>
      <c r="K87" s="11">
        <f t="shared" si="31"/>
        <v>0.1</v>
      </c>
      <c r="L87" s="12">
        <v>0</v>
      </c>
      <c r="M87" s="8"/>
      <c r="N87" s="8"/>
    </row>
    <row r="88" spans="1:14" ht="18" customHeight="1" x14ac:dyDescent="0.2">
      <c r="B88" s="9" t="s">
        <v>82</v>
      </c>
      <c r="C88" s="6">
        <f t="shared" ref="C88:I88" si="35">+C89+C94+C96</f>
        <v>1401.9</v>
      </c>
      <c r="D88" s="6">
        <f>+D89+D94+D96</f>
        <v>1517.1</v>
      </c>
      <c r="E88" s="6">
        <f t="shared" si="35"/>
        <v>1288.5999999999999</v>
      </c>
      <c r="F88" s="6">
        <f t="shared" si="35"/>
        <v>4207.6000000000004</v>
      </c>
      <c r="G88" s="6">
        <f t="shared" si="35"/>
        <v>1739.0455694314205</v>
      </c>
      <c r="H88" s="6">
        <f>+H89+H94+H96</f>
        <v>1185.6431673565191</v>
      </c>
      <c r="I88" s="6">
        <f t="shared" si="35"/>
        <v>1069.7127272848952</v>
      </c>
      <c r="J88" s="6">
        <f>+J89+J94+J96</f>
        <v>3994.4014640728351</v>
      </c>
      <c r="K88" s="6">
        <f t="shared" si="31"/>
        <v>213.19853592716527</v>
      </c>
      <c r="L88" s="7">
        <f>+F88/J88*100</f>
        <v>105.33743385197391</v>
      </c>
      <c r="M88" s="8"/>
      <c r="N88" s="8"/>
    </row>
    <row r="89" spans="1:14" ht="18" customHeight="1" x14ac:dyDescent="0.2">
      <c r="B89" s="33" t="s">
        <v>83</v>
      </c>
      <c r="C89" s="6">
        <f t="shared" ref="C89:I89" si="36">SUM(C90:C93)</f>
        <v>392.2</v>
      </c>
      <c r="D89" s="6">
        <f>SUM(D90:D93)</f>
        <v>1.4</v>
      </c>
      <c r="E89" s="6">
        <f t="shared" si="36"/>
        <v>47.5</v>
      </c>
      <c r="F89" s="6">
        <f t="shared" si="36"/>
        <v>441.1</v>
      </c>
      <c r="G89" s="6">
        <f t="shared" si="36"/>
        <v>318.82561659203873</v>
      </c>
      <c r="H89" s="6">
        <f>SUM(H90:H93)</f>
        <v>26.787254490105951</v>
      </c>
      <c r="I89" s="6">
        <f t="shared" si="36"/>
        <v>31.555015354799266</v>
      </c>
      <c r="J89" s="6">
        <f>SUM(J90:J93)</f>
        <v>377.16788643694389</v>
      </c>
      <c r="K89" s="6">
        <f t="shared" si="31"/>
        <v>63.932113563056134</v>
      </c>
      <c r="L89" s="7">
        <f>+F89/J89*100</f>
        <v>116.9505718440174</v>
      </c>
      <c r="M89" s="8"/>
      <c r="N89" s="8"/>
    </row>
    <row r="90" spans="1:14" ht="18" customHeight="1" x14ac:dyDescent="0.2">
      <c r="B90" s="42" t="s">
        <v>84</v>
      </c>
      <c r="C90" s="11">
        <v>0</v>
      </c>
      <c r="D90" s="11">
        <v>0</v>
      </c>
      <c r="E90" s="11">
        <v>0</v>
      </c>
      <c r="F90" s="11">
        <f t="shared" ref="F90:F95" si="37">SUM(C90:E90)</f>
        <v>0</v>
      </c>
      <c r="G90" s="11">
        <v>0</v>
      </c>
      <c r="H90" s="11">
        <v>0</v>
      </c>
      <c r="I90" s="11">
        <v>0</v>
      </c>
      <c r="J90" s="11">
        <f t="shared" ref="J90:J100" si="38">SUM(G90:I90)</f>
        <v>0</v>
      </c>
      <c r="K90" s="11">
        <f t="shared" si="31"/>
        <v>0</v>
      </c>
      <c r="L90" s="12">
        <v>0</v>
      </c>
      <c r="M90" s="8"/>
      <c r="N90" s="8"/>
    </row>
    <row r="91" spans="1:14" ht="18" customHeight="1" x14ac:dyDescent="0.2">
      <c r="B91" s="42" t="s">
        <v>85</v>
      </c>
      <c r="C91" s="11">
        <v>0.5</v>
      </c>
      <c r="D91" s="11">
        <v>0.6</v>
      </c>
      <c r="E91" s="11">
        <v>13.4</v>
      </c>
      <c r="F91" s="11">
        <f t="shared" si="37"/>
        <v>14.5</v>
      </c>
      <c r="G91" s="11">
        <v>191.09407743878413</v>
      </c>
      <c r="H91" s="11">
        <v>26.769317127161329</v>
      </c>
      <c r="I91" s="11">
        <v>31.537077991854645</v>
      </c>
      <c r="J91" s="11">
        <f t="shared" si="38"/>
        <v>249.40047255780007</v>
      </c>
      <c r="K91" s="11">
        <f t="shared" si="31"/>
        <v>-234.90047255780007</v>
      </c>
      <c r="L91" s="12">
        <v>0</v>
      </c>
      <c r="M91" s="8"/>
      <c r="N91" s="8"/>
    </row>
    <row r="92" spans="1:14" ht="18" customHeight="1" x14ac:dyDescent="0.2">
      <c r="B92" s="42" t="s">
        <v>86</v>
      </c>
      <c r="C92" s="11">
        <v>391.7</v>
      </c>
      <c r="D92" s="11">
        <v>0.8</v>
      </c>
      <c r="E92" s="11">
        <v>34.1</v>
      </c>
      <c r="F92" s="11">
        <f t="shared" si="37"/>
        <v>426.6</v>
      </c>
      <c r="G92" s="11">
        <v>127.73153915325457</v>
      </c>
      <c r="H92" s="11">
        <v>1.7937362944622771E-2</v>
      </c>
      <c r="I92" s="11">
        <v>1.7937362944622771E-2</v>
      </c>
      <c r="J92" s="11">
        <f t="shared" si="38"/>
        <v>127.76741387914382</v>
      </c>
      <c r="K92" s="11">
        <f t="shared" si="31"/>
        <v>298.83258612085621</v>
      </c>
      <c r="L92" s="12">
        <f>+F92/J92*100</f>
        <v>333.88795080686555</v>
      </c>
      <c r="M92" s="8"/>
      <c r="N92" s="8"/>
    </row>
    <row r="93" spans="1:14" ht="18" customHeight="1" x14ac:dyDescent="0.2">
      <c r="B93" s="42" t="s">
        <v>87</v>
      </c>
      <c r="C93" s="11">
        <v>0</v>
      </c>
      <c r="D93" s="11">
        <v>0</v>
      </c>
      <c r="E93" s="11">
        <v>0</v>
      </c>
      <c r="F93" s="11">
        <f t="shared" si="37"/>
        <v>0</v>
      </c>
      <c r="G93" s="11">
        <v>0</v>
      </c>
      <c r="H93" s="11">
        <v>0</v>
      </c>
      <c r="I93" s="11">
        <v>0</v>
      </c>
      <c r="J93" s="11">
        <f t="shared" si="38"/>
        <v>0</v>
      </c>
      <c r="K93" s="11">
        <f t="shared" si="31"/>
        <v>0</v>
      </c>
      <c r="L93" s="46">
        <v>0</v>
      </c>
      <c r="M93" s="8"/>
      <c r="N93" s="8"/>
    </row>
    <row r="94" spans="1:14" ht="18" customHeight="1" x14ac:dyDescent="0.2">
      <c r="B94" s="33" t="s">
        <v>88</v>
      </c>
      <c r="C94" s="6">
        <f>+[41]PP!G93</f>
        <v>110</v>
      </c>
      <c r="D94" s="6">
        <f>+[41]PP!H93</f>
        <v>100.6</v>
      </c>
      <c r="E94" s="6">
        <f>+[41]PP!I93</f>
        <v>113.7</v>
      </c>
      <c r="F94" s="6">
        <f t="shared" si="37"/>
        <v>324.3</v>
      </c>
      <c r="G94" s="6">
        <v>259.4272193909959</v>
      </c>
      <c r="H94" s="6">
        <v>95.158727741456815</v>
      </c>
      <c r="I94" s="6">
        <v>112.59461570637916</v>
      </c>
      <c r="J94" s="6">
        <f t="shared" si="38"/>
        <v>467.18056283883186</v>
      </c>
      <c r="K94" s="6">
        <f t="shared" si="31"/>
        <v>-142.88056283883185</v>
      </c>
      <c r="L94" s="7">
        <f>+F94/J94*100</f>
        <v>69.416415363983617</v>
      </c>
      <c r="M94" s="8"/>
      <c r="N94" s="8"/>
    </row>
    <row r="95" spans="1:14" ht="18" customHeight="1" x14ac:dyDescent="0.2">
      <c r="B95" s="47" t="s">
        <v>89</v>
      </c>
      <c r="C95" s="27">
        <v>97.8</v>
      </c>
      <c r="D95" s="27">
        <v>81.400000000000006</v>
      </c>
      <c r="E95" s="27">
        <v>97.1</v>
      </c>
      <c r="F95" s="27">
        <f t="shared" si="37"/>
        <v>276.29999999999995</v>
      </c>
      <c r="G95" s="27">
        <v>87.922405569135222</v>
      </c>
      <c r="H95" s="27">
        <v>74.178724845109116</v>
      </c>
      <c r="I95" s="27">
        <v>83.697516126674302</v>
      </c>
      <c r="J95" s="27">
        <f t="shared" si="38"/>
        <v>245.79864654091864</v>
      </c>
      <c r="K95" s="27">
        <f t="shared" si="31"/>
        <v>30.501353459081315</v>
      </c>
      <c r="L95" s="28">
        <f>+F95/J95*100</f>
        <v>112.40908112730543</v>
      </c>
      <c r="M95" s="8"/>
      <c r="N95" s="8"/>
    </row>
    <row r="96" spans="1:14" ht="18" customHeight="1" x14ac:dyDescent="0.2">
      <c r="B96" s="33" t="s">
        <v>90</v>
      </c>
      <c r="C96" s="6">
        <f t="shared" ref="C96:J96" si="39">SUM(C97:C100)</f>
        <v>899.7</v>
      </c>
      <c r="D96" s="6">
        <f>SUM(D97:D100)</f>
        <v>1415.1</v>
      </c>
      <c r="E96" s="6">
        <f t="shared" si="39"/>
        <v>1127.3999999999999</v>
      </c>
      <c r="F96" s="6">
        <f t="shared" si="39"/>
        <v>3442.2000000000003</v>
      </c>
      <c r="G96" s="6">
        <f t="shared" si="39"/>
        <v>1160.7927334483859</v>
      </c>
      <c r="H96" s="6">
        <f>SUM(H97:H100)</f>
        <v>1063.6971851249564</v>
      </c>
      <c r="I96" s="6">
        <f t="shared" si="39"/>
        <v>925.56309622371668</v>
      </c>
      <c r="J96" s="6">
        <f t="shared" si="39"/>
        <v>3150.0530147970594</v>
      </c>
      <c r="K96" s="6">
        <f t="shared" si="31"/>
        <v>292.14698520294087</v>
      </c>
      <c r="L96" s="7">
        <f>+F96/J96*100</f>
        <v>109.2743513785517</v>
      </c>
      <c r="M96" s="8"/>
      <c r="N96" s="8"/>
    </row>
    <row r="97" spans="1:14" ht="18" customHeight="1" x14ac:dyDescent="0.2">
      <c r="B97" s="42" t="s">
        <v>91</v>
      </c>
      <c r="C97" s="11">
        <v>881.2</v>
      </c>
      <c r="D97" s="11">
        <v>934</v>
      </c>
      <c r="E97" s="11">
        <v>792.9</v>
      </c>
      <c r="F97" s="11">
        <f>SUM(C97:E97)</f>
        <v>2608.1</v>
      </c>
      <c r="G97" s="11">
        <v>1087.9501610547184</v>
      </c>
      <c r="H97" s="11">
        <v>959.63089293755479</v>
      </c>
      <c r="I97" s="11">
        <v>882.40505168267089</v>
      </c>
      <c r="J97" s="11">
        <f t="shared" si="38"/>
        <v>2929.9861056749442</v>
      </c>
      <c r="K97" s="11">
        <f t="shared" si="31"/>
        <v>-321.88610567494425</v>
      </c>
      <c r="L97" s="48">
        <f>+F97/J97*100</f>
        <v>89.014073989924427</v>
      </c>
      <c r="M97" s="51"/>
      <c r="N97" s="8"/>
    </row>
    <row r="98" spans="1:14" ht="18" customHeight="1" x14ac:dyDescent="0.2">
      <c r="A98" s="3"/>
      <c r="B98" s="49" t="s">
        <v>92</v>
      </c>
      <c r="C98" s="11">
        <v>15.2</v>
      </c>
      <c r="D98" s="11">
        <v>477.3</v>
      </c>
      <c r="E98" s="11">
        <v>332.7</v>
      </c>
      <c r="F98" s="11">
        <f>SUM(C98:E98)</f>
        <v>825.2</v>
      </c>
      <c r="G98" s="11">
        <v>66.593215947800005</v>
      </c>
      <c r="H98" s="11">
        <v>94.026517433800009</v>
      </c>
      <c r="I98" s="11">
        <v>35.7150719248</v>
      </c>
      <c r="J98" s="11">
        <f t="shared" si="38"/>
        <v>196.33480530640003</v>
      </c>
      <c r="K98" s="11">
        <f t="shared" si="31"/>
        <v>628.86519469359996</v>
      </c>
      <c r="L98" s="50">
        <v>0</v>
      </c>
      <c r="M98" s="51"/>
      <c r="N98" s="8"/>
    </row>
    <row r="99" spans="1:14" ht="18" customHeight="1" x14ac:dyDescent="0.2">
      <c r="A99" s="3"/>
      <c r="B99" s="42" t="s">
        <v>93</v>
      </c>
      <c r="C99" s="11">
        <v>0</v>
      </c>
      <c r="D99" s="11">
        <v>0</v>
      </c>
      <c r="E99" s="11">
        <v>0</v>
      </c>
      <c r="F99" s="11">
        <f>SUM(C99:E99)</f>
        <v>0</v>
      </c>
      <c r="G99" s="11">
        <v>1.7041583300000001</v>
      </c>
      <c r="H99" s="11">
        <v>1.7041583300000001</v>
      </c>
      <c r="I99" s="11">
        <v>1.3341583300000002</v>
      </c>
      <c r="J99" s="11">
        <f t="shared" si="38"/>
        <v>4.7424749899999998</v>
      </c>
      <c r="K99" s="11">
        <f>+F99-J99</f>
        <v>-4.7424749899999998</v>
      </c>
      <c r="L99" s="94">
        <f>+F99/J99*100</f>
        <v>0</v>
      </c>
      <c r="M99" s="8"/>
      <c r="N99" s="8"/>
    </row>
    <row r="100" spans="1:14" ht="18" customHeight="1" x14ac:dyDescent="0.2">
      <c r="A100" s="3"/>
      <c r="B100" s="42" t="s">
        <v>25</v>
      </c>
      <c r="C100" s="11">
        <v>3.3</v>
      </c>
      <c r="D100" s="11">
        <v>3.8</v>
      </c>
      <c r="E100" s="11">
        <v>1.8</v>
      </c>
      <c r="F100" s="11">
        <f>SUM(C100:E100)</f>
        <v>8.9</v>
      </c>
      <c r="G100" s="11">
        <v>4.5451981158676684</v>
      </c>
      <c r="H100" s="11">
        <v>8.3356164236014685</v>
      </c>
      <c r="I100" s="11">
        <v>6.1088142862457726</v>
      </c>
      <c r="J100" s="25">
        <f t="shared" si="38"/>
        <v>18.98962882571491</v>
      </c>
      <c r="K100" s="25">
        <f>+F100-J100</f>
        <v>-10.089628825714909</v>
      </c>
      <c r="L100" s="52">
        <f>+F100/J100*100</f>
        <v>46.867688050584839</v>
      </c>
      <c r="M100" s="8"/>
      <c r="N100" s="8"/>
    </row>
    <row r="101" spans="1:14" ht="18" customHeight="1" x14ac:dyDescent="0.2">
      <c r="B101" s="35" t="s">
        <v>94</v>
      </c>
      <c r="C101" s="6">
        <f>+C102+C105</f>
        <v>0</v>
      </c>
      <c r="D101" s="6">
        <f>+D102+D105</f>
        <v>51.2</v>
      </c>
      <c r="E101" s="6">
        <f>+E102+E105</f>
        <v>0</v>
      </c>
      <c r="F101" s="6">
        <f>+F102+F105</f>
        <v>51.2</v>
      </c>
      <c r="G101" s="6">
        <f>+G102+G105</f>
        <v>0</v>
      </c>
      <c r="H101" s="6">
        <v>0</v>
      </c>
      <c r="I101" s="6">
        <v>0</v>
      </c>
      <c r="J101" s="6">
        <v>0</v>
      </c>
      <c r="K101" s="6">
        <f t="shared" si="31"/>
        <v>51.2</v>
      </c>
      <c r="L101" s="7">
        <v>0</v>
      </c>
      <c r="N101" s="8"/>
    </row>
    <row r="102" spans="1:14" ht="18" customHeight="1" x14ac:dyDescent="0.2">
      <c r="B102" s="10" t="s">
        <v>95</v>
      </c>
      <c r="C102" s="53">
        <f>+C103+C104</f>
        <v>0</v>
      </c>
      <c r="D102" s="53">
        <f>+D103+D104</f>
        <v>51.2</v>
      </c>
      <c r="E102" s="53">
        <f>+E103+E104</f>
        <v>0</v>
      </c>
      <c r="F102" s="53">
        <f>+F103+F104</f>
        <v>51.2</v>
      </c>
      <c r="G102" s="53">
        <v>0</v>
      </c>
      <c r="H102" s="53">
        <f>+H103+H104+H105</f>
        <v>0</v>
      </c>
      <c r="I102" s="53">
        <f>+I103+I104+I105</f>
        <v>0</v>
      </c>
      <c r="J102" s="53">
        <f>+J103+J104+J105</f>
        <v>0</v>
      </c>
      <c r="K102" s="53">
        <f t="shared" si="31"/>
        <v>51.2</v>
      </c>
      <c r="L102" s="54">
        <f>+F97/J97*100</f>
        <v>89.014073989924427</v>
      </c>
      <c r="M102" s="8"/>
      <c r="N102" s="8"/>
    </row>
    <row r="103" spans="1:14" ht="18" customHeight="1" x14ac:dyDescent="0.2">
      <c r="B103" s="42" t="s">
        <v>96</v>
      </c>
      <c r="C103" s="11">
        <v>0</v>
      </c>
      <c r="D103" s="11">
        <v>51.2</v>
      </c>
      <c r="E103" s="11">
        <v>0</v>
      </c>
      <c r="F103" s="11">
        <f>SUM(C103:E103)</f>
        <v>51.2</v>
      </c>
      <c r="G103" s="11">
        <v>0</v>
      </c>
      <c r="H103" s="11">
        <v>0</v>
      </c>
      <c r="I103" s="11">
        <v>0</v>
      </c>
      <c r="J103" s="11">
        <f>SUM(G103:I103)</f>
        <v>0</v>
      </c>
      <c r="K103" s="11">
        <f t="shared" si="31"/>
        <v>51.2</v>
      </c>
      <c r="L103" s="95">
        <v>0</v>
      </c>
      <c r="M103" s="8"/>
      <c r="N103" s="8"/>
    </row>
    <row r="104" spans="1:14" ht="18" customHeight="1" x14ac:dyDescent="0.2">
      <c r="B104" s="42" t="s">
        <v>97</v>
      </c>
      <c r="C104" s="11">
        <v>0</v>
      </c>
      <c r="D104" s="11">
        <v>0</v>
      </c>
      <c r="E104" s="11">
        <v>0</v>
      </c>
      <c r="F104" s="11">
        <f>SUM(C104:E104)</f>
        <v>0</v>
      </c>
      <c r="G104" s="11">
        <v>0</v>
      </c>
      <c r="H104" s="11">
        <v>0</v>
      </c>
      <c r="I104" s="11">
        <v>0</v>
      </c>
      <c r="J104" s="11">
        <f>SUM(G104:I104)</f>
        <v>0</v>
      </c>
      <c r="K104" s="11">
        <f t="shared" si="31"/>
        <v>0</v>
      </c>
      <c r="L104" s="95">
        <v>0</v>
      </c>
      <c r="M104" s="8"/>
      <c r="N104" s="8"/>
    </row>
    <row r="105" spans="1:14" ht="18" customHeight="1" x14ac:dyDescent="0.2">
      <c r="B105" s="10" t="s">
        <v>98</v>
      </c>
      <c r="C105" s="11">
        <v>0</v>
      </c>
      <c r="D105" s="11">
        <v>0</v>
      </c>
      <c r="E105" s="11">
        <v>0</v>
      </c>
      <c r="F105" s="11">
        <f>SUM(C105:E105)</f>
        <v>0</v>
      </c>
      <c r="G105" s="11">
        <v>0</v>
      </c>
      <c r="H105" s="11">
        <v>0</v>
      </c>
      <c r="I105" s="11">
        <v>0</v>
      </c>
      <c r="J105" s="11">
        <f>SUM(G105:I105)</f>
        <v>0</v>
      </c>
      <c r="K105" s="11">
        <f t="shared" si="31"/>
        <v>0</v>
      </c>
      <c r="L105" s="46">
        <v>0</v>
      </c>
      <c r="M105" s="8"/>
      <c r="N105" s="8"/>
    </row>
    <row r="106" spans="1:14" ht="29.25" customHeight="1" x14ac:dyDescent="0.2">
      <c r="B106" s="55" t="s">
        <v>99</v>
      </c>
      <c r="C106" s="56">
        <f t="shared" ref="C106:J106" si="40">+C101+C9</f>
        <v>119277.40000000001</v>
      </c>
      <c r="D106" s="56">
        <f t="shared" si="40"/>
        <v>95335.800000000017</v>
      </c>
      <c r="E106" s="56">
        <f t="shared" si="40"/>
        <v>105217.90000000001</v>
      </c>
      <c r="F106" s="56">
        <f t="shared" si="40"/>
        <v>319831.09999999992</v>
      </c>
      <c r="G106" s="56">
        <f t="shared" si="40"/>
        <v>116532.90571321352</v>
      </c>
      <c r="H106" s="56">
        <f t="shared" si="40"/>
        <v>95136.191934184957</v>
      </c>
      <c r="I106" s="56">
        <f t="shared" si="40"/>
        <v>100445.7165792158</v>
      </c>
      <c r="J106" s="56">
        <f t="shared" si="40"/>
        <v>312114.81422661425</v>
      </c>
      <c r="K106" s="56">
        <f t="shared" si="31"/>
        <v>7716.2857733856654</v>
      </c>
      <c r="L106" s="57">
        <f>+F106/J106*100</f>
        <v>102.47225873994662</v>
      </c>
      <c r="M106" s="8"/>
      <c r="N106" s="8"/>
    </row>
    <row r="107" spans="1:14" ht="18" customHeight="1" x14ac:dyDescent="0.2">
      <c r="B107" s="96" t="s">
        <v>106</v>
      </c>
      <c r="C107" s="58"/>
      <c r="D107" s="58"/>
      <c r="E107" s="58"/>
      <c r="F107" s="59"/>
      <c r="G107" s="59"/>
      <c r="H107" s="59"/>
      <c r="I107" s="59"/>
      <c r="J107" s="59"/>
      <c r="K107" s="59"/>
      <c r="L107" s="60"/>
      <c r="M107" s="8"/>
      <c r="N107" s="8"/>
    </row>
    <row r="108" spans="1:14" ht="15" customHeight="1" x14ac:dyDescent="0.2">
      <c r="B108" s="61" t="s">
        <v>100</v>
      </c>
      <c r="C108" s="62"/>
      <c r="D108" s="62"/>
      <c r="E108" s="62"/>
      <c r="F108" s="62"/>
      <c r="G108" s="62"/>
      <c r="H108" s="62"/>
      <c r="I108" s="62"/>
      <c r="J108" s="62"/>
      <c r="K108" s="62"/>
      <c r="L108" s="63"/>
      <c r="M108" s="8"/>
      <c r="N108" s="8"/>
    </row>
    <row r="109" spans="1:14" ht="19.5" customHeight="1" x14ac:dyDescent="0.2">
      <c r="B109" s="97" t="s">
        <v>101</v>
      </c>
      <c r="C109" s="62"/>
      <c r="D109" s="62"/>
      <c r="E109" s="62"/>
      <c r="F109" s="62"/>
      <c r="G109" s="62"/>
      <c r="H109" s="62"/>
      <c r="I109" s="62"/>
      <c r="J109" s="62"/>
      <c r="K109" s="62"/>
      <c r="L109" s="64"/>
      <c r="M109" s="8"/>
      <c r="N109" s="8"/>
    </row>
    <row r="110" spans="1:14" x14ac:dyDescent="0.2">
      <c r="B110" s="97" t="s">
        <v>102</v>
      </c>
      <c r="C110" s="62"/>
      <c r="D110" s="62"/>
      <c r="E110" s="62"/>
      <c r="F110" s="62"/>
      <c r="G110" s="62"/>
      <c r="H110" s="62"/>
      <c r="I110" s="62"/>
      <c r="J110" s="62"/>
      <c r="K110" s="65"/>
      <c r="L110" s="66"/>
      <c r="M110" s="8"/>
      <c r="N110" s="8"/>
    </row>
    <row r="111" spans="1:14" x14ac:dyDescent="0.2">
      <c r="B111" s="97" t="s">
        <v>103</v>
      </c>
      <c r="C111" s="67"/>
      <c r="D111" s="67"/>
      <c r="E111" s="67"/>
      <c r="F111" s="68"/>
      <c r="G111" s="65"/>
      <c r="H111" s="65"/>
      <c r="I111" s="65"/>
      <c r="J111" s="65"/>
      <c r="K111" s="65"/>
      <c r="L111" s="69"/>
      <c r="M111" s="8"/>
      <c r="N111" s="8"/>
    </row>
    <row r="112" spans="1:14" x14ac:dyDescent="0.2">
      <c r="B112" s="98" t="s">
        <v>107</v>
      </c>
      <c r="C112" s="69"/>
      <c r="D112" s="69"/>
      <c r="E112" s="69"/>
      <c r="F112" s="70"/>
      <c r="G112" s="71"/>
      <c r="H112" s="71"/>
      <c r="I112" s="71"/>
      <c r="J112" s="71"/>
      <c r="K112" s="71"/>
      <c r="L112" s="69"/>
      <c r="N112" s="8"/>
    </row>
    <row r="113" spans="2:14" x14ac:dyDescent="0.2">
      <c r="B113" s="72"/>
      <c r="C113" s="60"/>
      <c r="D113" s="60"/>
      <c r="E113" s="60"/>
      <c r="F113" s="71"/>
      <c r="G113" s="71"/>
      <c r="H113" s="71"/>
      <c r="I113" s="71"/>
      <c r="J113" s="71"/>
      <c r="K113" s="71"/>
      <c r="L113" s="73"/>
      <c r="M113" s="8"/>
      <c r="N113" s="8"/>
    </row>
    <row r="114" spans="2:14" x14ac:dyDescent="0.2">
      <c r="B114" s="72"/>
      <c r="C114" s="62"/>
      <c r="D114" s="62"/>
      <c r="E114" s="62"/>
      <c r="F114" s="63"/>
      <c r="G114" s="71"/>
      <c r="H114" s="71"/>
      <c r="I114" s="71"/>
      <c r="J114" s="71"/>
      <c r="K114" s="71"/>
      <c r="L114" s="73"/>
      <c r="M114" s="8"/>
      <c r="N114" s="8"/>
    </row>
    <row r="115" spans="2:14" x14ac:dyDescent="0.2">
      <c r="B115" s="74"/>
      <c r="C115" s="62"/>
      <c r="D115" s="62"/>
      <c r="E115" s="62"/>
      <c r="F115" s="62"/>
      <c r="G115" s="65"/>
      <c r="H115" s="65"/>
      <c r="I115" s="65"/>
      <c r="J115" s="65"/>
      <c r="K115" s="68"/>
      <c r="L115" s="75"/>
      <c r="M115" s="8"/>
      <c r="N115" s="8"/>
    </row>
    <row r="116" spans="2:14" x14ac:dyDescent="0.2">
      <c r="B116" s="72"/>
      <c r="C116" s="62"/>
      <c r="D116" s="62"/>
      <c r="E116" s="62"/>
      <c r="F116" s="63"/>
      <c r="G116" s="65"/>
      <c r="H116" s="65"/>
      <c r="I116" s="65"/>
      <c r="J116" s="65"/>
      <c r="K116" s="71"/>
      <c r="L116" s="60"/>
      <c r="N116" s="8"/>
    </row>
    <row r="117" spans="2:14" x14ac:dyDescent="0.2">
      <c r="B117" s="72"/>
      <c r="C117" s="69"/>
      <c r="D117" s="69"/>
      <c r="E117" s="69"/>
      <c r="F117" s="70"/>
      <c r="G117" s="65"/>
      <c r="H117" s="65"/>
      <c r="I117" s="65"/>
      <c r="J117" s="65"/>
      <c r="K117" s="63"/>
      <c r="L117" s="75"/>
      <c r="N117" s="8"/>
    </row>
    <row r="118" spans="2:14" x14ac:dyDescent="0.2">
      <c r="B118" s="72"/>
      <c r="C118" s="75"/>
      <c r="D118" s="75"/>
      <c r="E118" s="75"/>
      <c r="F118" s="76"/>
      <c r="G118" s="65"/>
      <c r="H118" s="65"/>
      <c r="I118" s="65"/>
      <c r="J118" s="76"/>
      <c r="K118" s="76"/>
      <c r="L118" s="75"/>
      <c r="N118" s="8"/>
    </row>
    <row r="119" spans="2:14" x14ac:dyDescent="0.2">
      <c r="B119" s="72"/>
      <c r="C119" s="75"/>
      <c r="D119" s="75"/>
      <c r="E119" s="75"/>
      <c r="F119" s="76"/>
      <c r="G119" s="65"/>
      <c r="H119" s="65"/>
      <c r="I119" s="65"/>
      <c r="J119" s="76"/>
      <c r="K119" s="76"/>
      <c r="L119" s="75"/>
      <c r="N119" s="8"/>
    </row>
    <row r="120" spans="2:14" x14ac:dyDescent="0.2">
      <c r="B120" s="77"/>
      <c r="C120" s="75"/>
      <c r="D120" s="75"/>
      <c r="E120" s="75"/>
      <c r="F120" s="76"/>
      <c r="G120" s="65"/>
      <c r="H120" s="65"/>
      <c r="I120" s="65"/>
      <c r="J120" s="70"/>
      <c r="K120" s="78"/>
      <c r="L120" s="75"/>
      <c r="N120" s="8"/>
    </row>
    <row r="121" spans="2:14" x14ac:dyDescent="0.2">
      <c r="B121" s="75"/>
      <c r="C121" s="75"/>
      <c r="D121" s="75"/>
      <c r="E121" s="75"/>
      <c r="F121" s="76"/>
      <c r="G121" s="65"/>
      <c r="H121" s="65"/>
      <c r="I121" s="65"/>
      <c r="J121" s="76"/>
      <c r="K121" s="76"/>
      <c r="L121" s="75"/>
    </row>
    <row r="122" spans="2:14" x14ac:dyDescent="0.2">
      <c r="B122" s="75"/>
      <c r="C122" s="75"/>
      <c r="D122" s="75"/>
      <c r="E122" s="75"/>
      <c r="F122" s="76"/>
      <c r="G122" s="78"/>
      <c r="H122" s="78"/>
      <c r="I122" s="78"/>
      <c r="J122" s="76"/>
      <c r="K122" s="76"/>
      <c r="L122" s="75"/>
    </row>
    <row r="123" spans="2:14" x14ac:dyDescent="0.2">
      <c r="B123" s="75"/>
      <c r="C123" s="75"/>
      <c r="D123" s="75"/>
      <c r="E123" s="75"/>
      <c r="F123" s="76"/>
      <c r="G123" s="78"/>
      <c r="H123" s="78"/>
      <c r="I123" s="78"/>
      <c r="J123" s="79"/>
      <c r="K123" s="79"/>
      <c r="L123" s="75"/>
    </row>
    <row r="124" spans="2:14" x14ac:dyDescent="0.2">
      <c r="B124" s="75"/>
      <c r="C124" s="75"/>
      <c r="D124" s="75"/>
      <c r="E124" s="75"/>
      <c r="F124" s="76"/>
      <c r="G124" s="78"/>
      <c r="H124" s="78"/>
      <c r="I124" s="78"/>
      <c r="J124" s="70"/>
      <c r="K124" s="70"/>
      <c r="L124" s="75"/>
    </row>
    <row r="125" spans="2:14" x14ac:dyDescent="0.2">
      <c r="B125" s="75"/>
      <c r="C125" s="75"/>
      <c r="D125" s="75"/>
      <c r="E125" s="75"/>
      <c r="F125" s="76"/>
      <c r="G125" s="76"/>
      <c r="H125" s="76"/>
      <c r="I125" s="76"/>
      <c r="J125" s="76"/>
      <c r="K125" s="76"/>
      <c r="L125" s="75"/>
    </row>
    <row r="126" spans="2:14" x14ac:dyDescent="0.2">
      <c r="B126" s="80"/>
      <c r="C126" s="75"/>
      <c r="D126" s="75"/>
      <c r="E126" s="75"/>
      <c r="F126" s="76"/>
      <c r="G126" s="70"/>
      <c r="H126" s="70"/>
      <c r="I126" s="70"/>
      <c r="J126" s="76"/>
      <c r="K126" s="76"/>
      <c r="L126" s="75"/>
    </row>
    <row r="127" spans="2:14" x14ac:dyDescent="0.2">
      <c r="B127" s="75"/>
      <c r="C127" s="75"/>
      <c r="D127" s="75"/>
      <c r="E127" s="75"/>
      <c r="F127" s="76"/>
      <c r="G127" s="76"/>
      <c r="H127" s="76"/>
      <c r="I127" s="76"/>
      <c r="J127" s="76"/>
      <c r="K127" s="76"/>
      <c r="L127" s="75"/>
    </row>
    <row r="128" spans="2:14" x14ac:dyDescent="0.2">
      <c r="B128" s="75"/>
      <c r="C128" s="75"/>
      <c r="D128" s="75"/>
      <c r="E128" s="75"/>
      <c r="F128" s="76"/>
      <c r="G128" s="76"/>
      <c r="H128" s="76"/>
      <c r="I128" s="76"/>
      <c r="J128" s="76"/>
      <c r="K128" s="76"/>
      <c r="L128" s="75"/>
    </row>
    <row r="129" spans="2:12" x14ac:dyDescent="0.2">
      <c r="B129" s="75"/>
      <c r="C129" s="75"/>
      <c r="D129" s="75"/>
      <c r="E129" s="75"/>
      <c r="F129" s="76"/>
      <c r="G129" s="65"/>
      <c r="H129" s="65"/>
      <c r="I129" s="65"/>
      <c r="J129" s="76"/>
      <c r="K129" s="76"/>
      <c r="L129" s="75"/>
    </row>
    <row r="130" spans="2:12" x14ac:dyDescent="0.2">
      <c r="B130" s="75"/>
      <c r="C130" s="75"/>
      <c r="D130" s="75"/>
      <c r="E130" s="75"/>
      <c r="F130" s="76"/>
      <c r="G130" s="65"/>
      <c r="H130" s="65"/>
      <c r="I130" s="65"/>
      <c r="J130" s="76"/>
      <c r="K130" s="76"/>
      <c r="L130" s="75"/>
    </row>
    <row r="131" spans="2:12" x14ac:dyDescent="0.2">
      <c r="B131" s="75"/>
      <c r="C131" s="75"/>
      <c r="D131" s="75"/>
      <c r="E131" s="75"/>
      <c r="F131" s="76"/>
      <c r="G131" s="76"/>
      <c r="H131" s="76"/>
      <c r="I131" s="76"/>
      <c r="J131" s="76"/>
      <c r="K131" s="76"/>
      <c r="L131" s="75"/>
    </row>
    <row r="132" spans="2:12" x14ac:dyDescent="0.2">
      <c r="B132" s="75"/>
      <c r="C132" s="75"/>
      <c r="D132" s="75"/>
      <c r="E132" s="75"/>
      <c r="F132" s="76"/>
      <c r="G132" s="76"/>
      <c r="H132" s="76"/>
      <c r="I132" s="76"/>
      <c r="J132" s="76"/>
      <c r="K132" s="76"/>
      <c r="L132" s="75"/>
    </row>
    <row r="133" spans="2:12" x14ac:dyDescent="0.2">
      <c r="B133" s="75"/>
      <c r="C133" s="75"/>
      <c r="D133" s="75"/>
      <c r="E133" s="75"/>
      <c r="F133" s="76"/>
      <c r="G133" s="76"/>
      <c r="H133" s="76"/>
      <c r="I133" s="76"/>
      <c r="J133" s="76"/>
      <c r="K133" s="76"/>
      <c r="L133" s="75"/>
    </row>
    <row r="134" spans="2:12" x14ac:dyDescent="0.2">
      <c r="B134" s="75"/>
      <c r="C134" s="75"/>
      <c r="D134" s="75"/>
      <c r="E134" s="75"/>
      <c r="F134" s="76"/>
      <c r="G134" s="76"/>
      <c r="H134" s="76"/>
      <c r="I134" s="76"/>
      <c r="J134" s="76"/>
      <c r="K134" s="76"/>
      <c r="L134" s="75"/>
    </row>
    <row r="135" spans="2:12" x14ac:dyDescent="0.2">
      <c r="B135" s="75"/>
      <c r="C135" s="75"/>
      <c r="D135" s="75"/>
      <c r="E135" s="75"/>
      <c r="F135" s="76"/>
      <c r="G135" s="76"/>
      <c r="H135" s="76"/>
      <c r="I135" s="76"/>
      <c r="J135" s="76"/>
      <c r="K135" s="76"/>
      <c r="L135" s="75"/>
    </row>
    <row r="136" spans="2:12" x14ac:dyDescent="0.2">
      <c r="B136" s="75"/>
      <c r="C136" s="75"/>
      <c r="D136" s="75"/>
      <c r="E136" s="75"/>
      <c r="F136" s="76"/>
      <c r="G136" s="76"/>
      <c r="H136" s="76"/>
      <c r="I136" s="76"/>
      <c r="J136" s="76"/>
      <c r="K136" s="76"/>
      <c r="L136" s="75"/>
    </row>
    <row r="137" spans="2:12" x14ac:dyDescent="0.2">
      <c r="B137" s="75"/>
      <c r="C137" s="75"/>
      <c r="D137" s="75"/>
      <c r="E137" s="75"/>
      <c r="F137" s="76"/>
      <c r="G137" s="76"/>
      <c r="H137" s="76"/>
      <c r="I137" s="76"/>
      <c r="J137" s="76"/>
      <c r="K137" s="76"/>
      <c r="L137" s="75"/>
    </row>
    <row r="138" spans="2:12" x14ac:dyDescent="0.2">
      <c r="B138" s="75"/>
      <c r="C138" s="75"/>
      <c r="D138" s="75"/>
      <c r="E138" s="75"/>
      <c r="F138" s="76"/>
      <c r="G138" s="76"/>
      <c r="H138" s="76"/>
      <c r="I138" s="76"/>
      <c r="J138" s="76"/>
      <c r="K138" s="76"/>
      <c r="L138" s="75"/>
    </row>
    <row r="139" spans="2:12" x14ac:dyDescent="0.2">
      <c r="B139" s="75"/>
      <c r="C139" s="75"/>
      <c r="D139" s="75"/>
      <c r="E139" s="75"/>
      <c r="F139" s="76"/>
      <c r="G139" s="76"/>
      <c r="H139" s="76"/>
      <c r="I139" s="76"/>
      <c r="J139" s="76"/>
      <c r="K139" s="76"/>
      <c r="L139" s="75"/>
    </row>
    <row r="140" spans="2:12" x14ac:dyDescent="0.2">
      <c r="B140" s="75"/>
      <c r="C140" s="75"/>
      <c r="D140" s="75"/>
      <c r="E140" s="75"/>
      <c r="F140" s="76"/>
      <c r="G140" s="76"/>
      <c r="H140" s="76"/>
      <c r="I140" s="76"/>
      <c r="J140" s="76"/>
      <c r="K140" s="76"/>
      <c r="L140" s="75"/>
    </row>
    <row r="141" spans="2:12" x14ac:dyDescent="0.2">
      <c r="B141" s="75"/>
      <c r="C141" s="75"/>
      <c r="D141" s="75"/>
      <c r="E141" s="75"/>
      <c r="F141" s="76"/>
      <c r="G141" s="76"/>
      <c r="H141" s="76"/>
      <c r="I141" s="76"/>
      <c r="J141" s="76"/>
      <c r="K141" s="76"/>
      <c r="L141" s="75"/>
    </row>
    <row r="142" spans="2:12" x14ac:dyDescent="0.2">
      <c r="B142" s="75"/>
      <c r="C142" s="75"/>
      <c r="D142" s="75"/>
      <c r="E142" s="75"/>
      <c r="F142" s="76"/>
      <c r="G142" s="76"/>
      <c r="H142" s="76"/>
      <c r="I142" s="76"/>
      <c r="J142" s="76"/>
      <c r="K142" s="76"/>
      <c r="L142" s="75"/>
    </row>
    <row r="143" spans="2:12" x14ac:dyDescent="0.2">
      <c r="B143" s="75"/>
      <c r="C143" s="75"/>
      <c r="D143" s="75"/>
      <c r="E143" s="75"/>
      <c r="F143" s="76"/>
      <c r="G143" s="76"/>
      <c r="H143" s="76"/>
      <c r="I143" s="76"/>
      <c r="J143" s="76"/>
      <c r="K143" s="76"/>
      <c r="L143" s="75"/>
    </row>
    <row r="144" spans="2:12" x14ac:dyDescent="0.2">
      <c r="B144" s="75"/>
      <c r="C144" s="75"/>
      <c r="D144" s="75"/>
      <c r="E144" s="75"/>
      <c r="F144" s="76"/>
      <c r="G144" s="76"/>
      <c r="H144" s="76"/>
      <c r="I144" s="76"/>
      <c r="J144" s="76"/>
      <c r="K144" s="76"/>
      <c r="L144" s="75"/>
    </row>
    <row r="145" spans="2:12" x14ac:dyDescent="0.2">
      <c r="B145" s="75"/>
      <c r="C145" s="75"/>
      <c r="D145" s="75"/>
      <c r="E145" s="75"/>
      <c r="F145" s="76"/>
      <c r="G145" s="76"/>
      <c r="H145" s="76"/>
      <c r="I145" s="76"/>
      <c r="J145" s="76"/>
      <c r="K145" s="76"/>
      <c r="L145" s="75"/>
    </row>
    <row r="146" spans="2:12" x14ac:dyDescent="0.2">
      <c r="B146" s="75"/>
      <c r="C146" s="75"/>
      <c r="D146" s="75"/>
      <c r="E146" s="75"/>
      <c r="F146" s="76"/>
      <c r="G146" s="76"/>
      <c r="H146" s="76"/>
      <c r="I146" s="76"/>
      <c r="J146" s="76"/>
      <c r="K146" s="76"/>
      <c r="L146" s="75"/>
    </row>
    <row r="147" spans="2:12" x14ac:dyDescent="0.2">
      <c r="B147" s="75"/>
      <c r="C147" s="75"/>
      <c r="D147" s="75"/>
      <c r="E147" s="75"/>
      <c r="F147" s="76"/>
      <c r="G147" s="76"/>
      <c r="H147" s="76"/>
      <c r="I147" s="76"/>
      <c r="J147" s="76"/>
      <c r="K147" s="76"/>
      <c r="L147" s="75"/>
    </row>
    <row r="148" spans="2:12" x14ac:dyDescent="0.2">
      <c r="B148" s="75"/>
      <c r="C148" s="75"/>
      <c r="D148" s="75"/>
      <c r="E148" s="75"/>
      <c r="F148" s="76"/>
      <c r="G148" s="76"/>
      <c r="H148" s="76"/>
      <c r="I148" s="76"/>
      <c r="J148" s="76"/>
      <c r="K148" s="76"/>
      <c r="L148" s="75"/>
    </row>
    <row r="149" spans="2:12" x14ac:dyDescent="0.2">
      <c r="B149" s="75"/>
      <c r="C149" s="75"/>
      <c r="D149" s="75"/>
      <c r="E149" s="75"/>
      <c r="F149" s="76"/>
      <c r="G149" s="76"/>
      <c r="H149" s="76"/>
      <c r="I149" s="76"/>
      <c r="J149" s="76"/>
      <c r="K149" s="76"/>
      <c r="L149" s="75"/>
    </row>
    <row r="150" spans="2:12" x14ac:dyDescent="0.2">
      <c r="B150" s="75"/>
      <c r="C150" s="75"/>
      <c r="D150" s="75"/>
      <c r="E150" s="75"/>
      <c r="F150" s="76"/>
      <c r="G150" s="76"/>
      <c r="H150" s="76"/>
      <c r="I150" s="76"/>
      <c r="J150" s="76"/>
      <c r="K150" s="76"/>
      <c r="L150" s="75"/>
    </row>
    <row r="151" spans="2:12" x14ac:dyDescent="0.2">
      <c r="B151" s="75"/>
      <c r="C151" s="75"/>
      <c r="D151" s="75"/>
      <c r="E151" s="75"/>
      <c r="F151" s="76"/>
      <c r="G151" s="76"/>
      <c r="H151" s="76"/>
      <c r="I151" s="76"/>
      <c r="J151" s="76"/>
      <c r="K151" s="76"/>
      <c r="L151" s="75"/>
    </row>
    <row r="152" spans="2:12" x14ac:dyDescent="0.2">
      <c r="B152" s="75"/>
      <c r="C152" s="75"/>
      <c r="D152" s="75"/>
      <c r="E152" s="75"/>
      <c r="F152" s="76"/>
      <c r="G152" s="76"/>
      <c r="H152" s="76"/>
      <c r="I152" s="76"/>
      <c r="J152" s="76"/>
      <c r="K152" s="76"/>
      <c r="L152" s="75"/>
    </row>
    <row r="153" spans="2:12" x14ac:dyDescent="0.2">
      <c r="B153" s="75"/>
      <c r="C153" s="75"/>
      <c r="D153" s="75"/>
      <c r="E153" s="75"/>
      <c r="F153" s="76"/>
      <c r="G153" s="76"/>
      <c r="H153" s="76"/>
      <c r="I153" s="76"/>
      <c r="J153" s="76"/>
      <c r="K153" s="76"/>
      <c r="L153" s="75"/>
    </row>
    <row r="154" spans="2:12" x14ac:dyDescent="0.2">
      <c r="B154" s="75"/>
      <c r="C154" s="75"/>
      <c r="D154" s="75"/>
      <c r="E154" s="75"/>
      <c r="F154" s="76"/>
      <c r="G154" s="76"/>
      <c r="H154" s="76"/>
      <c r="I154" s="76"/>
      <c r="J154" s="76"/>
      <c r="K154" s="76"/>
      <c r="L154" s="75"/>
    </row>
    <row r="155" spans="2:12" x14ac:dyDescent="0.2">
      <c r="B155" s="75"/>
      <c r="C155" s="75"/>
      <c r="D155" s="75"/>
      <c r="E155" s="75"/>
      <c r="F155" s="76"/>
      <c r="G155" s="76"/>
      <c r="H155" s="76"/>
      <c r="I155" s="76"/>
      <c r="J155" s="76"/>
      <c r="K155" s="76"/>
      <c r="L155" s="75"/>
    </row>
    <row r="156" spans="2:12" x14ac:dyDescent="0.2">
      <c r="B156" s="75"/>
      <c r="C156" s="75"/>
      <c r="D156" s="75"/>
      <c r="E156" s="75"/>
      <c r="F156" s="76"/>
      <c r="G156" s="76"/>
      <c r="H156" s="76"/>
      <c r="I156" s="76"/>
      <c r="J156" s="76"/>
      <c r="K156" s="76"/>
      <c r="L156" s="75"/>
    </row>
    <row r="157" spans="2:12" x14ac:dyDescent="0.2">
      <c r="B157" s="75"/>
      <c r="C157" s="75"/>
      <c r="D157" s="75"/>
      <c r="E157" s="75"/>
      <c r="F157" s="76"/>
      <c r="G157" s="76"/>
      <c r="H157" s="76"/>
      <c r="I157" s="76"/>
      <c r="J157" s="76"/>
      <c r="K157" s="76"/>
      <c r="L157" s="75"/>
    </row>
    <row r="158" spans="2:12" x14ac:dyDescent="0.2">
      <c r="B158" s="75"/>
      <c r="C158" s="75"/>
      <c r="D158" s="75"/>
      <c r="E158" s="75"/>
      <c r="F158" s="76"/>
      <c r="G158" s="76"/>
      <c r="H158" s="76"/>
      <c r="I158" s="76"/>
      <c r="J158" s="76"/>
      <c r="K158" s="76"/>
      <c r="L158" s="75"/>
    </row>
    <row r="159" spans="2:12" x14ac:dyDescent="0.2">
      <c r="B159" s="75"/>
      <c r="C159" s="75"/>
      <c r="D159" s="75"/>
      <c r="E159" s="75"/>
      <c r="F159" s="76"/>
      <c r="G159" s="76"/>
      <c r="H159" s="76"/>
      <c r="I159" s="76"/>
      <c r="J159" s="76"/>
      <c r="K159" s="76"/>
      <c r="L159" s="75"/>
    </row>
    <row r="160" spans="2:12" x14ac:dyDescent="0.2">
      <c r="B160" s="75"/>
      <c r="C160" s="75"/>
      <c r="D160" s="75"/>
      <c r="E160" s="75"/>
      <c r="F160" s="76"/>
      <c r="G160" s="76"/>
      <c r="H160" s="76"/>
      <c r="I160" s="76"/>
      <c r="J160" s="76"/>
      <c r="K160" s="76"/>
      <c r="L160" s="75"/>
    </row>
    <row r="161" spans="2:12" x14ac:dyDescent="0.2">
      <c r="B161" s="75"/>
      <c r="C161" s="75"/>
      <c r="D161" s="75"/>
      <c r="E161" s="75"/>
      <c r="F161" s="76"/>
      <c r="G161" s="76"/>
      <c r="H161" s="76"/>
      <c r="I161" s="76"/>
      <c r="J161" s="76"/>
      <c r="K161" s="76"/>
      <c r="L161" s="75"/>
    </row>
    <row r="162" spans="2:12" x14ac:dyDescent="0.2">
      <c r="B162" s="75"/>
      <c r="C162" s="75"/>
      <c r="D162" s="75"/>
      <c r="E162" s="75"/>
      <c r="F162" s="76"/>
      <c r="G162" s="76"/>
      <c r="H162" s="76"/>
      <c r="I162" s="76"/>
      <c r="J162" s="76"/>
      <c r="K162" s="76"/>
      <c r="L162" s="75"/>
    </row>
    <row r="163" spans="2:12" x14ac:dyDescent="0.2">
      <c r="B163" s="75"/>
      <c r="C163" s="75"/>
      <c r="D163" s="75"/>
      <c r="E163" s="75"/>
      <c r="F163" s="76"/>
      <c r="G163" s="76"/>
      <c r="H163" s="76"/>
      <c r="I163" s="76"/>
      <c r="J163" s="76"/>
      <c r="K163" s="76"/>
      <c r="L163" s="75"/>
    </row>
    <row r="164" spans="2:12" x14ac:dyDescent="0.2">
      <c r="B164" s="75"/>
      <c r="C164" s="75"/>
      <c r="D164" s="75"/>
      <c r="E164" s="75"/>
      <c r="F164" s="76"/>
      <c r="G164" s="76"/>
      <c r="H164" s="76"/>
      <c r="I164" s="76"/>
      <c r="J164" s="76"/>
      <c r="K164" s="76"/>
      <c r="L164" s="75"/>
    </row>
    <row r="165" spans="2:12" x14ac:dyDescent="0.2">
      <c r="B165" s="75"/>
      <c r="C165" s="75"/>
      <c r="D165" s="75"/>
      <c r="E165" s="75"/>
      <c r="F165" s="76"/>
      <c r="G165" s="76"/>
      <c r="H165" s="76"/>
      <c r="I165" s="76"/>
      <c r="J165" s="76"/>
      <c r="K165" s="76"/>
      <c r="L165" s="75"/>
    </row>
    <row r="166" spans="2:12" x14ac:dyDescent="0.2">
      <c r="B166" s="75"/>
      <c r="C166" s="75"/>
      <c r="D166" s="75"/>
      <c r="E166" s="75"/>
      <c r="F166" s="76"/>
      <c r="G166" s="76"/>
      <c r="H166" s="76"/>
      <c r="I166" s="76"/>
      <c r="J166" s="76"/>
      <c r="K166" s="76"/>
      <c r="L166" s="75"/>
    </row>
    <row r="167" spans="2:12" x14ac:dyDescent="0.2">
      <c r="B167" s="75"/>
      <c r="C167" s="75"/>
      <c r="D167" s="75"/>
      <c r="E167" s="75"/>
      <c r="F167" s="76"/>
      <c r="G167" s="76"/>
      <c r="H167" s="76"/>
      <c r="I167" s="76"/>
      <c r="J167" s="76"/>
      <c r="K167" s="76"/>
      <c r="L167" s="75"/>
    </row>
    <row r="168" spans="2:12" x14ac:dyDescent="0.2">
      <c r="B168" s="75"/>
      <c r="C168" s="75"/>
      <c r="D168" s="75"/>
      <c r="E168" s="75"/>
      <c r="F168" s="76"/>
      <c r="G168" s="76"/>
      <c r="H168" s="76"/>
      <c r="I168" s="76"/>
      <c r="J168" s="76"/>
      <c r="K168" s="76"/>
      <c r="L168" s="75"/>
    </row>
    <row r="169" spans="2:12" x14ac:dyDescent="0.2">
      <c r="B169" s="75"/>
      <c r="C169" s="75"/>
      <c r="D169" s="75"/>
      <c r="E169" s="75"/>
      <c r="F169" s="76"/>
      <c r="G169" s="76"/>
      <c r="H169" s="76"/>
      <c r="I169" s="76"/>
      <c r="J169" s="76"/>
      <c r="K169" s="76"/>
      <c r="L169" s="75"/>
    </row>
    <row r="170" spans="2:12" x14ac:dyDescent="0.2">
      <c r="B170" s="75"/>
      <c r="C170" s="75"/>
      <c r="D170" s="75"/>
      <c r="E170" s="75"/>
      <c r="F170" s="76"/>
      <c r="G170" s="76"/>
      <c r="H170" s="76"/>
      <c r="I170" s="76"/>
      <c r="J170" s="76"/>
      <c r="K170" s="76"/>
      <c r="L170" s="75"/>
    </row>
    <row r="171" spans="2:12" x14ac:dyDescent="0.2">
      <c r="B171" s="75"/>
      <c r="C171" s="75"/>
      <c r="D171" s="75"/>
      <c r="E171" s="75"/>
      <c r="F171" s="76"/>
      <c r="G171" s="76"/>
      <c r="H171" s="76"/>
      <c r="I171" s="76"/>
      <c r="J171" s="76"/>
      <c r="K171" s="76"/>
      <c r="L171" s="75"/>
    </row>
    <row r="172" spans="2:12" x14ac:dyDescent="0.2">
      <c r="B172" s="75"/>
      <c r="C172" s="75"/>
      <c r="D172" s="75"/>
      <c r="E172" s="75"/>
      <c r="F172" s="76"/>
      <c r="G172" s="76"/>
      <c r="H172" s="76"/>
      <c r="I172" s="76"/>
      <c r="J172" s="76"/>
      <c r="K172" s="76"/>
      <c r="L172" s="75"/>
    </row>
    <row r="173" spans="2:12" x14ac:dyDescent="0.2">
      <c r="B173" s="75"/>
      <c r="C173" s="75"/>
      <c r="D173" s="75"/>
      <c r="E173" s="75"/>
      <c r="F173" s="76"/>
      <c r="G173" s="76"/>
      <c r="H173" s="76"/>
      <c r="I173" s="76"/>
      <c r="J173" s="76"/>
      <c r="K173" s="76"/>
      <c r="L173" s="75"/>
    </row>
    <row r="174" spans="2:12" x14ac:dyDescent="0.2">
      <c r="B174" s="75"/>
      <c r="C174" s="75"/>
      <c r="D174" s="75"/>
      <c r="E174" s="75"/>
      <c r="F174" s="76"/>
      <c r="G174" s="76"/>
      <c r="H174" s="76"/>
      <c r="I174" s="76"/>
      <c r="J174" s="76"/>
      <c r="K174" s="76"/>
      <c r="L174" s="75"/>
    </row>
    <row r="175" spans="2:12" x14ac:dyDescent="0.2">
      <c r="B175" s="75"/>
      <c r="C175" s="75"/>
      <c r="D175" s="75"/>
      <c r="E175" s="75"/>
      <c r="F175" s="76"/>
      <c r="G175" s="76"/>
      <c r="H175" s="76"/>
      <c r="I175" s="76"/>
      <c r="J175" s="76"/>
      <c r="K175" s="76"/>
      <c r="L175" s="75"/>
    </row>
    <row r="176" spans="2:12" x14ac:dyDescent="0.2">
      <c r="B176" s="75"/>
      <c r="C176" s="75"/>
      <c r="D176" s="75"/>
      <c r="E176" s="75"/>
      <c r="F176" s="76"/>
      <c r="G176" s="76"/>
      <c r="H176" s="76"/>
      <c r="I176" s="76"/>
      <c r="J176" s="76"/>
      <c r="K176" s="76"/>
      <c r="L176" s="75"/>
    </row>
    <row r="177" spans="2:12" x14ac:dyDescent="0.2">
      <c r="B177" s="75"/>
      <c r="C177" s="75"/>
      <c r="D177" s="75"/>
      <c r="E177" s="75"/>
      <c r="F177" s="76"/>
      <c r="G177" s="76"/>
      <c r="H177" s="76"/>
      <c r="I177" s="76"/>
      <c r="J177" s="76"/>
      <c r="K177" s="76"/>
      <c r="L177" s="75"/>
    </row>
    <row r="178" spans="2:12" x14ac:dyDescent="0.2">
      <c r="B178" s="75"/>
      <c r="C178" s="75"/>
      <c r="D178" s="75"/>
      <c r="E178" s="75"/>
      <c r="F178" s="76"/>
      <c r="G178" s="76"/>
      <c r="H178" s="76"/>
      <c r="I178" s="76"/>
      <c r="J178" s="76"/>
      <c r="K178" s="76"/>
      <c r="L178" s="75"/>
    </row>
    <row r="179" spans="2:12" x14ac:dyDescent="0.2">
      <c r="B179" s="75"/>
      <c r="C179" s="75"/>
      <c r="D179" s="75"/>
      <c r="E179" s="75"/>
      <c r="F179" s="76"/>
      <c r="G179" s="76"/>
      <c r="H179" s="76"/>
      <c r="I179" s="76"/>
      <c r="J179" s="76"/>
      <c r="K179" s="76"/>
      <c r="L179" s="75"/>
    </row>
    <row r="180" spans="2:12" x14ac:dyDescent="0.2">
      <c r="B180" s="75"/>
      <c r="C180" s="75"/>
      <c r="D180" s="75"/>
      <c r="E180" s="75"/>
      <c r="F180" s="76"/>
      <c r="G180" s="76"/>
      <c r="H180" s="76"/>
      <c r="I180" s="76"/>
      <c r="J180" s="76"/>
      <c r="K180" s="76"/>
      <c r="L180" s="75"/>
    </row>
    <row r="181" spans="2:12" x14ac:dyDescent="0.2">
      <c r="B181" s="75"/>
      <c r="C181" s="75"/>
      <c r="D181" s="75"/>
      <c r="E181" s="75"/>
      <c r="F181" s="76"/>
      <c r="G181" s="76"/>
      <c r="H181" s="76"/>
      <c r="I181" s="76"/>
      <c r="J181" s="76"/>
      <c r="K181" s="76"/>
      <c r="L181" s="75"/>
    </row>
    <row r="182" spans="2:12" x14ac:dyDescent="0.2">
      <c r="B182" s="75"/>
      <c r="C182" s="75"/>
      <c r="D182" s="75"/>
      <c r="E182" s="75"/>
      <c r="F182" s="76"/>
      <c r="G182" s="76"/>
      <c r="H182" s="76"/>
      <c r="I182" s="76"/>
      <c r="J182" s="76"/>
      <c r="K182" s="76"/>
      <c r="L182" s="75"/>
    </row>
    <row r="183" spans="2:12" x14ac:dyDescent="0.2">
      <c r="B183" s="75"/>
      <c r="C183" s="75"/>
      <c r="D183" s="75"/>
      <c r="E183" s="75"/>
      <c r="F183" s="76"/>
      <c r="G183" s="76"/>
      <c r="H183" s="76"/>
      <c r="I183" s="76"/>
      <c r="J183" s="76"/>
      <c r="K183" s="76"/>
      <c r="L183" s="75"/>
    </row>
    <row r="184" spans="2:12" x14ac:dyDescent="0.2">
      <c r="B184" s="75"/>
      <c r="C184" s="75"/>
      <c r="D184" s="75"/>
      <c r="E184" s="75"/>
      <c r="F184" s="76"/>
      <c r="G184" s="76"/>
      <c r="H184" s="76"/>
      <c r="I184" s="76"/>
      <c r="J184" s="76"/>
      <c r="K184" s="76"/>
      <c r="L184" s="75"/>
    </row>
    <row r="185" spans="2:12" x14ac:dyDescent="0.2">
      <c r="B185" s="75"/>
      <c r="C185" s="75"/>
      <c r="D185" s="75"/>
      <c r="E185" s="75"/>
      <c r="F185" s="76"/>
      <c r="G185" s="76"/>
      <c r="H185" s="76"/>
      <c r="I185" s="76"/>
      <c r="J185" s="76"/>
      <c r="K185" s="76"/>
      <c r="L185" s="75"/>
    </row>
    <row r="186" spans="2:12" x14ac:dyDescent="0.2">
      <c r="B186" s="75"/>
      <c r="C186" s="75"/>
      <c r="D186" s="75"/>
      <c r="E186" s="75"/>
      <c r="F186" s="76"/>
      <c r="G186" s="76"/>
      <c r="H186" s="76"/>
      <c r="I186" s="76"/>
      <c r="J186" s="76"/>
      <c r="K186" s="76"/>
      <c r="L186" s="75"/>
    </row>
    <row r="187" spans="2:12" x14ac:dyDescent="0.2">
      <c r="B187" s="75"/>
      <c r="C187" s="75"/>
      <c r="D187" s="75"/>
      <c r="E187" s="75"/>
      <c r="F187" s="76"/>
      <c r="G187" s="76"/>
      <c r="H187" s="76"/>
      <c r="I187" s="76"/>
      <c r="J187" s="76"/>
      <c r="K187" s="76"/>
      <c r="L187" s="75"/>
    </row>
    <row r="188" spans="2:12" x14ac:dyDescent="0.2">
      <c r="B188" s="75"/>
      <c r="C188" s="75"/>
      <c r="D188" s="75"/>
      <c r="E188" s="75"/>
      <c r="F188" s="76"/>
      <c r="G188" s="76"/>
      <c r="H188" s="76"/>
      <c r="I188" s="76"/>
      <c r="J188" s="76"/>
      <c r="K188" s="76"/>
      <c r="L188" s="75"/>
    </row>
    <row r="189" spans="2:12" x14ac:dyDescent="0.2">
      <c r="B189" s="75"/>
      <c r="C189" s="75"/>
      <c r="D189" s="75"/>
      <c r="E189" s="75"/>
      <c r="F189" s="76"/>
      <c r="G189" s="76"/>
      <c r="H189" s="76"/>
      <c r="I189" s="76"/>
      <c r="J189" s="76"/>
      <c r="K189" s="76"/>
      <c r="L189" s="75"/>
    </row>
    <row r="190" spans="2:12" x14ac:dyDescent="0.2">
      <c r="B190" s="75"/>
      <c r="C190" s="75"/>
      <c r="D190" s="75"/>
      <c r="E190" s="75"/>
      <c r="F190" s="76"/>
      <c r="G190" s="76"/>
      <c r="H190" s="76"/>
      <c r="I190" s="76"/>
      <c r="J190" s="76"/>
      <c r="K190" s="76"/>
      <c r="L190" s="75"/>
    </row>
    <row r="191" spans="2:12" x14ac:dyDescent="0.2">
      <c r="B191" s="75"/>
      <c r="C191" s="75"/>
      <c r="D191" s="75"/>
      <c r="E191" s="75"/>
      <c r="F191" s="76"/>
      <c r="G191" s="76"/>
      <c r="H191" s="76"/>
      <c r="I191" s="76"/>
      <c r="J191" s="76"/>
      <c r="K191" s="76"/>
      <c r="L191" s="75"/>
    </row>
    <row r="192" spans="2:12" x14ac:dyDescent="0.2">
      <c r="B192" s="75"/>
      <c r="C192" s="75"/>
      <c r="D192" s="75"/>
      <c r="E192" s="75"/>
      <c r="F192" s="76"/>
      <c r="G192" s="76"/>
      <c r="H192" s="76"/>
      <c r="I192" s="76"/>
      <c r="J192" s="76"/>
      <c r="K192" s="76"/>
      <c r="L192" s="75"/>
    </row>
    <row r="193" spans="2:12" x14ac:dyDescent="0.2">
      <c r="B193" s="75"/>
      <c r="C193" s="75"/>
      <c r="D193" s="75"/>
      <c r="E193" s="75"/>
      <c r="F193" s="76"/>
      <c r="G193" s="76"/>
      <c r="H193" s="76"/>
      <c r="I193" s="76"/>
      <c r="J193" s="76"/>
      <c r="K193" s="76"/>
      <c r="L193" s="75"/>
    </row>
    <row r="194" spans="2:12" x14ac:dyDescent="0.2">
      <c r="B194" s="75"/>
      <c r="C194" s="75"/>
      <c r="D194" s="75"/>
      <c r="E194" s="75"/>
      <c r="F194" s="76"/>
      <c r="G194" s="76"/>
      <c r="H194" s="76"/>
      <c r="I194" s="76"/>
      <c r="J194" s="76"/>
      <c r="K194" s="76"/>
      <c r="L194" s="75"/>
    </row>
    <row r="195" spans="2:12" x14ac:dyDescent="0.2">
      <c r="B195" s="75"/>
      <c r="C195" s="75"/>
      <c r="D195" s="75"/>
      <c r="E195" s="75"/>
      <c r="F195" s="76"/>
      <c r="G195" s="76"/>
      <c r="H195" s="76"/>
      <c r="I195" s="76"/>
      <c r="J195" s="76"/>
      <c r="K195" s="76"/>
      <c r="L195" s="75"/>
    </row>
    <row r="196" spans="2:12" x14ac:dyDescent="0.2">
      <c r="B196" s="75"/>
      <c r="C196" s="75"/>
      <c r="D196" s="75"/>
      <c r="E196" s="75"/>
      <c r="F196" s="76"/>
      <c r="G196" s="76"/>
      <c r="H196" s="76"/>
      <c r="I196" s="76"/>
      <c r="J196" s="76"/>
      <c r="K196" s="76"/>
      <c r="L196" s="75"/>
    </row>
    <row r="197" spans="2:12" x14ac:dyDescent="0.2">
      <c r="B197" s="75"/>
      <c r="C197" s="75"/>
      <c r="D197" s="75"/>
      <c r="E197" s="75"/>
      <c r="F197" s="76"/>
      <c r="G197" s="76"/>
      <c r="H197" s="76"/>
      <c r="I197" s="76"/>
      <c r="J197" s="76"/>
      <c r="K197" s="76"/>
      <c r="L197" s="75"/>
    </row>
    <row r="198" spans="2:12" x14ac:dyDescent="0.2">
      <c r="B198" s="75"/>
      <c r="C198" s="75"/>
      <c r="D198" s="75"/>
      <c r="E198" s="75"/>
      <c r="F198" s="76"/>
      <c r="G198" s="76"/>
      <c r="H198" s="76"/>
      <c r="I198" s="76"/>
      <c r="J198" s="76"/>
      <c r="K198" s="76"/>
      <c r="L198" s="75"/>
    </row>
    <row r="199" spans="2:12" x14ac:dyDescent="0.2">
      <c r="B199" s="75"/>
      <c r="C199" s="75"/>
      <c r="D199" s="75"/>
      <c r="E199" s="75"/>
      <c r="F199" s="76"/>
      <c r="G199" s="76"/>
      <c r="H199" s="76"/>
      <c r="I199" s="76"/>
      <c r="J199" s="76"/>
      <c r="K199" s="76"/>
      <c r="L199" s="75"/>
    </row>
    <row r="200" spans="2:12" x14ac:dyDescent="0.2">
      <c r="B200" s="75"/>
      <c r="C200" s="75"/>
      <c r="D200" s="75"/>
      <c r="E200" s="75"/>
      <c r="F200" s="76"/>
      <c r="G200" s="76"/>
      <c r="H200" s="76"/>
      <c r="I200" s="76"/>
      <c r="J200" s="76"/>
      <c r="K200" s="76"/>
      <c r="L200" s="75"/>
    </row>
    <row r="201" spans="2:12" x14ac:dyDescent="0.2">
      <c r="B201" s="75"/>
      <c r="C201" s="75"/>
      <c r="D201" s="75"/>
      <c r="E201" s="75"/>
      <c r="F201" s="76"/>
      <c r="G201" s="76"/>
      <c r="H201" s="76"/>
      <c r="I201" s="76"/>
      <c r="J201" s="76"/>
      <c r="K201" s="76"/>
      <c r="L201" s="75"/>
    </row>
    <row r="202" spans="2:12" x14ac:dyDescent="0.2">
      <c r="B202" s="75"/>
      <c r="C202" s="75"/>
      <c r="D202" s="75"/>
      <c r="E202" s="75"/>
      <c r="F202" s="76"/>
      <c r="G202" s="76"/>
      <c r="H202" s="76"/>
      <c r="I202" s="76"/>
      <c r="J202" s="76"/>
      <c r="K202" s="76"/>
      <c r="L202" s="75"/>
    </row>
    <row r="203" spans="2:12" x14ac:dyDescent="0.2">
      <c r="B203" s="75"/>
      <c r="C203" s="75"/>
      <c r="D203" s="75"/>
      <c r="E203" s="75"/>
      <c r="F203" s="76"/>
      <c r="G203" s="76"/>
      <c r="H203" s="76"/>
      <c r="I203" s="76"/>
      <c r="J203" s="76"/>
      <c r="K203" s="76"/>
      <c r="L203" s="75"/>
    </row>
    <row r="204" spans="2:12" x14ac:dyDescent="0.2">
      <c r="B204" s="75"/>
      <c r="C204" s="75"/>
      <c r="D204" s="75"/>
      <c r="E204" s="75"/>
      <c r="F204" s="76"/>
      <c r="G204" s="76"/>
      <c r="H204" s="76"/>
      <c r="I204" s="76"/>
      <c r="J204" s="76"/>
      <c r="K204" s="76"/>
      <c r="L204" s="75"/>
    </row>
    <row r="205" spans="2:12" x14ac:dyDescent="0.2">
      <c r="B205" s="75"/>
      <c r="C205" s="75"/>
      <c r="D205" s="75"/>
      <c r="E205" s="75"/>
      <c r="F205" s="76"/>
      <c r="G205" s="76"/>
      <c r="H205" s="76"/>
      <c r="I205" s="76"/>
      <c r="J205" s="76"/>
      <c r="K205" s="76"/>
      <c r="L205" s="75"/>
    </row>
    <row r="206" spans="2:12" x14ac:dyDescent="0.2">
      <c r="B206" s="75"/>
      <c r="C206" s="75"/>
      <c r="D206" s="75"/>
      <c r="E206" s="75"/>
      <c r="F206" s="76"/>
      <c r="G206" s="76"/>
      <c r="H206" s="76"/>
      <c r="I206" s="76"/>
      <c r="J206" s="76"/>
      <c r="K206" s="76"/>
      <c r="L206" s="75"/>
    </row>
    <row r="207" spans="2:12" x14ac:dyDescent="0.2">
      <c r="B207" s="75"/>
      <c r="C207" s="75"/>
      <c r="D207" s="75"/>
      <c r="E207" s="75"/>
      <c r="F207" s="76"/>
      <c r="G207" s="76"/>
      <c r="H207" s="76"/>
      <c r="I207" s="76"/>
      <c r="J207" s="76"/>
      <c r="K207" s="76"/>
      <c r="L207" s="75"/>
    </row>
    <row r="208" spans="2:12" x14ac:dyDescent="0.2">
      <c r="B208" s="75"/>
      <c r="C208" s="75"/>
      <c r="D208" s="75"/>
      <c r="E208" s="75"/>
      <c r="F208" s="76"/>
      <c r="G208" s="76"/>
      <c r="H208" s="76"/>
      <c r="I208" s="76"/>
      <c r="J208" s="76"/>
      <c r="K208" s="76"/>
      <c r="L208" s="75"/>
    </row>
    <row r="209" spans="2:12" x14ac:dyDescent="0.2">
      <c r="B209" s="75"/>
      <c r="C209" s="75"/>
      <c r="D209" s="75"/>
      <c r="E209" s="75"/>
      <c r="F209" s="76"/>
      <c r="G209" s="76"/>
      <c r="H209" s="76"/>
      <c r="I209" s="76"/>
      <c r="J209" s="76"/>
      <c r="K209" s="76"/>
      <c r="L209" s="75"/>
    </row>
    <row r="210" spans="2:12" x14ac:dyDescent="0.2">
      <c r="B210" s="75"/>
      <c r="C210" s="75"/>
      <c r="D210" s="75"/>
      <c r="E210" s="75"/>
      <c r="F210" s="76"/>
      <c r="G210" s="76"/>
      <c r="H210" s="76"/>
      <c r="I210" s="76"/>
      <c r="J210" s="76"/>
      <c r="K210" s="76"/>
      <c r="L210" s="75"/>
    </row>
    <row r="211" spans="2:12" x14ac:dyDescent="0.2">
      <c r="B211" s="75"/>
      <c r="C211" s="75"/>
      <c r="D211" s="75"/>
      <c r="E211" s="75"/>
      <c r="F211" s="76"/>
      <c r="G211" s="76"/>
      <c r="H211" s="76"/>
      <c r="I211" s="76"/>
      <c r="J211" s="76"/>
      <c r="K211" s="76"/>
      <c r="L211" s="75"/>
    </row>
    <row r="212" spans="2:12" x14ac:dyDescent="0.2">
      <c r="B212" s="75"/>
      <c r="C212" s="75"/>
      <c r="D212" s="75"/>
      <c r="E212" s="75"/>
      <c r="F212" s="76"/>
      <c r="G212" s="76"/>
      <c r="H212" s="76"/>
      <c r="I212" s="76"/>
      <c r="J212" s="76"/>
      <c r="K212" s="76"/>
      <c r="L212" s="75"/>
    </row>
    <row r="213" spans="2:12" x14ac:dyDescent="0.2">
      <c r="B213" s="75"/>
      <c r="C213" s="75"/>
      <c r="D213" s="75"/>
      <c r="E213" s="75"/>
      <c r="F213" s="76"/>
      <c r="G213" s="76"/>
      <c r="H213" s="76"/>
      <c r="I213" s="76"/>
      <c r="J213" s="76"/>
      <c r="K213" s="76"/>
      <c r="L213" s="75"/>
    </row>
    <row r="214" spans="2:12" x14ac:dyDescent="0.2">
      <c r="B214" s="75"/>
      <c r="C214" s="75"/>
      <c r="D214" s="75"/>
      <c r="E214" s="75"/>
      <c r="F214" s="76"/>
      <c r="G214" s="76"/>
      <c r="H214" s="76"/>
      <c r="I214" s="76"/>
      <c r="J214" s="76"/>
      <c r="K214" s="76"/>
      <c r="L214" s="75"/>
    </row>
    <row r="215" spans="2:12" x14ac:dyDescent="0.2">
      <c r="B215" s="75"/>
      <c r="C215" s="75"/>
      <c r="D215" s="75"/>
      <c r="E215" s="75"/>
      <c r="F215" s="76"/>
      <c r="G215" s="76"/>
      <c r="H215" s="76"/>
      <c r="I215" s="76"/>
      <c r="J215" s="76"/>
      <c r="K215" s="76"/>
      <c r="L215" s="75"/>
    </row>
    <row r="216" spans="2:12" x14ac:dyDescent="0.2">
      <c r="B216" s="75"/>
      <c r="C216" s="75"/>
      <c r="D216" s="75"/>
      <c r="E216" s="75"/>
      <c r="F216" s="76"/>
      <c r="G216" s="76"/>
      <c r="H216" s="76"/>
      <c r="I216" s="76"/>
      <c r="J216" s="76"/>
      <c r="K216" s="76"/>
      <c r="L216" s="75"/>
    </row>
    <row r="217" spans="2:12" x14ac:dyDescent="0.2">
      <c r="B217" s="75"/>
      <c r="C217" s="75"/>
      <c r="D217" s="75"/>
      <c r="E217" s="75"/>
      <c r="F217" s="76"/>
      <c r="G217" s="76"/>
      <c r="H217" s="76"/>
      <c r="I217" s="76"/>
      <c r="J217" s="76"/>
      <c r="K217" s="76"/>
      <c r="L217" s="75"/>
    </row>
    <row r="218" spans="2:12" x14ac:dyDescent="0.2">
      <c r="B218" s="75"/>
      <c r="C218" s="75"/>
      <c r="D218" s="75"/>
      <c r="E218" s="75"/>
      <c r="F218" s="76"/>
      <c r="G218" s="76"/>
      <c r="H218" s="76"/>
      <c r="I218" s="76"/>
      <c r="J218" s="76"/>
      <c r="K218" s="76"/>
      <c r="L218" s="75"/>
    </row>
    <row r="219" spans="2:12" x14ac:dyDescent="0.2">
      <c r="B219" s="75"/>
      <c r="C219" s="75"/>
      <c r="D219" s="75"/>
      <c r="E219" s="75"/>
      <c r="F219" s="76"/>
      <c r="G219" s="76"/>
      <c r="H219" s="76"/>
      <c r="I219" s="76"/>
      <c r="J219" s="76"/>
      <c r="K219" s="76"/>
      <c r="L219" s="75"/>
    </row>
    <row r="220" spans="2:12" x14ac:dyDescent="0.2">
      <c r="B220" s="75"/>
      <c r="C220" s="75"/>
      <c r="D220" s="75"/>
      <c r="E220" s="75"/>
      <c r="F220" s="76"/>
      <c r="G220" s="76"/>
      <c r="H220" s="76"/>
      <c r="I220" s="76"/>
      <c r="J220" s="76"/>
      <c r="K220" s="76"/>
      <c r="L220" s="75"/>
    </row>
    <row r="221" spans="2:12" x14ac:dyDescent="0.2">
      <c r="B221" s="75"/>
      <c r="C221" s="75"/>
      <c r="D221" s="75"/>
      <c r="E221" s="75"/>
      <c r="F221" s="76"/>
      <c r="G221" s="76"/>
      <c r="H221" s="76"/>
      <c r="I221" s="76"/>
      <c r="J221" s="76"/>
      <c r="K221" s="76"/>
      <c r="L221" s="75"/>
    </row>
    <row r="222" spans="2:12" x14ac:dyDescent="0.2">
      <c r="B222" s="75"/>
      <c r="C222" s="75"/>
      <c r="D222" s="75"/>
      <c r="E222" s="75"/>
      <c r="F222" s="76"/>
      <c r="G222" s="76"/>
      <c r="H222" s="76"/>
      <c r="I222" s="76"/>
      <c r="J222" s="76"/>
      <c r="K222" s="76"/>
      <c r="L222" s="75"/>
    </row>
    <row r="223" spans="2:12" x14ac:dyDescent="0.2">
      <c r="B223" s="75"/>
      <c r="C223" s="75"/>
      <c r="D223" s="75"/>
      <c r="E223" s="75"/>
      <c r="F223" s="76"/>
      <c r="G223" s="76"/>
      <c r="H223" s="76"/>
      <c r="I223" s="76"/>
      <c r="J223" s="76"/>
      <c r="K223" s="76"/>
      <c r="L223" s="75"/>
    </row>
    <row r="224" spans="2:12" x14ac:dyDescent="0.2">
      <c r="B224" s="75"/>
      <c r="C224" s="75"/>
      <c r="D224" s="75"/>
      <c r="E224" s="75"/>
      <c r="F224" s="76"/>
      <c r="G224" s="76"/>
      <c r="H224" s="76"/>
      <c r="I224" s="76"/>
      <c r="J224" s="76"/>
      <c r="K224" s="76"/>
      <c r="L224" s="75"/>
    </row>
    <row r="225" spans="2:12" x14ac:dyDescent="0.2">
      <c r="B225" s="75"/>
      <c r="C225" s="75"/>
      <c r="D225" s="75"/>
      <c r="E225" s="75"/>
      <c r="F225" s="76"/>
      <c r="G225" s="76"/>
      <c r="H225" s="76"/>
      <c r="I225" s="76"/>
      <c r="J225" s="76"/>
      <c r="K225" s="76"/>
      <c r="L225" s="75"/>
    </row>
    <row r="226" spans="2:12" x14ac:dyDescent="0.2">
      <c r="B226" s="75"/>
      <c r="C226" s="75"/>
      <c r="D226" s="75"/>
      <c r="E226" s="75"/>
      <c r="F226" s="76"/>
      <c r="G226" s="76"/>
      <c r="H226" s="76"/>
      <c r="I226" s="76"/>
      <c r="J226" s="76"/>
      <c r="K226" s="76"/>
      <c r="L226" s="75"/>
    </row>
    <row r="227" spans="2:12" x14ac:dyDescent="0.2">
      <c r="B227" s="75"/>
      <c r="C227" s="75"/>
      <c r="D227" s="75"/>
      <c r="E227" s="75"/>
      <c r="F227" s="76"/>
      <c r="G227" s="76"/>
      <c r="H227" s="76"/>
      <c r="I227" s="76"/>
      <c r="J227" s="76"/>
      <c r="K227" s="76"/>
      <c r="L227" s="75"/>
    </row>
    <row r="228" spans="2:12" x14ac:dyDescent="0.2">
      <c r="B228" s="75"/>
      <c r="C228" s="75"/>
      <c r="D228" s="75"/>
      <c r="E228" s="75"/>
      <c r="F228" s="76"/>
      <c r="G228" s="76"/>
      <c r="H228" s="76"/>
      <c r="I228" s="76"/>
      <c r="J228" s="76"/>
      <c r="K228" s="76"/>
      <c r="L228" s="75"/>
    </row>
    <row r="229" spans="2:12" x14ac:dyDescent="0.2">
      <c r="B229" s="75"/>
      <c r="C229" s="75"/>
      <c r="D229" s="75"/>
      <c r="E229" s="75"/>
      <c r="F229" s="76"/>
      <c r="G229" s="76"/>
      <c r="H229" s="76"/>
      <c r="I229" s="76"/>
      <c r="J229" s="76"/>
      <c r="K229" s="76"/>
      <c r="L229" s="75"/>
    </row>
    <row r="230" spans="2:12" x14ac:dyDescent="0.2">
      <c r="B230" s="75"/>
      <c r="C230" s="75"/>
      <c r="D230" s="75"/>
      <c r="E230" s="75"/>
      <c r="F230" s="76"/>
      <c r="G230" s="76"/>
      <c r="H230" s="76"/>
      <c r="I230" s="76"/>
      <c r="J230" s="76"/>
      <c r="K230" s="76"/>
      <c r="L230" s="75"/>
    </row>
    <row r="231" spans="2:12" x14ac:dyDescent="0.2">
      <c r="B231" s="75"/>
      <c r="C231" s="75"/>
      <c r="D231" s="75"/>
      <c r="E231" s="75"/>
      <c r="F231" s="76"/>
      <c r="G231" s="76"/>
      <c r="H231" s="76"/>
      <c r="I231" s="76"/>
      <c r="J231" s="76"/>
      <c r="K231" s="76"/>
      <c r="L231" s="75"/>
    </row>
    <row r="232" spans="2:12" x14ac:dyDescent="0.2">
      <c r="B232" s="75"/>
      <c r="C232" s="75"/>
      <c r="D232" s="75"/>
      <c r="E232" s="75"/>
      <c r="F232" s="76"/>
      <c r="G232" s="76"/>
      <c r="H232" s="76"/>
      <c r="I232" s="76"/>
      <c r="J232" s="76"/>
      <c r="K232" s="76"/>
      <c r="L232" s="75"/>
    </row>
    <row r="233" spans="2:12" x14ac:dyDescent="0.2">
      <c r="B233" s="75"/>
      <c r="C233" s="75"/>
      <c r="D233" s="75"/>
      <c r="E233" s="75"/>
      <c r="F233" s="76"/>
      <c r="G233" s="76"/>
      <c r="H233" s="76"/>
      <c r="I233" s="76"/>
      <c r="J233" s="76"/>
      <c r="K233" s="76"/>
      <c r="L233" s="75"/>
    </row>
    <row r="234" spans="2:12" x14ac:dyDescent="0.2">
      <c r="B234" s="75"/>
      <c r="C234" s="75"/>
      <c r="D234" s="75"/>
      <c r="E234" s="75"/>
      <c r="F234" s="76"/>
      <c r="G234" s="76"/>
      <c r="H234" s="76"/>
      <c r="I234" s="76"/>
      <c r="J234" s="76"/>
      <c r="K234" s="76"/>
      <c r="L234" s="75"/>
    </row>
    <row r="235" spans="2:12" x14ac:dyDescent="0.2">
      <c r="B235" s="75"/>
      <c r="C235" s="75"/>
      <c r="D235" s="75"/>
      <c r="E235" s="75"/>
      <c r="F235" s="76"/>
      <c r="G235" s="76"/>
      <c r="H235" s="76"/>
      <c r="I235" s="76"/>
      <c r="J235" s="76"/>
      <c r="K235" s="76"/>
      <c r="L235" s="75"/>
    </row>
    <row r="236" spans="2:12" x14ac:dyDescent="0.2">
      <c r="B236" s="75"/>
      <c r="C236" s="75"/>
      <c r="D236" s="75"/>
      <c r="E236" s="75"/>
      <c r="F236" s="76"/>
      <c r="G236" s="76"/>
      <c r="H236" s="76"/>
      <c r="I236" s="76"/>
      <c r="J236" s="76"/>
      <c r="K236" s="76"/>
      <c r="L236" s="75"/>
    </row>
    <row r="237" spans="2:12" x14ac:dyDescent="0.2">
      <c r="B237" s="75"/>
      <c r="C237" s="75"/>
      <c r="D237" s="75"/>
      <c r="E237" s="75"/>
      <c r="F237" s="76"/>
      <c r="G237" s="76"/>
      <c r="H237" s="76"/>
      <c r="I237" s="76"/>
      <c r="J237" s="76"/>
      <c r="K237" s="76"/>
      <c r="L237" s="75"/>
    </row>
    <row r="238" spans="2:12" x14ac:dyDescent="0.2">
      <c r="B238" s="75"/>
      <c r="C238" s="75"/>
      <c r="D238" s="75"/>
      <c r="E238" s="75"/>
      <c r="F238" s="76"/>
      <c r="G238" s="76"/>
      <c r="H238" s="76"/>
      <c r="I238" s="76"/>
      <c r="J238" s="76"/>
      <c r="K238" s="76"/>
      <c r="L238" s="75"/>
    </row>
    <row r="239" spans="2:12" x14ac:dyDescent="0.2">
      <c r="B239" s="75"/>
      <c r="C239" s="75"/>
      <c r="D239" s="75"/>
      <c r="E239" s="75"/>
      <c r="F239" s="76"/>
      <c r="G239" s="76"/>
      <c r="H239" s="76"/>
      <c r="I239" s="76"/>
      <c r="J239" s="76"/>
      <c r="K239" s="76"/>
      <c r="L239" s="75"/>
    </row>
    <row r="240" spans="2:12" x14ac:dyDescent="0.2">
      <c r="B240" s="75"/>
      <c r="C240" s="75"/>
      <c r="D240" s="75"/>
      <c r="E240" s="75"/>
      <c r="F240" s="76"/>
      <c r="G240" s="76"/>
      <c r="H240" s="76"/>
      <c r="I240" s="76"/>
      <c r="J240" s="76"/>
      <c r="K240" s="76"/>
      <c r="L240" s="75"/>
    </row>
    <row r="241" spans="2:12" x14ac:dyDescent="0.2">
      <c r="B241" s="75"/>
      <c r="C241" s="75"/>
      <c r="D241" s="75"/>
      <c r="E241" s="75"/>
      <c r="F241" s="76"/>
      <c r="G241" s="76"/>
      <c r="H241" s="76"/>
      <c r="I241" s="76"/>
      <c r="J241" s="76"/>
      <c r="K241" s="76"/>
      <c r="L241" s="75"/>
    </row>
    <row r="242" spans="2:12" x14ac:dyDescent="0.2">
      <c r="B242" s="75"/>
      <c r="C242" s="75"/>
      <c r="D242" s="75"/>
      <c r="E242" s="75"/>
      <c r="F242" s="76"/>
      <c r="G242" s="76"/>
      <c r="H242" s="76"/>
      <c r="I242" s="76"/>
      <c r="J242" s="76"/>
      <c r="K242" s="76"/>
      <c r="L242" s="75"/>
    </row>
    <row r="243" spans="2:12" x14ac:dyDescent="0.2">
      <c r="B243" s="75"/>
      <c r="C243" s="75"/>
      <c r="D243" s="75"/>
      <c r="E243" s="75"/>
      <c r="F243" s="76"/>
      <c r="G243" s="76"/>
      <c r="H243" s="76"/>
      <c r="I243" s="76"/>
      <c r="J243" s="76"/>
      <c r="K243" s="76"/>
      <c r="L243" s="75"/>
    </row>
    <row r="244" spans="2:12" x14ac:dyDescent="0.2">
      <c r="B244" s="75"/>
      <c r="C244" s="75"/>
      <c r="D244" s="75"/>
      <c r="E244" s="75"/>
      <c r="F244" s="76"/>
      <c r="G244" s="76"/>
      <c r="H244" s="76"/>
      <c r="I244" s="76"/>
      <c r="J244" s="76"/>
      <c r="K244" s="76"/>
      <c r="L244" s="75"/>
    </row>
    <row r="245" spans="2:12" x14ac:dyDescent="0.2">
      <c r="B245" s="75"/>
      <c r="C245" s="75"/>
      <c r="D245" s="75"/>
      <c r="E245" s="75"/>
      <c r="F245" s="76"/>
      <c r="G245" s="76"/>
      <c r="H245" s="76"/>
      <c r="I245" s="76"/>
      <c r="J245" s="76"/>
      <c r="K245" s="76"/>
      <c r="L245" s="75"/>
    </row>
    <row r="246" spans="2:12" x14ac:dyDescent="0.2">
      <c r="B246" s="75"/>
      <c r="C246" s="75"/>
      <c r="D246" s="75"/>
      <c r="E246" s="75"/>
      <c r="F246" s="76"/>
      <c r="G246" s="76"/>
      <c r="H246" s="76"/>
      <c r="I246" s="76"/>
      <c r="J246" s="76"/>
      <c r="K246" s="76"/>
      <c r="L246" s="75"/>
    </row>
    <row r="247" spans="2:12" x14ac:dyDescent="0.2">
      <c r="B247" s="75"/>
      <c r="C247" s="75"/>
      <c r="D247" s="75"/>
      <c r="E247" s="75"/>
      <c r="F247" s="76"/>
      <c r="G247" s="76"/>
      <c r="H247" s="76"/>
      <c r="I247" s="76"/>
      <c r="J247" s="76"/>
      <c r="K247" s="76"/>
      <c r="L247" s="75"/>
    </row>
    <row r="248" spans="2:12" x14ac:dyDescent="0.2">
      <c r="B248" s="75"/>
      <c r="C248" s="75"/>
      <c r="D248" s="75"/>
      <c r="E248" s="75"/>
      <c r="F248" s="76"/>
      <c r="G248" s="76"/>
      <c r="H248" s="76"/>
      <c r="I248" s="76"/>
      <c r="J248" s="76"/>
      <c r="K248" s="76"/>
      <c r="L248" s="75"/>
    </row>
    <row r="249" spans="2:12" x14ac:dyDescent="0.2">
      <c r="B249" s="75"/>
      <c r="C249" s="75"/>
      <c r="D249" s="75"/>
      <c r="E249" s="75"/>
      <c r="F249" s="76"/>
      <c r="G249" s="76"/>
      <c r="H249" s="76"/>
      <c r="I249" s="76"/>
      <c r="J249" s="76"/>
      <c r="K249" s="76"/>
      <c r="L249" s="75"/>
    </row>
    <row r="250" spans="2:12" x14ac:dyDescent="0.2">
      <c r="B250" s="81"/>
      <c r="C250" s="81"/>
      <c r="D250" s="81"/>
      <c r="E250" s="81"/>
      <c r="F250" s="82"/>
      <c r="G250" s="82"/>
      <c r="H250" s="82"/>
      <c r="I250" s="82"/>
      <c r="J250" s="82"/>
      <c r="K250" s="82"/>
      <c r="L250" s="81"/>
    </row>
    <row r="251" spans="2:12" x14ac:dyDescent="0.2">
      <c r="B251" s="81"/>
      <c r="C251" s="81"/>
      <c r="D251" s="81"/>
      <c r="E251" s="81"/>
      <c r="F251" s="82"/>
      <c r="G251" s="82"/>
      <c r="H251" s="82"/>
      <c r="I251" s="82"/>
      <c r="J251" s="82"/>
      <c r="K251" s="82"/>
      <c r="L251" s="81"/>
    </row>
    <row r="252" spans="2:12" x14ac:dyDescent="0.2">
      <c r="B252" s="81"/>
      <c r="C252" s="81"/>
      <c r="D252" s="81"/>
      <c r="E252" s="81"/>
      <c r="F252" s="82"/>
      <c r="G252" s="82"/>
      <c r="H252" s="82"/>
      <c r="I252" s="82"/>
      <c r="J252" s="82"/>
      <c r="K252" s="82"/>
      <c r="L252" s="81"/>
    </row>
    <row r="253" spans="2:12" x14ac:dyDescent="0.2">
      <c r="B253" s="81"/>
      <c r="C253" s="81"/>
      <c r="D253" s="81"/>
      <c r="E253" s="81"/>
      <c r="F253" s="82"/>
      <c r="G253" s="82"/>
      <c r="H253" s="82"/>
      <c r="I253" s="82"/>
      <c r="J253" s="82"/>
      <c r="K253" s="82"/>
      <c r="L253" s="81"/>
    </row>
    <row r="254" spans="2:12" x14ac:dyDescent="0.2">
      <c r="B254" s="81"/>
      <c r="C254" s="81"/>
      <c r="D254" s="81"/>
      <c r="E254" s="81"/>
      <c r="F254" s="82"/>
      <c r="G254" s="82"/>
      <c r="H254" s="82"/>
      <c r="I254" s="82"/>
      <c r="J254" s="82"/>
      <c r="K254" s="82"/>
      <c r="L254" s="81"/>
    </row>
    <row r="255" spans="2:12" x14ac:dyDescent="0.2">
      <c r="B255" s="81"/>
      <c r="C255" s="81"/>
      <c r="D255" s="81"/>
      <c r="E255" s="81"/>
      <c r="F255" s="82"/>
      <c r="G255" s="82"/>
      <c r="H255" s="82"/>
      <c r="I255" s="82"/>
      <c r="J255" s="82"/>
      <c r="K255" s="82"/>
      <c r="L255" s="81"/>
    </row>
  </sheetData>
  <mergeCells count="12">
    <mergeCell ref="K7:K8"/>
    <mergeCell ref="L7:L8"/>
    <mergeCell ref="B1:L1"/>
    <mergeCell ref="B3:L3"/>
    <mergeCell ref="B4:L4"/>
    <mergeCell ref="B5:L5"/>
    <mergeCell ref="B6:L6"/>
    <mergeCell ref="B7:B8"/>
    <mergeCell ref="C7:E7"/>
    <mergeCell ref="F7:F8"/>
    <mergeCell ref="G7:I7"/>
    <mergeCell ref="J7:J8"/>
  </mergeCells>
  <printOptions horizontalCentered="1"/>
  <pageMargins left="0" right="0" top="0" bottom="0" header="0" footer="0"/>
  <pageSetup scale="70" fitToHeight="2" orientation="portrait" r:id="rId1"/>
  <headerFooter alignWithMargins="0"/>
  <ignoredErrors>
    <ignoredError sqref="C17:I17 C50:E50 G89:I89" formulaRange="1"/>
    <ignoredError sqref="F29 J29 F37:J40 J50 F76:J84 F96:G96 J96" formula="1"/>
    <ignoredError sqref="F50 H96:I96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PP (EST)</vt:lpstr>
      <vt:lpstr>'PP (EST)'!Área_de_impresión</vt:lpstr>
      <vt:lpstr>'PP (EST)'!Títulos_a_imprimir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Fidelia Raulina Pérez Castillo</dc:creator>
  <cp:lastModifiedBy>Sabrina Richel Baez Vizcaino</cp:lastModifiedBy>
  <dcterms:created xsi:type="dcterms:W3CDTF">2026-03-31T14:07:01Z</dcterms:created>
  <dcterms:modified xsi:type="dcterms:W3CDTF">2026-05-05T16:08:23Z</dcterms:modified>
</cp:coreProperties>
</file>