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olano\Downloads\"/>
    </mc:Choice>
  </mc:AlternateContent>
  <xr:revisionPtr revIDLastSave="0" documentId="8_{01558B82-8EBC-4D24-8185-E6931C59E548}" xr6:coauthVersionLast="47" xr6:coauthVersionMax="47" xr10:uidLastSave="{00000000-0000-0000-0000-000000000000}"/>
  <bookViews>
    <workbookView xWindow="28680" yWindow="-120" windowWidth="29040" windowHeight="15720" xr2:uid="{F98E7694-BCDE-492F-8188-7C21CE8CBE0A}"/>
  </bookViews>
  <sheets>
    <sheet name="DGII" sheetId="4" r:id="rId1"/>
    <sheet name="DGII (EST)" sheetId="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\0">#N/A</definedName>
    <definedName name="\A" localSheetId="1">#REF!</definedName>
    <definedName name="\A">#REF!</definedName>
    <definedName name="\B" localSheetId="1">#REF!</definedName>
    <definedName name="\B">#REF!</definedName>
    <definedName name="\C" localSheetId="1">#REF!</definedName>
    <definedName name="\C">#REF!</definedName>
    <definedName name="\D" localSheetId="1">#REF!</definedName>
    <definedName name="\D">#REF!</definedName>
    <definedName name="\E" localSheetId="1">#REF!</definedName>
    <definedName name="\E">#REF!</definedName>
    <definedName name="\F" localSheetId="1">#REF!</definedName>
    <definedName name="\F">#REF!</definedName>
    <definedName name="\G" localSheetId="1">#REF!</definedName>
    <definedName name="\G">#REF!</definedName>
    <definedName name="\H" localSheetId="1">#REF!</definedName>
    <definedName name="\H">#REF!</definedName>
    <definedName name="\I" localSheetId="1">#REF!</definedName>
    <definedName name="\I">#REF!</definedName>
    <definedName name="\J" localSheetId="1">#REF!</definedName>
    <definedName name="\J">#REF!</definedName>
    <definedName name="\K" localSheetId="1">#REF!</definedName>
    <definedName name="\K">#REF!</definedName>
    <definedName name="\L" localSheetId="1">#REF!</definedName>
    <definedName name="\L">#REF!</definedName>
    <definedName name="\M" localSheetId="1">#REF!</definedName>
    <definedName name="\M">#REF!</definedName>
    <definedName name="\N">#N/A</definedName>
    <definedName name="\Ñ" localSheetId="1">#REF!</definedName>
    <definedName name="\Ñ">#REF!</definedName>
    <definedName name="\O">#N/A</definedName>
    <definedName name="\P" localSheetId="1">#REF!</definedName>
    <definedName name="\P">#REF!</definedName>
    <definedName name="\q">#N/A</definedName>
    <definedName name="\R">#N/A</definedName>
    <definedName name="\S" localSheetId="1">#REF!</definedName>
    <definedName name="\S">#REF!</definedName>
    <definedName name="\T" localSheetId="1">#REF!</definedName>
    <definedName name="\T">#REF!</definedName>
    <definedName name="\T1" localSheetId="1">#REF!</definedName>
    <definedName name="\T1">#REF!</definedName>
    <definedName name="\T2">[1]BOP!#REF!</definedName>
    <definedName name="\U" localSheetId="1">#REF!</definedName>
    <definedName name="\U">#REF!</definedName>
    <definedName name="\V" localSheetId="1">#REF!</definedName>
    <definedName name="\V">#REF!</definedName>
    <definedName name="\W" localSheetId="1">#REF!</definedName>
    <definedName name="\W">#REF!</definedName>
    <definedName name="\X" localSheetId="1">#REF!</definedName>
    <definedName name="\X">#REF!</definedName>
    <definedName name="\Y" localSheetId="1">#REF!</definedName>
    <definedName name="\Y">#REF!</definedName>
    <definedName name="\Z" localSheetId="1">#REF!</definedName>
    <definedName name="\Z">#REF!</definedName>
    <definedName name="____________________________ROS1">#N/A</definedName>
    <definedName name="____________________________ROS2">#N/A</definedName>
    <definedName name="____________________________ROS3">#N/A</definedName>
    <definedName name="____________________________ROS4">#N/A</definedName>
    <definedName name="___________________________ROS1">#N/A</definedName>
    <definedName name="___________________________ROS2">#N/A</definedName>
    <definedName name="___________________________ROS3">#N/A</definedName>
    <definedName name="___________________________ROS4">#N/A</definedName>
    <definedName name="__________________________ROS1">#N/A</definedName>
    <definedName name="__________________________ROS2">#N/A</definedName>
    <definedName name="__________________________ROS3">#N/A</definedName>
    <definedName name="__________________________ROS4">#N/A</definedName>
    <definedName name="_________________________ROS1">#N/A</definedName>
    <definedName name="_________________________ROS2">#N/A</definedName>
    <definedName name="_________________________ROS3">#N/A</definedName>
    <definedName name="_________________________ROS4">#N/A</definedName>
    <definedName name="________________________ROS1">#N/A</definedName>
    <definedName name="________________________ROS2">#N/A</definedName>
    <definedName name="________________________ROS3">#N/A</definedName>
    <definedName name="________________________ROS4">#N/A</definedName>
    <definedName name="_______________________ROS1">#N/A</definedName>
    <definedName name="_______________________ROS2">#N/A</definedName>
    <definedName name="_______________________ROS3">#N/A</definedName>
    <definedName name="_______________________ROS4">#N/A</definedName>
    <definedName name="______________________ROS1">#N/A</definedName>
    <definedName name="______________________ROS2">#N/A</definedName>
    <definedName name="______________________ROS3">#N/A</definedName>
    <definedName name="______________________ROS4">#N/A</definedName>
    <definedName name="_____________________ROS1">#N/A</definedName>
    <definedName name="_____________________ROS2">#N/A</definedName>
    <definedName name="_____________________ROS3">#N/A</definedName>
    <definedName name="_____________________ROS4">#N/A</definedName>
    <definedName name="____________________ROS1">#N/A</definedName>
    <definedName name="____________________ROS2">#N/A</definedName>
    <definedName name="____________________ROS3">#N/A</definedName>
    <definedName name="____________________ROS4">#N/A</definedName>
    <definedName name="___________________ROS1">#N/A</definedName>
    <definedName name="___________________ROS2">#N/A</definedName>
    <definedName name="___________________ROS3">#N/A</definedName>
    <definedName name="___________________ROS4">#N/A</definedName>
    <definedName name="__________________ROS1">#N/A</definedName>
    <definedName name="__________________ROS2">#N/A</definedName>
    <definedName name="__________________ROS3">#N/A</definedName>
    <definedName name="__________________ROS4">#N/A</definedName>
    <definedName name="_________________ROS1">#N/A</definedName>
    <definedName name="_________________ROS2">#N/A</definedName>
    <definedName name="_________________ROS3">#N/A</definedName>
    <definedName name="_________________ROS4">#N/A</definedName>
    <definedName name="________________ROS1">#N/A</definedName>
    <definedName name="________________ROS2">#N/A</definedName>
    <definedName name="________________ROS3">#N/A</definedName>
    <definedName name="________________ROS4">#N/A</definedName>
    <definedName name="_______________ROS1">#N/A</definedName>
    <definedName name="_______________ROS2">#N/A</definedName>
    <definedName name="_______________ROS3">#N/A</definedName>
    <definedName name="_______________ROS4">#N/A</definedName>
    <definedName name="______________ROS1">#N/A</definedName>
    <definedName name="______________ROS2">#N/A</definedName>
    <definedName name="______________ROS3">#N/A</definedName>
    <definedName name="______________ROS4">#N/A</definedName>
    <definedName name="_____________ROS1">#N/A</definedName>
    <definedName name="_____________ROS2">#N/A</definedName>
    <definedName name="_____________ROS3">#N/A</definedName>
    <definedName name="_____________ROS4">#N/A</definedName>
    <definedName name="____________ROS1">#N/A</definedName>
    <definedName name="____________ROS2">#N/A</definedName>
    <definedName name="____________ROS3">#N/A</definedName>
    <definedName name="____________ROS4">#N/A</definedName>
    <definedName name="___________ROS1">#N/A</definedName>
    <definedName name="___________ROS2">#N/A</definedName>
    <definedName name="___________ROS3">#N/A</definedName>
    <definedName name="___________ROS4">#N/A</definedName>
    <definedName name="__________ROS1">#N/A</definedName>
    <definedName name="__________ROS2">#N/A</definedName>
    <definedName name="__________ROS3">#N/A</definedName>
    <definedName name="__________ROS4">#N/A</definedName>
    <definedName name="_________ROS1">#N/A</definedName>
    <definedName name="_________ROS2">#N/A</definedName>
    <definedName name="_________ROS3">#N/A</definedName>
    <definedName name="_________ROS4">#N/A</definedName>
    <definedName name="________ROS1">#N/A</definedName>
    <definedName name="________ROS2">#N/A</definedName>
    <definedName name="________ROS3">#N/A</definedName>
    <definedName name="________ROS4">#N/A</definedName>
    <definedName name="_______FAL4">#N/A</definedName>
    <definedName name="_______FAL6">#N/A</definedName>
    <definedName name="_______FAL7">#N/A</definedName>
    <definedName name="_______ROS1">#N/A</definedName>
    <definedName name="_______ROS2">#N/A</definedName>
    <definedName name="_______ROS3">#N/A</definedName>
    <definedName name="_______ROS4">#N/A</definedName>
    <definedName name="______AUS1">#N/A</definedName>
    <definedName name="______DEG1">#N/A</definedName>
    <definedName name="______DKR1">#N/A</definedName>
    <definedName name="______ECU1">#N/A</definedName>
    <definedName name="______ESC1">#N/A</definedName>
    <definedName name="______FAL2">#N/A</definedName>
    <definedName name="______FAL3">#N/A</definedName>
    <definedName name="______FAL4">#N/A</definedName>
    <definedName name="______FAL5">#N/A</definedName>
    <definedName name="______FAL6">#N/A</definedName>
    <definedName name="______FAL7">#N/A</definedName>
    <definedName name="______FMK1">#N/A</definedName>
    <definedName name="______IKR1">#N/A</definedName>
    <definedName name="______IRP1">#N/A</definedName>
    <definedName name="______LIT1">#N/A</definedName>
    <definedName name="______MEX1">#N/A</definedName>
    <definedName name="______PTA1">#N/A</definedName>
    <definedName name="______ROS1">#N/A</definedName>
    <definedName name="______ROS2">#N/A</definedName>
    <definedName name="______ROS3">#N/A</definedName>
    <definedName name="______ROS4">#N/A</definedName>
    <definedName name="______SAR1">#N/A</definedName>
    <definedName name="_____AUS1">#N/A</definedName>
    <definedName name="_____DEG1">#N/A</definedName>
    <definedName name="_____DKR1">#N/A</definedName>
    <definedName name="_____ECU1">#N/A</definedName>
    <definedName name="_____ESC1">#N/A</definedName>
    <definedName name="_____FAL2">#N/A</definedName>
    <definedName name="_____FAL3">#N/A</definedName>
    <definedName name="_____FAL4">#N/A</definedName>
    <definedName name="_____FAL5">#N/A</definedName>
    <definedName name="_____FAL6">#N/A</definedName>
    <definedName name="_____FAL7">#N/A</definedName>
    <definedName name="_____FMK1">#N/A</definedName>
    <definedName name="_____IKR1">#N/A</definedName>
    <definedName name="_____IRP1">#N/A</definedName>
    <definedName name="_____LIT1">#N/A</definedName>
    <definedName name="_____MEX1">#N/A</definedName>
    <definedName name="_____PTA1">#N/A</definedName>
    <definedName name="_____ROS1">#N/A</definedName>
    <definedName name="_____ROS2">#N/A</definedName>
    <definedName name="_____ROS3">#N/A</definedName>
    <definedName name="_____ROS4">#N/A</definedName>
    <definedName name="_____SAR1">#N/A</definedName>
    <definedName name="____AUS1">#N/A</definedName>
    <definedName name="____DEG1">#N/A</definedName>
    <definedName name="____DKR1">#N/A</definedName>
    <definedName name="____ECU1">#N/A</definedName>
    <definedName name="____ESC1">#N/A</definedName>
    <definedName name="____FAL2">#N/A</definedName>
    <definedName name="____FAL3">#N/A</definedName>
    <definedName name="____FAL4">#N/A</definedName>
    <definedName name="____FAL5">#N/A</definedName>
    <definedName name="____FAL6">#N/A</definedName>
    <definedName name="____FAL7">#N/A</definedName>
    <definedName name="____FMK1">#N/A</definedName>
    <definedName name="____IKR1">#N/A</definedName>
    <definedName name="____IRP1">#N/A</definedName>
    <definedName name="____LIT1">#N/A</definedName>
    <definedName name="____MEX1">#N/A</definedName>
    <definedName name="____PTA1">#N/A</definedName>
    <definedName name="____ROS1">#N/A</definedName>
    <definedName name="____ROS2">#N/A</definedName>
    <definedName name="____ROS3">#N/A</definedName>
    <definedName name="____ROS4">#N/A</definedName>
    <definedName name="____SAR1">#N/A</definedName>
    <definedName name="___AUS1">#N/A</definedName>
    <definedName name="___DEG1">#N/A</definedName>
    <definedName name="___DKR1">#N/A</definedName>
    <definedName name="___ECU1">#N/A</definedName>
    <definedName name="___ESC1">#N/A</definedName>
    <definedName name="___FAL2">#N/A</definedName>
    <definedName name="___FAL3">#N/A</definedName>
    <definedName name="___FAL4">#N/A</definedName>
    <definedName name="___FAL5">#N/A</definedName>
    <definedName name="___FAL6">#N/A</definedName>
    <definedName name="___FAL7">#N/A</definedName>
    <definedName name="___FMK1">#N/A</definedName>
    <definedName name="___IKR1">#N/A</definedName>
    <definedName name="___IRP1">#N/A</definedName>
    <definedName name="___LIT1">#N/A</definedName>
    <definedName name="___MEX1">#N/A</definedName>
    <definedName name="___PTA1">#N/A</definedName>
    <definedName name="___ROS1">#N/A</definedName>
    <definedName name="___ROS2">#N/A</definedName>
    <definedName name="___ROS3">#N/A</definedName>
    <definedName name="___ROS4">#N/A</definedName>
    <definedName name="___SAR1">#N/A</definedName>
    <definedName name="__10FA_L" localSheetId="1">#REF!</definedName>
    <definedName name="__10FA_L">#REF!</definedName>
    <definedName name="__11GAZ_LIABS" localSheetId="1">#REF!</definedName>
    <definedName name="__11GAZ_LIABS">#REF!</definedName>
    <definedName name="__123Graph_A" hidden="1">'[2]Crédito SPNF (fiscal)'!#REF!</definedName>
    <definedName name="__123Graph_AChart1" hidden="1">'[3]Cable 2'!#REF!</definedName>
    <definedName name="__123Graph_AChart2" hidden="1">'[3]Cable 2'!#REF!</definedName>
    <definedName name="__123Graph_AChart3" hidden="1">'[3]Cable 2'!#REF!</definedName>
    <definedName name="__123Graph_AChart4" hidden="1">'[3]Cable 2'!#REF!</definedName>
    <definedName name="__123Graph_AChart5" hidden="1">'[3]Cable 2'!#REF!</definedName>
    <definedName name="__123Graph_AChart6" hidden="1">'[3]Cable 2'!#REF!</definedName>
    <definedName name="__123Graph_AChart7" hidden="1">'[3]Cable 2'!#REF!</definedName>
    <definedName name="__123Graph_ACurrent" hidden="1">'[3]Cable 2'!#REF!</definedName>
    <definedName name="__123Graph_AREER" hidden="1">[4]ER!#REF!</definedName>
    <definedName name="__123Graph_B" hidden="1">[5]FLUJO!$B$7929:$C$7929</definedName>
    <definedName name="__123Graph_BChart1" localSheetId="1" hidden="1">#REF!</definedName>
    <definedName name="__123Graph_BChart1" hidden="1">#REF!</definedName>
    <definedName name="__123Graph_BChart2" localSheetId="1" hidden="1">#REF!</definedName>
    <definedName name="__123Graph_BChart2" hidden="1">#REF!</definedName>
    <definedName name="__123Graph_BChart3" localSheetId="1" hidden="1">#REF!</definedName>
    <definedName name="__123Graph_BChart3" hidden="1">#REF!</definedName>
    <definedName name="__123Graph_BChart4" localSheetId="1" hidden="1">#REF!</definedName>
    <definedName name="__123Graph_BChart4" hidden="1">#REF!</definedName>
    <definedName name="__123Graph_BChart5" localSheetId="1" hidden="1">#REF!</definedName>
    <definedName name="__123Graph_BChart5" hidden="1">#REF!</definedName>
    <definedName name="__123Graph_BChart6" localSheetId="1" hidden="1">#REF!</definedName>
    <definedName name="__123Graph_BChart6" hidden="1">#REF!</definedName>
    <definedName name="__123Graph_BChart7" localSheetId="1" hidden="1">#REF!</definedName>
    <definedName name="__123Graph_BChart7" hidden="1">#REF!</definedName>
    <definedName name="__123Graph_BCurrent" localSheetId="1" hidden="1">#REF!</definedName>
    <definedName name="__123Graph_BCurrent" hidden="1">#REF!</definedName>
    <definedName name="__123Graph_BREER" hidden="1">[4]ER!#REF!</definedName>
    <definedName name="__123Graph_C" hidden="1">[5]FLUJO!$B$7936:$C$7936</definedName>
    <definedName name="__123Graph_CREER" hidden="1">[4]ER!#REF!</definedName>
    <definedName name="__123Graph_D" hidden="1">[5]FLUJO!$B$7942:$C$7942</definedName>
    <definedName name="__123Graph_E" hidden="1">[6]PFMON!#REF!</definedName>
    <definedName name="__123Graph_F" hidden="1">#N/A</definedName>
    <definedName name="__123Graph_X" hidden="1">[5]FLUJO!$B$7906:$C$7906</definedName>
    <definedName name="__12INT_RESERVES" localSheetId="1">#REF!</definedName>
    <definedName name="__12INT_RESERVES">#REF!</definedName>
    <definedName name="__1r" localSheetId="1">#REF!</definedName>
    <definedName name="__1r">#REF!</definedName>
    <definedName name="__2Macros_Import_.qbop" localSheetId="0">[7]!'[Macros Import].qbop'</definedName>
    <definedName name="__2Macros_Import_.qbop" localSheetId="1">[7]!'[Macros Import].qbop'</definedName>
    <definedName name="__2Macros_Import_.qbop">[7]!'[Macros Import].qbop'</definedName>
    <definedName name="__3__123Graph_ACPI_ER_LOG" hidden="1">[4]ER!#REF!</definedName>
    <definedName name="__4__123Graph_BCPI_ER_LOG" hidden="1">[4]ER!#REF!</definedName>
    <definedName name="__5__123Graph_BIBA_IBRD" hidden="1">[4]WB!#REF!</definedName>
    <definedName name="__6B.2_B.3" localSheetId="1">#REF!</definedName>
    <definedName name="__6B.2_B.3">#REF!</definedName>
    <definedName name="__7B.4___5" localSheetId="1">#REF!</definedName>
    <definedName name="__7B.4___5">#REF!</definedName>
    <definedName name="__8CONSOL_B2" localSheetId="1">#REF!</definedName>
    <definedName name="__8CONSOL_B2">#REF!</definedName>
    <definedName name="__9CONSOL_DEPOSITS">'[8]A 11'!#REF!</definedName>
    <definedName name="__AUS1">#N/A</definedName>
    <definedName name="__BOP2">[9]BoP!#REF!</definedName>
    <definedName name="__DEG1">#N/A</definedName>
    <definedName name="__DKR1">#N/A</definedName>
    <definedName name="__ECU1">#N/A</definedName>
    <definedName name="__END94" localSheetId="1">#REF!</definedName>
    <definedName name="__END94">#REF!</definedName>
    <definedName name="__ESC1">#N/A</definedName>
    <definedName name="__FAL2">#N/A</definedName>
    <definedName name="__FAL3">#N/A</definedName>
    <definedName name="__FAL4">#N/A</definedName>
    <definedName name="__FAL5">#N/A</definedName>
    <definedName name="__FAL6">#N/A</definedName>
    <definedName name="__FAL7">#N/A</definedName>
    <definedName name="__FMK1">#N/A</definedName>
    <definedName name="__IKR1">#N/A</definedName>
    <definedName name="__IRP1">#N/A</definedName>
    <definedName name="__LIT1">#N/A</definedName>
    <definedName name="__MEX1">#N/A</definedName>
    <definedName name="__PTA1">#N/A</definedName>
    <definedName name="__RES2">[9]RES!#REF!</definedName>
    <definedName name="__ROS1">#N/A</definedName>
    <definedName name="__ROS2">#N/A</definedName>
    <definedName name="__ROS3">#N/A</definedName>
    <definedName name="__ROS4">#N/A</definedName>
    <definedName name="__SAR1">#N/A</definedName>
    <definedName name="__SUM2" localSheetId="1">#REF!</definedName>
    <definedName name="__SUM2">#REF!</definedName>
    <definedName name="__TAB1" localSheetId="1">#REF!</definedName>
    <definedName name="__TAB1">#REF!</definedName>
    <definedName name="__Tab19" localSheetId="1">#REF!</definedName>
    <definedName name="__Tab19">#REF!</definedName>
    <definedName name="__Tab20" localSheetId="1">#REF!</definedName>
    <definedName name="__Tab20">#REF!</definedName>
    <definedName name="__Tab21" localSheetId="1">#REF!</definedName>
    <definedName name="__Tab21">#REF!</definedName>
    <definedName name="__Tab22" localSheetId="1">#REF!</definedName>
    <definedName name="__Tab22">#REF!</definedName>
    <definedName name="__Tab23" localSheetId="1">#REF!</definedName>
    <definedName name="__Tab23">#REF!</definedName>
    <definedName name="__Tab24" localSheetId="1">#REF!</definedName>
    <definedName name="__Tab24">#REF!</definedName>
    <definedName name="__Tab26" localSheetId="1">#REF!</definedName>
    <definedName name="__Tab26">#REF!</definedName>
    <definedName name="__Tab27" localSheetId="1">#REF!</definedName>
    <definedName name="__Tab27">#REF!</definedName>
    <definedName name="__Tab28" localSheetId="1">#REF!</definedName>
    <definedName name="__Tab28">#REF!</definedName>
    <definedName name="__Tab29" localSheetId="1">#REF!</definedName>
    <definedName name="__Tab29">#REF!</definedName>
    <definedName name="__Tab30" localSheetId="1">#REF!</definedName>
    <definedName name="__Tab30">#REF!</definedName>
    <definedName name="__Tab31" localSheetId="1">#REF!</definedName>
    <definedName name="__Tab31">#REF!</definedName>
    <definedName name="__Tab32" localSheetId="1">#REF!</definedName>
    <definedName name="__Tab32">#REF!</definedName>
    <definedName name="__Tab33" localSheetId="1">#REF!</definedName>
    <definedName name="__Tab33">#REF!</definedName>
    <definedName name="__Tab34" localSheetId="1">#REF!</definedName>
    <definedName name="__Tab34">#REF!</definedName>
    <definedName name="__Tab35" localSheetId="1">#REF!</definedName>
    <definedName name="__Tab35">#REF!</definedName>
    <definedName name="__WB2" localSheetId="1">#REF!</definedName>
    <definedName name="__WB2">#REF!</definedName>
    <definedName name="__YR0110">'[1]Imp:DSA output'!$O$9:$R$464</definedName>
    <definedName name="__YR89">'[1]Imp:DSA output'!$C$9:$C$464</definedName>
    <definedName name="__YR90">'[1]Imp:DSA output'!$D$9:$D$464</definedName>
    <definedName name="__YR91">'[1]Imp:DSA output'!$E$9:$E$464</definedName>
    <definedName name="__YR92">'[1]Imp:DSA output'!$F$9:$F$464</definedName>
    <definedName name="__YR93">'[1]Imp:DSA output'!$G$9:$G$464</definedName>
    <definedName name="__YR94">'[1]Imp:DSA output'!$H$9:$H$464</definedName>
    <definedName name="__YR95">'[1]Imp:DSA output'!$I$9:$I$464</definedName>
    <definedName name="_1">#N/A</definedName>
    <definedName name="_10__123Graph_AWB_ADJ_PRJ" hidden="1">[10]WB!$Q$255:$AK$255</definedName>
    <definedName name="_10FA_L" localSheetId="1">#REF!</definedName>
    <definedName name="_10FA_L">#REF!</definedName>
    <definedName name="_11__123Graph_BCPI_ER_LOG" hidden="1">[10]ER!#REF!</definedName>
    <definedName name="_11GAZ_LIABS" localSheetId="1">#REF!</definedName>
    <definedName name="_11GAZ_LIABS">#REF!</definedName>
    <definedName name="_12__123Graph_BIBA_IBRD" hidden="1">[10]WB!#REF!</definedName>
    <definedName name="_12INT_RESERVES" localSheetId="1">#REF!</definedName>
    <definedName name="_12INT_RESERVES">#REF!</definedName>
    <definedName name="_15Macros_Import_.qbop" localSheetId="0">[7]!'[Macros Import].qbop'</definedName>
    <definedName name="_15Macros_Import_.qbop" localSheetId="1">[7]!'[Macros Import].qbop'</definedName>
    <definedName name="_15Macros_Import_.qbop">[7]!'[Macros Import].qbop'</definedName>
    <definedName name="_16__123Graph_BWB_ADJ_PRJ" hidden="1">[10]WB!$Q$257:$AK$257</definedName>
    <definedName name="_1987">#N/A</definedName>
    <definedName name="_1IMPRESION" localSheetId="1">#REF!</definedName>
    <definedName name="_1IMPRESION">#REF!</definedName>
    <definedName name="_1Macros_Import_.qbop">#N/A</definedName>
    <definedName name="_1r" localSheetId="1">#REF!</definedName>
    <definedName name="_1r">#REF!</definedName>
    <definedName name="_2">#N/A</definedName>
    <definedName name="_2__123Graph_ACPI_ER_LOG" hidden="1">[10]ER!#REF!</definedName>
    <definedName name="_20__123Graph_XREALEX_WAGE" hidden="1">[11]PRIVATE!#REF!</definedName>
    <definedName name="_24Macros_Import_.qbop" localSheetId="0">[12]!'[Macros Import].qbop'</definedName>
    <definedName name="_24Macros_Import_.qbop" localSheetId="1">[12]!'[Macros Import].qbop'</definedName>
    <definedName name="_24Macros_Import_.qbop">[12]!'[Macros Import].qbop'</definedName>
    <definedName name="_25__123Graph_ACPI_ER_LOG" hidden="1">[13]ER!#REF!</definedName>
    <definedName name="_26__123Graph_BCPI_ER_LOG" hidden="1">[13]ER!#REF!</definedName>
    <definedName name="_27__123Graph_ACPI_ER_LOG" hidden="1">[4]ER!#REF!</definedName>
    <definedName name="_27__123Graph_BIBA_IBRD" hidden="1">[13]WB!#REF!</definedName>
    <definedName name="_27_0CUADRO_N__4.">[14]monthly!#REF!</definedName>
    <definedName name="_28B.2_B.3" localSheetId="1">#REF!</definedName>
    <definedName name="_28B.2_B.3">#REF!</definedName>
    <definedName name="_29B.4___5" localSheetId="1">#REF!</definedName>
    <definedName name="_29B.4___5">#REF!</definedName>
    <definedName name="_2IMPRESION" localSheetId="1">#REF!</definedName>
    <definedName name="_2IMPRESION">#REF!</definedName>
    <definedName name="_2Macros_Import_.qbop" localSheetId="0">[15]!'[Macros Import].qbop'</definedName>
    <definedName name="_2Macros_Import_.qbop" localSheetId="1">[15]!'[Macros Import].qbop'</definedName>
    <definedName name="_2Macros_Import_.qbop">[15]!'[Macros Import].qbop'</definedName>
    <definedName name="_3">#N/A</definedName>
    <definedName name="_3.__No_club_de_París__Después_del_30_Jun_84">#N/A</definedName>
    <definedName name="_3__123Graph_ACPI_ER_LOG" hidden="1">[4]ER!#REF!</definedName>
    <definedName name="_30CONSOL_B2" localSheetId="1">#REF!</definedName>
    <definedName name="_30CONSOL_B2">#REF!</definedName>
    <definedName name="_31_0GRÁFICO_N_10.2">[14]monthly!#REF!</definedName>
    <definedName name="_31CONSOL_DEPOSITS">'[16]A 11'!#REF!</definedName>
    <definedName name="_32FA_L" localSheetId="1">#REF!</definedName>
    <definedName name="_32FA_L">#REF!</definedName>
    <definedName name="_33GAZ_LIABS" localSheetId="1">#REF!</definedName>
    <definedName name="_33GAZ_LIABS">#REF!</definedName>
    <definedName name="_34INT_RESERVES" localSheetId="1">#REF!</definedName>
    <definedName name="_34INT_RESERVES">#REF!</definedName>
    <definedName name="_39__123Graph_BCPI_ER_LOG" hidden="1">[4]ER!#REF!</definedName>
    <definedName name="_4">#N/A</definedName>
    <definedName name="_4__123Graph_BCPI_ER_LOG" hidden="1">[4]ER!#REF!</definedName>
    <definedName name="_5">#N/A</definedName>
    <definedName name="_5__123Graph_BIBA_IBRD" hidden="1">[4]WB!#REF!</definedName>
    <definedName name="_51__123Graph_BIBA_IBRD" hidden="1">[4]WB!#REF!</definedName>
    <definedName name="_52B.2_B.3" localSheetId="1">#REF!</definedName>
    <definedName name="_52B.2_B.3">#REF!</definedName>
    <definedName name="_53B.4___5" localSheetId="1">#REF!</definedName>
    <definedName name="_53B.4___5">#REF!</definedName>
    <definedName name="_54CONSOL_B2" localSheetId="1">#REF!</definedName>
    <definedName name="_54CONSOL_B2">#REF!</definedName>
    <definedName name="_6">#N/A</definedName>
    <definedName name="_6__123Graph_AIBA_IBRD" hidden="1">[10]WB!$Q$62:$AK$62</definedName>
    <definedName name="_68CONSOL_DEPOSITS">'[8]A 11'!#REF!</definedName>
    <definedName name="_69FA_L" localSheetId="1">#REF!</definedName>
    <definedName name="_69FA_L">#REF!</definedName>
    <definedName name="_6B.2_B.3" localSheetId="1">#REF!</definedName>
    <definedName name="_6B.2_B.3">#REF!</definedName>
    <definedName name="_7">#N/A</definedName>
    <definedName name="_70GAZ_LIABS" localSheetId="1">#REF!</definedName>
    <definedName name="_70GAZ_LIABS">#REF!</definedName>
    <definedName name="_71INT_RESERVES" localSheetId="1">#REF!</definedName>
    <definedName name="_71INT_RESERVES">#REF!</definedName>
    <definedName name="_7B.4___5" localSheetId="1">#REF!</definedName>
    <definedName name="_7B.4___5">#REF!</definedName>
    <definedName name="_8">#N/A</definedName>
    <definedName name="_8CONSOL_B2" localSheetId="1">#REF!</definedName>
    <definedName name="_8CONSOL_B2">#REF!</definedName>
    <definedName name="_9CONSOL_DEPOSITS">'[17]A 11'!#REF!</definedName>
    <definedName name="_AUS1">#N/A</definedName>
    <definedName name="_BOP2">[18]BoP!#REF!</definedName>
    <definedName name="_D" localSheetId="1">#REF!</definedName>
    <definedName name="_D">#REF!</definedName>
    <definedName name="_DEG1">#N/A</definedName>
    <definedName name="_DKR1">#N/A</definedName>
    <definedName name="_ECU1">#N/A</definedName>
    <definedName name="_END94" localSheetId="1">#REF!</definedName>
    <definedName name="_END94">#REF!</definedName>
    <definedName name="_ESC1">#N/A</definedName>
    <definedName name="_FAL1">#N/A</definedName>
    <definedName name="_FAL2">#N/A</definedName>
    <definedName name="_FAL3">#N/A</definedName>
    <definedName name="_FAL4">#N/A</definedName>
    <definedName name="_FAL5">#N/A</definedName>
    <definedName name="_FAL6">#N/A</definedName>
    <definedName name="_FAL7">#N/A</definedName>
    <definedName name="_Fill" hidden="1">'[19]shared data'!$A$4:$A$642</definedName>
    <definedName name="_FMK1">#N/A</definedName>
    <definedName name="_ftnref1" localSheetId="1">#REF!</definedName>
    <definedName name="_ftnref1">#REF!</definedName>
    <definedName name="_IKR1">#N/A</definedName>
    <definedName name="_IRP1">#N/A</definedName>
    <definedName name="_Key1" hidden="1">#N/A</definedName>
    <definedName name="_LIT1">#N/A</definedName>
    <definedName name="_MEX1">#N/A</definedName>
    <definedName name="_Order1" hidden="1">255</definedName>
    <definedName name="_Order2" hidden="1">0</definedName>
    <definedName name="_P" localSheetId="1">#REF!</definedName>
    <definedName name="_P">#REF!</definedName>
    <definedName name="_Parse_Out" localSheetId="1" hidden="1">#REF!</definedName>
    <definedName name="_Parse_Out" hidden="1">#REF!</definedName>
    <definedName name="_PTA1">#N/A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RES2">[18]RES!#REF!</definedName>
    <definedName name="_ROS1">#N/A</definedName>
    <definedName name="_ROS2">#N/A</definedName>
    <definedName name="_ROS3">#N/A</definedName>
    <definedName name="_ROS4">#N/A</definedName>
    <definedName name="_SAR1">#N/A</definedName>
    <definedName name="_Sort" hidden="1">#N/A</definedName>
    <definedName name="_SUM2" localSheetId="1">#REF!</definedName>
    <definedName name="_SUM2">#REF!</definedName>
    <definedName name="_t7">[20]R7!$A$1:$G$31</definedName>
    <definedName name="_TAB1" localSheetId="1">#REF!</definedName>
    <definedName name="_TAB1">#REF!</definedName>
    <definedName name="_Tab19" localSheetId="1">#REF!</definedName>
    <definedName name="_Tab19">#REF!</definedName>
    <definedName name="_Tab20" localSheetId="1">#REF!</definedName>
    <definedName name="_Tab20">#REF!</definedName>
    <definedName name="_Tab21" localSheetId="1">#REF!</definedName>
    <definedName name="_Tab21">#REF!</definedName>
    <definedName name="_Tab22" localSheetId="1">#REF!</definedName>
    <definedName name="_Tab22">#REF!</definedName>
    <definedName name="_Tab23" localSheetId="1">#REF!</definedName>
    <definedName name="_Tab23">#REF!</definedName>
    <definedName name="_Tab24" localSheetId="1">#REF!</definedName>
    <definedName name="_Tab24">#REF!</definedName>
    <definedName name="_Tab26" localSheetId="1">#REF!</definedName>
    <definedName name="_Tab26">#REF!</definedName>
    <definedName name="_Tab27" localSheetId="1">#REF!</definedName>
    <definedName name="_Tab27">#REF!</definedName>
    <definedName name="_Tab28" localSheetId="1">#REF!</definedName>
    <definedName name="_Tab28">#REF!</definedName>
    <definedName name="_Tab29" localSheetId="1">#REF!</definedName>
    <definedName name="_Tab29">#REF!</definedName>
    <definedName name="_Tab30" localSheetId="1">#REF!</definedName>
    <definedName name="_Tab30">#REF!</definedName>
    <definedName name="_Tab31" localSheetId="1">#REF!</definedName>
    <definedName name="_Tab31">#REF!</definedName>
    <definedName name="_Tab32" localSheetId="1">#REF!</definedName>
    <definedName name="_Tab32">#REF!</definedName>
    <definedName name="_Tab33" localSheetId="1">#REF!</definedName>
    <definedName name="_Tab33">#REF!</definedName>
    <definedName name="_Tab34" localSheetId="1">#REF!</definedName>
    <definedName name="_Tab34">#REF!</definedName>
    <definedName name="_Tab35" localSheetId="1">#REF!</definedName>
    <definedName name="_Tab35">#REF!</definedName>
    <definedName name="_tAB4">'[19]shared data'!$A$1:$G$71</definedName>
    <definedName name="_WB2" localSheetId="1">#REF!</definedName>
    <definedName name="_WB2">#REF!</definedName>
    <definedName name="_xlcn.WorksheetConnection_MUCI2020v3.xlsxTabla1" hidden="1">[21]!Tabla1[#Data]</definedName>
    <definedName name="_YR0110">'[1]Imp:DSA output'!$O$9:$R$464</definedName>
    <definedName name="_YR89">'[1]Imp:DSA output'!$C$9:$C$464</definedName>
    <definedName name="_YR90">'[1]Imp:DSA output'!$D$9:$D$464</definedName>
    <definedName name="_YR91">'[1]Imp:DSA output'!$E$9:$E$464</definedName>
    <definedName name="_YR92">'[1]Imp:DSA output'!$F$9:$F$464</definedName>
    <definedName name="_YR93">'[1]Imp:DSA output'!$G$9:$G$464</definedName>
    <definedName name="_YR94">'[1]Imp:DSA output'!$H$9:$H$464</definedName>
    <definedName name="_YR95">'[1]Imp:DSA output'!$I$9:$I$464</definedName>
    <definedName name="_Z">[1]Imp!#REF!</definedName>
    <definedName name="A" localSheetId="0">[22]!'[Macros Import].qbop'</definedName>
    <definedName name="A" localSheetId="1">[22]!'[Macros Import].qbop'</definedName>
    <definedName name="A">[22]!'[Macros Import].qbop'</definedName>
    <definedName name="A_impresión_IM">'[23]ponder a y p '!$A$1:$N$50</definedName>
    <definedName name="AAA" localSheetId="1">#REF!</definedName>
    <definedName name="AAA">#REF!</definedName>
    <definedName name="AccessDatabase" hidden="1">"\\De2kp-42538\BOLETIN\Claga\CLAGA2000.mdb"</definedName>
    <definedName name="ACTIVATE" localSheetId="1">#REF!</definedName>
    <definedName name="ACTIVATE">#REF!</definedName>
    <definedName name="ACUMULADO">#N/A</definedName>
    <definedName name="ALL">'[1]Imp:DSA output'!$C$9:$R$464</definedName>
    <definedName name="AMORTI">#N/A</definedName>
    <definedName name="ANEXO2">[24]BCP!#REF!</definedName>
    <definedName name="ANEXO3">#N/A</definedName>
    <definedName name="ANEXO4">#N/A</definedName>
    <definedName name="ANEXO5">#N/A</definedName>
    <definedName name="ANEXO6">#N/A</definedName>
    <definedName name="_xlnm.Print_Area" localSheetId="0">DGII!$B$4:$AD$72</definedName>
    <definedName name="_xlnm.Print_Area" localSheetId="1">'DGII (EST)'!$A$1:$AD$58</definedName>
    <definedName name="_xlnm.Print_Area">'[25]Table 1'!#REF!</definedName>
    <definedName name="AREACONSTRUCCIO" localSheetId="1">#REF!</definedName>
    <definedName name="AREACONSTRUCCIO">#REF!</definedName>
    <definedName name="ASAU">#N/A</definedName>
    <definedName name="ASAU1">#N/A</definedName>
    <definedName name="asd" localSheetId="0">'[26]SPNF Acuerdo Incl. Int.'!asd</definedName>
    <definedName name="asd" localSheetId="1">'[26]SPNF Acuerdo Incl. Int.'!asd</definedName>
    <definedName name="asd">'[26]SPNF Acuerdo Incl. Int.'!asd</definedName>
    <definedName name="ASO" localSheetId="1">#REF!</definedName>
    <definedName name="ASO">#REF!</definedName>
    <definedName name="atrade" localSheetId="0">[7]!atrade</definedName>
    <definedName name="atrade" localSheetId="1">[7]!atrade</definedName>
    <definedName name="atrade">[7]!atrade</definedName>
    <definedName name="AUS">#N/A</definedName>
    <definedName name="AVISO">#N/A</definedName>
    <definedName name="B">#N/A</definedName>
    <definedName name="BAL" localSheetId="1">#REF!</definedName>
    <definedName name="BAL">#REF!</definedName>
    <definedName name="BANCOS">#N/A</definedName>
    <definedName name="_xlnm.Database" localSheetId="1">#REF!</definedName>
    <definedName name="_xlnm.Database">#REF!</definedName>
    <definedName name="Batumi_debt" localSheetId="1">#REF!</definedName>
    <definedName name="Batumi_debt">#REF!</definedName>
    <definedName name="bb">#N/A</definedName>
    <definedName name="BBB" localSheetId="1">#REF!</definedName>
    <definedName name="BBB">#REF!</definedName>
    <definedName name="bc" hidden="1">'[2]Crédito SPNF (fiscal)'!#REF!</definedName>
    <definedName name="BCA">#N/A</definedName>
    <definedName name="BCA_GDP">#N/A</definedName>
    <definedName name="BCA_NGDP" localSheetId="1">#REF!</definedName>
    <definedName name="BCA_NGDP">#REF!</definedName>
    <definedName name="BCH" localSheetId="1">#REF!</definedName>
    <definedName name="BCH">#REF!</definedName>
    <definedName name="BCH_10G" localSheetId="1">#REF!</definedName>
    <definedName name="BCH_10G">#REF!</definedName>
    <definedName name="BCH_10R" localSheetId="1">#REF!</definedName>
    <definedName name="BCH_10R">#REF!</definedName>
    <definedName name="Bcos_Com_20G" localSheetId="1">#REF!</definedName>
    <definedName name="Bcos_Com_20G">#REF!</definedName>
    <definedName name="Bcos_Com20R" localSheetId="1">#REF!</definedName>
    <definedName name="Bcos_Com20R">#REF!</definedName>
    <definedName name="BCRD15" hidden="1">'[2]Crédito SPNF (fiscal)'!#REF!</definedName>
    <definedName name="BE">#N/A</definedName>
    <definedName name="BEA" localSheetId="1">#REF!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" localSheetId="1">#REF!</definedName>
    <definedName name="BED">#REF!</definedName>
    <definedName name="BED_6" localSheetId="1">#REF!</definedName>
    <definedName name="BED_6">#REF!</definedName>
    <definedName name="BEO" localSheetId="1">#REF!</definedName>
    <definedName name="BEO">#REF!</definedName>
    <definedName name="BER" localSheetId="1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1">#REF!</definedName>
    <definedName name="BFD">#REF!</definedName>
    <definedName name="BFDA" localSheetId="1">#REF!</definedName>
    <definedName name="BFDA">#REF!</definedName>
    <definedName name="BFDI" localSheetId="1">#REF!</definedName>
    <definedName name="BFDI">#REF!</definedName>
    <definedName name="BFDIL" localSheetId="1">#REF!</definedName>
    <definedName name="BFDIL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0">[27]!BFLD_DF</definedName>
    <definedName name="BFLD_DF" localSheetId="1">[27]!BFLD_DF</definedName>
    <definedName name="BFLD_DF">[27]!BFLD_DF</definedName>
    <definedName name="BFLD_DF1">#N/A</definedName>
    <definedName name="BFLG">#N/A</definedName>
    <definedName name="BFLG_D">#N/A</definedName>
    <definedName name="BFLG_DF">#N/A</definedName>
    <definedName name="BFO" localSheetId="1">#REF!</definedName>
    <definedName name="BFO">#REF!</definedName>
    <definedName name="BFOA" localSheetId="1">#REF!</definedName>
    <definedName name="BFOA">#REF!</definedName>
    <definedName name="BFOAG" localSheetId="1">#REF!</definedName>
    <definedName name="BFOAG">#REF!</definedName>
    <definedName name="BFOL" localSheetId="1">#REF!</definedName>
    <definedName name="BFOL">#REF!</definedName>
    <definedName name="BFOL_B" localSheetId="1">#REF!</definedName>
    <definedName name="BFOL_B">#REF!</definedName>
    <definedName name="BFOL_G" localSheetId="1">#REF!</definedName>
    <definedName name="BFOL_G">#REF!</definedName>
    <definedName name="BFOL_L" localSheetId="1">#REF!</definedName>
    <definedName name="BFOL_L">#REF!</definedName>
    <definedName name="BFOL_O" localSheetId="1">#REF!</definedName>
    <definedName name="BFOL_O">#REF!</definedName>
    <definedName name="BFOL_S" localSheetId="1">#REF!</definedName>
    <definedName name="BFOL_S">#REF!</definedName>
    <definedName name="BFOLB" localSheetId="1">#REF!</definedName>
    <definedName name="BFOLB">#REF!</definedName>
    <definedName name="BFOLG_L" localSheetId="1">#REF!</definedName>
    <definedName name="BFOLG_L">#REF!</definedName>
    <definedName name="BFP" localSheetId="1">#REF!</definedName>
    <definedName name="BFP">#REF!</definedName>
    <definedName name="BFPA" localSheetId="1">#REF!</definedName>
    <definedName name="BFPA">#REF!</definedName>
    <definedName name="BFPAG" localSheetId="1">#REF!</definedName>
    <definedName name="BFPAG">#REF!</definedName>
    <definedName name="BFPL" localSheetId="1">#REF!</definedName>
    <definedName name="BFPL">#REF!</definedName>
    <definedName name="BFPLBN" localSheetId="1">#REF!</definedName>
    <definedName name="BFPLBN">#REF!</definedName>
    <definedName name="BFPLD" localSheetId="1">#REF!</definedName>
    <definedName name="BFPLD">#REF!</definedName>
    <definedName name="BFPLD_G" localSheetId="1">#REF!</definedName>
    <definedName name="BFPLD_G">#REF!</definedName>
    <definedName name="BFPLE" localSheetId="1">#REF!</definedName>
    <definedName name="BFPLE">#REF!</definedName>
    <definedName name="BFPLE_G" localSheetId="1">#REF!</definedName>
    <definedName name="BFPLE_G">#REF!</definedName>
    <definedName name="BFPLMM" localSheetId="1">#REF!</definedName>
    <definedName name="BFPLMM">#REF!</definedName>
    <definedName name="BFRA">#N/A</definedName>
    <definedName name="BFUND" localSheetId="1">#REF!</definedName>
    <definedName name="BFUND">#REF!</definedName>
    <definedName name="BGS" localSheetId="1">#REF!</definedName>
    <definedName name="BGS">#REF!</definedName>
    <definedName name="BI">#N/A</definedName>
    <definedName name="BIP" localSheetId="1">#REF!</definedName>
    <definedName name="BIP">#REF!</definedName>
    <definedName name="BK">#N/A</definedName>
    <definedName name="BKF">#N/A</definedName>
    <definedName name="BKFA" localSheetId="1">#REF!</definedName>
    <definedName name="BKFA">#REF!</definedName>
    <definedName name="BKO" localSheetId="1">#REF!</definedName>
    <definedName name="BKO">#REF!</definedName>
    <definedName name="BM" localSheetId="1">#REF!</definedName>
    <definedName name="BM">#REF!</definedName>
    <definedName name="BMG">[28]Q6!$E$28:$AH$28</definedName>
    <definedName name="BMII">#N/A</definedName>
    <definedName name="BMII_7" localSheetId="1">#REF!</definedName>
    <definedName name="BMII_7">#REF!</definedName>
    <definedName name="BMIIB">#N/A</definedName>
    <definedName name="BMIIG">#N/A</definedName>
    <definedName name="BMS" localSheetId="1">#REF!</definedName>
    <definedName name="BMS">#REF!</definedName>
    <definedName name="BOLETIN">[24]BCP!#REF!</definedName>
    <definedName name="BOP">#N/A</definedName>
    <definedName name="BOPUSD" localSheetId="1">#REF!</definedName>
    <definedName name="BOPUSD">#REF!</definedName>
    <definedName name="BRASS" localSheetId="1">#REF!</definedName>
    <definedName name="BRASS">#REF!</definedName>
    <definedName name="BRASS_1" localSheetId="1">#REF!</definedName>
    <definedName name="BRASS_1">#REF!</definedName>
    <definedName name="BRASS_6" localSheetId="1">#REF!</definedName>
    <definedName name="BRASS_6">#REF!</definedName>
    <definedName name="BS">#N/A</definedName>
    <definedName name="BS1A">#N/A</definedName>
    <definedName name="BTR" localSheetId="1">#REF!</definedName>
    <definedName name="BTR">#REF!</definedName>
    <definedName name="BTRG" localSheetId="1">#REF!</definedName>
    <definedName name="BTRG">#REF!</definedName>
    <definedName name="Button_13">"CLAGA2000_Consolidado_2001_List"</definedName>
    <definedName name="BX" localSheetId="1">#REF!</definedName>
    <definedName name="BX">#REF!</definedName>
    <definedName name="BXG">[28]Q6!$E$26:$AH$26</definedName>
    <definedName name="BXS" localSheetId="1">#REF!</definedName>
    <definedName name="BXS">#REF!</definedName>
    <definedName name="C.2" localSheetId="1">#REF!</definedName>
    <definedName name="C.2">#REF!</definedName>
    <definedName name="C_">#N/A</definedName>
    <definedName name="CAD">#N/A</definedName>
    <definedName name="calcNGS_NGDP">#N/A</definedName>
    <definedName name="CAMARON" localSheetId="1">#REF!</definedName>
    <definedName name="CAMARON">#REF!</definedName>
    <definedName name="CCC" localSheetId="1">#REF!</definedName>
    <definedName name="CCC">#REF!</definedName>
    <definedName name="CD">#N/A</definedName>
    <definedName name="CD1A">#N/A</definedName>
    <definedName name="CEMENTO" localSheetId="1">#REF!</definedName>
    <definedName name="CEMENTO">#REF!</definedName>
    <definedName name="CHF">#N/A</definedName>
    <definedName name="CHK5.1" localSheetId="1">#REF!</definedName>
    <definedName name="CHK5.1">#REF!</definedName>
    <definedName name="cirr" localSheetId="1">#REF!</definedName>
    <definedName name="cirr">#REF!</definedName>
    <definedName name="CLUB91">#N/A</definedName>
    <definedName name="CMD">[24]BCP!#REF!</definedName>
    <definedName name="CN">#N/A</definedName>
    <definedName name="CN1A">#N/A</definedName>
    <definedName name="COM" localSheetId="1">#REF!</definedName>
    <definedName name="COM">#REF!</definedName>
    <definedName name="CONSOL" localSheetId="1">#REF!</definedName>
    <definedName name="CONSOL">#REF!</definedName>
    <definedName name="CONSOLC2" localSheetId="1">#REF!</definedName>
    <definedName name="CONSOLC2">#REF!</definedName>
    <definedName name="cooperantes">#REF!</definedName>
    <definedName name="copystart" localSheetId="1">#REF!</definedName>
    <definedName name="copystart">#REF!</definedName>
    <definedName name="Copytodebt">'[1]in-out'!#REF!</definedName>
    <definedName name="COUNT" localSheetId="1">#REF!</definedName>
    <definedName name="COUNT">#REF!</definedName>
    <definedName name="COUNTER" localSheetId="1">#REF!</definedName>
    <definedName name="COUNTER">#REF!</definedName>
    <definedName name="CPF" localSheetId="1">#REF!</definedName>
    <definedName name="CPF">#REF!</definedName>
    <definedName name="CPI_Core" localSheetId="1">#REF!</definedName>
    <definedName name="CPI_Core">#REF!</definedName>
    <definedName name="CPI_NAT_monthly" localSheetId="1">#REF!</definedName>
    <definedName name="CPI_NAT_monthly">#REF!</definedName>
    <definedName name="CREDITOBCH" localSheetId="1">#REF!</definedName>
    <definedName name="CREDITOBCH">#REF!</definedName>
    <definedName name="CREDITORSB" localSheetId="1">#REF!</definedName>
    <definedName name="CREDITORSB">#REF!</definedName>
    <definedName name="CRUZ">#N/A</definedName>
    <definedName name="CRUZ1">#N/A</definedName>
    <definedName name="CS">#N/A</definedName>
    <definedName name="CS1A">#N/A</definedName>
    <definedName name="CUENTASMON">[24]BCP!#REF!</definedName>
    <definedName name="CYEAR2021">[29]Coal!$B$583:$J$583</definedName>
    <definedName name="CYEAR2022">[29]Coal!$K$583:$V$583</definedName>
    <definedName name="CYEAR2023">[29]Coal!$W$583:$AH$583</definedName>
    <definedName name="CYEAR2024">[29]Coal!$AI$583:$AT$583</definedName>
    <definedName name="CYEAR2025">[29]Coal!$AU$583:$AX$583</definedName>
    <definedName name="d" localSheetId="1">#REF!</definedName>
    <definedName name="d">#REF!</definedName>
    <definedName name="D_B" localSheetId="1">#REF!</definedName>
    <definedName name="D_B">#REF!</definedName>
    <definedName name="D_G" localSheetId="1">#REF!</definedName>
    <definedName name="D_G">#REF!</definedName>
    <definedName name="D_Ind" localSheetId="1">#REF!</definedName>
    <definedName name="D_Ind">#REF!</definedName>
    <definedName name="D_L" localSheetId="1">#REF!</definedName>
    <definedName name="D_L">#REF!</definedName>
    <definedName name="D_O" localSheetId="1">#REF!</definedName>
    <definedName name="D_O">#REF!</definedName>
    <definedName name="D_S" localSheetId="1">#REF!</definedName>
    <definedName name="D_S">#REF!</definedName>
    <definedName name="D_SRM" localSheetId="1">#REF!</definedName>
    <definedName name="D_SRM">#REF!</definedName>
    <definedName name="D_SY" localSheetId="1">#REF!</definedName>
    <definedName name="D_SY">#REF!</definedName>
    <definedName name="da" localSheetId="1">#REF!</definedName>
    <definedName name="da">#REF!</definedName>
    <definedName name="DABproj">#N/A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dataSeguimiento">#REF!</definedName>
    <definedName name="date" localSheetId="1">#REF!</definedName>
    <definedName name="date">#REF!</definedName>
    <definedName name="dates">'[19]shared data'!$S$8:$S$155</definedName>
    <definedName name="DATES_A">'[19]shared data'!$D$2:$AC$2</definedName>
    <definedName name="Dates1" localSheetId="1">#REF!</definedName>
    <definedName name="Dates1">#REF!</definedName>
    <definedName name="DB" localSheetId="1">#REF!</definedName>
    <definedName name="DB">#REF!</definedName>
    <definedName name="DBproj">#N/A</definedName>
    <definedName name="DDD">#N/A</definedName>
    <definedName name="DEBRIEF" localSheetId="1">#REF!</definedName>
    <definedName name="DEBRIEF">#REF!</definedName>
    <definedName name="DEBT" localSheetId="1">#REF!</definedName>
    <definedName name="DEBT">#REF!</definedName>
    <definedName name="DEFL" localSheetId="1">#REF!</definedName>
    <definedName name="DEFL">#REF!</definedName>
    <definedName name="DEG">#N/A</definedName>
    <definedName name="DEMEURO">#N/A</definedName>
    <definedName name="DES" localSheetId="1">#REF!</definedName>
    <definedName name="DES">#REF!</definedName>
    <definedName name="DG" localSheetId="1">#REF!</definedName>
    <definedName name="DG">#REF!</definedName>
    <definedName name="DG_S" localSheetId="1">#REF!</definedName>
    <definedName name="DG_S">#REF!</definedName>
    <definedName name="DGproj">#N/A</definedName>
    <definedName name="Discount_IDA">[30]NPV!$B$28</definedName>
    <definedName name="Discount_NC">[30]NPV!#REF!</definedName>
    <definedName name="DiscountRate" localSheetId="1">#REF!</definedName>
    <definedName name="DiscountRate">#REF!</definedName>
    <definedName name="DIVISOR">#N/A</definedName>
    <definedName name="DIVISOR1">#N/A</definedName>
    <definedName name="DKK">#N/A</definedName>
    <definedName name="DKR">#N/A</definedName>
    <definedName name="DM">#N/A</definedName>
    <definedName name="DM1A">#N/A</definedName>
    <definedName name="DO" localSheetId="1">#REF!</definedName>
    <definedName name="DO">#REF!</definedName>
    <definedName name="Dproj">#N/A</definedName>
    <definedName name="DR">#N/A</definedName>
    <definedName name="DR1A">#N/A</definedName>
    <definedName name="DS" localSheetId="1">#REF!</definedName>
    <definedName name="DS">#REF!</definedName>
    <definedName name="DSA_Assumptions" localSheetId="1">#REF!</definedName>
    <definedName name="DSA_Assumptions">#REF!</definedName>
    <definedName name="DSD">#N/A</definedName>
    <definedName name="DSD_S">#N/A</definedName>
    <definedName name="DSDB">#N/A</definedName>
    <definedName name="DSDG">#N/A</definedName>
    <definedName name="DSI" localSheetId="1">#REF!</definedName>
    <definedName name="DSI">#REF!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 localSheetId="1">#REF!</definedName>
    <definedName name="DSP">#REF!</definedName>
    <definedName name="DSPBproj">#N/A</definedName>
    <definedName name="DSPG" localSheetId="1">#REF!</definedName>
    <definedName name="DSPG">#REF!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Y">#N/A</definedName>
    <definedName name="DY1A">#N/A</definedName>
    <definedName name="EBRD" localSheetId="1">#REF!</definedName>
    <definedName name="EBRD">#REF!</definedName>
    <definedName name="ECU">#N/A</definedName>
    <definedName name="EDNA">#N/A</definedName>
    <definedName name="EMISION">[24]BCP!#REF!</definedName>
    <definedName name="empty" localSheetId="1">#REF!</definedName>
    <definedName name="empty">#REF!</definedName>
    <definedName name="ENDA">#N/A</definedName>
    <definedName name="ESAF_QUAR_GDP" localSheetId="1">#REF!</definedName>
    <definedName name="ESAF_QUAR_GDP">#REF!</definedName>
    <definedName name="esafr" localSheetId="1">#REF!</definedName>
    <definedName name="esafr">#REF!</definedName>
    <definedName name="ESC">#N/A</definedName>
    <definedName name="EURO">#N/A</definedName>
    <definedName name="EURO1">#N/A</definedName>
    <definedName name="ExitWRS">[31]Main!$AB$25</definedName>
    <definedName name="FAL">#N/A</definedName>
    <definedName name="FB">#N/A</definedName>
    <definedName name="FB1A">#N/A</definedName>
    <definedName name="FF">#N/A</definedName>
    <definedName name="FF1A">#N/A</definedName>
    <definedName name="FFNN" localSheetId="1">#REF!</definedName>
    <definedName name="FFNN">#REF!</definedName>
    <definedName name="Fisc" localSheetId="1">#REF!</definedName>
    <definedName name="Fisc">#REF!</definedName>
    <definedName name="FMI">[24]BCP!#REF!</definedName>
    <definedName name="FMK">#N/A</definedName>
    <definedName name="FORMATO">#N/A</definedName>
    <definedName name="FRAMENO" localSheetId="1">#REF!</definedName>
    <definedName name="FRAMENO">#REF!</definedName>
    <definedName name="framework_macro" localSheetId="1">#REF!</definedName>
    <definedName name="framework_macro">#REF!</definedName>
    <definedName name="framework_macro_new" localSheetId="1">#REF!</definedName>
    <definedName name="framework_macro_new">#REF!</definedName>
    <definedName name="framework_monetary" localSheetId="1">#REF!</definedName>
    <definedName name="framework_monetary">#REF!</definedName>
    <definedName name="FRAMEYES" localSheetId="1">#REF!</definedName>
    <definedName name="FRAMEYES">#REF!</definedName>
    <definedName name="FRFEURO">#N/A</definedName>
    <definedName name="FS">#N/A</definedName>
    <definedName name="FS1A">#N/A</definedName>
    <definedName name="FT">#N/A</definedName>
    <definedName name="FT1A">#N/A</definedName>
    <definedName name="FUENTE" localSheetId="1">#REF!</definedName>
    <definedName name="FUENTE">#REF!</definedName>
    <definedName name="fuente1" localSheetId="1">#REF!</definedName>
    <definedName name="fuente1">#REF!</definedName>
    <definedName name="Fuentes" localSheetId="1">#REF!</definedName>
    <definedName name="Fuentes">#REF!</definedName>
    <definedName name="GAP" localSheetId="1">#REF!</definedName>
    <definedName name="GAP">#REF!</definedName>
    <definedName name="GAPFGFROM" localSheetId="1">#REF!</definedName>
    <definedName name="GAPFGFROM">#REF!</definedName>
    <definedName name="GAPFGTO" localSheetId="1">#REF!</definedName>
    <definedName name="GAPFGTO">#REF!</definedName>
    <definedName name="GAPSTFROM" localSheetId="1">#REF!</definedName>
    <definedName name="GAPSTFROM">#REF!</definedName>
    <definedName name="GAPSTTO" localSheetId="1">#REF!</definedName>
    <definedName name="GAPSTTO">#REF!</definedName>
    <definedName name="GAPTEST" localSheetId="1">#REF!</definedName>
    <definedName name="GAPTEST">#REF!</definedName>
    <definedName name="GAPTESTFG" localSheetId="1">#REF!</definedName>
    <definedName name="GAPTESTFG">#REF!</definedName>
    <definedName name="GAZZETTE" localSheetId="1">#REF!</definedName>
    <definedName name="GAZZETTE">#REF!</definedName>
    <definedName name="GBP">#N/A</definedName>
    <definedName name="GCB_NGDP">#N/A</definedName>
    <definedName name="GDP">'[32]Empresas Publicas detalle'!#REF!</definedName>
    <definedName name="GGB_NGDP">#N/A</definedName>
    <definedName name="GL_Z" localSheetId="1">#REF!</definedName>
    <definedName name="GL_Z">#REF!</definedName>
    <definedName name="GOB">#N/A</definedName>
    <definedName name="Grace_IDA">[30]NPV!$B$25</definedName>
    <definedName name="Grace_NC">[30]NPV!#REF!</definedName>
    <definedName name="GUIL">#N/A</definedName>
    <definedName name="GUIL1">#N/A</definedName>
    <definedName name="GYEAR2021">[29]Gold!$B$583:$J$583</definedName>
    <definedName name="GYEAR2022">[29]Gold!$K$583:$U$583</definedName>
    <definedName name="HEADING" localSheetId="1">#REF!</definedName>
    <definedName name="HEADING">#REF!</definedName>
    <definedName name="Heading39">'[19]shared data'!$A$1:$G$5</definedName>
    <definedName name="hhh">#N/A</definedName>
    <definedName name="HTML_CodePage" hidden="1">1252</definedName>
    <definedName name="HTML_Control" localSheetId="1" hidden="1">{"'para SB'!$A$1318:$F$1381"}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IDAr" localSheetId="1">#REF!</definedName>
    <definedName name="IDAr">#REF!</definedName>
    <definedName name="IDB">#N/A</definedName>
    <definedName name="IFSASSETS" localSheetId="1">#REF!</definedName>
    <definedName name="IFSASSETS">#REF!</definedName>
    <definedName name="IFSLIABS" localSheetId="1">#REF!</definedName>
    <definedName name="IFSLIABS">#REF!</definedName>
    <definedName name="IKR">#N/A</definedName>
    <definedName name="IM" localSheetId="1">#REF!</definedName>
    <definedName name="IM">#REF!</definedName>
    <definedName name="IMF" localSheetId="1">#REF!</definedName>
    <definedName name="IMF">#REF!</definedName>
    <definedName name="INDICEPRODUCCIO" localSheetId="1">#REF!</definedName>
    <definedName name="INDICEPRODUCCIO">#REF!</definedName>
    <definedName name="INFOGER">[24]BCP!#REF!</definedName>
    <definedName name="INGRESOS" localSheetId="1">#REF!</definedName>
    <definedName name="INGRESOS">#REF!</definedName>
    <definedName name="INPUT_2">[9]Input!#REF!</definedName>
    <definedName name="INPUT_4">[9]Input!#REF!</definedName>
    <definedName name="INTERES">#N/A</definedName>
    <definedName name="Interest_IDA">[30]NPV!$B$27</definedName>
    <definedName name="Interest_NC">[30]NPV!#REF!</definedName>
    <definedName name="InterestRate" localSheetId="1">#REF!</definedName>
    <definedName name="InterestRate">#REF!</definedName>
    <definedName name="IPC">[33]ipc!#REF!</definedName>
    <definedName name="IRLS">#N/A</definedName>
    <definedName name="IRLS1">#N/A</definedName>
    <definedName name="IRP">#N/A</definedName>
    <definedName name="JA">#N/A</definedName>
    <definedName name="JJ">#N/A</definedName>
    <definedName name="JPY">#N/A</definedName>
    <definedName name="KD">#N/A</definedName>
    <definedName name="KD1A">#N/A</definedName>
    <definedName name="LD">#N/A</definedName>
    <definedName name="LD1A">#N/A</definedName>
    <definedName name="LE">#N/A</definedName>
    <definedName name="LE1A">#N/A</definedName>
    <definedName name="LINES" localSheetId="1">#REF!</definedName>
    <definedName name="LINES">#REF!</definedName>
    <definedName name="LIT">#N/A</definedName>
    <definedName name="LITEURO">#N/A</definedName>
    <definedName name="LP">#N/A</definedName>
    <definedName name="LP1A">#N/A</definedName>
    <definedName name="LTcirr" localSheetId="1">#REF!</definedName>
    <definedName name="LTcirr">#REF!</definedName>
    <definedName name="LTr" localSheetId="1">#REF!</definedName>
    <definedName name="LTr">#REF!</definedName>
    <definedName name="LUR">#N/A</definedName>
    <definedName name="LUXF">#N/A</definedName>
    <definedName name="LUXF1">#N/A</definedName>
    <definedName name="MACRO" localSheetId="1">#REF!</definedName>
    <definedName name="MACRO">#REF!</definedName>
    <definedName name="MACRO_ASSUMP_2006" localSheetId="1">#REF!</definedName>
    <definedName name="MACRO_ASSUMP_2006">#REF!</definedName>
    <definedName name="MALAX">#N/A</definedName>
    <definedName name="MALAX1">#N/A</definedName>
    <definedName name="Maturity_IDA">[30]NPV!$B$26</definedName>
    <definedName name="Maturity_NC">[30]NPV!#REF!</definedName>
    <definedName name="MCV">#N/A</definedName>
    <definedName name="MCV_B">#N/A</definedName>
    <definedName name="MCV_B1" localSheetId="1">#REF!</definedName>
    <definedName name="MCV_B1">#REF!</definedName>
    <definedName name="MCV_D">#N/A</definedName>
    <definedName name="MCV_D1" localSheetId="1">#REF!</definedName>
    <definedName name="MCV_D1">#REF!</definedName>
    <definedName name="MCV_N">#N/A</definedName>
    <definedName name="MCV_T">#N/A</definedName>
    <definedName name="MCV_T1" localSheetId="1">#REF!</definedName>
    <definedName name="MCV_T1">#REF!</definedName>
    <definedName name="MEX">#N/A</definedName>
    <definedName name="mflowsa" localSheetId="0">[7]!mflowsa</definedName>
    <definedName name="mflowsa" localSheetId="1">[7]!mflowsa</definedName>
    <definedName name="mflowsa">[7]!mflowsa</definedName>
    <definedName name="mflowsq" localSheetId="0">[7]!mflowsq</definedName>
    <definedName name="mflowsq" localSheetId="1">[7]!mflowsq</definedName>
    <definedName name="mflowsq">[7]!mflowsq</definedName>
    <definedName name="MIDDLE" localSheetId="1">#REF!</definedName>
    <definedName name="MIDDLE">#REF!</definedName>
    <definedName name="MISC4">[9]OUTPUT!#REF!</definedName>
    <definedName name="MN">[24]BCP!#REF!</definedName>
    <definedName name="MNP">[24]BCP!#REF!</definedName>
    <definedName name="MPETROLEO" localSheetId="1">#REF!</definedName>
    <definedName name="MPETROLEO">#REF!</definedName>
    <definedName name="mstocksa" localSheetId="0">[7]!mstocksa</definedName>
    <definedName name="mstocksa" localSheetId="1">[7]!mstocksa</definedName>
    <definedName name="mstocksa">[7]!mstocksa</definedName>
    <definedName name="mstocksq" localSheetId="0">[7]!mstocksq</definedName>
    <definedName name="mstocksq" localSheetId="1">[7]!mstocksq</definedName>
    <definedName name="mstocksq">[7]!mstocksq</definedName>
    <definedName name="n" localSheetId="1">#REF!</definedName>
    <definedName name="n">#REF!</definedName>
    <definedName name="names">'[19]shared data'!$B$7:$O$7</definedName>
    <definedName name="NAMES_A">'[19]shared data'!$B$5:$B$223</definedName>
    <definedName name="NCG">#N/A</definedName>
    <definedName name="NCG_R">#N/A</definedName>
    <definedName name="NCP">#N/A</definedName>
    <definedName name="NCP_R">#N/A</definedName>
    <definedName name="NEWSHEET" localSheetId="1">#REF!</definedName>
    <definedName name="NEWSHEET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BlankRow">[34]QEDS!$11:$11</definedName>
    <definedName name="nmColumnHeader">[34]QEDS!$2:$2</definedName>
    <definedName name="nmData">[34]QEDS!$B$3:$F$9</definedName>
    <definedName name="NMG_RG">#N/A</definedName>
    <definedName name="nmIndexTable">[34]QEDS!$13:$13</definedName>
    <definedName name="nmReportFooter">[34]QEDS!$10:$10</definedName>
    <definedName name="nmReportHeader">[34]QEDS!$1:$1</definedName>
    <definedName name="nmRowHeader">[34]QEDS!$A$3:$A$9</definedName>
    <definedName name="nmScale">[34]QEDS!$12:$12</definedName>
    <definedName name="NNN" localSheetId="1">#REF!</definedName>
    <definedName name="NNN">#REF!</definedName>
    <definedName name="no" hidden="1">'[2]Crédito SPNF (fiscal)'!#REF!</definedName>
    <definedName name="NOCLUB">#N/A</definedName>
    <definedName name="NOK">#N/A</definedName>
    <definedName name="nombrenuevo">#N/A</definedName>
    <definedName name="NOTA_EXPLICATIV" localSheetId="1">#REF!</definedName>
    <definedName name="NOTA_EXPLICATIV">#REF!</definedName>
    <definedName name="Notes">[35]UPLOAD!#REF!</definedName>
    <definedName name="NOTITLES" localSheetId="1">#REF!</definedName>
    <definedName name="NOTITLES">#REF!</definedName>
    <definedName name="NTDD_RG" localSheetId="0">[27]!NTDD_RG</definedName>
    <definedName name="NTDD_RG" localSheetId="1">[27]!NTDD_RG</definedName>
    <definedName name="NTDD_RG">[27]!NTDD_RG</definedName>
    <definedName name="NX">#N/A</definedName>
    <definedName name="NX_R">#N/A</definedName>
    <definedName name="NXG_RG">#N/A</definedName>
    <definedName name="NYEAR2021">[29]Nickel!$B$583:$J$583</definedName>
    <definedName name="NYEAR2022">[29]Nickel!$K$583:$V$583</definedName>
    <definedName name="NYEAR2023">[29]Nickel!$W$583:$AH$583</definedName>
    <definedName name="NYEAR2024">[29]Nickel!$AI$583:$AT$583</definedName>
    <definedName name="NYEAR2025">[29]Nickel!$AU$583:$BF$583</definedName>
    <definedName name="OCTUBRE">#N/A</definedName>
    <definedName name="OECD_Table" localSheetId="1">#REF!</definedName>
    <definedName name="OECD_Table">#REF!</definedName>
    <definedName name="OnShow" localSheetId="0">'[26]SPNF Acuerdo Incl. Int.'!OnShow</definedName>
    <definedName name="OnShow" localSheetId="1">'[26]SPNF Acuerdo Incl. Int.'!OnShow</definedName>
    <definedName name="OnShow">'[26]SPNF Acuerdo Incl. Int.'!OnShow</definedName>
    <definedName name="Otr_Inst_Banc_40G" localSheetId="1">#REF!</definedName>
    <definedName name="Otr_Inst_Banc_40G">#REF!</definedName>
    <definedName name="Pan_Bancario_50G" localSheetId="1">#REF!</definedName>
    <definedName name="Pan_Bancario_50G">#REF!</definedName>
    <definedName name="Pan_Monet_30G" localSheetId="1">#REF!</definedName>
    <definedName name="Pan_Monet_30G">#REF!</definedName>
    <definedName name="Path_Data">'[19]shared data'!$B$8</definedName>
    <definedName name="Path_System">'[19]shared data'!$B$7</definedName>
    <definedName name="Paym_Cap" localSheetId="1">#REF!</definedName>
    <definedName name="Paym_Cap">#REF!</definedName>
    <definedName name="pchBM" localSheetId="1">#REF!</definedName>
    <definedName name="pchBM">#REF!</definedName>
    <definedName name="pchBMG" localSheetId="1">#REF!</definedName>
    <definedName name="pchBMG">#REF!</definedName>
    <definedName name="pchBX" localSheetId="1">#REF!</definedName>
    <definedName name="pchBX">#REF!</definedName>
    <definedName name="pchBXG" localSheetId="1">#REF!</definedName>
    <definedName name="pchBXG">#REF!</definedName>
    <definedName name="PCPI" localSheetId="1">#REF!</definedName>
    <definedName name="PCPI">#REF!</definedName>
    <definedName name="PCPIG">#N/A</definedName>
    <definedName name="PF" localSheetId="1">#REF!</definedName>
    <definedName name="PF">#REF!</definedName>
    <definedName name="PFP" localSheetId="1">#REF!</definedName>
    <definedName name="PFP">#REF!</definedName>
    <definedName name="pfp_table1" localSheetId="1">#REF!</definedName>
    <definedName name="pfp_table1">#REF!</definedName>
    <definedName name="PK" localSheetId="1">#REF!</definedName>
    <definedName name="PK">#REF!</definedName>
    <definedName name="PLATA" localSheetId="1">#REF!</definedName>
    <definedName name="PLATA">#REF!</definedName>
    <definedName name="POLLO" localSheetId="1">#REF!</definedName>
    <definedName name="POLLO">#REF!</definedName>
    <definedName name="POTENCIAL">#N/A</definedName>
    <definedName name="PP">#N/A</definedName>
    <definedName name="PPPWGT">#N/A</definedName>
    <definedName name="PRECIOCIFBANANO" localSheetId="1">#REF!</definedName>
    <definedName name="PRECIOCIFBANANO">#REF!</definedName>
    <definedName name="PRICE" localSheetId="1">#REF!</definedName>
    <definedName name="PRICE">#REF!</definedName>
    <definedName name="PRICETAB" localSheetId="1">#REF!</definedName>
    <definedName name="PRICETAB">#REF!</definedName>
    <definedName name="Print_Area_MI">#N/A</definedName>
    <definedName name="PRINTMACRO" localSheetId="1">#REF!</definedName>
    <definedName name="PRINTMACRO">#REF!</definedName>
    <definedName name="PrintThis_Links">[31]Links!$A$1:$F$33</definedName>
    <definedName name="PRIV0" localSheetId="1">#REF!</definedName>
    <definedName name="PRIV0">#REF!</definedName>
    <definedName name="PRIV00" localSheetId="1">#REF!</definedName>
    <definedName name="PRIV00">#REF!</definedName>
    <definedName name="PRIV1" localSheetId="1">#REF!</definedName>
    <definedName name="PRIV1">#REF!</definedName>
    <definedName name="PRIV11" localSheetId="1">#REF!</definedName>
    <definedName name="PRIV11">#REF!</definedName>
    <definedName name="PRIV2" localSheetId="1">#REF!</definedName>
    <definedName name="PRIV2">#REF!</definedName>
    <definedName name="PRIV22" localSheetId="1">#REF!</definedName>
    <definedName name="PRIV22">#REF!</definedName>
    <definedName name="PRIV3" localSheetId="1">#REF!</definedName>
    <definedName name="PRIV3">#REF!</definedName>
    <definedName name="PRIV33" localSheetId="1">#REF!</definedName>
    <definedName name="PRIV33">#REF!</definedName>
    <definedName name="PRMONTH" localSheetId="1">#REF!</definedName>
    <definedName name="PRMONTH">#REF!</definedName>
    <definedName name="prn">[30]FSUOUT!$B$2:$V$32</definedName>
    <definedName name="Prog1998">'[36]2003'!#REF!</definedName>
    <definedName name="PRYEAR" localSheetId="1">#REF!</definedName>
    <definedName name="PRYEAR">#REF!</definedName>
    <definedName name="PTA">#N/A</definedName>
    <definedName name="PTAEURO">#N/A</definedName>
    <definedName name="PUBL00" localSheetId="1">#REF!</definedName>
    <definedName name="PUBL00">#REF!</definedName>
    <definedName name="PUBL11" localSheetId="1">#REF!</definedName>
    <definedName name="PUBL11">#REF!</definedName>
    <definedName name="PUBL2" localSheetId="1">#REF!</definedName>
    <definedName name="PUBL2">#REF!</definedName>
    <definedName name="PUBL22" localSheetId="1">#REF!</definedName>
    <definedName name="PUBL22">#REF!</definedName>
    <definedName name="PUBL33" localSheetId="1">#REF!</definedName>
    <definedName name="PUBL33">#REF!</definedName>
    <definedName name="PUBL5" localSheetId="1">#REF!</definedName>
    <definedName name="PUBL5">#REF!</definedName>
    <definedName name="PUBL55" localSheetId="1">#REF!</definedName>
    <definedName name="PUBL55">#REF!</definedName>
    <definedName name="PUBL6" localSheetId="1">#REF!</definedName>
    <definedName name="PUBL6">#REF!</definedName>
    <definedName name="PUBL66" localSheetId="1">#REF!</definedName>
    <definedName name="PUBL66">#REF!</definedName>
    <definedName name="Q_5" localSheetId="1">#REF!</definedName>
    <definedName name="Q_5">#REF!</definedName>
    <definedName name="Q_6" localSheetId="1">#REF!</definedName>
    <definedName name="Q_6">#REF!</definedName>
    <definedName name="Q_7" localSheetId="1">#REF!</definedName>
    <definedName name="Q_7">#REF!</definedName>
    <definedName name="QFISCAL">'[37]Quarterly Raw Data'!#REF!</definedName>
    <definedName name="qqq" localSheetId="1" hidden="1">{#N/A,#N/A,FALSE,"EXTRABUDGT"}</definedName>
    <definedName name="qqq" hidden="1">{#N/A,#N/A,FALSE,"EXTRABUDGT"}</definedName>
    <definedName name="QTAB7">'[37]Quarterly MacroFlow'!#REF!</definedName>
    <definedName name="QTAB7A">'[37]Quarterly MacroFlow'!#REF!</definedName>
    <definedName name="R_">#N/A</definedName>
    <definedName name="RA">#N/A</definedName>
    <definedName name="RD">#N/A</definedName>
    <definedName name="RD1A">#N/A</definedName>
    <definedName name="RE">#N/A</definedName>
    <definedName name="red" localSheetId="1">#REF!</definedName>
    <definedName name="red">#REF!</definedName>
    <definedName name="RED_BOP" localSheetId="1">#REF!</definedName>
    <definedName name="RED_BOP">#REF!</definedName>
    <definedName name="red_cpi" localSheetId="1">#REF!</definedName>
    <definedName name="red_cpi">#REF!</definedName>
    <definedName name="RED_D" localSheetId="1">#REF!</definedName>
    <definedName name="RED_D">#REF!</definedName>
    <definedName name="RED_DS" localSheetId="1">#REF!</definedName>
    <definedName name="RED_DS">#REF!</definedName>
    <definedName name="red_gdp_exp" localSheetId="1">#REF!</definedName>
    <definedName name="red_gdp_exp">#REF!</definedName>
    <definedName name="red_govt_empl" localSheetId="1">#REF!</definedName>
    <definedName name="red_govt_empl">#REF!</definedName>
    <definedName name="RED_NATCPI" localSheetId="1">#REF!</definedName>
    <definedName name="RED_NATCPI">#REF!</definedName>
    <definedName name="RED_TBCPI" localSheetId="1">#REF!</definedName>
    <definedName name="RED_TBCPI">#REF!</definedName>
    <definedName name="RED_TRD" localSheetId="1">#REF!</definedName>
    <definedName name="RED_TRD">#REF!</definedName>
    <definedName name="registro">#REF!</definedName>
    <definedName name="RESERVAS" localSheetId="1">#REF!</definedName>
    <definedName name="RESERVAS">#REF!</definedName>
    <definedName name="RESUMEN" localSheetId="1">#REF!</definedName>
    <definedName name="RESUMEN">#REF!</definedName>
    <definedName name="RESUMEN2">#N/A</definedName>
    <definedName name="RESUMEN3">#N/A</definedName>
    <definedName name="RESUMEN4">#N/A</definedName>
    <definedName name="RESUMEN5">#N/A</definedName>
    <definedName name="right" localSheetId="1">#REF!</definedName>
    <definedName name="right">#REF!</definedName>
    <definedName name="RIN" localSheetId="1">#REF!</definedName>
    <definedName name="RIN">#REF!</definedName>
    <definedName name="rindex" localSheetId="1">#REF!</definedName>
    <definedName name="rindex">#REF!</definedName>
    <definedName name="rita">[38]Hoja2!$1:$1048576</definedName>
    <definedName name="rngErrorSort">[31]ErrCheck!$A$4</definedName>
    <definedName name="rngLastSave">[31]Main!$G$19</definedName>
    <definedName name="rngLastSent">[31]Main!$G$18</definedName>
    <definedName name="rngLastUpdate">[31]Links!$D$2</definedName>
    <definedName name="rngNeedsUpdate">[31]Links!$E$2</definedName>
    <definedName name="rngQuestChecked">[31]ErrCheck!$A$3</definedName>
    <definedName name="ROS">#N/A</definedName>
    <definedName name="Rows_Table" localSheetId="1">#REF!</definedName>
    <definedName name="Rows_Table">#REF!</definedName>
    <definedName name="RR">#N/A</definedName>
    <definedName name="RS">#N/A</definedName>
    <definedName name="RS1A">#N/A</definedName>
    <definedName name="RSB" localSheetId="1">#REF!</definedName>
    <definedName name="RSB">#REF!</definedName>
    <definedName name="RSB_AHAP_40R" localSheetId="1">#REF!</definedName>
    <definedName name="RSB_AHAP_40R">#REF!</definedName>
    <definedName name="RSB_Bcos_Des_40R" localSheetId="1">#REF!</definedName>
    <definedName name="RSB_Bcos_Des_40R">#REF!</definedName>
    <definedName name="RSB_SOCFIN_40R" localSheetId="1">#REF!</definedName>
    <definedName name="RSB_SOCFIN_40R">#REF!</definedName>
    <definedName name="RUIZ">#N/A</definedName>
    <definedName name="S_">#N/A</definedName>
    <definedName name="S_1A">#N/A</definedName>
    <definedName name="SA_Tab" localSheetId="1">#REF!</definedName>
    <definedName name="SA_Tab">#REF!</definedName>
    <definedName name="SAR">#N/A</definedName>
    <definedName name="SCHILL">#N/A</definedName>
    <definedName name="SCHILL1">#N/A</definedName>
    <definedName name="sds_gdp_exp_lari" localSheetId="1">#REF!</definedName>
    <definedName name="sds_gdp_exp_lari">#REF!</definedName>
    <definedName name="sds_gdp_origin" localSheetId="1">#REF!</definedName>
    <definedName name="sds_gdp_origin">#REF!</definedName>
    <definedName name="sds_gpd_exp_gdp" localSheetId="1">#REF!</definedName>
    <definedName name="sds_gpd_exp_gdp">#REF!</definedName>
    <definedName name="seguimiento">#REF!</definedName>
    <definedName name="SEK">#N/A</definedName>
    <definedName name="sencount" hidden="1">2</definedName>
    <definedName name="SING">#N/A</definedName>
    <definedName name="SING1">#N/A</definedName>
    <definedName name="SPN">#N/A</definedName>
    <definedName name="spnf" localSheetId="0">'[26]SPNF Acuerdo Incl. Int.'!spnf</definedName>
    <definedName name="spnf" localSheetId="1">'[26]SPNF Acuerdo Incl. Int.'!spnf</definedName>
    <definedName name="spnf">'[26]SPNF Acuerdo Incl. Int.'!spnf</definedName>
    <definedName name="START" localSheetId="1">#REF!</definedName>
    <definedName name="START">#REF!</definedName>
    <definedName name="STFQTAB" localSheetId="1">#REF!</definedName>
    <definedName name="STFQTAB">#REF!</definedName>
    <definedName name="STOP" localSheetId="1">#REF!</definedName>
    <definedName name="STOP">#REF!</definedName>
    <definedName name="SUM">[4]BoP!$E$313:$BE$365</definedName>
    <definedName name="SUPLI">#N/A</definedName>
    <definedName name="SUPLIDORES">#N/A</definedName>
    <definedName name="Tab25a" localSheetId="1">#REF!</definedName>
    <definedName name="Tab25a">#REF!</definedName>
    <definedName name="Tab25b" localSheetId="1">#REF!</definedName>
    <definedName name="Tab25b">#REF!</definedName>
    <definedName name="Table__47">[39]RED47!$A$1:$I$53</definedName>
    <definedName name="Table_2._Country_X___Public_Sector_Financing_1" localSheetId="1">#REF!</definedName>
    <definedName name="Table_2._Country_X___Public_Sector_Financing_1">#REF!</definedName>
    <definedName name="Table_Template" localSheetId="1">#REF!</definedName>
    <definedName name="Table_Template">#REF!</definedName>
    <definedName name="Table1" localSheetId="1">#REF!</definedName>
    <definedName name="Table1">#REF!</definedName>
    <definedName name="Table2" localSheetId="1">#REF!</definedName>
    <definedName name="Table2">#REF!</definedName>
    <definedName name="Table8">'[19]shared data'!$A$1:$E$32</definedName>
    <definedName name="TableA" localSheetId="1">#REF!</definedName>
    <definedName name="TableA">#REF!</definedName>
    <definedName name="TableB1" localSheetId="1">#REF!</definedName>
    <definedName name="TableB1">#REF!</definedName>
    <definedName name="TableB2" localSheetId="1">#REF!</definedName>
    <definedName name="TableB2">#REF!</definedName>
    <definedName name="TableB3" localSheetId="1">#REF!</definedName>
    <definedName name="TableB3">#REF!</definedName>
    <definedName name="TableC1" localSheetId="1">#REF!</definedName>
    <definedName name="TableC1">#REF!</definedName>
    <definedName name="TableC2" localSheetId="1">#REF!</definedName>
    <definedName name="TableC2">#REF!</definedName>
    <definedName name="TableC3" localSheetId="1">#REF!</definedName>
    <definedName name="TableC3">#REF!</definedName>
    <definedName name="TASA">#N/A</definedName>
    <definedName name="TASAS">#N/A</definedName>
    <definedName name="Tasas_Interes_06R">[40]A!$A$1:$T$54</definedName>
    <definedName name="tblChecks">[31]ErrCheck!$A$3:$E$5</definedName>
    <definedName name="tblLinks">[31]Links!$A$4:$F$33</definedName>
    <definedName name="tc">#VALUE!</definedName>
    <definedName name="TD">#N/A</definedName>
    <definedName name="TD1A">#N/A</definedName>
    <definedName name="TELAS" localSheetId="1">#REF!</definedName>
    <definedName name="TELAS">#REF!</definedName>
    <definedName name="Template_Table" localSheetId="1">#REF!</definedName>
    <definedName name="Template_Table">#REF!</definedName>
    <definedName name="TIPOCAMBIO" localSheetId="1">#REF!</definedName>
    <definedName name="TIPOCAMBIO">#REF!</definedName>
    <definedName name="TITLES" localSheetId="1">#REF!</definedName>
    <definedName name="TITLES">#REF!</definedName>
    <definedName name="_xlnm.Print_Titles" localSheetId="0">DGII!$4:$8</definedName>
    <definedName name="_xlnm.Print_Titles" localSheetId="1">#REF!,#REF!</definedName>
    <definedName name="_xlnm.Print_Titles">#REF!,#REF!</definedName>
    <definedName name="TM" localSheetId="1">#REF!</definedName>
    <definedName name="TM">#REF!</definedName>
    <definedName name="TM_D" localSheetId="1">#REF!</definedName>
    <definedName name="TM_D">#REF!</definedName>
    <definedName name="TM_DPCH" localSheetId="1">#REF!</definedName>
    <definedName name="TM_DPCH">#REF!</definedName>
    <definedName name="TM_R" localSheetId="1">#REF!</definedName>
    <definedName name="TM_R">#REF!</definedName>
    <definedName name="TM_RPCH" localSheetId="1">#REF!</definedName>
    <definedName name="TM_RPCH">#REF!</definedName>
    <definedName name="TMG" localSheetId="1">#REF!</definedName>
    <definedName name="TMG">#REF!</definedName>
    <definedName name="TMG_D">[28]Q5!$E$23:$AH$23</definedName>
    <definedName name="TMG_DPCH" localSheetId="1">#REF!</definedName>
    <definedName name="TMG_DPCH">#REF!</definedName>
    <definedName name="TMG_R" localSheetId="1">#REF!</definedName>
    <definedName name="TMG_R">#REF!</definedName>
    <definedName name="TMG_RPCH" localSheetId="1">#REF!</definedName>
    <definedName name="TMG_RPCH">#REF!</definedName>
    <definedName name="TMGO">#N/A</definedName>
    <definedName name="TMGO_D" localSheetId="1">#REF!</definedName>
    <definedName name="TMGO_D">#REF!</definedName>
    <definedName name="TMGO_DPCH" localSheetId="1">#REF!</definedName>
    <definedName name="TMGO_DPCH">#REF!</definedName>
    <definedName name="TMGO_R" localSheetId="1">#REF!</definedName>
    <definedName name="TMGO_R">#REF!</definedName>
    <definedName name="TMGO_RPCH" localSheetId="1">#REF!</definedName>
    <definedName name="TMGO_RPCH">#REF!</definedName>
    <definedName name="TMGXO" localSheetId="1">#REF!</definedName>
    <definedName name="TMGXO">#REF!</definedName>
    <definedName name="TMGXO_D" localSheetId="1">#REF!</definedName>
    <definedName name="TMGXO_D">#REF!</definedName>
    <definedName name="TMGXO_DPCH" localSheetId="1">#REF!</definedName>
    <definedName name="TMGXO_DPCH">#REF!</definedName>
    <definedName name="TMGXO_R" localSheetId="1">#REF!</definedName>
    <definedName name="TMGXO_R">#REF!</definedName>
    <definedName name="TMGXO_RPCH" localSheetId="1">#REF!</definedName>
    <definedName name="TMGXO_RPCH">#REF!</definedName>
    <definedName name="TMS" localSheetId="1">#REF!</definedName>
    <definedName name="TMS">#REF!</definedName>
    <definedName name="TOC" localSheetId="1">#REF!</definedName>
    <definedName name="TOC">#REF!</definedName>
    <definedName name="TODO">[41]BCC!$A$1:$N$821,[41]BCC!$A$822:$N$1624</definedName>
    <definedName name="TOTAL">#N/A</definedName>
    <definedName name="Trade" localSheetId="1">#REF!</definedName>
    <definedName name="Trade">#REF!</definedName>
    <definedName name="TRADE3">[9]Trade!#REF!</definedName>
    <definedName name="TRIGO" localSheetId="1">#REF!</definedName>
    <definedName name="TRIGO">#REF!</definedName>
    <definedName name="TX" localSheetId="1">#REF!</definedName>
    <definedName name="TX">#REF!</definedName>
    <definedName name="TX_D" localSheetId="1">#REF!</definedName>
    <definedName name="TX_D">#REF!</definedName>
    <definedName name="TX_DPCH" localSheetId="1">#REF!</definedName>
    <definedName name="TX_DPCH">#REF!</definedName>
    <definedName name="TX_R" localSheetId="1">#REF!</definedName>
    <definedName name="TX_R">#REF!</definedName>
    <definedName name="TX_RPCH" localSheetId="1">#REF!</definedName>
    <definedName name="TX_RPCH">#REF!</definedName>
    <definedName name="TXG" localSheetId="1">#REF!</definedName>
    <definedName name="TXG">#REF!</definedName>
    <definedName name="TXG_D">#N/A</definedName>
    <definedName name="TXG_DPCH" localSheetId="1">#REF!</definedName>
    <definedName name="TXG_DPCH">#REF!</definedName>
    <definedName name="TXG_R" localSheetId="1">#REF!</definedName>
    <definedName name="TXG_R">#REF!</definedName>
    <definedName name="TXG_RPCH" localSheetId="1">#REF!</definedName>
    <definedName name="TXG_RPCH">#REF!</definedName>
    <definedName name="TXGO">#N/A</definedName>
    <definedName name="TXGO_D" localSheetId="1">#REF!</definedName>
    <definedName name="TXGO_D">#REF!</definedName>
    <definedName name="TXGO_DPCH" localSheetId="1">#REF!</definedName>
    <definedName name="TXGO_DPCH">#REF!</definedName>
    <definedName name="TXGO_R" localSheetId="1">#REF!</definedName>
    <definedName name="TXGO_R">#REF!</definedName>
    <definedName name="TXGO_RPCH" localSheetId="1">#REF!</definedName>
    <definedName name="TXGO_RPCH">#REF!</definedName>
    <definedName name="TXGXO" localSheetId="1">#REF!</definedName>
    <definedName name="TXGXO">#REF!</definedName>
    <definedName name="TXGXO_D" localSheetId="1">#REF!</definedName>
    <definedName name="TXGXO_D">#REF!</definedName>
    <definedName name="TXGXO_DPCH" localSheetId="1">#REF!</definedName>
    <definedName name="TXGXO_DPCH">#REF!</definedName>
    <definedName name="TXGXO_R" localSheetId="1">#REF!</definedName>
    <definedName name="TXGXO_R">#REF!</definedName>
    <definedName name="TXGXO_RPCH" localSheetId="1">#REF!</definedName>
    <definedName name="TXGXO_RPCH">#REF!</definedName>
    <definedName name="TXS" localSheetId="1">#REF!</definedName>
    <definedName name="TXS">#REF!</definedName>
    <definedName name="UAED">#N/A</definedName>
    <definedName name="UAED1">#N/A</definedName>
    <definedName name="UC">#N/A</definedName>
    <definedName name="UC1A">#N/A</definedName>
    <definedName name="unemp_96Q3" localSheetId="1">#REF!</definedName>
    <definedName name="unemp_96Q3">#REF!</definedName>
    <definedName name="unemp_96Q4" localSheetId="1">#REF!</definedName>
    <definedName name="unemp_96Q4">#REF!</definedName>
    <definedName name="unemp_97Q1" localSheetId="1">#REF!</definedName>
    <definedName name="unemp_97Q1">#REF!</definedName>
    <definedName name="unemp_97Q2" localSheetId="1">#REF!</definedName>
    <definedName name="unemp_97Q2">#REF!</definedName>
    <definedName name="unemp_nat" localSheetId="1">#REF!</definedName>
    <definedName name="unemp_nat">#REF!</definedName>
    <definedName name="unemp_urbrural" localSheetId="1">#REF!</definedName>
    <definedName name="unemp_urbrural">#REF!</definedName>
    <definedName name="USDSR" localSheetId="1">#REF!</definedName>
    <definedName name="USDSR">#REF!</definedName>
    <definedName name="VENEZU">#N/A</definedName>
    <definedName name="VIAAEREA" localSheetId="1">#REF!</definedName>
    <definedName name="VIAAEREA">#REF!</definedName>
    <definedName name="VTITLES" localSheetId="1">#REF!</definedName>
    <definedName name="VTITLES">#REF!</definedName>
    <definedName name="wage_govt_sector" localSheetId="1">#REF!</definedName>
    <definedName name="wage_govt_sector">#REF!</definedName>
    <definedName name="WAPR" localSheetId="1">#REF!</definedName>
    <definedName name="WAPR">#REF!</definedName>
    <definedName name="WEO" localSheetId="1">#REF!</definedName>
    <definedName name="WEO">#REF!</definedName>
    <definedName name="will" localSheetId="0">'[26]SPNF Acuerdo Incl. Int.'!will</definedName>
    <definedName name="will" localSheetId="1">'[26]SPNF Acuerdo Incl. Int.'!will</definedName>
    <definedName name="will">'[26]SPNF Acuerdo Incl. Int.'!will</definedName>
    <definedName name="WPCP33_D" localSheetId="1">#REF!</definedName>
    <definedName name="WPCP33_D">#REF!</definedName>
    <definedName name="WPCP33pch" localSheetId="1">#REF!</definedName>
    <definedName name="WPCP33pch">#REF!</definedName>
    <definedName name="wrn.BANKS." localSheetId="1" hidden="1">{#N/A,#N/A,FALSE,"BANKS"}</definedName>
    <definedName name="wrn.BANKS." hidden="1">{#N/A,#N/A,FALSE,"BANKS"}</definedName>
    <definedName name="wrn.BOP." localSheetId="1" hidden="1">{#N/A,#N/A,FALSE,"BOP"}</definedName>
    <definedName name="wrn.BOP." hidden="1">{#N/A,#N/A,FALSE,"BOP"}</definedName>
    <definedName name="wrn.BOP_MIDTERM." localSheetId="1" hidden="1">{"BOP_TAB",#N/A,FALSE,"N";"MIDTERM_TAB",#N/A,FALSE,"O"}</definedName>
    <definedName name="wrn.BOP_MIDTERM." hidden="1">{"BOP_TAB",#N/A,FALSE,"N";"MIDTERM_TAB",#N/A,FALSE,"O"}</definedName>
    <definedName name="wrn.CREDIT." localSheetId="1" hidden="1">{#N/A,#N/A,FALSE,"CREDIT"}</definedName>
    <definedName name="wrn.CREDIT." hidden="1">{#N/A,#N/A,FALSE,"CREDIT"}</definedName>
    <definedName name="wrn.DEBTSVC." localSheetId="1" hidden="1">{#N/A,#N/A,FALSE,"DEBTSVC"}</definedName>
    <definedName name="wrn.DEBTSVC." hidden="1">{#N/A,#N/A,FALSE,"DEBTSVC"}</definedName>
    <definedName name="wrn.DEPO." localSheetId="1" hidden="1">{#N/A,#N/A,FALSE,"DEPO"}</definedName>
    <definedName name="wrn.DEPO." hidden="1">{#N/A,#N/A,FALSE,"DEPO"}</definedName>
    <definedName name="wrn.EXCISE." localSheetId="1" hidden="1">{#N/A,#N/A,FALSE,"EXCISE"}</definedName>
    <definedName name="wrn.EXCISE." hidden="1">{#N/A,#N/A,FALSE,"EXCISE"}</definedName>
    <definedName name="wrn.EXRATE." localSheetId="1" hidden="1">{#N/A,#N/A,FALSE,"EXRATE"}</definedName>
    <definedName name="wrn.EXRATE." hidden="1">{#N/A,#N/A,FALSE,"EXRATE"}</definedName>
    <definedName name="wrn.EXTDEBT." localSheetId="1" hidden="1">{#N/A,#N/A,FALSE,"EXTDEBT"}</definedName>
    <definedName name="wrn.EXTDEBT." hidden="1">{#N/A,#N/A,FALSE,"EXTDEBT"}</definedName>
    <definedName name="wrn.EXTRABUDGT." localSheetId="1" hidden="1">{#N/A,#N/A,FALSE,"EXTRABUDGT"}</definedName>
    <definedName name="wrn.EXTRABUDGT." hidden="1">{#N/A,#N/A,FALSE,"EXTRABUDGT"}</definedName>
    <definedName name="wrn.EXTRABUDGT2." localSheetId="1" hidden="1">{#N/A,#N/A,FALSE,"EXTRABUDGT2"}</definedName>
    <definedName name="wrn.EXTRABUDGT2." hidden="1">{#N/A,#N/A,FALSE,"EXTRABUDGT2"}</definedName>
    <definedName name="wrn.GDP." localSheetId="1" hidden="1">{#N/A,#N/A,FALSE,"GDP_ORIGIN";#N/A,#N/A,FALSE,"EMP_POP"}</definedName>
    <definedName name="wrn.GDP." hidden="1">{#N/A,#N/A,FALSE,"GDP_ORIGIN";#N/A,#N/A,FALSE,"EMP_POP"}</definedName>
    <definedName name="wrn.GGOVT." localSheetId="1" hidden="1">{#N/A,#N/A,FALSE,"GGOVT"}</definedName>
    <definedName name="wrn.GGOVT." hidden="1">{#N/A,#N/A,FALSE,"GGOVT"}</definedName>
    <definedName name="wrn.GGOVT2." localSheetId="1" hidden="1">{#N/A,#N/A,FALSE,"GGOVT2"}</definedName>
    <definedName name="wrn.GGOVT2." hidden="1">{#N/A,#N/A,FALSE,"GGOVT2"}</definedName>
    <definedName name="wrn.GGOVTPC." localSheetId="1" hidden="1">{#N/A,#N/A,FALSE,"GGOVT%"}</definedName>
    <definedName name="wrn.GGOVTPC." hidden="1">{#N/A,#N/A,FALSE,"GGOVT%"}</definedName>
    <definedName name="wrn.INCOMETX." localSheetId="1" hidden="1">{#N/A,#N/A,FALSE,"INCOMETX"}</definedName>
    <definedName name="wrn.INCOMETX." hidden="1">{#N/A,#N/A,FALSE,"INCOMETX"}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1" hidden="1">{#N/A,#N/A,FALSE,"INTERST"}</definedName>
    <definedName name="wrn.INTERST." hidden="1">{#N/A,#N/A,FALSE,"INTERST"}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1" hidden="1">{"MONA",#N/A,FALSE,"S"}</definedName>
    <definedName name="wrn.MONA." hidden="1">{"MONA",#N/A,FALSE,"S"}</definedName>
    <definedName name="wrn.MS." localSheetId="1" hidden="1">{#N/A,#N/A,FALSE,"MS"}</definedName>
    <definedName name="wrn.MS." hidden="1">{#N/A,#N/A,FALSE,"MS"}</definedName>
    <definedName name="wrn.NBG." localSheetId="1" hidden="1">{#N/A,#N/A,FALSE,"NBG"}</definedName>
    <definedName name="wrn.NBG." hidden="1">{#N/A,#N/A,FALSE,"NBG"}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1" hidden="1">{#N/A,#N/A,FALSE,"PCPI"}</definedName>
    <definedName name="wrn.PCPI." hidden="1">{#N/A,#N/A,FALSE,"PCPI"}</definedName>
    <definedName name="wrn.PENSION." localSheetId="1" hidden="1">{#N/A,#N/A,FALSE,"PENSION"}</definedName>
    <definedName name="wrn.PENSION." hidden="1">{#N/A,#N/A,FALSE,"PENSION"}</definedName>
    <definedName name="wrn.PRUDENT." localSheetId="1" hidden="1">{#N/A,#N/A,FALSE,"PRUDENT"}</definedName>
    <definedName name="wrn.PRUDENT." hidden="1">{#N/A,#N/A,FALSE,"PRUDENT"}</definedName>
    <definedName name="wrn.PUBLEXP." localSheetId="1" hidden="1">{#N/A,#N/A,FALSE,"PUBLEXP"}</definedName>
    <definedName name="wrn.PUBLEXP." hidden="1">{#N/A,#N/A,FALSE,"PUBLEXP"}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localSheetId="1" hidden="1">{#N/A,#N/A,FALSE,"REVSHARE"}</definedName>
    <definedName name="wrn.REVSHARE." hidden="1">{#N/A,#N/A,FALSE,"REVSHARE"}</definedName>
    <definedName name="wrn.STATE." localSheetId="1" hidden="1">{#N/A,#N/A,FALSE,"STATE"}</definedName>
    <definedName name="wrn.STATE." hidden="1">{#N/A,#N/A,FALSE,"STATE"}</definedName>
    <definedName name="wrn.TAXARREARS." localSheetId="1" hidden="1">{#N/A,#N/A,FALSE,"TAXARREARS"}</definedName>
    <definedName name="wrn.TAXARREARS." hidden="1">{#N/A,#N/A,FALSE,"TAXARREARS"}</definedName>
    <definedName name="wrn.TAXPAYRS." localSheetId="1" hidden="1">{#N/A,#N/A,FALSE,"TAXPAYRS"}</definedName>
    <definedName name="wrn.TAXPAYRS." hidden="1">{#N/A,#N/A,FALSE,"TAXPAYRS"}</definedName>
    <definedName name="wrn.TRADE." localSheetId="1" hidden="1">{#N/A,#N/A,FALSE,"TRADE"}</definedName>
    <definedName name="wrn.TRADE." hidden="1">{#N/A,#N/A,FALSE,"TRADE"}</definedName>
    <definedName name="wrn.TRANSPORT." localSheetId="1" hidden="1">{#N/A,#N/A,FALSE,"TRANPORT"}</definedName>
    <definedName name="wrn.TRANSPORT." hidden="1">{#N/A,#N/A,FALSE,"TRANPORT"}</definedName>
    <definedName name="wrn.UNEMPL." localSheetId="1" hidden="1">{#N/A,#N/A,FALSE,"EMP_POP";#N/A,#N/A,FALSE,"UNEMPL"}</definedName>
    <definedName name="wrn.UNEMPL." hidden="1">{#N/A,#N/A,FALSE,"EMP_POP";#N/A,#N/A,FALSE,"UNEMPL"}</definedName>
    <definedName name="wrn.WAGES." localSheetId="1" hidden="1">{#N/A,#N/A,FALSE,"WAGES"}</definedName>
    <definedName name="wrn.WAGES." hidden="1">{#N/A,#N/A,FALSE,"WAGES"}</definedName>
    <definedName name="wrn.WEO." localSheetId="1" hidden="1">{"WEO",#N/A,FALSE,"T"}</definedName>
    <definedName name="wrn.WEO." hidden="1">{"WEO",#N/A,FALSE,"T"}</definedName>
    <definedName name="XBANANO" localSheetId="1">#REF!</definedName>
    <definedName name="XBANANO">#REF!</definedName>
    <definedName name="XCAFE" localSheetId="1">#REF!</definedName>
    <definedName name="XCAFE">#REF!</definedName>
    <definedName name="XGS" localSheetId="1">#REF!</definedName>
    <definedName name="XGS">#REF!</definedName>
    <definedName name="XMENSUALES" localSheetId="1">#REF!</definedName>
    <definedName name="XMENSUALES">#REF!</definedName>
    <definedName name="xxWRS_1">'[19]shared data'!$A$1:$A$77</definedName>
    <definedName name="xxWRS_2" localSheetId="1">#REF!</definedName>
    <definedName name="xxWRS_2">#REF!</definedName>
    <definedName name="xxWRS_3" localSheetId="1">#REF!</definedName>
    <definedName name="xxWRS_3">#REF!</definedName>
    <definedName name="xxWRS_4">[30]Q5!$A$1:$A$104</definedName>
    <definedName name="xxWRS_5">[30]Q6!$A$1:$A$160</definedName>
    <definedName name="xxWRS_6">[30]Q7!$A$1:$A$59</definedName>
    <definedName name="xxWRS_7">[30]Q5!$A$1:$A$109</definedName>
    <definedName name="xxWRS_8">[30]Q6!$A$1:$A$162</definedName>
    <definedName name="xxWRS_9">[30]Q7!$A$1:$A$61</definedName>
    <definedName name="XXX" localSheetId="1">#REF!</definedName>
    <definedName name="XXX">#REF!</definedName>
    <definedName name="XXX1" localSheetId="1">#REF!</definedName>
    <definedName name="XXX1">#REF!</definedName>
    <definedName name="ycirr" localSheetId="1">#REF!</definedName>
    <definedName name="ycirr">#REF!</definedName>
    <definedName name="Year" localSheetId="1">#REF!</definedName>
    <definedName name="Year">#REF!</definedName>
    <definedName name="Years" localSheetId="1">#REF!</definedName>
    <definedName name="Years">#REF!</definedName>
    <definedName name="yenr" localSheetId="1">#REF!</definedName>
    <definedName name="yenr">#REF!</definedName>
    <definedName name="YRB">'[1]Imp:DSA output'!$B$9:$B$464</definedName>
    <definedName name="YRHIDE">'[1]Imp:DSA output'!$C$9:$G$464</definedName>
    <definedName name="YRPOST">'[1]Imp:DSA output'!$M$9:$IH$9</definedName>
    <definedName name="YRPRE">'[1]Imp:DSA output'!$B$9:$F$464</definedName>
    <definedName name="YRTITLES">'[1]Imp:DSA output'!$A$1</definedName>
    <definedName name="YRX">'[1]Imp:DSA output'!$S$9:$IG$464</definedName>
    <definedName name="YY">#N/A</definedName>
    <definedName name="YY1A">#N/A</definedName>
    <definedName name="Z">[1]Imp!#REF!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4" i="5" l="1"/>
  <c r="O64" i="5"/>
  <c r="AB63" i="5"/>
  <c r="O63" i="5"/>
  <c r="AB62" i="5"/>
  <c r="O62" i="5"/>
  <c r="AB61" i="5"/>
  <c r="O61" i="5"/>
  <c r="AB60" i="5"/>
  <c r="AB59" i="5" s="1"/>
  <c r="AB58" i="5" s="1"/>
  <c r="AB57" i="5" s="1"/>
  <c r="O60" i="5"/>
  <c r="AA59" i="5"/>
  <c r="Z59" i="5"/>
  <c r="Y59" i="5"/>
  <c r="X59" i="5"/>
  <c r="W59" i="5"/>
  <c r="V59" i="5"/>
  <c r="U59" i="5"/>
  <c r="T59" i="5"/>
  <c r="S59" i="5"/>
  <c r="R59" i="5"/>
  <c r="Q59" i="5"/>
  <c r="P59" i="5"/>
  <c r="N59" i="5"/>
  <c r="M59" i="5"/>
  <c r="L59" i="5"/>
  <c r="K59" i="5"/>
  <c r="K58" i="5" s="1"/>
  <c r="K57" i="5" s="1"/>
  <c r="J59" i="5"/>
  <c r="I59" i="5"/>
  <c r="H59" i="5"/>
  <c r="G59" i="5"/>
  <c r="F59" i="5"/>
  <c r="E59" i="5"/>
  <c r="D59" i="5"/>
  <c r="C59" i="5"/>
  <c r="AA58" i="5"/>
  <c r="Z58" i="5"/>
  <c r="Y58" i="5"/>
  <c r="X58" i="5"/>
  <c r="W58" i="5"/>
  <c r="V58" i="5"/>
  <c r="U58" i="5"/>
  <c r="T58" i="5"/>
  <c r="S58" i="5"/>
  <c r="R58" i="5"/>
  <c r="Q58" i="5"/>
  <c r="P58" i="5"/>
  <c r="N58" i="5"/>
  <c r="M58" i="5"/>
  <c r="L58" i="5"/>
  <c r="J58" i="5"/>
  <c r="I58" i="5"/>
  <c r="H58" i="5"/>
  <c r="G58" i="5"/>
  <c r="F58" i="5"/>
  <c r="E58" i="5"/>
  <c r="D58" i="5"/>
  <c r="C58" i="5"/>
  <c r="AA57" i="5"/>
  <c r="Z57" i="5"/>
  <c r="Y57" i="5"/>
  <c r="X57" i="5"/>
  <c r="W57" i="5"/>
  <c r="V57" i="5"/>
  <c r="U57" i="5"/>
  <c r="T57" i="5"/>
  <c r="S57" i="5"/>
  <c r="R57" i="5"/>
  <c r="Q57" i="5"/>
  <c r="P57" i="5"/>
  <c r="N57" i="5"/>
  <c r="M57" i="5"/>
  <c r="L57" i="5"/>
  <c r="J57" i="5"/>
  <c r="I57" i="5"/>
  <c r="H57" i="5"/>
  <c r="G57" i="5"/>
  <c r="F57" i="5"/>
  <c r="E57" i="5"/>
  <c r="D57" i="5"/>
  <c r="C57" i="5"/>
  <c r="AB56" i="5"/>
  <c r="O56" i="5"/>
  <c r="AB55" i="5"/>
  <c r="O55" i="5"/>
  <c r="AB54" i="5"/>
  <c r="O54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N53" i="5"/>
  <c r="M53" i="5"/>
  <c r="L53" i="5"/>
  <c r="K53" i="5"/>
  <c r="J53" i="5"/>
  <c r="I53" i="5"/>
  <c r="H53" i="5"/>
  <c r="G53" i="5"/>
  <c r="F53" i="5"/>
  <c r="E53" i="5"/>
  <c r="D53" i="5"/>
  <c r="C53" i="5"/>
  <c r="AB52" i="5"/>
  <c r="O52" i="5"/>
  <c r="AB51" i="5"/>
  <c r="O51" i="5"/>
  <c r="AB50" i="5"/>
  <c r="AB49" i="5" s="1"/>
  <c r="AA50" i="5"/>
  <c r="Z50" i="5"/>
  <c r="Z49" i="5" s="1"/>
  <c r="Y50" i="5"/>
  <c r="X50" i="5"/>
  <c r="W50" i="5"/>
  <c r="V50" i="5"/>
  <c r="U50" i="5"/>
  <c r="T50" i="5"/>
  <c r="S50" i="5"/>
  <c r="R50" i="5"/>
  <c r="Q50" i="5"/>
  <c r="P50" i="5"/>
  <c r="P49" i="5" s="1"/>
  <c r="N50" i="5"/>
  <c r="M50" i="5"/>
  <c r="L50" i="5"/>
  <c r="K50" i="5"/>
  <c r="J50" i="5"/>
  <c r="I50" i="5"/>
  <c r="H50" i="5"/>
  <c r="G50" i="5"/>
  <c r="F50" i="5"/>
  <c r="E50" i="5"/>
  <c r="D50" i="5"/>
  <c r="C50" i="5"/>
  <c r="AA49" i="5"/>
  <c r="Y49" i="5"/>
  <c r="X49" i="5"/>
  <c r="W49" i="5"/>
  <c r="V49" i="5"/>
  <c r="U49" i="5"/>
  <c r="T49" i="5"/>
  <c r="S49" i="5"/>
  <c r="R49" i="5"/>
  <c r="Q49" i="5"/>
  <c r="N49" i="5"/>
  <c r="M49" i="5"/>
  <c r="L49" i="5"/>
  <c r="K49" i="5"/>
  <c r="J49" i="5"/>
  <c r="I49" i="5"/>
  <c r="H49" i="5"/>
  <c r="G49" i="5"/>
  <c r="F49" i="5"/>
  <c r="E49" i="5"/>
  <c r="D49" i="5"/>
  <c r="C49" i="5"/>
  <c r="AB48" i="5"/>
  <c r="O48" i="5"/>
  <c r="AB47" i="5"/>
  <c r="O47" i="5"/>
  <c r="AB46" i="5"/>
  <c r="O46" i="5"/>
  <c r="AB45" i="5"/>
  <c r="AB44" i="5" s="1"/>
  <c r="O45" i="5"/>
  <c r="AA44" i="5"/>
  <c r="Z44" i="5"/>
  <c r="Y44" i="5"/>
  <c r="X44" i="5"/>
  <c r="W44" i="5"/>
  <c r="V44" i="5"/>
  <c r="U44" i="5"/>
  <c r="T44" i="5"/>
  <c r="S44" i="5"/>
  <c r="R44" i="5"/>
  <c r="Q44" i="5"/>
  <c r="P44" i="5"/>
  <c r="N44" i="5"/>
  <c r="M44" i="5"/>
  <c r="L44" i="5"/>
  <c r="K44" i="5"/>
  <c r="J44" i="5"/>
  <c r="I44" i="5"/>
  <c r="H44" i="5"/>
  <c r="G44" i="5"/>
  <c r="F44" i="5"/>
  <c r="E44" i="5"/>
  <c r="D44" i="5"/>
  <c r="C44" i="5"/>
  <c r="AB43" i="5"/>
  <c r="O43" i="5"/>
  <c r="AB42" i="5"/>
  <c r="O42" i="5"/>
  <c r="AB41" i="5"/>
  <c r="O41" i="5"/>
  <c r="AB40" i="5"/>
  <c r="O40" i="5"/>
  <c r="AB39" i="5"/>
  <c r="O39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N38" i="5"/>
  <c r="M38" i="5"/>
  <c r="L38" i="5"/>
  <c r="K38" i="5"/>
  <c r="J38" i="5"/>
  <c r="I38" i="5"/>
  <c r="H38" i="5"/>
  <c r="G38" i="5"/>
  <c r="F38" i="5"/>
  <c r="E38" i="5"/>
  <c r="D38" i="5"/>
  <c r="C38" i="5"/>
  <c r="AB37" i="5"/>
  <c r="O37" i="5"/>
  <c r="AB36" i="5"/>
  <c r="O36" i="5"/>
  <c r="AB35" i="5"/>
  <c r="O35" i="5"/>
  <c r="AB34" i="5"/>
  <c r="O34" i="5"/>
  <c r="AB33" i="5"/>
  <c r="O33" i="5"/>
  <c r="AB32" i="5"/>
  <c r="O32" i="5"/>
  <c r="AB31" i="5"/>
  <c r="O31" i="5"/>
  <c r="AB30" i="5"/>
  <c r="O30" i="5"/>
  <c r="AA29" i="5"/>
  <c r="Z29" i="5"/>
  <c r="Y29" i="5"/>
  <c r="X29" i="5"/>
  <c r="W29" i="5"/>
  <c r="V29" i="5"/>
  <c r="U29" i="5"/>
  <c r="T29" i="5"/>
  <c r="S29" i="5"/>
  <c r="R29" i="5"/>
  <c r="Q29" i="5"/>
  <c r="P29" i="5"/>
  <c r="N29" i="5"/>
  <c r="M29" i="5"/>
  <c r="L29" i="5"/>
  <c r="K29" i="5"/>
  <c r="J29" i="5"/>
  <c r="I29" i="5"/>
  <c r="H29" i="5"/>
  <c r="G29" i="5"/>
  <c r="F29" i="5"/>
  <c r="E29" i="5"/>
  <c r="D29" i="5"/>
  <c r="C29" i="5"/>
  <c r="AB28" i="5"/>
  <c r="AB27" i="5" s="1"/>
  <c r="O28" i="5"/>
  <c r="AA27" i="5"/>
  <c r="Z27" i="5"/>
  <c r="Y27" i="5"/>
  <c r="X27" i="5"/>
  <c r="W27" i="5"/>
  <c r="V27" i="5"/>
  <c r="U27" i="5"/>
  <c r="T27" i="5"/>
  <c r="S27" i="5"/>
  <c r="R27" i="5"/>
  <c r="Q27" i="5"/>
  <c r="P27" i="5"/>
  <c r="N27" i="5"/>
  <c r="M27" i="5"/>
  <c r="L27" i="5"/>
  <c r="K27" i="5"/>
  <c r="J27" i="5"/>
  <c r="I27" i="5"/>
  <c r="H27" i="5"/>
  <c r="G27" i="5"/>
  <c r="F27" i="5"/>
  <c r="E27" i="5"/>
  <c r="D27" i="5"/>
  <c r="C27" i="5"/>
  <c r="AA26" i="5"/>
  <c r="Z26" i="5"/>
  <c r="Y26" i="5"/>
  <c r="X26" i="5"/>
  <c r="W26" i="5"/>
  <c r="V26" i="5"/>
  <c r="U26" i="5"/>
  <c r="T26" i="5"/>
  <c r="S26" i="5"/>
  <c r="R26" i="5"/>
  <c r="Q26" i="5"/>
  <c r="P26" i="5"/>
  <c r="N26" i="5"/>
  <c r="M26" i="5"/>
  <c r="L26" i="5"/>
  <c r="K26" i="5"/>
  <c r="J26" i="5"/>
  <c r="I26" i="5"/>
  <c r="H26" i="5"/>
  <c r="G26" i="5"/>
  <c r="F26" i="5"/>
  <c r="E26" i="5"/>
  <c r="D26" i="5"/>
  <c r="C26" i="5"/>
  <c r="AB25" i="5"/>
  <c r="O25" i="5"/>
  <c r="AB24" i="5"/>
  <c r="O24" i="5"/>
  <c r="AB23" i="5"/>
  <c r="O23" i="5"/>
  <c r="AB22" i="5"/>
  <c r="O22" i="5"/>
  <c r="AB21" i="5"/>
  <c r="O21" i="5"/>
  <c r="AB20" i="5"/>
  <c r="O20" i="5"/>
  <c r="AB19" i="5"/>
  <c r="O19" i="5"/>
  <c r="AB18" i="5"/>
  <c r="O18" i="5"/>
  <c r="AB17" i="5"/>
  <c r="AA17" i="5"/>
  <c r="Z17" i="5"/>
  <c r="Y17" i="5"/>
  <c r="X17" i="5"/>
  <c r="X16" i="5" s="1"/>
  <c r="W17" i="5"/>
  <c r="V17" i="5"/>
  <c r="U17" i="5"/>
  <c r="T17" i="5"/>
  <c r="S17" i="5"/>
  <c r="R17" i="5"/>
  <c r="Q17" i="5"/>
  <c r="P17" i="5"/>
  <c r="N17" i="5"/>
  <c r="N16" i="5" s="1"/>
  <c r="M17" i="5"/>
  <c r="L17" i="5"/>
  <c r="K17" i="5"/>
  <c r="J17" i="5"/>
  <c r="I17" i="5"/>
  <c r="H17" i="5"/>
  <c r="G17" i="5"/>
  <c r="F17" i="5"/>
  <c r="E17" i="5"/>
  <c r="D17" i="5"/>
  <c r="C17" i="5"/>
  <c r="AB16" i="5"/>
  <c r="AA16" i="5"/>
  <c r="Z16" i="5"/>
  <c r="Y16" i="5"/>
  <c r="W16" i="5"/>
  <c r="V16" i="5"/>
  <c r="U16" i="5"/>
  <c r="T16" i="5"/>
  <c r="S16" i="5"/>
  <c r="R16" i="5"/>
  <c r="Q16" i="5"/>
  <c r="P16" i="5"/>
  <c r="M16" i="5"/>
  <c r="L16" i="5"/>
  <c r="K16" i="5"/>
  <c r="J16" i="5"/>
  <c r="I16" i="5"/>
  <c r="H16" i="5"/>
  <c r="G16" i="5"/>
  <c r="F16" i="5"/>
  <c r="E16" i="5"/>
  <c r="D16" i="5"/>
  <c r="C16" i="5"/>
  <c r="AB15" i="5"/>
  <c r="O15" i="5"/>
  <c r="AB14" i="5"/>
  <c r="O14" i="5"/>
  <c r="AB13" i="5"/>
  <c r="AB11" i="5" s="1"/>
  <c r="O13" i="5"/>
  <c r="AB12" i="5"/>
  <c r="O12" i="5"/>
  <c r="AA11" i="5"/>
  <c r="Z11" i="5"/>
  <c r="Y11" i="5"/>
  <c r="X11" i="5"/>
  <c r="W11" i="5"/>
  <c r="V11" i="5"/>
  <c r="U11" i="5"/>
  <c r="T11" i="5"/>
  <c r="S11" i="5"/>
  <c r="R11" i="5"/>
  <c r="Q11" i="5"/>
  <c r="P11" i="5"/>
  <c r="N11" i="5"/>
  <c r="M11" i="5"/>
  <c r="L11" i="5"/>
  <c r="K11" i="5"/>
  <c r="J11" i="5"/>
  <c r="I11" i="5"/>
  <c r="H11" i="5"/>
  <c r="G11" i="5"/>
  <c r="F11" i="5"/>
  <c r="E11" i="5"/>
  <c r="D11" i="5"/>
  <c r="C11" i="5"/>
  <c r="AA10" i="5"/>
  <c r="Z10" i="5"/>
  <c r="Y10" i="5"/>
  <c r="W10" i="5"/>
  <c r="V10" i="5"/>
  <c r="U10" i="5"/>
  <c r="U9" i="5" s="1"/>
  <c r="U65" i="5" s="1"/>
  <c r="T10" i="5"/>
  <c r="S10" i="5"/>
  <c r="R10" i="5"/>
  <c r="P10" i="5"/>
  <c r="M10" i="5"/>
  <c r="L10" i="5"/>
  <c r="L9" i="5" s="1"/>
  <c r="L65" i="5" s="1"/>
  <c r="K10" i="5"/>
  <c r="J10" i="5"/>
  <c r="I10" i="5"/>
  <c r="H10" i="5"/>
  <c r="G10" i="5"/>
  <c r="G9" i="5" s="1"/>
  <c r="G65" i="5" s="1"/>
  <c r="F10" i="5"/>
  <c r="F9" i="5" s="1"/>
  <c r="F65" i="5" s="1"/>
  <c r="E10" i="5"/>
  <c r="D10" i="5"/>
  <c r="C10" i="5"/>
  <c r="AA9" i="5"/>
  <c r="AA65" i="5" s="1"/>
  <c r="Y9" i="5"/>
  <c r="Y65" i="5" s="1"/>
  <c r="W9" i="5"/>
  <c r="W65" i="5" s="1"/>
  <c r="V9" i="5"/>
  <c r="V65" i="5" s="1"/>
  <c r="T9" i="5"/>
  <c r="T65" i="5" s="1"/>
  <c r="S9" i="5"/>
  <c r="S65" i="5" s="1"/>
  <c r="R9" i="5"/>
  <c r="R65" i="5" s="1"/>
  <c r="M9" i="5"/>
  <c r="M65" i="5" s="1"/>
  <c r="J9" i="5"/>
  <c r="J65" i="5" s="1"/>
  <c r="I9" i="5"/>
  <c r="I65" i="5" s="1"/>
  <c r="H9" i="5"/>
  <c r="H65" i="5" s="1"/>
  <c r="E9" i="5"/>
  <c r="E65" i="5" s="1"/>
  <c r="D9" i="5"/>
  <c r="D65" i="5" s="1"/>
  <c r="C9" i="5"/>
  <c r="C65" i="5" s="1"/>
  <c r="AD70" i="4"/>
  <c r="AD69" i="4"/>
  <c r="AC70" i="4"/>
  <c r="AB70" i="4"/>
  <c r="AC69" i="4"/>
  <c r="AD68" i="4"/>
  <c r="AD67" i="4"/>
  <c r="P66" i="4"/>
  <c r="C66" i="4"/>
  <c r="O70" i="4"/>
  <c r="AB71" i="4"/>
  <c r="O71" i="4"/>
  <c r="AB69" i="4"/>
  <c r="O69" i="4"/>
  <c r="AB68" i="4"/>
  <c r="O68" i="4"/>
  <c r="AB67" i="4"/>
  <c r="AC67" i="4" s="1"/>
  <c r="O67" i="4"/>
  <c r="AA66" i="4"/>
  <c r="Z66" i="4"/>
  <c r="Y66" i="4"/>
  <c r="X66" i="4"/>
  <c r="W66" i="4"/>
  <c r="V66" i="4"/>
  <c r="U66" i="4"/>
  <c r="T66" i="4"/>
  <c r="S66" i="4"/>
  <c r="R66" i="4"/>
  <c r="Q66" i="4"/>
  <c r="N66" i="4"/>
  <c r="M66" i="4"/>
  <c r="L66" i="4"/>
  <c r="K66" i="4"/>
  <c r="J66" i="4"/>
  <c r="I66" i="4"/>
  <c r="H66" i="4"/>
  <c r="G66" i="4"/>
  <c r="F66" i="4"/>
  <c r="E66" i="4"/>
  <c r="D66" i="4"/>
  <c r="AB64" i="4"/>
  <c r="O64" i="4"/>
  <c r="AB63" i="4"/>
  <c r="O63" i="4"/>
  <c r="AB62" i="4"/>
  <c r="O62" i="4"/>
  <c r="AB61" i="4"/>
  <c r="O61" i="4"/>
  <c r="AB60" i="4"/>
  <c r="O60" i="4"/>
  <c r="O59" i="4" s="1"/>
  <c r="O58" i="4" s="1"/>
  <c r="O57" i="4" s="1"/>
  <c r="AB59" i="4"/>
  <c r="AA59" i="4"/>
  <c r="Z59" i="4"/>
  <c r="Z58" i="4" s="1"/>
  <c r="Z57" i="4" s="1"/>
  <c r="Y59" i="4"/>
  <c r="X59" i="4"/>
  <c r="W59" i="4"/>
  <c r="W58" i="4" s="1"/>
  <c r="W57" i="4" s="1"/>
  <c r="V59" i="4"/>
  <c r="U59" i="4"/>
  <c r="T59" i="4"/>
  <c r="S59" i="4"/>
  <c r="R59" i="4"/>
  <c r="Q59" i="4"/>
  <c r="P59" i="4"/>
  <c r="N59" i="4"/>
  <c r="M59" i="4"/>
  <c r="L59" i="4"/>
  <c r="K59" i="4"/>
  <c r="J59" i="4"/>
  <c r="I59" i="4"/>
  <c r="H59" i="4"/>
  <c r="G59" i="4"/>
  <c r="F59" i="4"/>
  <c r="E59" i="4"/>
  <c r="D59" i="4"/>
  <c r="C59" i="4"/>
  <c r="AA58" i="4"/>
  <c r="Y58" i="4"/>
  <c r="X58" i="4"/>
  <c r="V58" i="4"/>
  <c r="U58" i="4"/>
  <c r="T58" i="4"/>
  <c r="T57" i="4" s="1"/>
  <c r="T9" i="4" s="1"/>
  <c r="T65" i="4" s="1"/>
  <c r="S58" i="4"/>
  <c r="R58" i="4"/>
  <c r="Q58" i="4"/>
  <c r="P58" i="4"/>
  <c r="N58" i="4"/>
  <c r="M58" i="4"/>
  <c r="L58" i="4"/>
  <c r="K58" i="4"/>
  <c r="J58" i="4"/>
  <c r="I58" i="4"/>
  <c r="H58" i="4"/>
  <c r="G58" i="4"/>
  <c r="F58" i="4"/>
  <c r="E58" i="4"/>
  <c r="D58" i="4"/>
  <c r="C58" i="4"/>
  <c r="AA57" i="4"/>
  <c r="Y57" i="4"/>
  <c r="X57" i="4"/>
  <c r="V57" i="4"/>
  <c r="U57" i="4"/>
  <c r="S57" i="4"/>
  <c r="R57" i="4"/>
  <c r="Q57" i="4"/>
  <c r="P57" i="4"/>
  <c r="N57" i="4"/>
  <c r="M57" i="4"/>
  <c r="L57" i="4"/>
  <c r="K57" i="4"/>
  <c r="J57" i="4"/>
  <c r="I57" i="4"/>
  <c r="H57" i="4"/>
  <c r="G57" i="4"/>
  <c r="F57" i="4"/>
  <c r="E57" i="4"/>
  <c r="D57" i="4"/>
  <c r="C57" i="4"/>
  <c r="AB56" i="4"/>
  <c r="O56" i="4"/>
  <c r="AB55" i="4"/>
  <c r="O55" i="4"/>
  <c r="AB54" i="4"/>
  <c r="O54" i="4"/>
  <c r="O53" i="4" s="1"/>
  <c r="AA53" i="4"/>
  <c r="Z53" i="4"/>
  <c r="Y53" i="4"/>
  <c r="X53" i="4"/>
  <c r="W53" i="4"/>
  <c r="V53" i="4"/>
  <c r="U53" i="4"/>
  <c r="T53" i="4"/>
  <c r="S53" i="4"/>
  <c r="R53" i="4"/>
  <c r="Q53" i="4"/>
  <c r="P53" i="4"/>
  <c r="N53" i="4"/>
  <c r="M53" i="4"/>
  <c r="L53" i="4"/>
  <c r="K53" i="4"/>
  <c r="J53" i="4"/>
  <c r="I53" i="4"/>
  <c r="H53" i="4"/>
  <c r="G53" i="4"/>
  <c r="F53" i="4"/>
  <c r="E53" i="4"/>
  <c r="D53" i="4"/>
  <c r="C53" i="4"/>
  <c r="AB52" i="4"/>
  <c r="O52" i="4"/>
  <c r="AB51" i="4"/>
  <c r="O51" i="4"/>
  <c r="O50" i="4" s="1"/>
  <c r="AB50" i="4"/>
  <c r="AA50" i="4"/>
  <c r="Z50" i="4"/>
  <c r="Y50" i="4"/>
  <c r="X50" i="4"/>
  <c r="W50" i="4"/>
  <c r="V50" i="4"/>
  <c r="U50" i="4"/>
  <c r="U49" i="4" s="1"/>
  <c r="U9" i="4" s="1"/>
  <c r="U65" i="4" s="1"/>
  <c r="T50" i="4"/>
  <c r="S50" i="4"/>
  <c r="R50" i="4"/>
  <c r="Q50" i="4"/>
  <c r="P50" i="4"/>
  <c r="N50" i="4"/>
  <c r="M50" i="4"/>
  <c r="L50" i="4"/>
  <c r="K50" i="4"/>
  <c r="J50" i="4"/>
  <c r="I50" i="4"/>
  <c r="H50" i="4"/>
  <c r="G50" i="4"/>
  <c r="F50" i="4"/>
  <c r="E50" i="4"/>
  <c r="D50" i="4"/>
  <c r="C50" i="4"/>
  <c r="AA49" i="4"/>
  <c r="Z49" i="4"/>
  <c r="Y49" i="4"/>
  <c r="X49" i="4"/>
  <c r="W49" i="4"/>
  <c r="V49" i="4"/>
  <c r="T49" i="4"/>
  <c r="S49" i="4"/>
  <c r="R49" i="4"/>
  <c r="Q49" i="4"/>
  <c r="P49" i="4"/>
  <c r="N49" i="4"/>
  <c r="M49" i="4"/>
  <c r="L49" i="4"/>
  <c r="K49" i="4"/>
  <c r="J49" i="4"/>
  <c r="I49" i="4"/>
  <c r="H49" i="4"/>
  <c r="G49" i="4"/>
  <c r="F49" i="4"/>
  <c r="E49" i="4"/>
  <c r="D49" i="4"/>
  <c r="C49" i="4"/>
  <c r="AB48" i="4"/>
  <c r="O48" i="4"/>
  <c r="AB47" i="4"/>
  <c r="O47" i="4"/>
  <c r="AB46" i="4"/>
  <c r="O46" i="4"/>
  <c r="AB45" i="4"/>
  <c r="O45" i="4"/>
  <c r="O44" i="4" s="1"/>
  <c r="AA44" i="4"/>
  <c r="Z44" i="4"/>
  <c r="Y44" i="4"/>
  <c r="X44" i="4"/>
  <c r="W44" i="4"/>
  <c r="V44" i="4"/>
  <c r="U44" i="4"/>
  <c r="T44" i="4"/>
  <c r="S44" i="4"/>
  <c r="R44" i="4"/>
  <c r="Q44" i="4"/>
  <c r="P44" i="4"/>
  <c r="N44" i="4"/>
  <c r="M44" i="4"/>
  <c r="L44" i="4"/>
  <c r="K44" i="4"/>
  <c r="J44" i="4"/>
  <c r="I44" i="4"/>
  <c r="H44" i="4"/>
  <c r="G44" i="4"/>
  <c r="F44" i="4"/>
  <c r="E44" i="4"/>
  <c r="D44" i="4"/>
  <c r="C44" i="4"/>
  <c r="AB43" i="4"/>
  <c r="O43" i="4"/>
  <c r="AB42" i="4"/>
  <c r="O42" i="4"/>
  <c r="AB41" i="4"/>
  <c r="O41" i="4"/>
  <c r="AB40" i="4"/>
  <c r="O40" i="4"/>
  <c r="AB39" i="4"/>
  <c r="O39" i="4"/>
  <c r="O38" i="4" s="1"/>
  <c r="O26" i="4" s="1"/>
  <c r="AA38" i="4"/>
  <c r="Z38" i="4"/>
  <c r="Y38" i="4"/>
  <c r="X38" i="4"/>
  <c r="W38" i="4"/>
  <c r="V38" i="4"/>
  <c r="U38" i="4"/>
  <c r="T38" i="4"/>
  <c r="S38" i="4"/>
  <c r="R38" i="4"/>
  <c r="Q38" i="4"/>
  <c r="P38" i="4"/>
  <c r="N38" i="4"/>
  <c r="M38" i="4"/>
  <c r="L38" i="4"/>
  <c r="K38" i="4"/>
  <c r="J38" i="4"/>
  <c r="I38" i="4"/>
  <c r="H38" i="4"/>
  <c r="G38" i="4"/>
  <c r="F38" i="4"/>
  <c r="E38" i="4"/>
  <c r="D38" i="4"/>
  <c r="C38" i="4"/>
  <c r="AB37" i="4"/>
  <c r="O37" i="4"/>
  <c r="AB36" i="4"/>
  <c r="O36" i="4"/>
  <c r="AB35" i="4"/>
  <c r="O35" i="4"/>
  <c r="AB34" i="4"/>
  <c r="O34" i="4"/>
  <c r="AB33" i="4"/>
  <c r="O33" i="4"/>
  <c r="AB32" i="4"/>
  <c r="O32" i="4"/>
  <c r="AB31" i="4"/>
  <c r="O31" i="4"/>
  <c r="AB30" i="4"/>
  <c r="O30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AB28" i="4"/>
  <c r="O28" i="4"/>
  <c r="O27" i="4" s="1"/>
  <c r="AA27" i="4"/>
  <c r="Z27" i="4"/>
  <c r="Y27" i="4"/>
  <c r="X27" i="4"/>
  <c r="W27" i="4"/>
  <c r="V27" i="4"/>
  <c r="U27" i="4"/>
  <c r="T27" i="4"/>
  <c r="S27" i="4"/>
  <c r="R27" i="4"/>
  <c r="Q27" i="4"/>
  <c r="P27" i="4"/>
  <c r="N27" i="4"/>
  <c r="M27" i="4"/>
  <c r="L27" i="4"/>
  <c r="K27" i="4"/>
  <c r="J27" i="4"/>
  <c r="I27" i="4"/>
  <c r="H27" i="4"/>
  <c r="G27" i="4"/>
  <c r="F27" i="4"/>
  <c r="E27" i="4"/>
  <c r="D27" i="4"/>
  <c r="C27" i="4"/>
  <c r="AA26" i="4"/>
  <c r="Z26" i="4"/>
  <c r="Y26" i="4"/>
  <c r="X26" i="4"/>
  <c r="W26" i="4"/>
  <c r="V26" i="4"/>
  <c r="U26" i="4"/>
  <c r="T26" i="4"/>
  <c r="S26" i="4"/>
  <c r="R26" i="4"/>
  <c r="Q26" i="4"/>
  <c r="P26" i="4"/>
  <c r="N26" i="4"/>
  <c r="N10" i="4" s="1"/>
  <c r="N9" i="4" s="1"/>
  <c r="N65" i="4" s="1"/>
  <c r="M26" i="4"/>
  <c r="M10" i="4" s="1"/>
  <c r="M9" i="4" s="1"/>
  <c r="M65" i="4" s="1"/>
  <c r="L26" i="4"/>
  <c r="L10" i="4" s="1"/>
  <c r="L9" i="4" s="1"/>
  <c r="L65" i="4" s="1"/>
  <c r="K26" i="4"/>
  <c r="K10" i="4" s="1"/>
  <c r="K9" i="4" s="1"/>
  <c r="K65" i="4" s="1"/>
  <c r="J26" i="4"/>
  <c r="J10" i="4" s="1"/>
  <c r="J9" i="4" s="1"/>
  <c r="J65" i="4" s="1"/>
  <c r="I26" i="4"/>
  <c r="I10" i="4" s="1"/>
  <c r="I9" i="4" s="1"/>
  <c r="I65" i="4" s="1"/>
  <c r="H26" i="4"/>
  <c r="H10" i="4" s="1"/>
  <c r="H9" i="4" s="1"/>
  <c r="H65" i="4" s="1"/>
  <c r="G26" i="4"/>
  <c r="G10" i="4" s="1"/>
  <c r="G9" i="4" s="1"/>
  <c r="G65" i="4" s="1"/>
  <c r="F26" i="4"/>
  <c r="F10" i="4" s="1"/>
  <c r="F9" i="4" s="1"/>
  <c r="F65" i="4" s="1"/>
  <c r="E26" i="4"/>
  <c r="E10" i="4" s="1"/>
  <c r="E9" i="4" s="1"/>
  <c r="E65" i="4" s="1"/>
  <c r="D26" i="4"/>
  <c r="D10" i="4" s="1"/>
  <c r="D9" i="4" s="1"/>
  <c r="D65" i="4" s="1"/>
  <c r="C26" i="4"/>
  <c r="AB25" i="4"/>
  <c r="O25" i="4"/>
  <c r="O16" i="4" s="1"/>
  <c r="AB24" i="4"/>
  <c r="O24" i="4"/>
  <c r="AB23" i="4"/>
  <c r="O23" i="4"/>
  <c r="AB22" i="4"/>
  <c r="O22" i="4"/>
  <c r="AB21" i="4"/>
  <c r="O21" i="4"/>
  <c r="AB20" i="4"/>
  <c r="O20" i="4"/>
  <c r="AB19" i="4"/>
  <c r="O19" i="4"/>
  <c r="AB18" i="4"/>
  <c r="O18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A16" i="4"/>
  <c r="Z16" i="4"/>
  <c r="Y16" i="4"/>
  <c r="X16" i="4"/>
  <c r="W16" i="4"/>
  <c r="V16" i="4"/>
  <c r="U16" i="4"/>
  <c r="T16" i="4"/>
  <c r="S16" i="4"/>
  <c r="R16" i="4"/>
  <c r="Q16" i="4"/>
  <c r="P16" i="4"/>
  <c r="N16" i="4"/>
  <c r="M16" i="4"/>
  <c r="L16" i="4"/>
  <c r="K16" i="4"/>
  <c r="J16" i="4"/>
  <c r="I16" i="4"/>
  <c r="H16" i="4"/>
  <c r="G16" i="4"/>
  <c r="F16" i="4"/>
  <c r="E16" i="4"/>
  <c r="D16" i="4"/>
  <c r="C16" i="4"/>
  <c r="AB15" i="4"/>
  <c r="O15" i="4"/>
  <c r="AB14" i="4"/>
  <c r="O14" i="4"/>
  <c r="AB13" i="4"/>
  <c r="O13" i="4"/>
  <c r="AB12" i="4"/>
  <c r="O12" i="4"/>
  <c r="O11" i="4" s="1"/>
  <c r="AA11" i="4"/>
  <c r="Z11" i="4"/>
  <c r="Y11" i="4"/>
  <c r="X11" i="4"/>
  <c r="W11" i="4"/>
  <c r="V11" i="4"/>
  <c r="U11" i="4"/>
  <c r="T11" i="4"/>
  <c r="S11" i="4"/>
  <c r="R11" i="4"/>
  <c r="Q11" i="4"/>
  <c r="P11" i="4"/>
  <c r="N11" i="4"/>
  <c r="M11" i="4"/>
  <c r="L11" i="4"/>
  <c r="K11" i="4"/>
  <c r="J11" i="4"/>
  <c r="I11" i="4"/>
  <c r="H11" i="4"/>
  <c r="G11" i="4"/>
  <c r="F11" i="4"/>
  <c r="E11" i="4"/>
  <c r="D11" i="4"/>
  <c r="C11" i="4"/>
  <c r="AA10" i="4"/>
  <c r="Z10" i="4"/>
  <c r="Y10" i="4"/>
  <c r="X10" i="4"/>
  <c r="W10" i="4"/>
  <c r="V10" i="4"/>
  <c r="U10" i="4"/>
  <c r="T10" i="4"/>
  <c r="S10" i="4"/>
  <c r="R10" i="4"/>
  <c r="Q10" i="4"/>
  <c r="P10" i="4"/>
  <c r="AA9" i="4"/>
  <c r="AA65" i="4" s="1"/>
  <c r="Y9" i="4"/>
  <c r="Y65" i="4" s="1"/>
  <c r="X9" i="4"/>
  <c r="X65" i="4" s="1"/>
  <c r="V9" i="4"/>
  <c r="V65" i="4" s="1"/>
  <c r="S9" i="4"/>
  <c r="S65" i="4" s="1"/>
  <c r="R9" i="4"/>
  <c r="R65" i="4" s="1"/>
  <c r="Q9" i="4"/>
  <c r="Q65" i="4" s="1"/>
  <c r="P9" i="4"/>
  <c r="P65" i="4" s="1"/>
  <c r="AC60" i="4" l="1"/>
  <c r="C10" i="4"/>
  <c r="C9" i="4" s="1"/>
  <c r="C65" i="4" s="1"/>
  <c r="C72" i="4" s="1"/>
  <c r="AC52" i="5"/>
  <c r="AB29" i="5"/>
  <c r="Q10" i="5"/>
  <c r="Q9" i="5" s="1"/>
  <c r="Q65" i="5" s="1"/>
  <c r="X10" i="5"/>
  <c r="X9" i="5" s="1"/>
  <c r="X65" i="5" s="1"/>
  <c r="K9" i="5"/>
  <c r="K65" i="5" s="1"/>
  <c r="AB26" i="5"/>
  <c r="AB10" i="5" s="1"/>
  <c r="AB9" i="5" s="1"/>
  <c r="Z9" i="5"/>
  <c r="Z65" i="5" s="1"/>
  <c r="P9" i="5"/>
  <c r="P65" i="5" s="1"/>
  <c r="AB65" i="5" s="1"/>
  <c r="N10" i="5"/>
  <c r="N9" i="5" s="1"/>
  <c r="N65" i="5" s="1"/>
  <c r="AC64" i="5"/>
  <c r="AD64" i="5"/>
  <c r="AC63" i="5"/>
  <c r="AD63" i="5"/>
  <c r="AC62" i="5"/>
  <c r="AD62" i="5"/>
  <c r="AC61" i="5"/>
  <c r="AD61" i="5"/>
  <c r="AC60" i="5"/>
  <c r="O59" i="5"/>
  <c r="AD56" i="5"/>
  <c r="AC56" i="5"/>
  <c r="AC55" i="5"/>
  <c r="AD55" i="5"/>
  <c r="AC54" i="5"/>
  <c r="O53" i="5"/>
  <c r="AD54" i="5"/>
  <c r="AD51" i="5"/>
  <c r="O50" i="5"/>
  <c r="AC51" i="5"/>
  <c r="AC48" i="5"/>
  <c r="AD48" i="5"/>
  <c r="AC47" i="5"/>
  <c r="AD47" i="5"/>
  <c r="AD46" i="5"/>
  <c r="AC46" i="5"/>
  <c r="AD45" i="5"/>
  <c r="AC45" i="5"/>
  <c r="O44" i="5"/>
  <c r="AC43" i="5"/>
  <c r="AD43" i="5"/>
  <c r="AD42" i="5"/>
  <c r="AC42" i="5"/>
  <c r="AD41" i="5"/>
  <c r="AC41" i="5"/>
  <c r="AD40" i="5"/>
  <c r="AC40" i="5"/>
  <c r="O38" i="5"/>
  <c r="AC39" i="5"/>
  <c r="AD39" i="5"/>
  <c r="AC37" i="5"/>
  <c r="AD37" i="5"/>
  <c r="AD36" i="5"/>
  <c r="AC36" i="5"/>
  <c r="AC35" i="5"/>
  <c r="AD35" i="5"/>
  <c r="AD34" i="5"/>
  <c r="AC34" i="5"/>
  <c r="AD33" i="5"/>
  <c r="AC33" i="5"/>
  <c r="AD32" i="5"/>
  <c r="AC32" i="5"/>
  <c r="AD31" i="5"/>
  <c r="AC31" i="5"/>
  <c r="AD30" i="5"/>
  <c r="AC30" i="5"/>
  <c r="O29" i="5"/>
  <c r="AD28" i="5"/>
  <c r="O27" i="5"/>
  <c r="AC28" i="5"/>
  <c r="AC25" i="5"/>
  <c r="AD25" i="5"/>
  <c r="AC24" i="5"/>
  <c r="AD24" i="5"/>
  <c r="AD23" i="5"/>
  <c r="AC23" i="5"/>
  <c r="AD22" i="5"/>
  <c r="AC22" i="5"/>
  <c r="AC21" i="5"/>
  <c r="AD21" i="5"/>
  <c r="AD20" i="5"/>
  <c r="AC20" i="5"/>
  <c r="AD19" i="5"/>
  <c r="AC19" i="5"/>
  <c r="AC18" i="5"/>
  <c r="AD18" i="5"/>
  <c r="O17" i="5"/>
  <c r="AC15" i="5"/>
  <c r="AD15" i="5"/>
  <c r="AD14" i="5"/>
  <c r="AC14" i="5"/>
  <c r="AC13" i="5"/>
  <c r="AD13" i="5"/>
  <c r="AC12" i="5"/>
  <c r="O11" i="5"/>
  <c r="AD12" i="5"/>
  <c r="O49" i="4"/>
  <c r="Z9" i="4"/>
  <c r="Z65" i="4" s="1"/>
  <c r="W9" i="4"/>
  <c r="W65" i="4" s="1"/>
  <c r="O66" i="4"/>
  <c r="AC14" i="4"/>
  <c r="AD14" i="4" s="1"/>
  <c r="O10" i="4"/>
  <c r="AC47" i="4"/>
  <c r="AD47" i="4" s="1"/>
  <c r="AC64" i="4"/>
  <c r="AD64" i="4" s="1"/>
  <c r="AC63" i="4"/>
  <c r="AD63" i="4" s="1"/>
  <c r="AC61" i="4"/>
  <c r="AD61" i="4" s="1"/>
  <c r="AC62" i="4"/>
  <c r="AD62" i="4" s="1"/>
  <c r="AC55" i="4"/>
  <c r="AD55" i="4" s="1"/>
  <c r="AC56" i="4"/>
  <c r="AD56" i="4" s="1"/>
  <c r="AC52" i="4"/>
  <c r="AC51" i="4"/>
  <c r="AD51" i="4" s="1"/>
  <c r="AC50" i="4"/>
  <c r="AD50" i="4" s="1"/>
  <c r="AC48" i="4"/>
  <c r="AD48" i="4" s="1"/>
  <c r="AC46" i="4"/>
  <c r="AC43" i="4"/>
  <c r="AD43" i="4" s="1"/>
  <c r="AC41" i="4"/>
  <c r="AD41" i="4" s="1"/>
  <c r="AC42" i="4"/>
  <c r="AD42" i="4" s="1"/>
  <c r="AC40" i="4"/>
  <c r="AD40" i="4" s="1"/>
  <c r="AC35" i="4"/>
  <c r="AD35" i="4" s="1"/>
  <c r="AC37" i="4"/>
  <c r="AD37" i="4" s="1"/>
  <c r="AC36" i="4"/>
  <c r="AD36" i="4" s="1"/>
  <c r="AC34" i="4"/>
  <c r="AD34" i="4" s="1"/>
  <c r="AC33" i="4"/>
  <c r="AD33" i="4" s="1"/>
  <c r="AC32" i="4"/>
  <c r="AD32" i="4" s="1"/>
  <c r="AC31" i="4"/>
  <c r="AD31" i="4" s="1"/>
  <c r="AC24" i="4"/>
  <c r="AD24" i="4" s="1"/>
  <c r="AC23" i="4"/>
  <c r="AD23" i="4" s="1"/>
  <c r="AC22" i="4"/>
  <c r="AD22" i="4" s="1"/>
  <c r="AC21" i="4"/>
  <c r="AD21" i="4" s="1"/>
  <c r="AC20" i="4"/>
  <c r="AD20" i="4" s="1"/>
  <c r="AC19" i="4"/>
  <c r="AD19" i="4" s="1"/>
  <c r="AC25" i="4"/>
  <c r="AD25" i="4" s="1"/>
  <c r="AC15" i="4"/>
  <c r="AD15" i="4" s="1"/>
  <c r="AC13" i="4"/>
  <c r="AD13" i="4" s="1"/>
  <c r="AC71" i="4"/>
  <c r="AC68" i="4"/>
  <c r="AB66" i="4"/>
  <c r="AC66" i="4" s="1"/>
  <c r="AD66" i="4" s="1"/>
  <c r="AB58" i="4"/>
  <c r="AC59" i="4"/>
  <c r="AD59" i="4" s="1"/>
  <c r="AC54" i="4"/>
  <c r="AD54" i="4" s="1"/>
  <c r="AB53" i="4"/>
  <c r="AC45" i="4"/>
  <c r="AD45" i="4" s="1"/>
  <c r="AB44" i="4"/>
  <c r="AC44" i="4" s="1"/>
  <c r="AD44" i="4" s="1"/>
  <c r="AC39" i="4"/>
  <c r="AD39" i="4" s="1"/>
  <c r="AB38" i="4"/>
  <c r="AC38" i="4" s="1"/>
  <c r="AD38" i="4" s="1"/>
  <c r="AB29" i="4"/>
  <c r="AC29" i="4" s="1"/>
  <c r="AD29" i="4" s="1"/>
  <c r="AC30" i="4"/>
  <c r="AD30" i="4" s="1"/>
  <c r="AB27" i="4"/>
  <c r="AC28" i="4"/>
  <c r="AD28" i="4" s="1"/>
  <c r="AB17" i="4"/>
  <c r="AC18" i="4"/>
  <c r="AD18" i="4" s="1"/>
  <c r="AB11" i="4"/>
  <c r="AC12" i="4"/>
  <c r="AD12" i="4" s="1"/>
  <c r="AA72" i="4"/>
  <c r="Z72" i="4"/>
  <c r="Y72" i="4"/>
  <c r="X72" i="4"/>
  <c r="W72" i="4"/>
  <c r="V72" i="4"/>
  <c r="U72" i="4"/>
  <c r="T72" i="4"/>
  <c r="S72" i="4"/>
  <c r="R72" i="4"/>
  <c r="Q72" i="4"/>
  <c r="P72" i="4"/>
  <c r="N72" i="4"/>
  <c r="M72" i="4"/>
  <c r="L72" i="4"/>
  <c r="K72" i="4"/>
  <c r="J72" i="4"/>
  <c r="I72" i="4"/>
  <c r="H72" i="4"/>
  <c r="G72" i="4"/>
  <c r="F72" i="4"/>
  <c r="E72" i="4"/>
  <c r="D72" i="4"/>
  <c r="O9" i="4" l="1"/>
  <c r="O65" i="4" s="1"/>
  <c r="O72" i="4" s="1"/>
  <c r="AC59" i="5"/>
  <c r="AD59" i="5"/>
  <c r="O58" i="5"/>
  <c r="AD53" i="5"/>
  <c r="AC53" i="5"/>
  <c r="AD50" i="5"/>
  <c r="O49" i="5"/>
  <c r="AC50" i="5"/>
  <c r="AC44" i="5"/>
  <c r="AD44" i="5"/>
  <c r="AC38" i="5"/>
  <c r="AD38" i="5"/>
  <c r="AD29" i="5"/>
  <c r="AC29" i="5"/>
  <c r="AC27" i="5"/>
  <c r="O26" i="5"/>
  <c r="AD27" i="5"/>
  <c r="AD17" i="5"/>
  <c r="O16" i="5"/>
  <c r="AC17" i="5"/>
  <c r="AC11" i="5"/>
  <c r="AD11" i="5"/>
  <c r="AB57" i="4"/>
  <c r="AC57" i="4" s="1"/>
  <c r="AD57" i="4" s="1"/>
  <c r="AC58" i="4"/>
  <c r="AD58" i="4" s="1"/>
  <c r="AC53" i="4"/>
  <c r="AD53" i="4" s="1"/>
  <c r="AB49" i="4"/>
  <c r="AC49" i="4" s="1"/>
  <c r="AD49" i="4" s="1"/>
  <c r="AC27" i="4"/>
  <c r="AD27" i="4" s="1"/>
  <c r="AB26" i="4"/>
  <c r="AC26" i="4" s="1"/>
  <c r="AD26" i="4" s="1"/>
  <c r="AB16" i="4"/>
  <c r="AC16" i="4" s="1"/>
  <c r="AD16" i="4" s="1"/>
  <c r="AC17" i="4"/>
  <c r="AD17" i="4" s="1"/>
  <c r="AC11" i="4"/>
  <c r="AD11" i="4" s="1"/>
  <c r="AB10" i="4"/>
  <c r="O10" i="5" l="1"/>
  <c r="AC58" i="5"/>
  <c r="AD58" i="5"/>
  <c r="O57" i="5"/>
  <c r="AC49" i="5"/>
  <c r="AD49" i="5"/>
  <c r="AD26" i="5"/>
  <c r="AC26" i="5"/>
  <c r="AD16" i="5"/>
  <c r="AC16" i="5"/>
  <c r="AC10" i="5"/>
  <c r="AB9" i="4"/>
  <c r="AC10" i="4"/>
  <c r="AD10" i="4" s="1"/>
  <c r="O9" i="5" l="1"/>
  <c r="AC9" i="5" s="1"/>
  <c r="AD10" i="5"/>
  <c r="AD57" i="5"/>
  <c r="AC57" i="5"/>
  <c r="AD9" i="5"/>
  <c r="O65" i="5"/>
  <c r="AB65" i="4"/>
  <c r="AC9" i="4"/>
  <c r="AD9" i="4" s="1"/>
  <c r="AC65" i="5" l="1"/>
  <c r="AD65" i="5"/>
  <c r="AB72" i="4"/>
  <c r="AC72" i="4" s="1"/>
  <c r="AD72" i="4" s="1"/>
  <c r="AC65" i="4"/>
  <c r="AD65" i="4" s="1"/>
</calcChain>
</file>

<file path=xl/sharedStrings.xml><?xml version="1.0" encoding="utf-8"?>
<sst xmlns="http://schemas.openxmlformats.org/spreadsheetml/2006/main" count="348" uniqueCount="94">
  <si>
    <t xml:space="preserve"> CUADRO No.2</t>
  </si>
  <si>
    <t>INGRESOS FISCALES COMPARADOS POR PARTIDAS, DIRECCION GENERAL DE IMPUESTOS INTERNOS</t>
  </si>
  <si>
    <t xml:space="preserve">(En millones RD$) </t>
  </si>
  <si>
    <t>PARTIDAS</t>
  </si>
  <si>
    <t>VARIACION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</si>
  <si>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</si>
  <si>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</si>
  <si>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</si>
  <si>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</si>
  <si>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</si>
  <si>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</si>
  <si>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</si>
  <si>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</si>
  <si>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</si>
  <si>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</si>
  <si>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</si>
  <si>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</si>
  <si>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Abs.</t>
  </si>
  <si>
    <t>%</t>
  </si>
  <si>
    <t>A) INGRESOS CORRIENTES</t>
  </si>
  <si>
    <t>I) IMPUESTOS</t>
  </si>
  <si>
    <t>1) IMPUESTOS SOBRE LOS INGRESOS</t>
  </si>
  <si>
    <t>- Impuestos Sobre la Renta de las Personas</t>
  </si>
  <si>
    <t>- Impuestos Sobre Los Ingresos de las Empresas</t>
  </si>
  <si>
    <t xml:space="preserve">- Impuestos sobre los Ingresos Aplicados sin Distinción de Persona </t>
  </si>
  <si>
    <t>- Accesorios sobre los Impuestos a  los Ingresos</t>
  </si>
  <si>
    <t>2)  IMPUESTOS SOBRE LA PROPIEDAD</t>
  </si>
  <si>
    <t>- Impuestos sobre la Propiedad y Transacciones Financieras y de Capital</t>
  </si>
  <si>
    <t>- Impuesto a la Propiedad Inmobiliaria (IPI) (Impuesto a las Viviendas Suntuarias IVSS)</t>
  </si>
  <si>
    <t>- Impuestos sobre Activos</t>
  </si>
  <si>
    <t>- Impuesto sobre Operaciones Inmobiliarias</t>
  </si>
  <si>
    <t>- Impuestos sobre Transferencias de Bienes Muebles</t>
  </si>
  <si>
    <t>- Impuesto sobre las Sucesiones y Donaciones</t>
  </si>
  <si>
    <t>- Impuesto sobre Cheques</t>
  </si>
  <si>
    <t>- Otros</t>
  </si>
  <si>
    <t>-  Accesorios sobre la Propiedad</t>
  </si>
  <si>
    <t>3) IMPUESTOS INTERNOS SOBRE MERCANCIAS Y SERVICIOS</t>
  </si>
  <si>
    <t>- Impuestos sobre los Bienes y Servicios</t>
  </si>
  <si>
    <t>- Impuestos Transferencias de Bienes Industrializados y Servicios</t>
  </si>
  <si>
    <t>- Impuestos Adicionales y Selectivos sobre Bienes y Servicios</t>
  </si>
  <si>
    <t>- Impuesto específico sobre los hidrocarburos, Ley No. 112-00</t>
  </si>
  <si>
    <t>- Impuesto selectivo Ad Valorem sobre hidrocarburos, Ley No.557-05</t>
  </si>
  <si>
    <t>- Impuestos Selectivos a Productos Derivados del Alcohol</t>
  </si>
  <si>
    <t>- Impuesto Selectivo a las Cervezas</t>
  </si>
  <si>
    <t>- Impuesto Selectivo al Tabaco y los Cigarrillos</t>
  </si>
  <si>
    <t>- Impuestos Selectivo a las Telecomunicaciones</t>
  </si>
  <si>
    <t>- Impuestos Selectivo a los Seguros</t>
  </si>
  <si>
    <t xml:space="preserve"> - Impuestos Sobre el Uso de Bienes y Licencias</t>
  </si>
  <si>
    <t>- 17% Registro de Propiedad de vehículo</t>
  </si>
  <si>
    <t>- Derecho de Circulación Vehículos de Motor</t>
  </si>
  <si>
    <t>- Imp.especifico Bancas de Apuestas de Loteria</t>
  </si>
  <si>
    <t xml:space="preserve">- Imp.especifico Bancas de Apuestas  deportivas  </t>
  </si>
  <si>
    <t>- Accesorios sobre Impuestos Internos a  Mercancías y  Servicios</t>
  </si>
  <si>
    <t>4) IMPUESTOS SOBRE EL COMERCIO Y LAS TRANSACCIONES/COMERCIO EXTERIOR</t>
  </si>
  <si>
    <t>- Salida de Pasajeros al Exterior por Aeropuertos</t>
  </si>
  <si>
    <t>5) IMPUESTOS ECOLOGICOS</t>
  </si>
  <si>
    <t>6)  IMPUESTOS DIVERSOS</t>
  </si>
  <si>
    <t>II) INGRESOS POR CONTRAPRESTACION</t>
  </si>
  <si>
    <t>- Ventas de Bienes y Servicios</t>
  </si>
  <si>
    <t>- Ventas de Mercancías del Estado</t>
  </si>
  <si>
    <t>- Ventas Servicios del Estado</t>
  </si>
  <si>
    <t>- Tasas</t>
  </si>
  <si>
    <t>- Tarjetas de Turismo</t>
  </si>
  <si>
    <t>- Derechos Administrativos</t>
  </si>
  <si>
    <t>III) OTROS INGRESOS</t>
  </si>
  <si>
    <t>- Rentas de la Propiedad</t>
  </si>
  <si>
    <t>- Arriendo de Activos Tangibles No Producidos</t>
  </si>
  <si>
    <t>- Regalia neta por fundicion- RNF</t>
  </si>
  <si>
    <t>- Multas y Sanciones</t>
  </si>
  <si>
    <t>- Ingresos Diversos</t>
  </si>
  <si>
    <t>-Ingresos por diferencial del gas licuado de petróleo</t>
  </si>
  <si>
    <t xml:space="preserve">   TOTAL </t>
  </si>
  <si>
    <t>Otros Ingresos:</t>
  </si>
  <si>
    <t>Depósitos a Cargo del Estado o Fondos Especiales y de Terceros</t>
  </si>
  <si>
    <t>Fondo de contribución especial para la gestión integral de residuos</t>
  </si>
  <si>
    <t>Devolución impuesto selectivo al consumo de combustibles</t>
  </si>
  <si>
    <t xml:space="preserve">Fondo para Registro y Devolución de los Depositos en excesos en la Cuenta Unica del Tesoro </t>
  </si>
  <si>
    <t>TOTAL DE INGRESOS REPORTADOS EN EL SIGEF</t>
  </si>
  <si>
    <t xml:space="preserve">NOTAS: </t>
  </si>
  <si>
    <t xml:space="preserve">(1) Cifras sujetas a rectificación.  Incluye los dólares convertidos a la tasa oficial. </t>
  </si>
  <si>
    <t xml:space="preserve">     Excluye los Depósitos a Cargo del Estado, Fondos Especiales y de Terceros, </t>
  </si>
  <si>
    <t xml:space="preserve">     Fondo de devolución impuesto Selectivo al consumo de combustibles, los depósitos en exceso de la recaudadora.</t>
  </si>
  <si>
    <t>Las informaciones presentadas difieren de las presentadas en  Portal de Transparencia Fiscal,  ya que solo incluyen los ingresos presupuestarios.</t>
  </si>
  <si>
    <t>DIFERENCIA</t>
  </si>
  <si>
    <t xml:space="preserve">% ALCANZADO </t>
  </si>
  <si>
    <t>-</t>
  </si>
  <si>
    <t>C:\Documents and Settings\fperez\My Documents\Ingresos Mensuales 2004\Enero 2004.xls</t>
  </si>
  <si>
    <t>- Ingresos por diferencial del gas licuado de petróleo</t>
  </si>
  <si>
    <t>Venta de Sellos Especiales para el Colegio de Abogados</t>
  </si>
  <si>
    <t>PRESUPUESTO REFORMULADO 2026</t>
  </si>
  <si>
    <t>RECAUDADO 2025</t>
  </si>
  <si>
    <t>ENERO-DICIEMBRE 2025/PRESUPUESTO  2025</t>
  </si>
  <si>
    <t>ENERO-DICIEMBRE 2024/2025</t>
  </si>
  <si>
    <t>Elaborado por la Direción de Política Tributaria (DPT) del Viceministerio de Política Fiscal del Ministerio de Hacienda y Economía, con los datos del Sistema Integrado de Gestión Financiera (SIGEF).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</si>
</sst>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_);\(#,##0.0\)"/>
    <numFmt numFmtId="165" formatCode="_(* #,##0.0_);_(* \(#,##0.0\);_(* &quot;-&quot;??_);_(@_)"/>
    <numFmt numFmtId="166" formatCode="0.0"/>
  </numFmts>
  <fonts count="27"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i/>
      <sz val="12"/>
      <color indexed="8"/>
      <name val="Gotham"/>
    </font>
    <font>
      <b/>
      <sz val="12"/>
      <color indexed="8"/>
      <name val="Gotham"/>
    </font>
    <font>
      <sz val="12"/>
      <name val="Gotham"/>
    </font>
    <font>
      <i/>
      <sz val="11"/>
      <color indexed="8"/>
      <name val="Gotham"/>
    </font>
    <font>
      <b/>
      <sz val="10"/>
      <color theme="0"/>
      <name val="Gotham"/>
    </font>
    <font>
      <b/>
      <sz val="10"/>
      <color indexed="8"/>
      <name val="Gotham"/>
    </font>
    <font>
      <sz val="12"/>
      <name val="Courier"/>
      <family val="3"/>
    </font>
    <font>
      <sz val="10"/>
      <color indexed="8"/>
      <name val="Gotham"/>
    </font>
    <font>
      <b/>
      <sz val="10"/>
      <name val="Gotham"/>
    </font>
    <font>
      <b/>
      <sz val="10"/>
      <name val="Arial"/>
      <family val="2"/>
    </font>
    <font>
      <sz val="11"/>
      <name val="Arial"/>
      <family val="2"/>
    </font>
    <font>
      <u/>
      <sz val="7"/>
      <color indexed="12"/>
      <name val="Arial"/>
      <family val="2"/>
    </font>
    <font>
      <u/>
      <sz val="10"/>
      <color indexed="12"/>
      <name val="Arial"/>
      <family val="2"/>
    </font>
    <font>
      <b/>
      <u/>
      <sz val="7"/>
      <color indexed="12"/>
      <name val="Arial"/>
      <family val="2"/>
    </font>
    <font>
      <b/>
      <sz val="9"/>
      <name val="Gotham"/>
    </font>
    <font>
      <sz val="10"/>
      <name val="Gotham"/>
    </font>
    <font>
      <b/>
      <sz val="9"/>
      <color indexed="8"/>
      <name val="Gotham"/>
    </font>
    <font>
      <sz val="8"/>
      <color indexed="8"/>
      <name val="Gotham"/>
    </font>
    <font>
      <sz val="10"/>
      <name val="Segoe UI"/>
      <family val="2"/>
    </font>
    <font>
      <b/>
      <sz val="8"/>
      <color indexed="8"/>
      <name val="Gotham"/>
    </font>
    <font>
      <sz val="11"/>
      <name val="Segoe UI"/>
      <family val="2"/>
    </font>
    <font>
      <sz val="8"/>
      <name val="Gotham"/>
    </font>
    <font>
      <sz val="10"/>
      <name val="Antique Olive"/>
      <family val="2"/>
    </font>
    <font>
      <sz val="9"/>
      <color indexed="8"/>
      <name val="Gotham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39" fontId="9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</cellStyleXfs>
  <cellXfs count="171">
    <xf numFmtId="0" fontId="0" fillId="0" borderId="0" xfId="0"/>
    <xf numFmtId="0" fontId="2" fillId="0" borderId="0" xfId="0" applyFont="1"/>
    <xf numFmtId="0" fontId="1" fillId="2" borderId="0" xfId="0" applyFont="1" applyFill="1"/>
    <xf numFmtId="0" fontId="1" fillId="0" borderId="0" xfId="0" applyFont="1"/>
    <xf numFmtId="0" fontId="4" fillId="0" borderId="0" xfId="0" applyFont="1"/>
    <xf numFmtId="0" fontId="5" fillId="2" borderId="0" xfId="0" applyFont="1" applyFill="1"/>
    <xf numFmtId="0" fontId="5" fillId="0" borderId="0" xfId="0" applyFont="1"/>
    <xf numFmtId="0" fontId="7" fillId="3" borderId="5" xfId="0" applyFont="1" applyFill="1" applyBorder="1" applyAlignment="1">
      <alignment horizontal="center" vertical="center"/>
    </xf>
    <xf numFmtId="0" fontId="7" fillId="3" borderId="7" xfId="2" applyFont="1" applyFill="1" applyBorder="1" applyAlignment="1">
      <alignment horizontal="center" vertical="center"/>
    </xf>
    <xf numFmtId="0" fontId="7" fillId="3" borderId="4" xfId="2" applyFont="1" applyFill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164" fontId="8" fillId="2" borderId="9" xfId="3" applyNumberFormat="1" applyFont="1" applyFill="1" applyBorder="1"/>
    <xf numFmtId="0" fontId="8" fillId="0" borderId="9" xfId="2" applyFont="1" applyBorder="1"/>
    <xf numFmtId="164" fontId="8" fillId="2" borderId="10" xfId="2" applyNumberFormat="1" applyFont="1" applyFill="1" applyBorder="1"/>
    <xf numFmtId="49" fontId="10" fillId="0" borderId="9" xfId="4" applyNumberFormat="1" applyFont="1" applyBorder="1" applyAlignment="1">
      <alignment horizontal="left" indent="1"/>
    </xf>
    <xf numFmtId="164" fontId="10" fillId="2" borderId="10" xfId="2" applyNumberFormat="1" applyFont="1" applyFill="1" applyBorder="1"/>
    <xf numFmtId="164" fontId="10" fillId="2" borderId="10" xfId="5" applyNumberFormat="1" applyFont="1" applyFill="1" applyBorder="1"/>
    <xf numFmtId="49" fontId="8" fillId="0" borderId="9" xfId="2" applyNumberFormat="1" applyFont="1" applyBorder="1" applyAlignment="1">
      <alignment horizontal="left" indent="1"/>
    </xf>
    <xf numFmtId="49" fontId="10" fillId="0" borderId="9" xfId="4" applyNumberFormat="1" applyFont="1" applyBorder="1" applyAlignment="1">
      <alignment horizontal="left" indent="2"/>
    </xf>
    <xf numFmtId="49" fontId="10" fillId="0" borderId="9" xfId="0" applyNumberFormat="1" applyFont="1" applyBorder="1" applyAlignment="1">
      <alignment horizontal="left" indent="2"/>
    </xf>
    <xf numFmtId="164" fontId="8" fillId="2" borderId="10" xfId="5" applyNumberFormat="1" applyFont="1" applyFill="1" applyBorder="1"/>
    <xf numFmtId="49" fontId="10" fillId="0" borderId="9" xfId="2" applyNumberFormat="1" applyFont="1" applyBorder="1" applyAlignment="1">
      <alignment horizontal="left" indent="2"/>
    </xf>
    <xf numFmtId="0" fontId="8" fillId="0" borderId="9" xfId="2" applyFont="1" applyBorder="1" applyAlignment="1">
      <alignment horizontal="left" indent="1"/>
    </xf>
    <xf numFmtId="164" fontId="10" fillId="0" borderId="10" xfId="2" applyNumberFormat="1" applyFont="1" applyBorder="1"/>
    <xf numFmtId="49" fontId="10" fillId="0" borderId="9" xfId="6" applyNumberFormat="1" applyFont="1" applyBorder="1" applyAlignment="1">
      <alignment horizontal="left" indent="2"/>
    </xf>
    <xf numFmtId="0" fontId="11" fillId="0" borderId="9" xfId="0" applyFont="1" applyBorder="1"/>
    <xf numFmtId="0" fontId="12" fillId="0" borderId="0" xfId="0" applyFont="1"/>
    <xf numFmtId="49" fontId="8" fillId="0" borderId="9" xfId="6" applyNumberFormat="1" applyFont="1" applyBorder="1" applyAlignment="1">
      <alignment horizontal="left" indent="1"/>
    </xf>
    <xf numFmtId="43" fontId="10" fillId="2" borderId="10" xfId="1" applyFont="1" applyFill="1" applyBorder="1"/>
    <xf numFmtId="0" fontId="0" fillId="0" borderId="0" xfId="0" applyAlignment="1">
      <alignment vertical="center"/>
    </xf>
    <xf numFmtId="164" fontId="8" fillId="2" borderId="9" xfId="2" applyNumberFormat="1" applyFont="1" applyFill="1" applyBorder="1"/>
    <xf numFmtId="49" fontId="8" fillId="0" borderId="9" xfId="6" applyNumberFormat="1" applyFont="1" applyBorder="1" applyAlignment="1">
      <alignment horizontal="left"/>
    </xf>
    <xf numFmtId="164" fontId="0" fillId="0" borderId="0" xfId="0" applyNumberFormat="1"/>
    <xf numFmtId="0" fontId="13" fillId="0" borderId="0" xfId="0" applyFont="1"/>
    <xf numFmtId="0" fontId="14" fillId="0" borderId="0" xfId="0" applyFont="1"/>
    <xf numFmtId="0" fontId="16" fillId="0" borderId="0" xfId="7" applyFont="1" applyAlignment="1" applyProtection="1"/>
    <xf numFmtId="0" fontId="7" fillId="3" borderId="11" xfId="2" applyFont="1" applyFill="1" applyBorder="1" applyAlignment="1">
      <alignment horizontal="left" vertical="center"/>
    </xf>
    <xf numFmtId="164" fontId="7" fillId="3" borderId="11" xfId="2" applyNumberFormat="1" applyFont="1" applyFill="1" applyBorder="1" applyAlignment="1">
      <alignment vertical="center"/>
    </xf>
    <xf numFmtId="0" fontId="8" fillId="0" borderId="12" xfId="2" applyFont="1" applyBorder="1" applyAlignment="1">
      <alignment horizontal="left" vertical="center"/>
    </xf>
    <xf numFmtId="164" fontId="8" fillId="0" borderId="10" xfId="2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left"/>
    </xf>
    <xf numFmtId="164" fontId="10" fillId="2" borderId="9" xfId="2" applyNumberFormat="1" applyFont="1" applyFill="1" applyBorder="1" applyAlignment="1">
      <alignment vertical="center"/>
    </xf>
    <xf numFmtId="165" fontId="10" fillId="2" borderId="9" xfId="1" applyNumberFormat="1" applyFont="1" applyFill="1" applyBorder="1" applyAlignment="1" applyProtection="1">
      <alignment vertical="center"/>
    </xf>
    <xf numFmtId="49" fontId="7" fillId="3" borderId="14" xfId="0" applyNumberFormat="1" applyFont="1" applyFill="1" applyBorder="1" applyAlignment="1">
      <alignment horizontal="left" vertical="center"/>
    </xf>
    <xf numFmtId="164" fontId="7" fillId="3" borderId="15" xfId="0" applyNumberFormat="1" applyFont="1" applyFill="1" applyBorder="1" applyAlignment="1">
      <alignment vertical="center"/>
    </xf>
    <xf numFmtId="164" fontId="7" fillId="3" borderId="15" xfId="1" applyNumberFormat="1" applyFont="1" applyFill="1" applyBorder="1" applyAlignment="1">
      <alignment vertical="center"/>
    </xf>
    <xf numFmtId="164" fontId="17" fillId="0" borderId="0" xfId="0" applyNumberFormat="1" applyFont="1"/>
    <xf numFmtId="164" fontId="10" fillId="0" borderId="0" xfId="2" applyNumberFormat="1" applyFont="1" applyAlignment="1">
      <alignment vertical="center"/>
    </xf>
    <xf numFmtId="164" fontId="18" fillId="2" borderId="0" xfId="0" applyNumberFormat="1" applyFont="1" applyFill="1"/>
    <xf numFmtId="164" fontId="10" fillId="2" borderId="0" xfId="2" applyNumberFormat="1" applyFont="1" applyFill="1" applyAlignment="1">
      <alignment vertical="center"/>
    </xf>
    <xf numFmtId="164" fontId="10" fillId="0" borderId="0" xfId="2" applyNumberFormat="1" applyFont="1"/>
    <xf numFmtId="49" fontId="19" fillId="0" borderId="0" xfId="0" applyNumberFormat="1" applyFont="1"/>
    <xf numFmtId="165" fontId="1" fillId="0" borderId="0" xfId="1" applyNumberFormat="1" applyFont="1"/>
    <xf numFmtId="165" fontId="1" fillId="2" borderId="0" xfId="1" applyNumberFormat="1" applyFont="1" applyFill="1"/>
    <xf numFmtId="164" fontId="20" fillId="0" borderId="0" xfId="0" applyNumberFormat="1" applyFont="1" applyAlignment="1">
      <alignment vertical="center" wrapText="1"/>
    </xf>
    <xf numFmtId="0" fontId="20" fillId="0" borderId="0" xfId="0" applyFont="1"/>
    <xf numFmtId="39" fontId="21" fillId="0" borderId="0" xfId="8" applyNumberFormat="1" applyFont="1"/>
    <xf numFmtId="39" fontId="0" fillId="0" borderId="0" xfId="0" applyNumberFormat="1"/>
    <xf numFmtId="0" fontId="20" fillId="0" borderId="0" xfId="0" applyFont="1" applyAlignment="1">
      <alignment horizontal="left" indent="1"/>
    </xf>
    <xf numFmtId="0" fontId="18" fillId="0" borderId="0" xfId="0" applyFont="1"/>
    <xf numFmtId="0" fontId="18" fillId="2" borderId="0" xfId="0" applyFont="1" applyFill="1"/>
    <xf numFmtId="164" fontId="22" fillId="0" borderId="0" xfId="0" applyNumberFormat="1" applyFont="1" applyAlignment="1">
      <alignment vertical="center" wrapText="1"/>
    </xf>
    <xf numFmtId="39" fontId="23" fillId="0" borderId="0" xfId="8" applyNumberFormat="1" applyFont="1"/>
    <xf numFmtId="165" fontId="20" fillId="0" borderId="0" xfId="2" applyNumberFormat="1" applyFont="1" applyAlignment="1">
      <alignment vertical="center"/>
    </xf>
    <xf numFmtId="164" fontId="22" fillId="0" borderId="0" xfId="2" applyNumberFormat="1" applyFont="1" applyAlignment="1">
      <alignment vertical="center"/>
    </xf>
    <xf numFmtId="165" fontId="24" fillId="0" borderId="0" xfId="0" applyNumberFormat="1" applyFont="1"/>
    <xf numFmtId="164" fontId="22" fillId="0" borderId="0" xfId="2" applyNumberFormat="1" applyFont="1"/>
    <xf numFmtId="164" fontId="24" fillId="0" borderId="0" xfId="0" applyNumberFormat="1" applyFont="1"/>
    <xf numFmtId="43" fontId="20" fillId="2" borderId="0" xfId="0" applyNumberFormat="1" applyFont="1" applyFill="1" applyAlignment="1">
      <alignment horizontal="right"/>
    </xf>
    <xf numFmtId="43" fontId="20" fillId="0" borderId="0" xfId="0" applyNumberFormat="1" applyFont="1" applyAlignment="1">
      <alignment horizontal="right"/>
    </xf>
    <xf numFmtId="164" fontId="24" fillId="2" borderId="0" xfId="0" applyNumberFormat="1" applyFont="1" applyFill="1"/>
    <xf numFmtId="0" fontId="24" fillId="0" borderId="0" xfId="0" applyFont="1"/>
    <xf numFmtId="164" fontId="18" fillId="0" borderId="0" xfId="0" applyNumberFormat="1" applyFont="1"/>
    <xf numFmtId="165" fontId="24" fillId="2" borderId="0" xfId="1" applyNumberFormat="1" applyFont="1" applyFill="1" applyBorder="1" applyAlignment="1"/>
    <xf numFmtId="165" fontId="11" fillId="2" borderId="0" xfId="0" applyNumberFormat="1" applyFont="1" applyFill="1"/>
    <xf numFmtId="165" fontId="18" fillId="2" borderId="0" xfId="0" applyNumberFormat="1" applyFont="1" applyFill="1"/>
    <xf numFmtId="0" fontId="21" fillId="0" borderId="0" xfId="0" applyFont="1"/>
    <xf numFmtId="0" fontId="21" fillId="2" borderId="0" xfId="0" applyFont="1" applyFill="1"/>
    <xf numFmtId="0" fontId="25" fillId="0" borderId="0" xfId="0" applyFont="1"/>
    <xf numFmtId="0" fontId="0" fillId="2" borderId="0" xfId="0" applyFill="1"/>
    <xf numFmtId="0" fontId="2" fillId="0" borderId="0" xfId="9" applyFont="1"/>
    <xf numFmtId="0" fontId="1" fillId="0" borderId="0" xfId="9"/>
    <xf numFmtId="165" fontId="1" fillId="0" borderId="0" xfId="1" applyNumberFormat="1" applyFont="1" applyFill="1" applyBorder="1"/>
    <xf numFmtId="0" fontId="4" fillId="0" borderId="0" xfId="9" applyFont="1"/>
    <xf numFmtId="0" fontId="5" fillId="0" borderId="0" xfId="9" applyFont="1"/>
    <xf numFmtId="165" fontId="5" fillId="0" borderId="0" xfId="1" applyNumberFormat="1" applyFont="1" applyFill="1" applyBorder="1"/>
    <xf numFmtId="0" fontId="7" fillId="3" borderId="5" xfId="9" applyFont="1" applyFill="1" applyBorder="1" applyAlignment="1">
      <alignment horizontal="center" vertical="center"/>
    </xf>
    <xf numFmtId="0" fontId="7" fillId="3" borderId="11" xfId="5" applyFont="1" applyFill="1" applyBorder="1" applyAlignment="1">
      <alignment horizontal="center" vertical="center"/>
    </xf>
    <xf numFmtId="165" fontId="7" fillId="3" borderId="11" xfId="1" applyNumberFormat="1" applyFont="1" applyFill="1" applyBorder="1" applyAlignment="1" applyProtection="1">
      <alignment horizontal="center" vertical="center"/>
    </xf>
    <xf numFmtId="0" fontId="8" fillId="0" borderId="8" xfId="9" applyFont="1" applyBorder="1" applyAlignment="1">
      <alignment horizontal="left" vertical="center"/>
    </xf>
    <xf numFmtId="164" fontId="8" fillId="0" borderId="12" xfId="8" applyNumberFormat="1" applyFont="1" applyBorder="1"/>
    <xf numFmtId="164" fontId="8" fillId="0" borderId="12" xfId="1" applyNumberFormat="1" applyFont="1" applyFill="1" applyBorder="1"/>
    <xf numFmtId="164" fontId="8" fillId="0" borderId="12" xfId="1" applyNumberFormat="1" applyFont="1" applyFill="1" applyBorder="1" applyAlignment="1">
      <alignment horizontal="right" indent="1"/>
    </xf>
    <xf numFmtId="0" fontId="8" fillId="0" borderId="9" xfId="5" applyFont="1" applyBorder="1"/>
    <xf numFmtId="164" fontId="8" fillId="0" borderId="9" xfId="5" applyNumberFormat="1" applyFont="1" applyBorder="1"/>
    <xf numFmtId="164" fontId="8" fillId="0" borderId="9" xfId="1" applyNumberFormat="1" applyFont="1" applyFill="1" applyBorder="1" applyProtection="1"/>
    <xf numFmtId="164" fontId="8" fillId="0" borderId="10" xfId="1" applyNumberFormat="1" applyFont="1" applyFill="1" applyBorder="1" applyAlignment="1" applyProtection="1">
      <alignment horizontal="right" indent="1"/>
    </xf>
    <xf numFmtId="164" fontId="8" fillId="0" borderId="9" xfId="1" applyNumberFormat="1" applyFont="1" applyFill="1" applyBorder="1" applyAlignment="1" applyProtection="1">
      <alignment horizontal="right" indent="1"/>
    </xf>
    <xf numFmtId="164" fontId="8" fillId="0" borderId="10" xfId="5" applyNumberFormat="1" applyFont="1" applyBorder="1"/>
    <xf numFmtId="164" fontId="8" fillId="0" borderId="9" xfId="1" applyNumberFormat="1" applyFont="1" applyFill="1" applyBorder="1" applyAlignment="1" applyProtection="1"/>
    <xf numFmtId="164" fontId="10" fillId="0" borderId="9" xfId="5" applyNumberFormat="1" applyFont="1" applyBorder="1"/>
    <xf numFmtId="164" fontId="10" fillId="0" borderId="10" xfId="5" applyNumberFormat="1" applyFont="1" applyBorder="1"/>
    <xf numFmtId="164" fontId="10" fillId="0" borderId="9" xfId="1" applyNumberFormat="1" applyFont="1" applyFill="1" applyBorder="1" applyAlignment="1" applyProtection="1"/>
    <xf numFmtId="164" fontId="10" fillId="0" borderId="10" xfId="1" applyNumberFormat="1" applyFont="1" applyFill="1" applyBorder="1" applyAlignment="1" applyProtection="1"/>
    <xf numFmtId="164" fontId="10" fillId="0" borderId="10" xfId="1" applyNumberFormat="1" applyFont="1" applyFill="1" applyBorder="1" applyAlignment="1" applyProtection="1">
      <alignment horizontal="right" indent="1"/>
    </xf>
    <xf numFmtId="164" fontId="10" fillId="0" borderId="9" xfId="1" applyNumberFormat="1" applyFont="1" applyFill="1" applyBorder="1" applyAlignment="1" applyProtection="1">
      <alignment horizontal="right" indent="1"/>
    </xf>
    <xf numFmtId="49" fontId="8" fillId="0" borderId="9" xfId="5" applyNumberFormat="1" applyFont="1" applyBorder="1" applyAlignment="1">
      <alignment horizontal="left" indent="1"/>
    </xf>
    <xf numFmtId="164" fontId="10" fillId="0" borderId="9" xfId="1" applyNumberFormat="1" applyFont="1" applyFill="1" applyBorder="1" applyProtection="1"/>
    <xf numFmtId="164" fontId="10" fillId="0" borderId="10" xfId="1" applyNumberFormat="1" applyFont="1" applyFill="1" applyBorder="1" applyProtection="1"/>
    <xf numFmtId="49" fontId="10" fillId="0" borderId="9" xfId="9" applyNumberFormat="1" applyFont="1" applyBorder="1" applyAlignment="1">
      <alignment horizontal="left" indent="2"/>
    </xf>
    <xf numFmtId="164" fontId="8" fillId="0" borderId="10" xfId="1" applyNumberFormat="1" applyFont="1" applyFill="1" applyBorder="1" applyAlignment="1" applyProtection="1"/>
    <xf numFmtId="49" fontId="10" fillId="0" borderId="9" xfId="5" applyNumberFormat="1" applyFont="1" applyBorder="1" applyAlignment="1">
      <alignment horizontal="left" indent="2"/>
    </xf>
    <xf numFmtId="0" fontId="8" fillId="0" borderId="9" xfId="5" applyFont="1" applyBorder="1" applyAlignment="1">
      <alignment horizontal="left" indent="1"/>
    </xf>
    <xf numFmtId="49" fontId="10" fillId="0" borderId="9" xfId="10" applyNumberFormat="1" applyFont="1" applyBorder="1" applyAlignment="1">
      <alignment horizontal="left" indent="2"/>
    </xf>
    <xf numFmtId="164" fontId="8" fillId="0" borderId="10" xfId="1" applyNumberFormat="1" applyFont="1" applyFill="1" applyBorder="1" applyProtection="1"/>
    <xf numFmtId="0" fontId="11" fillId="0" borderId="9" xfId="9" applyFont="1" applyBorder="1"/>
    <xf numFmtId="0" fontId="12" fillId="0" borderId="0" xfId="9" applyFont="1"/>
    <xf numFmtId="49" fontId="8" fillId="0" borderId="9" xfId="10" applyNumberFormat="1" applyFont="1" applyBorder="1" applyAlignment="1">
      <alignment horizontal="left" indent="1"/>
    </xf>
    <xf numFmtId="0" fontId="1" fillId="0" borderId="0" xfId="9" applyAlignment="1">
      <alignment vertical="center"/>
    </xf>
    <xf numFmtId="49" fontId="8" fillId="0" borderId="9" xfId="10" applyNumberFormat="1" applyFont="1" applyBorder="1" applyAlignment="1">
      <alignment horizontal="left"/>
    </xf>
    <xf numFmtId="0" fontId="13" fillId="0" borderId="0" xfId="9" applyFont="1"/>
    <xf numFmtId="0" fontId="14" fillId="0" borderId="0" xfId="9" applyFont="1"/>
    <xf numFmtId="165" fontId="10" fillId="0" borderId="10" xfId="1" applyNumberFormat="1" applyFont="1" applyFill="1" applyBorder="1" applyAlignment="1" applyProtection="1">
      <alignment horizontal="right" indent="1"/>
    </xf>
    <xf numFmtId="0" fontId="7" fillId="3" borderId="11" xfId="5" applyFont="1" applyFill="1" applyBorder="1" applyAlignment="1">
      <alignment horizontal="left" vertical="center"/>
    </xf>
    <xf numFmtId="164" fontId="7" fillId="3" borderId="11" xfId="5" applyNumberFormat="1" applyFont="1" applyFill="1" applyBorder="1" applyAlignment="1">
      <alignment vertical="center"/>
    </xf>
    <xf numFmtId="164" fontId="7" fillId="3" borderId="11" xfId="1" applyNumberFormat="1" applyFont="1" applyFill="1" applyBorder="1" applyAlignment="1" applyProtection="1">
      <alignment horizontal="right" vertical="center" indent="1"/>
    </xf>
    <xf numFmtId="164" fontId="8" fillId="0" borderId="0" xfId="5" applyNumberFormat="1" applyFont="1" applyAlignment="1">
      <alignment vertical="center"/>
    </xf>
    <xf numFmtId="165" fontId="10" fillId="0" borderId="0" xfId="1" applyNumberFormat="1" applyFont="1" applyFill="1" applyBorder="1" applyAlignment="1" applyProtection="1">
      <alignment vertical="center"/>
    </xf>
    <xf numFmtId="165" fontId="8" fillId="0" borderId="0" xfId="1" applyNumberFormat="1" applyFont="1" applyFill="1" applyBorder="1" applyAlignment="1" applyProtection="1">
      <alignment vertical="center"/>
    </xf>
    <xf numFmtId="49" fontId="19" fillId="0" borderId="0" xfId="9" applyNumberFormat="1" applyFont="1"/>
    <xf numFmtId="164" fontId="18" fillId="0" borderId="0" xfId="9" applyNumberFormat="1" applyFont="1"/>
    <xf numFmtId="165" fontId="10" fillId="0" borderId="0" xfId="1" applyNumberFormat="1" applyFont="1" applyFill="1" applyBorder="1" applyProtection="1"/>
    <xf numFmtId="165" fontId="8" fillId="0" borderId="0" xfId="1" applyNumberFormat="1" applyFont="1" applyFill="1" applyBorder="1" applyProtection="1"/>
    <xf numFmtId="0" fontId="20" fillId="0" borderId="0" xfId="9" applyFont="1"/>
    <xf numFmtId="165" fontId="26" fillId="0" borderId="0" xfId="1" applyNumberFormat="1" applyFont="1" applyAlignment="1">
      <alignment horizontal="right"/>
    </xf>
    <xf numFmtId="0" fontId="18" fillId="0" borderId="0" xfId="9" applyFont="1"/>
    <xf numFmtId="166" fontId="18" fillId="0" borderId="0" xfId="9" applyNumberFormat="1" applyFont="1"/>
    <xf numFmtId="165" fontId="18" fillId="0" borderId="0" xfId="1" applyNumberFormat="1" applyFont="1" applyFill="1" applyBorder="1"/>
    <xf numFmtId="0" fontId="20" fillId="0" borderId="0" xfId="9" applyFont="1" applyAlignment="1">
      <alignment horizontal="left" indent="1"/>
    </xf>
    <xf numFmtId="0" fontId="24" fillId="0" borderId="0" xfId="9" applyFont="1"/>
    <xf numFmtId="0" fontId="21" fillId="0" borderId="0" xfId="9" applyFont="1"/>
    <xf numFmtId="165" fontId="21" fillId="0" borderId="0" xfId="1" applyNumberFormat="1" applyFont="1" applyFill="1" applyBorder="1"/>
    <xf numFmtId="0" fontId="25" fillId="0" borderId="0" xfId="9" applyFont="1"/>
    <xf numFmtId="165" fontId="1" fillId="0" borderId="0" xfId="1" applyNumberFormat="1" applyFill="1" applyBorder="1"/>
    <xf numFmtId="165" fontId="1" fillId="0" borderId="0" xfId="1" applyNumberFormat="1"/>
    <xf numFmtId="165" fontId="7" fillId="3" borderId="1" xfId="1" applyNumberFormat="1" applyFont="1" applyFill="1" applyBorder="1" applyAlignment="1" applyProtection="1">
      <alignment horizontal="center" vertical="center" wrapText="1"/>
    </xf>
    <xf numFmtId="165" fontId="7" fillId="3" borderId="13" xfId="1" applyNumberFormat="1" applyFont="1" applyFill="1" applyBorder="1" applyAlignment="1" applyProtection="1">
      <alignment horizontal="center" vertical="center" wrapText="1"/>
    </xf>
    <xf numFmtId="0" fontId="3" fillId="0" borderId="0" xfId="9" applyFont="1" applyAlignment="1">
      <alignment horizontal="center"/>
    </xf>
    <xf numFmtId="0" fontId="4" fillId="0" borderId="0" xfId="9" applyFont="1" applyAlignment="1">
      <alignment horizontal="center"/>
    </xf>
    <xf numFmtId="0" fontId="6" fillId="0" borderId="0" xfId="9" applyFont="1" applyAlignment="1">
      <alignment horizontal="center"/>
    </xf>
    <xf numFmtId="0" fontId="7" fillId="3" borderId="1" xfId="5" applyFont="1" applyFill="1" applyBorder="1" applyAlignment="1">
      <alignment horizontal="center" vertical="center"/>
    </xf>
    <xf numFmtId="0" fontId="7" fillId="3" borderId="13" xfId="5" applyFont="1" applyFill="1" applyBorder="1" applyAlignment="1">
      <alignment horizontal="center" vertical="center"/>
    </xf>
    <xf numFmtId="0" fontId="7" fillId="3" borderId="2" xfId="9" applyFont="1" applyFill="1" applyBorder="1" applyAlignment="1">
      <alignment horizontal="center" vertical="center"/>
    </xf>
    <xf numFmtId="0" fontId="7" fillId="3" borderId="3" xfId="9" applyFont="1" applyFill="1" applyBorder="1" applyAlignment="1">
      <alignment horizontal="center" vertical="center"/>
    </xf>
    <xf numFmtId="0" fontId="7" fillId="3" borderId="4" xfId="9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 wrapText="1"/>
    </xf>
    <xf numFmtId="0" fontId="7" fillId="3" borderId="13" xfId="5" applyFont="1" applyFill="1" applyBorder="1" applyAlignment="1">
      <alignment horizontal="center" vertical="center" wrapText="1"/>
    </xf>
    <xf numFmtId="0" fontId="7" fillId="3" borderId="1" xfId="9" applyFont="1" applyFill="1" applyBorder="1" applyAlignment="1">
      <alignment horizontal="center" vertical="center" wrapText="1"/>
    </xf>
    <xf numFmtId="0" fontId="7" fillId="3" borderId="6" xfId="9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3" borderId="1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9" fontId="10" fillId="0" borderId="13" xfId="0" applyNumberFormat="1" applyFont="1" applyFill="1" applyBorder="1" applyAlignment="1">
      <alignment horizontal="left"/>
    </xf>
  </cellXfs>
  <cellStyles count="11">
    <cellStyle name="Hipervínculo" xfId="7" builtinId="8"/>
    <cellStyle name="Millares" xfId="1" builtinId="3"/>
    <cellStyle name="Normal" xfId="0" builtinId="0"/>
    <cellStyle name="Normal 10 2" xfId="9" xr:uid="{918E8FBF-2C31-4B65-88AB-94965C64C074}"/>
    <cellStyle name="Normal 2 2 2" xfId="3" xr:uid="{D4F03744-A5AA-4544-8439-147AA8490200}"/>
    <cellStyle name="Normal 2 2 2 2" xfId="8" xr:uid="{6D0823F4-723D-4AE4-BE4A-F904ED6CD499}"/>
    <cellStyle name="Normal 3" xfId="6" xr:uid="{D40B5F3E-9ACE-4098-8905-4063BFA69BED}"/>
    <cellStyle name="Normal 3 6" xfId="10" xr:uid="{0F88CECB-1E75-4FA1-A1AE-F80644A3A2A9}"/>
    <cellStyle name="Normal_COMPARACION 2002-2001" xfId="2" xr:uid="{AAC4B2CA-F55A-4F22-9DCA-9E973D8331CE}"/>
    <cellStyle name="Normal_COMPARACION 2002-2001 2" xfId="5" xr:uid="{E4058892-7CB1-4F2C-BACA-CA1A44EB81E5}"/>
    <cellStyle name="Normal_Hoja4" xfId="4" xr:uid="{C6982BE9-AB75-44C2-9928-A8C02CC255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sharedStrings" Target="sharedStrings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KEN\current\External\KenBOP(current)base%20May%20mission%20rev.2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GeoBop0900_BseLin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DSSARMRED9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DD\GEO\BOP\GeoBo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WIN\TEMP\MFLOW9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Sector%20Files/DR%20Fiscal%20File%20Update%2006-26-200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ocuments%20and%20Settings\JMATZ\My%20Local%20Documents\EXCEL\Guyana\2003%20Mission\Final\Other%20Depository%20Corporations%20Balanc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AI\SIMS\Workfiles\Guyana\MB\IMD\2003%20Mission\Final\Other%20Depository%20Corporations%20Balanc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LABREGO\My%20Local%20Documents\Ecuador\ecubopLates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rvadm\users\WIN\TEMP\MFLOW9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EGURIDAD\Secto%20publico\DATA\ML\DOM\Macro\2002\DRSHAR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FISCAL\Cr&#233;dito\2013\Credito%20Balance%20Fiscal%20Sin%20inversiones%202013%20(Ejercicio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LVA\LVA_RED_2001_tab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pyd-my.sharepoint.com/personal/melissa_jimenez_economia_gob_do/Documents/Escritorio/Insumos%20taller%20MUCI%20Direcciones/MUCI%202020%20v3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l_pf\mis%20document\documentos%20de%20trabajo\ARCHIVOS%20DE%20TRABAJO%20DE%20%20EXCEL\SEMANALES\TASAINT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F1\SRF\Paraguay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Sector%20publico\BKUP%20SPNF\2010\Blance%20Trimestral%20enviado%20a%20Rosa%20Yunes%202009_20enero2010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DSAtblEmily02-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Consolidacion%20Estadisticas%20Monetarias\FUNCIONES%20SUBDIRECCION\Propuesta%20Reestructuraci&#243;n\FyU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GeoBop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baez/AppData/Local/Microsoft/Windows/INetCache/Content.Outlook/HTMLJ493/Marco%20Macro%20Commoditties%20-%20Fixe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1996100\Desktop\My%20Documents\Archivos%20de%20Excel\Archivo%20Monetario%204%20de%20ener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SWN06p\wrs2\mcd\system\WRSTA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promieco\Politica%20Fiscal\Sector%20publico\Sector%20Publico%202006%20%20201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ARCHIVOS%20VARIOS%20IPC\BOLETIN\BOLETIN05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matz\My%20Local%20Documents\Excel\BSA\Final%20versions%20(with%20IIP%20&amp;edits)\Versions%20with%20Summary%20matricies\RSA%20BSA%20rev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CCB06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Data\FLOW2004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PERUMF97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ecuredtab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acienda365-my.sharepoint.com/Users/fperez/Desktop/2022/PRESUPUESTO%202023/SEPTIEMBRE/Copia%20de%20Proyeccion%20Ingresos%20CUT%202023%20-%202026%20Envio%20a%20Presupuesto%20AL%2012%20Agosto%202022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El_mnt\c\1Edas\FMI\mision\BCHDIC9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SI\IMSection\DP\MFS%20Workfiles\Generic%20Files\Graduated%20to%20DC\Chile%20EI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fperez\Desktop\Copia%20de%20ESTIMACION%20%20MENSUAL%202018(CON%20NUEVAS%20MEDIDAS%20ajustado%20a%20590%209%20mills%20)22-09-17%20(6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2kp-47212\FISCAL\Cuadros%20Comparativos\CUADROS%20FISC.COMPARA902001-1er%20trimest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JMATZ\My%20Local%20Documents\EXCEL\Guyana\2003%20Mission\Final\Other%20Depository%20Corporations%20Balan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LABREGO\My%20Local%20Documents\Ecuador\ecubopLa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  <sheetName val="Imp:DSA output"/>
      <sheetName val="MONE(M)"/>
      <sheetName val="BURSAT(M)"/>
      <sheetName val="REAL(T)"/>
      <sheetName val="EXT(T)"/>
      <sheetName val="EXT(A)"/>
      <sheetName val="REAL(A)"/>
      <sheetName val="FISCAL(A)"/>
      <sheetName val="METAS"/>
      <sheetName val="EJECUTIVO"/>
      <sheetName val="EXT(M)"/>
      <sheetName val="FISCAL(M)"/>
      <sheetName val="in_out"/>
      <sheetName val="Input from HUB"/>
      <sheetName val="M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87">
          <cell r="I87">
            <v>2948.3534720937819</v>
          </cell>
          <cell r="O87">
            <v>2968.3</v>
          </cell>
          <cell r="P87">
            <v>3280.75</v>
          </cell>
          <cell r="Q87">
            <v>3493.6381402405464</v>
          </cell>
          <cell r="R87">
            <v>3766.1175633561566</v>
          </cell>
          <cell r="S87">
            <v>3997.5525546669683</v>
          </cell>
          <cell r="T87">
            <v>4340.9711679215779</v>
          </cell>
          <cell r="U87">
            <v>4796.4756673634238</v>
          </cell>
          <cell r="V87">
            <v>5281.4601257114955</v>
          </cell>
          <cell r="W87">
            <v>5727.8593794674289</v>
          </cell>
          <cell r="X87">
            <v>6135.9693201964728</v>
          </cell>
          <cell r="Y87">
            <v>6574.2910509682461</v>
          </cell>
          <cell r="Z87">
            <v>7047.464502227821</v>
          </cell>
          <cell r="AA87">
            <v>7558.4039469664458</v>
          </cell>
          <cell r="AB87">
            <v>8115.2960305978322</v>
          </cell>
          <cell r="AC87">
            <v>8717.4088695618993</v>
          </cell>
          <cell r="AD87">
            <v>9368.5837619655049</v>
          </cell>
          <cell r="AE87">
            <v>10072.996048207535</v>
          </cell>
          <cell r="AF87">
            <v>10835.184579013356</v>
          </cell>
          <cell r="AG87">
            <v>11660.083809198853</v>
          </cell>
          <cell r="AH87">
            <v>12553.058752923744</v>
          </cell>
          <cell r="AI87">
            <v>13519.943057493711</v>
          </cell>
        </row>
        <row r="88">
          <cell r="I88">
            <v>-5.7008965887577849</v>
          </cell>
          <cell r="O88">
            <v>-4.2680477584313845</v>
          </cell>
          <cell r="P88">
            <v>0.39067187697440986</v>
          </cell>
          <cell r="Q88">
            <v>-2.5220995475796579</v>
          </cell>
          <cell r="R88">
            <v>-4.3170827584920195</v>
          </cell>
          <cell r="S88">
            <v>-6.2263885883577421</v>
          </cell>
          <cell r="T88">
            <v>-6.2255626662661223</v>
          </cell>
          <cell r="U88">
            <v>-5.9837800024204881</v>
          </cell>
          <cell r="V88">
            <v>-6.3148545225364892</v>
          </cell>
          <cell r="W88">
            <v>-5.6640620729483109</v>
          </cell>
          <cell r="X88">
            <v>-5.770379695348117</v>
          </cell>
          <cell r="Y88">
            <v>-5.8656788180317383</v>
          </cell>
          <cell r="Z88">
            <v>-5.9458120013883509</v>
          </cell>
          <cell r="AA88">
            <v>-6.0153445427542485</v>
          </cell>
          <cell r="AB88">
            <v>-6.0720663147381408</v>
          </cell>
          <cell r="AC88">
            <v>-6.1055027621634093</v>
          </cell>
          <cell r="AD88">
            <v>-6.0414700878857461</v>
          </cell>
          <cell r="AE88">
            <v>-5.9757445020741251</v>
          </cell>
          <cell r="AF88">
            <v>-5.9073314642238799</v>
          </cell>
          <cell r="AG88">
            <v>-5.8340944105542958</v>
          </cell>
          <cell r="AH88">
            <v>-5.7550306371400639</v>
          </cell>
          <cell r="AI88">
            <v>-5.670640930790757</v>
          </cell>
        </row>
        <row r="89">
          <cell r="I89">
            <v>-5.7494286526163032</v>
          </cell>
          <cell r="O89">
            <v>-3.4907537552819932</v>
          </cell>
          <cell r="P89">
            <v>0.39067187697440986</v>
          </cell>
          <cell r="Q89">
            <v>-2.5220995475796579</v>
          </cell>
          <cell r="R89">
            <v>-4.3170827584920195</v>
          </cell>
          <cell r="S89">
            <v>-6.2263885883577421</v>
          </cell>
          <cell r="T89">
            <v>-6.2255626662661223</v>
          </cell>
          <cell r="U89">
            <v>-5.9837800024204881</v>
          </cell>
          <cell r="V89">
            <v>-6.3148545225364892</v>
          </cell>
          <cell r="W89">
            <v>-5.6640620729483109</v>
          </cell>
          <cell r="X89">
            <v>-5.770379695348117</v>
          </cell>
          <cell r="Y89">
            <v>-5.8656788180317383</v>
          </cell>
          <cell r="Z89">
            <v>-5.9458120013883509</v>
          </cell>
          <cell r="AA89">
            <v>-6.0153445427542485</v>
          </cell>
          <cell r="AB89">
            <v>-6.0720663147381408</v>
          </cell>
          <cell r="AC89">
            <v>-6.1055027621634093</v>
          </cell>
          <cell r="AD89">
            <v>-6.0414700878857461</v>
          </cell>
          <cell r="AE89">
            <v>-5.9757445020741251</v>
          </cell>
          <cell r="AF89">
            <v>-5.9073314642238799</v>
          </cell>
          <cell r="AG89">
            <v>-5.8340944105542958</v>
          </cell>
          <cell r="AH89">
            <v>-5.7550306371400639</v>
          </cell>
          <cell r="AI89">
            <v>-5.670640930790757</v>
          </cell>
        </row>
        <row r="90">
          <cell r="I90">
            <v>8860.1218619826504</v>
          </cell>
          <cell r="O90">
            <v>11396.111481670061</v>
          </cell>
          <cell r="P90">
            <v>11761.719316283372</v>
          </cell>
          <cell r="Q90">
            <v>13951.734205270477</v>
          </cell>
          <cell r="R90">
            <v>14970.312261041583</v>
          </cell>
          <cell r="S90">
            <v>16623.883753290145</v>
          </cell>
          <cell r="T90">
            <v>18595.175933470895</v>
          </cell>
          <cell r="U90">
            <v>20520.743227875995</v>
          </cell>
          <cell r="V90">
            <v>23171.776851544284</v>
          </cell>
          <cell r="W90">
            <v>28613.268595985974</v>
          </cell>
          <cell r="X90">
            <v>31156.193591397565</v>
          </cell>
          <cell r="Y90">
            <v>33932.670319593228</v>
          </cell>
          <cell r="Z90">
            <v>36969.180243954092</v>
          </cell>
          <cell r="AA90">
            <v>40295.869642819904</v>
          </cell>
          <cell r="AB90">
            <v>43941.460541134453</v>
          </cell>
          <cell r="AC90">
            <v>47949.007501957436</v>
          </cell>
          <cell r="AD90">
            <v>52354.484654090331</v>
          </cell>
          <cell r="AE90">
            <v>57164.729911948285</v>
          </cell>
          <cell r="AF90">
            <v>62416.932713531918</v>
          </cell>
          <cell r="AG90">
            <v>68151.699402174127</v>
          </cell>
          <cell r="AH90">
            <v>74413.367166268086</v>
          </cell>
          <cell r="AI90">
            <v>81250.346823269065</v>
          </cell>
        </row>
        <row r="91">
          <cell r="I91">
            <v>1.5169463703024839</v>
          </cell>
          <cell r="O91">
            <v>1.2729651305092398</v>
          </cell>
          <cell r="P91">
            <v>1.2623931802690482</v>
          </cell>
          <cell r="Q91">
            <v>1.2644153200239485</v>
          </cell>
          <cell r="R91">
            <v>1.2662699333611811</v>
          </cell>
          <cell r="S91">
            <v>1.2686955202842984</v>
          </cell>
          <cell r="T91">
            <v>1.270951522213567</v>
          </cell>
          <cell r="U91">
            <v>1.2732543111406767</v>
          </cell>
          <cell r="V91">
            <v>1.2732543111406767</v>
          </cell>
          <cell r="W91">
            <v>1.2732543111406767</v>
          </cell>
          <cell r="X91">
            <v>1.2732543111406767</v>
          </cell>
          <cell r="Y91">
            <v>1.2732543111406767</v>
          </cell>
          <cell r="Z91">
            <v>1.2732543111406767</v>
          </cell>
          <cell r="AA91">
            <v>1.2732543111406767</v>
          </cell>
          <cell r="AB91">
            <v>1.2732543111406767</v>
          </cell>
          <cell r="AC91">
            <v>1.2732543111406767</v>
          </cell>
          <cell r="AD91">
            <v>1.2732543111406767</v>
          </cell>
          <cell r="AE91">
            <v>1.2732543111406767</v>
          </cell>
          <cell r="AF91">
            <v>1.2732543111406767</v>
          </cell>
          <cell r="AG91">
            <v>1.2732543111406767</v>
          </cell>
          <cell r="AH91">
            <v>1.2732543111406767</v>
          </cell>
          <cell r="AI91">
            <v>1.2732543111406767</v>
          </cell>
          <cell r="AJ91">
            <v>1.2732543111406767</v>
          </cell>
        </row>
        <row r="92">
          <cell r="I92">
            <v>2623.2951947879574</v>
          </cell>
          <cell r="O92">
            <v>2463.3948034137657</v>
          </cell>
          <cell r="P92">
            <v>2542.42495692906</v>
          </cell>
          <cell r="Q92">
            <v>3015.8207556281977</v>
          </cell>
          <cell r="R92">
            <v>3235.9976022213241</v>
          </cell>
          <cell r="S92">
            <v>3593.4352622187776</v>
          </cell>
          <cell r="T92">
            <v>4019.5517424303075</v>
          </cell>
          <cell r="U92">
            <v>4435.7842858106133</v>
          </cell>
          <cell r="V92">
            <v>5008.8343531711862</v>
          </cell>
          <cell r="W92">
            <v>6185.0726259923094</v>
          </cell>
          <cell r="X92">
            <v>6734.7538246400682</v>
          </cell>
          <cell r="Y92">
            <v>7334.9197983616714</v>
          </cell>
          <cell r="Z92">
            <v>7991.2948066455228</v>
          </cell>
          <cell r="AA92">
            <v>8710.3952990300331</v>
          </cell>
          <cell r="AB92">
            <v>9498.4298570216069</v>
          </cell>
          <cell r="AC92">
            <v>10364.705197834721</v>
          </cell>
          <cell r="AD92">
            <v>11316.997524965578</v>
          </cell>
          <cell r="AE92">
            <v>12356.784928801722</v>
          </cell>
          <cell r="AF92">
            <v>13492.106315285762</v>
          </cell>
          <cell r="AG92">
            <v>14731.739192018671</v>
          </cell>
          <cell r="AH92">
            <v>16085.267529783938</v>
          </cell>
          <cell r="AI92">
            <v>17563.155859078666</v>
          </cell>
        </row>
        <row r="93">
          <cell r="I93">
            <v>29.607890677487099</v>
          </cell>
          <cell r="O93">
            <v>21.616099556203743</v>
          </cell>
          <cell r="P93">
            <v>21.616099556203743</v>
          </cell>
          <cell r="Q93">
            <v>21.616099556203743</v>
          </cell>
          <cell r="R93">
            <v>21.616099556203743</v>
          </cell>
          <cell r="S93">
            <v>21.616099556203743</v>
          </cell>
          <cell r="T93">
            <v>21.616099556203743</v>
          </cell>
          <cell r="U93">
            <v>21.616099556203743</v>
          </cell>
          <cell r="V93">
            <v>21.616099556203743</v>
          </cell>
          <cell r="W93">
            <v>21.616099556203743</v>
          </cell>
          <cell r="X93">
            <v>21.616099556203743</v>
          </cell>
          <cell r="Y93">
            <v>21.616099556203743</v>
          </cell>
          <cell r="Z93">
            <v>21.616099556203743</v>
          </cell>
          <cell r="AA93">
            <v>21.616099556203743</v>
          </cell>
          <cell r="AB93">
            <v>21.616099556203743</v>
          </cell>
          <cell r="AC93">
            <v>21.616099556203743</v>
          </cell>
          <cell r="AD93">
            <v>21.616099556203743</v>
          </cell>
          <cell r="AE93">
            <v>21.616099556203743</v>
          </cell>
          <cell r="AF93">
            <v>21.616099556203743</v>
          </cell>
          <cell r="AG93">
            <v>21.616099556203743</v>
          </cell>
          <cell r="AH93">
            <v>21.616099556203743</v>
          </cell>
          <cell r="AI93">
            <v>21.616099556203743</v>
          </cell>
        </row>
        <row r="96">
          <cell r="I96">
            <v>4.8</v>
          </cell>
          <cell r="O96">
            <v>1.1997382459579597</v>
          </cell>
          <cell r="P96">
            <v>1.2140256033834618</v>
          </cell>
          <cell r="Q96">
            <v>1.8361849472174008</v>
          </cell>
          <cell r="R96">
            <v>2.7</v>
          </cell>
          <cell r="S96">
            <v>3.5</v>
          </cell>
          <cell r="T96">
            <v>4</v>
          </cell>
          <cell r="U96">
            <v>4</v>
          </cell>
          <cell r="V96">
            <v>4</v>
          </cell>
          <cell r="W96">
            <v>6.0370069569610996</v>
          </cell>
          <cell r="X96">
            <v>6.0592976880875726</v>
          </cell>
          <cell r="Y96">
            <v>6.0750564946457919</v>
          </cell>
          <cell r="Z96">
            <v>6.0975518054972921</v>
          </cell>
          <cell r="AA96">
            <v>6.1199045148971454</v>
          </cell>
          <cell r="AB96">
            <v>6.1199045148971454</v>
          </cell>
          <cell r="AC96">
            <v>6.1199045148971454</v>
          </cell>
          <cell r="AD96">
            <v>6.1199045148971454</v>
          </cell>
          <cell r="AE96">
            <v>6.1199045148971454</v>
          </cell>
          <cell r="AF96">
            <v>6.1199045148971454</v>
          </cell>
          <cell r="AG96">
            <v>6.1199045148971454</v>
          </cell>
          <cell r="AH96">
            <v>6.1199045148971454</v>
          </cell>
          <cell r="AI96">
            <v>6.1199045148971454</v>
          </cell>
        </row>
        <row r="97">
          <cell r="I97">
            <v>16.120635221711165</v>
          </cell>
          <cell r="O97">
            <v>12.476073432770907</v>
          </cell>
          <cell r="P97">
            <v>3.2607305629411831</v>
          </cell>
          <cell r="Q97">
            <v>8.6594076555257296</v>
          </cell>
          <cell r="R97">
            <v>5.8104393347695016</v>
          </cell>
          <cell r="S97">
            <v>9.4816478087076597</v>
          </cell>
          <cell r="T97">
            <v>10.260218580781522</v>
          </cell>
          <cell r="U97">
            <v>10.658653588716716</v>
          </cell>
          <cell r="V97">
            <v>10.73572963073255</v>
          </cell>
          <cell r="W97">
            <v>10.65968842028855</v>
          </cell>
          <cell r="X97">
            <v>10.673909086624045</v>
          </cell>
          <cell r="Y97">
            <v>10.701879402305892</v>
          </cell>
          <cell r="Z97">
            <v>10.738637362140269</v>
          </cell>
          <cell r="AA97">
            <v>10.729239119755519</v>
          </cell>
          <cell r="AB97">
            <v>10.755457517750845</v>
          </cell>
          <cell r="AC97">
            <v>10.792084446898432</v>
          </cell>
          <cell r="AD97">
            <v>10.792084446898432</v>
          </cell>
          <cell r="AE97">
            <v>10.7920844468984</v>
          </cell>
          <cell r="AF97">
            <v>10.7920844468984</v>
          </cell>
          <cell r="AG97">
            <v>10.7920844468984</v>
          </cell>
          <cell r="AH97">
            <v>10.7920844468984</v>
          </cell>
          <cell r="AI97">
            <v>10.7920844468984</v>
          </cell>
        </row>
        <row r="98">
          <cell r="I98">
            <v>1.5543281604567083</v>
          </cell>
          <cell r="O98">
            <v>5.7572027569828599</v>
          </cell>
          <cell r="P98">
            <v>1.9627922863293401</v>
          </cell>
          <cell r="Q98">
            <v>7.165086104010876</v>
          </cell>
          <cell r="R98">
            <v>1.3927673841600985</v>
          </cell>
          <cell r="S98">
            <v>3.5360460753407263</v>
          </cell>
          <cell r="T98">
            <v>3.499999999999992</v>
          </cell>
          <cell r="U98">
            <v>3.499999999999992</v>
          </cell>
          <cell r="V98">
            <v>3.499999999999992</v>
          </cell>
          <cell r="W98">
            <v>3.499999999999992</v>
          </cell>
          <cell r="X98">
            <v>3.499999999999992</v>
          </cell>
          <cell r="Y98">
            <v>3.499999999999992</v>
          </cell>
          <cell r="Z98">
            <v>3.499999999999992</v>
          </cell>
          <cell r="AA98">
            <v>3.499999999999992</v>
          </cell>
          <cell r="AB98">
            <v>3.499999999999992</v>
          </cell>
          <cell r="AC98">
            <v>3.499999999999992</v>
          </cell>
          <cell r="AD98">
            <v>3.499999999999992</v>
          </cell>
          <cell r="AE98">
            <v>3.499999999999992</v>
          </cell>
          <cell r="AF98">
            <v>3.499999999999992</v>
          </cell>
          <cell r="AG98">
            <v>3.499999999999992</v>
          </cell>
          <cell r="AH98">
            <v>3.499999999999992</v>
          </cell>
          <cell r="AI98">
            <v>3.499999999999992</v>
          </cell>
        </row>
        <row r="99">
          <cell r="I99">
            <v>-3.1990492332164706</v>
          </cell>
          <cell r="O99">
            <v>-2.6029107513684835</v>
          </cell>
          <cell r="P99">
            <v>-4.6413824098490153</v>
          </cell>
          <cell r="Q99">
            <v>1.2205857528014121</v>
          </cell>
          <cell r="R99">
            <v>1.9614716859489505</v>
          </cell>
          <cell r="S99">
            <v>2.1338908731291184</v>
          </cell>
          <cell r="T99">
            <v>1.2136926200879969</v>
          </cell>
          <cell r="U99">
            <v>0.22568345998415396</v>
          </cell>
          <cell r="V99">
            <v>7.5328154469929132E-3</v>
          </cell>
          <cell r="W99">
            <v>1.358536780145414E-2</v>
          </cell>
          <cell r="X99">
            <v>2.0123168909250921E-2</v>
          </cell>
          <cell r="Y99">
            <v>2.4417455743773075E-2</v>
          </cell>
          <cell r="Z99">
            <v>2.8491137064861505E-2</v>
          </cell>
          <cell r="AA99">
            <v>3.240251154335283E-2</v>
          </cell>
          <cell r="AB99">
            <v>3.6153952914190768E-2</v>
          </cell>
          <cell r="AC99">
            <v>3.973586671166629E-2</v>
          </cell>
          <cell r="AD99">
            <v>3.0556656955283756E-2</v>
          </cell>
          <cell r="AE99">
            <v>3.3773463366017609E-2</v>
          </cell>
          <cell r="AF99">
            <v>3.6832023217954202E-2</v>
          </cell>
          <cell r="AG99">
            <v>3.9736056448930412E-2</v>
          </cell>
          <cell r="AH99">
            <v>4.2489379532995031E-2</v>
          </cell>
          <cell r="AI99">
            <v>4.5095888252745908E-2</v>
          </cell>
        </row>
        <row r="100">
          <cell r="I100">
            <v>16.601125186066227</v>
          </cell>
          <cell r="O100">
            <v>11.64589967977399</v>
          </cell>
          <cell r="P100">
            <v>16.575713344621306</v>
          </cell>
          <cell r="Q100">
            <v>4.2293841087710717</v>
          </cell>
          <cell r="R100">
            <v>4.5218035037606512</v>
          </cell>
          <cell r="S100">
            <v>5.1784399072836607</v>
          </cell>
          <cell r="T100">
            <v>8.2687146656534196</v>
          </cell>
          <cell r="U100">
            <v>10.504640091559338</v>
          </cell>
          <cell r="V100">
            <v>10.294834287382585</v>
          </cell>
          <cell r="W100">
            <v>8.1890644091239437</v>
          </cell>
          <cell r="X100">
            <v>6.5983738095860787</v>
          </cell>
          <cell r="Y100">
            <v>6.5911086059011694</v>
          </cell>
          <cell r="Z100">
            <v>6.6258612284010923</v>
          </cell>
          <cell r="AA100">
            <v>6.659919428052703</v>
          </cell>
          <cell r="AB100">
            <v>6.6932838210606178</v>
          </cell>
          <cell r="AC100">
            <v>6.7259562075667532</v>
          </cell>
          <cell r="AD100">
            <v>6.757939500159523</v>
          </cell>
          <cell r="AE100">
            <v>6.7892376519652373</v>
          </cell>
          <cell r="AF100">
            <v>6.8198555848138795</v>
          </cell>
          <cell r="AG100">
            <v>6.8497991179326476</v>
          </cell>
          <cell r="AH100">
            <v>6.8790748975734175</v>
          </cell>
          <cell r="AI100">
            <v>6.9076903279373028</v>
          </cell>
        </row>
        <row r="101">
          <cell r="I101">
            <v>32.068983995641908</v>
          </cell>
          <cell r="O101">
            <v>7.3361019792383297</v>
          </cell>
          <cell r="P101">
            <v>-6.5329819605941637</v>
          </cell>
          <cell r="Q101">
            <v>7.8409233833933945</v>
          </cell>
          <cell r="R101">
            <v>15.634245917394306</v>
          </cell>
          <cell r="S101">
            <v>14.415003093989331</v>
          </cell>
          <cell r="T101">
            <v>8.4916428324804727</v>
          </cell>
          <cell r="U101">
            <v>8.2004150534380926</v>
          </cell>
          <cell r="V101">
            <v>10.567623519156966</v>
          </cell>
          <cell r="W101">
            <v>6.5913982216584399</v>
          </cell>
          <cell r="X101">
            <v>6.5669256104404994</v>
          </cell>
          <cell r="Y101">
            <v>6.583607324290619</v>
          </cell>
          <cell r="Z101">
            <v>6.6049376893587919</v>
          </cell>
          <cell r="AA101">
            <v>6.6257731151688315</v>
          </cell>
          <cell r="AB101">
            <v>6.6317866869618713</v>
          </cell>
          <cell r="AC101">
            <v>6.6378200628408157</v>
          </cell>
          <cell r="AD101">
            <v>6.64311832904938</v>
          </cell>
          <cell r="AE101">
            <v>6.6485225979563634</v>
          </cell>
          <cell r="AF101">
            <v>6.6538445967303961</v>
          </cell>
          <cell r="AG101">
            <v>6.6590895506643211</v>
          </cell>
          <cell r="AH101">
            <v>6.6642623871396856</v>
          </cell>
          <cell r="AI101">
            <v>6.6693677513723015</v>
          </cell>
        </row>
        <row r="102">
          <cell r="I102">
            <v>1.59076557657214</v>
          </cell>
          <cell r="O102">
            <v>3.4595119416282163</v>
          </cell>
          <cell r="P102">
            <v>2.9982496395354596</v>
          </cell>
          <cell r="Q102">
            <v>3.1457054486223379</v>
          </cell>
          <cell r="R102">
            <v>3.430370797006784</v>
          </cell>
          <cell r="S102">
            <v>4.0616178142886179</v>
          </cell>
          <cell r="T102">
            <v>4.8660922952152106</v>
          </cell>
          <cell r="U102">
            <v>4.9409759690189645</v>
          </cell>
          <cell r="V102">
            <v>5.1412786636166379</v>
          </cell>
          <cell r="W102">
            <v>5</v>
          </cell>
          <cell r="X102">
            <v>5</v>
          </cell>
          <cell r="Y102">
            <v>5</v>
          </cell>
          <cell r="Z102">
            <v>5</v>
          </cell>
          <cell r="AA102">
            <v>5</v>
          </cell>
          <cell r="AB102">
            <v>4.68</v>
          </cell>
          <cell r="AC102">
            <v>4.83</v>
          </cell>
          <cell r="AD102">
            <v>4.92</v>
          </cell>
          <cell r="AE102">
            <v>4.97</v>
          </cell>
          <cell r="AF102">
            <v>5</v>
          </cell>
          <cell r="AG102">
            <v>5.04</v>
          </cell>
          <cell r="AH102">
            <v>5.08</v>
          </cell>
          <cell r="AI102">
            <v>5.12</v>
          </cell>
        </row>
        <row r="103">
          <cell r="I103">
            <v>29.64405547389822</v>
          </cell>
          <cell r="O103">
            <v>6.0864073618801768</v>
          </cell>
          <cell r="P103">
            <v>15.278515998724345</v>
          </cell>
          <cell r="Q103">
            <v>13.366866919017156</v>
          </cell>
          <cell r="R103">
            <v>4.7686394893114823</v>
          </cell>
          <cell r="S103">
            <v>6.6837398188345247</v>
          </cell>
          <cell r="T103">
            <v>9.6385600841983461</v>
          </cell>
          <cell r="U103">
            <v>11.786366011832399</v>
          </cell>
          <cell r="V103">
            <v>11.233608462562074</v>
          </cell>
          <cell r="W103">
            <v>9.1203878688707078</v>
          </cell>
          <cell r="X103">
            <v>7.5243250397238199</v>
          </cell>
          <cell r="Y103">
            <v>7.5228885054384591</v>
          </cell>
          <cell r="Z103">
            <v>7.5635889132794176</v>
          </cell>
          <cell r="AA103">
            <v>7.6034015496454543</v>
          </cell>
          <cell r="AB103">
            <v>7.6423298166772042</v>
          </cell>
          <cell r="AC103">
            <v>7.6803785324307796</v>
          </cell>
          <cell r="AD103">
            <v>7.7175538368513372</v>
          </cell>
          <cell r="AE103">
            <v>7.753863097794266</v>
          </cell>
          <cell r="AF103">
            <v>7.7893148176966065</v>
          </cell>
          <cell r="AG103">
            <v>7.8239185414470001</v>
          </cell>
          <cell r="AH103">
            <v>7.857684765942679</v>
          </cell>
          <cell r="AI103">
            <v>7.8906248517637465</v>
          </cell>
        </row>
        <row r="104">
          <cell r="I104">
            <v>51.694935134223357</v>
          </cell>
          <cell r="O104">
            <v>4.716906938335967</v>
          </cell>
          <cell r="P104">
            <v>-3.0743468671524852</v>
          </cell>
          <cell r="Q104">
            <v>15.880597135221237</v>
          </cell>
          <cell r="R104">
            <v>13.677571383338943</v>
          </cell>
          <cell r="S104">
            <v>13.627802175446945</v>
          </cell>
          <cell r="T104">
            <v>8.546883287427832</v>
          </cell>
          <cell r="U104">
            <v>9.208948097640075</v>
          </cell>
          <cell r="V104">
            <v>11.500320425763277</v>
          </cell>
          <cell r="W104">
            <v>7.4943649935567294</v>
          </cell>
          <cell r="X104">
            <v>7.4709771041310091</v>
          </cell>
          <cell r="Y104">
            <v>7.4890755529563506</v>
          </cell>
          <cell r="Z104">
            <v>7.5118500123400054</v>
          </cell>
          <cell r="AA104">
            <v>7.5341094363473786</v>
          </cell>
          <cell r="AB104">
            <v>7.5414051912509734</v>
          </cell>
          <cell r="AC104">
            <v>7.5487187936541744</v>
          </cell>
          <cell r="AD104">
            <v>7.5688311347708321</v>
          </cell>
          <cell r="AE104">
            <v>7.5755449797180177</v>
          </cell>
          <cell r="AF104">
            <v>7.5821724818474507</v>
          </cell>
          <cell r="AG104">
            <v>7.588718814906187</v>
          </cell>
          <cell r="AH104">
            <v>7.5951888536477412</v>
          </cell>
          <cell r="AI104">
            <v>7.6015871896935465</v>
          </cell>
        </row>
        <row r="113">
          <cell r="I113">
            <v>-2.8024884925772118</v>
          </cell>
          <cell r="O113">
            <v>-3.2922029698043884</v>
          </cell>
          <cell r="P113">
            <v>1.0890064544705791</v>
          </cell>
          <cell r="Q113">
            <v>-1.9624350034872506</v>
          </cell>
          <cell r="R113">
            <v>-3.7818744831732212</v>
          </cell>
          <cell r="S113">
            <v>-5.7202836940435429</v>
          </cell>
          <cell r="T113">
            <v>-5.739474590522601</v>
          </cell>
          <cell r="U113">
            <v>-5.5217933720658152</v>
          </cell>
          <cell r="V113">
            <v>-5.8739761238790491</v>
          </cell>
          <cell r="W113">
            <v>-5.2869708052947795</v>
          </cell>
          <cell r="X113">
            <v>-5.4021143347747342</v>
          </cell>
          <cell r="Y113">
            <v>-5.5032287887593485</v>
          </cell>
          <cell r="Z113">
            <v>-5.5915140550030005</v>
          </cell>
          <cell r="AA113">
            <v>-5.6663557682287689</v>
          </cell>
          <cell r="AB113">
            <v>-5.7287029837309289</v>
          </cell>
          <cell r="AC113">
            <v>-5.7680793014527936</v>
          </cell>
          <cell r="AD113">
            <v>-5.7098742141723484</v>
          </cell>
          <cell r="AE113">
            <v>-5.6501115191091591</v>
          </cell>
          <cell r="AF113">
            <v>-5.5882565696864628</v>
          </cell>
          <cell r="AG113">
            <v>-5.5205102088610483</v>
          </cell>
          <cell r="AH113">
            <v>-5.4466831925432473</v>
          </cell>
          <cell r="AI113">
            <v>-5.3677100372222935</v>
          </cell>
        </row>
        <row r="114">
          <cell r="I114">
            <v>116.93383235292333</v>
          </cell>
          <cell r="O114">
            <v>-9.3763593156974583</v>
          </cell>
          <cell r="P114">
            <v>-16.323044732534143</v>
          </cell>
          <cell r="Q114">
            <v>-4.0000000000000036</v>
          </cell>
          <cell r="R114">
            <v>-2.0000000000000129</v>
          </cell>
          <cell r="S114">
            <v>0</v>
          </cell>
          <cell r="T114">
            <v>1.0000000000000009</v>
          </cell>
          <cell r="U114">
            <v>1.0000000000000009</v>
          </cell>
          <cell r="V114">
            <v>1.0000000000000009</v>
          </cell>
          <cell r="W114">
            <v>1.0000000000000009</v>
          </cell>
          <cell r="X114">
            <v>1.0000000000000009</v>
          </cell>
          <cell r="Y114">
            <v>1.0000000000000009</v>
          </cell>
          <cell r="Z114">
            <v>1.0000000000000009</v>
          </cell>
          <cell r="AA114">
            <v>1.0000000000000009</v>
          </cell>
          <cell r="AB114">
            <v>1.0000000000000009</v>
          </cell>
          <cell r="AC114">
            <v>1.0000000000000009</v>
          </cell>
          <cell r="AD114">
            <v>1.0000000000000009</v>
          </cell>
          <cell r="AE114">
            <v>1.0000000000000009</v>
          </cell>
          <cell r="AF114">
            <v>1.0000000000000009</v>
          </cell>
          <cell r="AG114">
            <v>1.0000000000000009</v>
          </cell>
          <cell r="AH114">
            <v>1.0000000000000009</v>
          </cell>
          <cell r="AI114">
            <v>1.0000000000000009</v>
          </cell>
        </row>
        <row r="115">
          <cell r="I115">
            <v>457.65</v>
          </cell>
          <cell r="O115">
            <v>1063.8</v>
          </cell>
          <cell r="P115">
            <v>1067.28</v>
          </cell>
          <cell r="Q115">
            <v>1264</v>
          </cell>
          <cell r="R115">
            <v>1557.2599999999998</v>
          </cell>
          <cell r="S115">
            <v>2003.73</v>
          </cell>
          <cell r="T115">
            <v>2621</v>
          </cell>
          <cell r="U115">
            <v>2962</v>
          </cell>
          <cell r="V115">
            <v>3344</v>
          </cell>
          <cell r="W115">
            <v>3497.4892188610124</v>
          </cell>
          <cell r="X115">
            <v>3762.167983656464</v>
          </cell>
          <cell r="Y115">
            <v>4047.9196314828018</v>
          </cell>
          <cell r="Z115">
            <v>4356.5231888279231</v>
          </cell>
          <cell r="AA115">
            <v>4689.2960711868873</v>
          </cell>
          <cell r="AB115">
            <v>4725.1974436954224</v>
          </cell>
          <cell r="AC115">
            <v>5236.5446318641852</v>
          </cell>
          <cell r="AD115">
            <v>5728.8984690744146</v>
          </cell>
          <cell r="AE115">
            <v>6216.5975601518739</v>
          </cell>
          <cell r="AF115">
            <v>6719.485912808891</v>
          </cell>
          <cell r="AG115">
            <v>7278.5193800928255</v>
          </cell>
          <cell r="AH115">
            <v>7884.915074417283</v>
          </cell>
          <cell r="AI115">
            <v>8542.7179307424431</v>
          </cell>
        </row>
        <row r="116">
          <cell r="I116">
            <v>55.938899999999997</v>
          </cell>
          <cell r="O116">
            <v>78.599999999999994</v>
          </cell>
          <cell r="P116">
            <v>77.069999999999993</v>
          </cell>
          <cell r="Q116">
            <v>71.5</v>
          </cell>
          <cell r="R116">
            <v>70.5</v>
          </cell>
          <cell r="S116">
            <v>69.5</v>
          </cell>
          <cell r="T116">
            <v>68.5</v>
          </cell>
          <cell r="U116">
            <v>67</v>
          </cell>
          <cell r="V116">
            <v>65</v>
          </cell>
          <cell r="W116">
            <v>64.470161199911132</v>
          </cell>
          <cell r="X116">
            <v>65.417391460792857</v>
          </cell>
          <cell r="Y116">
            <v>66.378538937801068</v>
          </cell>
          <cell r="Z116">
            <v>67.353808110155597</v>
          </cell>
          <cell r="AA116">
            <v>68.343406461394835</v>
          </cell>
          <cell r="AB116">
            <v>69.347544523516831</v>
          </cell>
          <cell r="AC116">
            <v>70.366435921768954</v>
          </cell>
          <cell r="AD116">
            <v>71.400297420095484</v>
          </cell>
          <cell r="AE116">
            <v>72.44934896725313</v>
          </cell>
          <cell r="AF116">
            <v>73.51381374360389</v>
          </cell>
          <cell r="AG116">
            <v>74.593918208595667</v>
          </cell>
          <cell r="AH116">
            <v>75.689892148940245</v>
          </cell>
          <cell r="AI116">
            <v>76.801968727499315</v>
          </cell>
        </row>
        <row r="117">
          <cell r="I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222</v>
          </cell>
          <cell r="U117">
            <v>286</v>
          </cell>
          <cell r="V117">
            <v>400</v>
          </cell>
          <cell r="W117">
            <v>162</v>
          </cell>
          <cell r="X117">
            <v>175</v>
          </cell>
          <cell r="Y117">
            <v>184</v>
          </cell>
          <cell r="Z117">
            <v>200</v>
          </cell>
          <cell r="AA117">
            <v>200</v>
          </cell>
          <cell r="AB117">
            <v>200</v>
          </cell>
          <cell r="AC117">
            <v>200</v>
          </cell>
          <cell r="AD117">
            <v>200</v>
          </cell>
          <cell r="AE117">
            <v>200</v>
          </cell>
          <cell r="AF117">
            <v>200</v>
          </cell>
          <cell r="AG117">
            <v>200</v>
          </cell>
          <cell r="AH117">
            <v>200</v>
          </cell>
          <cell r="AI117">
            <v>200</v>
          </cell>
        </row>
        <row r="118">
          <cell r="I118">
            <v>92.241148413715621</v>
          </cell>
          <cell r="O118">
            <v>107.00114841371561</v>
          </cell>
          <cell r="P118">
            <v>54.40114841371561</v>
          </cell>
          <cell r="Q118">
            <v>0.40114841371561027</v>
          </cell>
          <cell r="R118">
            <v>0.40114841371561027</v>
          </cell>
          <cell r="S118">
            <v>0.40114841371561027</v>
          </cell>
          <cell r="T118">
            <v>0.40114841371561027</v>
          </cell>
          <cell r="U118">
            <v>0.40114841371561027</v>
          </cell>
          <cell r="V118">
            <v>0.40114841371561027</v>
          </cell>
          <cell r="W118">
            <v>0.40114841371561027</v>
          </cell>
          <cell r="X118">
            <v>0.40114841371561027</v>
          </cell>
          <cell r="Y118">
            <v>0.40114841371561027</v>
          </cell>
          <cell r="Z118">
            <v>0.40114841371561027</v>
          </cell>
          <cell r="AA118">
            <v>0.40114841371561027</v>
          </cell>
          <cell r="AB118">
            <v>0.40114841371561027</v>
          </cell>
          <cell r="AC118">
            <v>0.40114841371561027</v>
          </cell>
          <cell r="AD118">
            <v>0.40114841371561027</v>
          </cell>
          <cell r="AE118">
            <v>0.40114841371561027</v>
          </cell>
          <cell r="AF118">
            <v>0.40114841371561027</v>
          </cell>
          <cell r="AG118">
            <v>0.40114841371561027</v>
          </cell>
          <cell r="AH118">
            <v>0.40114841371561027</v>
          </cell>
          <cell r="AI118">
            <v>0.40114841371561027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Ext_debt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Ext_debt1"/>
      <sheetName val="Ext_debt2"/>
      <sheetName val="Ext_debt3"/>
      <sheetName val="Ext_debt4"/>
      <sheetName val="Ext_debt5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>
        <row r="62">
          <cell r="Q62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"/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ARREARS"/>
      <sheetName val="ENERGY"/>
      <sheetName val="ĨĨ_x0018__x0018_COM"/>
      <sheetName val="ANT_BS1"/>
      <sheetName val="Progr-Proj-Switch"/>
      <sheetName val="EDSSARMRED97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DMX_Units"/>
      <sheetName val="MonSurv-BC"/>
      <sheetName val="ER"/>
      <sheetName val="W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GeoBop"/>
      <sheetName val="RES"/>
      <sheetName val="OUTPUT"/>
      <sheetName val="Trade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ER"/>
      <sheetName val="WB"/>
      <sheetName val="MFLOW96.XLS"/>
      <sheetName val="A 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Summary"/>
      <sheetName val="SR-financing"/>
      <sheetName val="Financing"/>
      <sheetName val="Tax calculations"/>
      <sheetName val="Proy to July"/>
      <sheetName val="Proy to Aug"/>
      <sheetName val="Proy to Sept"/>
      <sheetName val="Sheet1"/>
      <sheetName val="nickel correl July 07"/>
      <sheetName val="Proy to May"/>
      <sheetName val="Real"/>
      <sheetName val="New Proy 07"/>
      <sheetName val="Spending 2007"/>
      <sheetName val="Spending 06"/>
      <sheetName val="Rev Expost"/>
      <sheetName val="Revenues-hist"/>
      <sheetName val="Revenues-proj"/>
      <sheetName val="Tax Reform"/>
      <sheetName val="seasonality"/>
      <sheetName val="Arrears"/>
      <sheetName val="Measures"/>
      <sheetName val="SI"/>
      <sheetName val="S-I"/>
      <sheetName val="Chart Data"/>
      <sheetName val="Charts"/>
      <sheetName val="Real quarterly"/>
      <sheetName val="GASTOS (2)"/>
      <sheetName val="INGRESOS"/>
      <sheetName val="FINAN"/>
      <sheetName val="INFORMES especiales"/>
      <sheetName val="monthly2"/>
      <sheetName val="IN"/>
      <sheetName val="IN-OUT91"/>
      <sheetName val="GASTOS"/>
      <sheetName val="YNGRE"/>
      <sheetName val="monthly"/>
      <sheetName val="quarterly"/>
      <sheetName val="SR-nominal"/>
      <sheetName val="PSBR "/>
      <sheetName val="SR-ratios"/>
      <sheetName val="OUT IN-OUT"/>
      <sheetName val="Dom fin"/>
      <sheetName val="SR-Debt"/>
      <sheetName val="Dom bonds"/>
      <sheetName val="Dom loans"/>
      <sheetName val="fiscal financing gap "/>
      <sheetName val="Debt projections "/>
      <sheetName val="net disbursements 20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M1" t="str">
            <v>Ajustes ad hoc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"/>
      <sheetName val="A 2"/>
      <sheetName val="A 3_A 13"/>
      <sheetName val="A 4_A 14"/>
      <sheetName val="A 5_A 15"/>
      <sheetName val="A 6"/>
      <sheetName val="A 7"/>
      <sheetName val="A 8"/>
      <sheetName val="A 9"/>
      <sheetName val="A 11"/>
      <sheetName val="C 2"/>
      <sheetName val="A 16"/>
      <sheetName val="A 18"/>
      <sheetName val="Bridge to 2SR"/>
      <sheetName val="Comm. Banks"/>
      <sheetName val="NBS"/>
      <sheetName val="Tcoy."/>
      <sheetName val="Globe Trust"/>
      <sheetName val="NBS&amp;TC -Bridge to 2SR"/>
      <sheetName val="NBS&amp;TC"/>
      <sheetName val="ODC-2SR"/>
      <sheetName val="STA-2SF"/>
      <sheetName val="WHD-ODC"/>
      <sheetName val="Other Depository Corporations B"/>
      <sheetName val="ER"/>
      <sheetName val="WB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Other Depository Corporations B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ulnerability Indicators"/>
      <sheetName val="BOP Main"/>
      <sheetName val="BOP Alt"/>
      <sheetName val="Index"/>
      <sheetName val="DebtM"/>
      <sheetName val="Finreq-M"/>
      <sheetName val="BoP-M"/>
      <sheetName val="BoP-Q"/>
      <sheetName val="Trade"/>
      <sheetName val="Input"/>
      <sheetName val="SER"/>
      <sheetName val="Input2"/>
      <sheetName val="DebtSer"/>
      <sheetName val="CAP"/>
      <sheetName val="RES"/>
      <sheetName val="BoP"/>
      <sheetName val="BoP M-T"/>
      <sheetName val="FinReqM-T"/>
      <sheetName val="Tab7SR"/>
      <sheetName val="Tab8SR"/>
      <sheetName val="DEBT"/>
      <sheetName val="month-01"/>
      <sheetName val="FINREQ"/>
      <sheetName val="monthCAP"/>
      <sheetName val="OUTPUT"/>
      <sheetName val="PC+Bond"/>
      <sheetName val="arr"/>
      <sheetName val="PC"/>
      <sheetName val="BondFin"/>
      <sheetName val="PCscen"/>
      <sheetName val="month2000"/>
      <sheetName val="WEOQ5"/>
      <sheetName val="WEOQ6"/>
      <sheetName val="WEOQ7"/>
      <sheetName val="xxweolinksxx"/>
      <sheetName val="A 11"/>
      <sheetName val="finreq-m02"/>
      <sheetName val="BoP-m02"/>
      <sheetName val="finproj"/>
      <sheetName val="M-Ttab"/>
      <sheetName val="BoP med-t"/>
      <sheetName val="gaps"/>
      <sheetName val="WEO"/>
      <sheetName val="SR_99"/>
      <sheetName val="BoPmonth99"/>
      <sheetName val="Chart1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RES"/>
      <sheetName val="A 11"/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W9_2"/>
      <sheetName val="[MFLOW96.XLS]_WIN_TEMP_MFLOW9_4"/>
      <sheetName val="[MFLOW96.XLS]_WIN_TEMP_MFLOW9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ared data"/>
      <sheetName val="gas013003"/>
      <sheetName val="GEE0013003"/>
      <sheetName val="gas102802"/>
      <sheetName val="GEE0102802"/>
      <sheetName val="gas112601"/>
      <sheetName val="GEE102301"/>
      <sheetName val="agrop PUB Proy"/>
      <sheetName val="BoP"/>
      <sheetName val="RES"/>
    </sheetNames>
    <sheetDataSet>
      <sheetData sheetId="0" refreshError="1">
        <row r="1">
          <cell r="A1">
            <v>1</v>
          </cell>
          <cell r="B1" t="str">
            <v>Shared data and projections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  <cell r="B4">
            <v>36501.571532754628</v>
          </cell>
          <cell r="C4" t="str">
            <v>Formulas</v>
          </cell>
          <cell r="E4" t="str">
            <v>1980</v>
          </cell>
          <cell r="F4">
            <v>1981</v>
          </cell>
          <cell r="G4">
            <v>1982</v>
          </cell>
        </row>
        <row r="5">
          <cell r="A5">
            <v>5</v>
          </cell>
          <cell r="B5" t="str">
            <v>DO NOT CHANGE COLUMN OR ROW STRUCTURE OF THIS SHEET !!!!!!!</v>
          </cell>
        </row>
        <row r="6">
          <cell r="A6">
            <v>6</v>
          </cell>
        </row>
        <row r="7">
          <cell r="A7">
            <v>7</v>
          </cell>
          <cell r="B7" t="str">
            <v>Prices and exchange rates</v>
          </cell>
        </row>
        <row r="8">
          <cell r="A8">
            <v>8</v>
          </cell>
          <cell r="B8">
            <v>36249.197554976854</v>
          </cell>
        </row>
        <row r="9">
          <cell r="A9">
            <v>9</v>
          </cell>
          <cell r="B9" t="str">
            <v>CPI (period average)</v>
          </cell>
          <cell r="E9">
            <v>61.477199999999989</v>
          </cell>
          <cell r="F9">
            <v>66.10222083333332</v>
          </cell>
          <cell r="G9">
            <v>71.154166666666654</v>
          </cell>
          <cell r="S9">
            <v>853.39166666666677</v>
          </cell>
        </row>
        <row r="10">
          <cell r="A10">
            <v>10</v>
          </cell>
          <cell r="B10" t="str">
            <v xml:space="preserve">  (percent change)</v>
          </cell>
          <cell r="E10">
            <v>0</v>
          </cell>
          <cell r="F10">
            <v>7.5231481481481399</v>
          </cell>
          <cell r="G10">
            <v>7.6426264800861121</v>
          </cell>
          <cell r="S10">
            <v>8.2607679857579228</v>
          </cell>
        </row>
        <row r="11">
          <cell r="A11">
            <v>11</v>
          </cell>
          <cell r="B11" t="str">
            <v>CPI (end of period)</v>
          </cell>
          <cell r="E11">
            <v>64.210409999999996</v>
          </cell>
          <cell r="F11">
            <v>68.939370000000011</v>
          </cell>
          <cell r="G11">
            <v>73.89</v>
          </cell>
          <cell r="S11">
            <v>915.35</v>
          </cell>
        </row>
        <row r="12">
          <cell r="A12">
            <v>12</v>
          </cell>
          <cell r="B12" t="str">
            <v xml:space="preserve">  (percent change)</v>
          </cell>
          <cell r="E12">
            <v>0</v>
          </cell>
          <cell r="F12">
            <v>7.3647871116225838</v>
          </cell>
          <cell r="G12">
            <v>7.1811361200428525</v>
          </cell>
          <cell r="S12">
            <v>14.314438075256319</v>
          </cell>
        </row>
        <row r="13">
          <cell r="A13">
            <v>13</v>
          </cell>
        </row>
        <row r="14">
          <cell r="A14">
            <v>14</v>
          </cell>
          <cell r="B14" t="str">
            <v>GDP deflator (percent change)</v>
          </cell>
          <cell r="F14">
            <v>7.2418446087912924</v>
          </cell>
          <cell r="G14">
            <v>7.5124008471695536</v>
          </cell>
          <cell r="S14">
            <v>7.8835926501797271</v>
          </cell>
        </row>
        <row r="15">
          <cell r="A15">
            <v>15</v>
          </cell>
        </row>
        <row r="16">
          <cell r="A16">
            <v>16</v>
          </cell>
          <cell r="B16" t="str">
            <v>Export price index</v>
          </cell>
        </row>
        <row r="17">
          <cell r="A17">
            <v>17</v>
          </cell>
          <cell r="B17" t="str">
            <v xml:space="preserve">   GEE</v>
          </cell>
          <cell r="E17">
            <v>100</v>
          </cell>
          <cell r="F17">
            <v>93.572859146794414</v>
          </cell>
          <cell r="G17">
            <v>89.998346977137643</v>
          </cell>
          <cell r="S17">
            <v>131.54779881487329</v>
          </cell>
        </row>
        <row r="18">
          <cell r="A18">
            <v>18</v>
          </cell>
          <cell r="B18" t="str">
            <v>% change (GEE)</v>
          </cell>
          <cell r="E18" t="str">
            <v xml:space="preserve"> </v>
          </cell>
          <cell r="F18">
            <v>-6.4271408532055823</v>
          </cell>
          <cell r="G18">
            <v>-3.8200309387246278</v>
          </cell>
          <cell r="S18">
            <v>4.9408769562917509</v>
          </cell>
        </row>
        <row r="19">
          <cell r="A19">
            <v>19</v>
          </cell>
          <cell r="B19" t="str">
            <v xml:space="preserve">Import price index </v>
          </cell>
        </row>
        <row r="20">
          <cell r="A20">
            <v>20</v>
          </cell>
          <cell r="B20" t="str">
            <v>GEE</v>
          </cell>
          <cell r="E20">
            <v>100</v>
          </cell>
          <cell r="F20">
            <v>94.665896963711234</v>
          </cell>
          <cell r="G20">
            <v>90.898558033371728</v>
          </cell>
          <cell r="S20">
            <v>118.47655629709996</v>
          </cell>
        </row>
        <row r="21">
          <cell r="A21">
            <v>21</v>
          </cell>
          <cell r="B21" t="str">
            <v>% change (GEE)</v>
          </cell>
          <cell r="F21">
            <v>-5.3341030362887736</v>
          </cell>
          <cell r="G21">
            <v>-3.9796157340416416</v>
          </cell>
          <cell r="S21">
            <v>1.6656036175849431</v>
          </cell>
        </row>
        <row r="22">
          <cell r="A22">
            <v>22</v>
          </cell>
          <cell r="B22" t="str">
            <v>Terms of trade</v>
          </cell>
        </row>
        <row r="23">
          <cell r="A23">
            <v>23</v>
          </cell>
          <cell r="B23" t="str">
            <v>GEE</v>
          </cell>
          <cell r="E23">
            <v>100</v>
          </cell>
          <cell r="F23">
            <v>98.845373199880186</v>
          </cell>
          <cell r="G23">
            <v>99.009653094932943</v>
          </cell>
          <cell r="S23">
            <v>111.03276709444101</v>
          </cell>
        </row>
        <row r="24">
          <cell r="A24">
            <v>24</v>
          </cell>
          <cell r="B24" t="str">
            <v>% change</v>
          </cell>
          <cell r="E24" t="str">
            <v xml:space="preserve"> </v>
          </cell>
          <cell r="F24">
            <v>-1.1546268001198179</v>
          </cell>
          <cell r="G24">
            <v>0.16619887176767545</v>
          </cell>
          <cell r="S24">
            <v>3.2216140190607145</v>
          </cell>
        </row>
        <row r="25">
          <cell r="A25">
            <v>25</v>
          </cell>
        </row>
        <row r="26">
          <cell r="A26">
            <v>26</v>
          </cell>
          <cell r="B26" t="str">
            <v>Petroleum price from WEO     BOP</v>
          </cell>
          <cell r="E26">
            <v>36.676069577535003</v>
          </cell>
          <cell r="F26">
            <v>35.270429929097496</v>
          </cell>
          <cell r="G26">
            <v>32.445321718851723</v>
          </cell>
          <cell r="S26">
            <v>15.946896711985271</v>
          </cell>
        </row>
        <row r="27">
          <cell r="A27">
            <v>27</v>
          </cell>
          <cell r="B27" t="str">
            <v>Non-Fuel Commodity Import Prices</v>
          </cell>
          <cell r="F27">
            <v>-4</v>
          </cell>
          <cell r="G27">
            <v>-10.3</v>
          </cell>
          <cell r="S27">
            <v>7.1</v>
          </cell>
        </row>
        <row r="28">
          <cell r="A28">
            <v>28</v>
          </cell>
          <cell r="B28" t="str">
            <v>Non-Fuel Commodity Export Prices</v>
          </cell>
          <cell r="F28">
            <v>-19.899999999999999</v>
          </cell>
          <cell r="G28">
            <v>-4.2</v>
          </cell>
          <cell r="S28">
            <v>26.5</v>
          </cell>
        </row>
        <row r="29">
          <cell r="A29">
            <v>29</v>
          </cell>
        </row>
        <row r="30">
          <cell r="A30">
            <v>30</v>
          </cell>
          <cell r="B30">
            <v>36279.619530902775</v>
          </cell>
        </row>
        <row r="31">
          <cell r="A31">
            <v>31</v>
          </cell>
          <cell r="B31" t="str">
            <v>Official exchange rate (end of period)</v>
          </cell>
          <cell r="E31">
            <v>0</v>
          </cell>
          <cell r="F31">
            <v>0</v>
          </cell>
          <cell r="G31">
            <v>0</v>
          </cell>
          <cell r="S31">
            <v>12.87</v>
          </cell>
        </row>
        <row r="32">
          <cell r="A32">
            <v>32</v>
          </cell>
        </row>
        <row r="33">
          <cell r="A33">
            <v>33</v>
          </cell>
          <cell r="B33" t="str">
            <v>Official exchange rate (period average)</v>
          </cell>
          <cell r="C33" t="str">
            <v>BOP</v>
          </cell>
          <cell r="E33">
            <v>1</v>
          </cell>
          <cell r="F33">
            <v>1</v>
          </cell>
          <cell r="G33">
            <v>1</v>
          </cell>
          <cell r="S33">
            <v>12.616666666666667</v>
          </cell>
        </row>
        <row r="34">
          <cell r="A34">
            <v>34</v>
          </cell>
          <cell r="B34" t="str">
            <v>Market rate (period average)</v>
          </cell>
          <cell r="C34" t="str">
            <v>BOP</v>
          </cell>
          <cell r="E34" t="str">
            <v>...</v>
          </cell>
          <cell r="F34" t="str">
            <v>...</v>
          </cell>
          <cell r="G34" t="str">
            <v>...</v>
          </cell>
          <cell r="S34">
            <v>12.858333333333334</v>
          </cell>
        </row>
        <row r="35">
          <cell r="A35">
            <v>35</v>
          </cell>
          <cell r="B35" t="str">
            <v xml:space="preserve">Exchange rate-wtd average </v>
          </cell>
          <cell r="C35" t="str">
            <v>BOP</v>
          </cell>
          <cell r="E35">
            <v>1</v>
          </cell>
          <cell r="F35">
            <v>1</v>
          </cell>
          <cell r="G35">
            <v>1</v>
          </cell>
          <cell r="S35">
            <v>12.810000000000002</v>
          </cell>
        </row>
        <row r="36">
          <cell r="A36">
            <v>36</v>
          </cell>
        </row>
        <row r="37">
          <cell r="A37">
            <v>37</v>
          </cell>
          <cell r="B37" t="str">
            <v>Nominal effective exchange rate</v>
          </cell>
        </row>
        <row r="38">
          <cell r="A38">
            <v>38</v>
          </cell>
          <cell r="B38" t="str">
            <v>End of period</v>
          </cell>
          <cell r="E38">
            <v>354.32835736980326</v>
          </cell>
          <cell r="F38">
            <v>384.72599867639241</v>
          </cell>
          <cell r="G38">
            <v>393.65057853266399</v>
          </cell>
          <cell r="S38">
            <v>88.800912009611906</v>
          </cell>
        </row>
        <row r="39">
          <cell r="A39">
            <v>39</v>
          </cell>
          <cell r="B39" t="str">
            <v>Period average</v>
          </cell>
          <cell r="E39">
            <v>346.49409860917154</v>
          </cell>
          <cell r="F39">
            <v>375.53499091233658</v>
          </cell>
          <cell r="G39">
            <v>394.19969572503669</v>
          </cell>
          <cell r="S39">
            <v>89.7983574300372</v>
          </cell>
        </row>
        <row r="40">
          <cell r="A40">
            <v>40</v>
          </cell>
          <cell r="B40" t="str">
            <v>Real effective exchange rate</v>
          </cell>
        </row>
        <row r="41">
          <cell r="A41">
            <v>41</v>
          </cell>
          <cell r="B41" t="str">
            <v>End of period</v>
          </cell>
          <cell r="E41">
            <v>168.59847026064799</v>
          </cell>
          <cell r="F41">
            <v>173.43368967423061</v>
          </cell>
          <cell r="G41">
            <v>155.43340893922718</v>
          </cell>
          <cell r="S41">
            <v>113.39592399220169</v>
          </cell>
        </row>
        <row r="42">
          <cell r="A42">
            <v>42</v>
          </cell>
          <cell r="B42" t="str">
            <v>Period average</v>
          </cell>
          <cell r="E42">
            <v>169.81552942507381</v>
          </cell>
          <cell r="F42">
            <v>172.54556009525677</v>
          </cell>
          <cell r="G42">
            <v>157.5037089084415</v>
          </cell>
          <cell r="S42">
            <v>110.54701398741891</v>
          </cell>
        </row>
        <row r="43">
          <cell r="A43">
            <v>43</v>
          </cell>
        </row>
        <row r="44">
          <cell r="A44">
            <v>44</v>
          </cell>
          <cell r="B44" t="str">
            <v>Interest rates</v>
          </cell>
        </row>
        <row r="45">
          <cell r="A45">
            <v>45</v>
          </cell>
          <cell r="B45">
            <v>36279.969782638887</v>
          </cell>
        </row>
        <row r="46">
          <cell r="A46">
            <v>46</v>
          </cell>
          <cell r="B46" t="str">
            <v>LIBOR (US$ deposits)</v>
          </cell>
          <cell r="E46">
            <v>14.0290825366974</v>
          </cell>
          <cell r="F46">
            <v>16.719245195388794</v>
          </cell>
          <cell r="G46">
            <v>13.60124945640564</v>
          </cell>
          <cell r="S46">
            <v>5.0732499999999998</v>
          </cell>
        </row>
        <row r="47">
          <cell r="A47">
            <v>47</v>
          </cell>
          <cell r="B47" t="str">
            <v>Commercial bank lending rate</v>
          </cell>
          <cell r="S47">
            <v>27.993749999999999</v>
          </cell>
        </row>
        <row r="48">
          <cell r="A48">
            <v>48</v>
          </cell>
          <cell r="B48" t="str">
            <v>Commercial bank deposit rate rate</v>
          </cell>
          <cell r="S48">
            <v>13.59</v>
          </cell>
        </row>
        <row r="49">
          <cell r="A49">
            <v>49</v>
          </cell>
        </row>
        <row r="50">
          <cell r="A50">
            <v>50</v>
          </cell>
          <cell r="B50" t="str">
            <v>From real sector</v>
          </cell>
        </row>
        <row r="51">
          <cell r="A51">
            <v>51</v>
          </cell>
          <cell r="B51">
            <v>36249.229484837961</v>
          </cell>
        </row>
        <row r="52">
          <cell r="A52">
            <v>52</v>
          </cell>
          <cell r="B52" t="str">
            <v>GDP in current pesos</v>
          </cell>
          <cell r="E52">
            <v>6761.3</v>
          </cell>
          <cell r="F52">
            <v>7561.2</v>
          </cell>
          <cell r="G52">
            <v>8267.4</v>
          </cell>
          <cell r="S52">
            <v>137566.39999999999</v>
          </cell>
        </row>
        <row r="53">
          <cell r="A53">
            <v>53</v>
          </cell>
          <cell r="B53" t="str">
            <v>GDP in constant 1970 pesos</v>
          </cell>
          <cell r="E53">
            <v>2956.4</v>
          </cell>
          <cell r="F53">
            <v>3082.8999999999996</v>
          </cell>
          <cell r="G53">
            <v>3135.3</v>
          </cell>
          <cell r="S53">
            <v>4390.0629464718004</v>
          </cell>
        </row>
        <row r="54">
          <cell r="A54">
            <v>54</v>
          </cell>
          <cell r="B54" t="str">
            <v>of which</v>
          </cell>
        </row>
        <row r="55">
          <cell r="A55">
            <v>55</v>
          </cell>
          <cell r="B55" t="str">
            <v>Sugar manufacturing</v>
          </cell>
          <cell r="F55">
            <v>0</v>
          </cell>
          <cell r="G55">
            <v>0</v>
          </cell>
          <cell r="S55">
            <v>1493.5013004609864</v>
          </cell>
        </row>
        <row r="56">
          <cell r="A56">
            <v>56</v>
          </cell>
          <cell r="B56" t="str">
            <v>Free-trade-zone manufacturing</v>
          </cell>
          <cell r="F56">
            <v>0</v>
          </cell>
          <cell r="G56">
            <v>0</v>
          </cell>
          <cell r="S56">
            <v>5132.4250946541915</v>
          </cell>
        </row>
        <row r="57">
          <cell r="A57">
            <v>57</v>
          </cell>
        </row>
        <row r="58">
          <cell r="A58">
            <v>58</v>
          </cell>
          <cell r="B58" t="str">
            <v>Savings</v>
          </cell>
        </row>
        <row r="59">
          <cell r="A59">
            <v>59</v>
          </cell>
          <cell r="B59" t="str">
            <v>Public sector savings (from fiscal)</v>
          </cell>
          <cell r="E59">
            <v>46.4</v>
          </cell>
          <cell r="F59">
            <v>0</v>
          </cell>
          <cell r="G59">
            <v>0</v>
          </cell>
          <cell r="S59">
            <v>8600.9861474592726</v>
          </cell>
        </row>
        <row r="60">
          <cell r="A60">
            <v>60</v>
          </cell>
          <cell r="B60" t="str">
            <v>External current account deficit (in millions of RD$)</v>
          </cell>
          <cell r="E60">
            <v>-669.8</v>
          </cell>
          <cell r="F60">
            <v>0</v>
          </cell>
          <cell r="G60">
            <v>0</v>
          </cell>
          <cell r="S60">
            <v>-3625.2299999999991</v>
          </cell>
        </row>
        <row r="61">
          <cell r="A61">
            <v>61</v>
          </cell>
          <cell r="B61" t="str">
            <v>External current account deficit (in millions of RD$)</v>
          </cell>
          <cell r="E61">
            <v>-719.9</v>
          </cell>
          <cell r="F61">
            <v>-389.4</v>
          </cell>
          <cell r="G61">
            <v>-442.6</v>
          </cell>
          <cell r="S61">
            <v>-3625.2299999999891</v>
          </cell>
        </row>
        <row r="62">
          <cell r="A62">
            <v>62</v>
          </cell>
          <cell r="B62" t="str">
            <v>Employment &amp; demographic data</v>
          </cell>
        </row>
        <row r="63">
          <cell r="A63">
            <v>63</v>
          </cell>
          <cell r="B63" t="str">
            <v>Population (in millions)</v>
          </cell>
          <cell r="E63">
            <v>5.6969999999999992</v>
          </cell>
          <cell r="F63">
            <v>5.8296799999999998</v>
          </cell>
          <cell r="G63">
            <v>5.9630700000000001</v>
          </cell>
          <cell r="S63">
            <v>7.6854799999999992</v>
          </cell>
        </row>
        <row r="64">
          <cell r="A64">
            <v>64</v>
          </cell>
          <cell r="B64" t="str">
            <v xml:space="preserve">  (percent change)</v>
          </cell>
          <cell r="E64">
            <v>0</v>
          </cell>
          <cell r="F64">
            <v>2.3289450588028782</v>
          </cell>
          <cell r="G64">
            <v>2.2881187303591233</v>
          </cell>
          <cell r="S64">
            <v>1.8594652480126372</v>
          </cell>
        </row>
        <row r="65">
          <cell r="A65">
            <v>65</v>
          </cell>
          <cell r="B65" t="str">
            <v>Working age population</v>
          </cell>
          <cell r="E65">
            <v>3111222.75</v>
          </cell>
          <cell r="F65">
            <v>3218200.25</v>
          </cell>
          <cell r="G65">
            <v>3327145</v>
          </cell>
          <cell r="S65">
            <v>4658771.5</v>
          </cell>
        </row>
        <row r="66">
          <cell r="A66">
            <v>66</v>
          </cell>
          <cell r="B66" t="str">
            <v xml:space="preserve">  (percent change)</v>
          </cell>
          <cell r="E66">
            <v>0</v>
          </cell>
          <cell r="F66">
            <v>3.4384391152963989</v>
          </cell>
          <cell r="G66">
            <v>3.3852694530118299</v>
          </cell>
          <cell r="S66">
            <v>2.3473715822396768</v>
          </cell>
        </row>
        <row r="67">
          <cell r="A67">
            <v>67</v>
          </cell>
          <cell r="B67" t="str">
            <v>Labor force</v>
          </cell>
          <cell r="E67">
            <v>0</v>
          </cell>
          <cell r="F67">
            <v>0</v>
          </cell>
          <cell r="G67">
            <v>0</v>
          </cell>
          <cell r="S67">
            <v>2857209</v>
          </cell>
        </row>
        <row r="68">
          <cell r="A68">
            <v>68</v>
          </cell>
          <cell r="B68" t="str">
            <v xml:space="preserve">  (percent change)</v>
          </cell>
          <cell r="E68">
            <v>0</v>
          </cell>
          <cell r="F68">
            <v>0</v>
          </cell>
          <cell r="G68">
            <v>0</v>
          </cell>
          <cell r="S68">
            <v>-5.2632573660138515</v>
          </cell>
        </row>
        <row r="69">
          <cell r="A69">
            <v>69</v>
          </cell>
          <cell r="B69" t="str">
            <v>Unemployment</v>
          </cell>
          <cell r="E69">
            <v>0</v>
          </cell>
          <cell r="F69">
            <v>0</v>
          </cell>
          <cell r="G69">
            <v>0</v>
          </cell>
          <cell r="S69">
            <v>456622.99999999994</v>
          </cell>
        </row>
        <row r="70">
          <cell r="A70">
            <v>70</v>
          </cell>
          <cell r="B70" t="str">
            <v>Unemployment rate</v>
          </cell>
          <cell r="E70">
            <v>0</v>
          </cell>
          <cell r="F70">
            <v>0</v>
          </cell>
          <cell r="G70">
            <v>0</v>
          </cell>
          <cell r="S70">
            <v>15.98143502977906</v>
          </cell>
        </row>
        <row r="71">
          <cell r="A71">
            <v>71</v>
          </cell>
          <cell r="B71" t="str">
            <v>Employment</v>
          </cell>
          <cell r="E71">
            <v>0</v>
          </cell>
          <cell r="F71">
            <v>0</v>
          </cell>
          <cell r="G71">
            <v>0</v>
          </cell>
          <cell r="S71">
            <v>2400586</v>
          </cell>
        </row>
        <row r="72">
          <cell r="A72">
            <v>72</v>
          </cell>
          <cell r="B72" t="str">
            <v xml:space="preserve">  (percent change)</v>
          </cell>
          <cell r="S72">
            <v>-0.66472182566775784</v>
          </cell>
        </row>
        <row r="73">
          <cell r="A73">
            <v>73</v>
          </cell>
        </row>
        <row r="74">
          <cell r="A74">
            <v>74</v>
          </cell>
          <cell r="B74" t="str">
            <v>From the external sector</v>
          </cell>
        </row>
        <row r="75">
          <cell r="A75">
            <v>75</v>
          </cell>
          <cell r="B75">
            <v>36279.540543055555</v>
          </cell>
        </row>
        <row r="76">
          <cell r="A76">
            <v>76</v>
          </cell>
          <cell r="B76" t="str">
            <v>External CA (mill US$)</v>
          </cell>
          <cell r="S76">
            <v>-282.99999999999989</v>
          </cell>
        </row>
        <row r="77">
          <cell r="A77">
            <v>77</v>
          </cell>
          <cell r="B77" t="str">
            <v>External CA (mill US$)</v>
          </cell>
          <cell r="S77">
            <v>-282.99999999999909</v>
          </cell>
        </row>
        <row r="78">
          <cell r="A78">
            <v>78</v>
          </cell>
          <cell r="B78" t="str">
            <v>Exports of goods and services</v>
          </cell>
          <cell r="S78">
            <v>5315.9</v>
          </cell>
        </row>
        <row r="79">
          <cell r="A79">
            <v>79</v>
          </cell>
          <cell r="B79" t="str">
            <v xml:space="preserve">   Goods</v>
          </cell>
          <cell r="S79">
            <v>3452.5</v>
          </cell>
        </row>
        <row r="80">
          <cell r="A80">
            <v>80</v>
          </cell>
          <cell r="B80" t="str">
            <v>Domestic</v>
          </cell>
          <cell r="S80">
            <v>736.39999999999986</v>
          </cell>
        </row>
        <row r="81">
          <cell r="A81">
            <v>81</v>
          </cell>
          <cell r="B81" t="str">
            <v>Free trade zones</v>
          </cell>
          <cell r="S81">
            <v>2716.1000000000004</v>
          </cell>
        </row>
        <row r="82">
          <cell r="A82">
            <v>82</v>
          </cell>
          <cell r="B82" t="str">
            <v xml:space="preserve">   Services</v>
          </cell>
          <cell r="S82">
            <v>1863.4</v>
          </cell>
        </row>
        <row r="83">
          <cell r="A83">
            <v>83</v>
          </cell>
          <cell r="B83" t="str">
            <v xml:space="preserve">      Tourism receipts</v>
          </cell>
          <cell r="S83">
            <v>1428.8</v>
          </cell>
        </row>
        <row r="84">
          <cell r="A84">
            <v>84</v>
          </cell>
          <cell r="B84" t="str">
            <v>Total exports of goods</v>
          </cell>
          <cell r="S84">
            <v>0</v>
          </cell>
        </row>
        <row r="85">
          <cell r="A85">
            <v>85</v>
          </cell>
          <cell r="B85" t="str">
            <v>Imports of goods and services</v>
          </cell>
          <cell r="S85">
            <v>5899.8</v>
          </cell>
        </row>
        <row r="86">
          <cell r="A86">
            <v>86</v>
          </cell>
          <cell r="B86" t="str">
            <v xml:space="preserve">   Goods (including free trade zones)</v>
          </cell>
          <cell r="S86">
            <v>4903.2</v>
          </cell>
        </row>
        <row r="87">
          <cell r="A87">
            <v>87</v>
          </cell>
          <cell r="B87" t="str">
            <v xml:space="preserve">      Consumer Goods</v>
          </cell>
          <cell r="S87">
            <v>1092.5999999999999</v>
          </cell>
        </row>
        <row r="88">
          <cell r="A88">
            <v>88</v>
          </cell>
          <cell r="B88" t="str">
            <v xml:space="preserve">         Durable</v>
          </cell>
          <cell r="S88">
            <v>517.9</v>
          </cell>
        </row>
        <row r="89">
          <cell r="A89">
            <v>89</v>
          </cell>
          <cell r="B89" t="str">
            <v xml:space="preserve">         Non durable</v>
          </cell>
          <cell r="S89">
            <v>574.69999999999993</v>
          </cell>
        </row>
        <row r="90">
          <cell r="A90">
            <v>90</v>
          </cell>
          <cell r="B90" t="str">
            <v xml:space="preserve">      Primary/Intermediate goods</v>
          </cell>
          <cell r="S90">
            <v>1284.8999999999999</v>
          </cell>
        </row>
        <row r="91">
          <cell r="A91">
            <v>91</v>
          </cell>
          <cell r="B91" t="str">
            <v xml:space="preserve">         of which: Petroleum products</v>
          </cell>
          <cell r="S91">
            <v>521.6</v>
          </cell>
        </row>
        <row r="92">
          <cell r="A92">
            <v>92</v>
          </cell>
          <cell r="B92" t="str">
            <v xml:space="preserve">      Capital goods</v>
          </cell>
          <cell r="S92">
            <v>614.19999999999993</v>
          </cell>
        </row>
        <row r="93">
          <cell r="A93">
            <v>93</v>
          </cell>
          <cell r="B93" t="str">
            <v xml:space="preserve">         of which: Related to privatization</v>
          </cell>
          <cell r="S93">
            <v>0</v>
          </cell>
        </row>
        <row r="94">
          <cell r="A94">
            <v>94</v>
          </cell>
          <cell r="B94" t="str">
            <v xml:space="preserve">   Services</v>
          </cell>
          <cell r="S94">
            <v>996.60000000000014</v>
          </cell>
        </row>
        <row r="95">
          <cell r="A95">
            <v>95</v>
          </cell>
          <cell r="B95" t="str">
            <v>Total imports of goods</v>
          </cell>
          <cell r="S95">
            <v>0</v>
          </cell>
        </row>
        <row r="96">
          <cell r="A96">
            <v>96</v>
          </cell>
          <cell r="B96" t="str">
            <v>Foreign direct investment (net)</v>
          </cell>
          <cell r="S96">
            <v>206.8</v>
          </cell>
        </row>
        <row r="97">
          <cell r="A97">
            <v>97</v>
          </cell>
          <cell r="B97" t="str">
            <v xml:space="preserve">   of which: Related to privatization</v>
          </cell>
          <cell r="S97">
            <v>0</v>
          </cell>
        </row>
        <row r="98">
          <cell r="A98">
            <v>98</v>
          </cell>
          <cell r="B98" t="str">
            <v>Imports net of FTZ imports</v>
          </cell>
        </row>
        <row r="99">
          <cell r="A99">
            <v>99</v>
          </cell>
          <cell r="B99" t="str">
            <v>Commercial banks (net capital flow)</v>
          </cell>
          <cell r="S99">
            <v>18</v>
          </cell>
        </row>
        <row r="100">
          <cell r="A100">
            <v>100</v>
          </cell>
        </row>
        <row r="101">
          <cell r="A101">
            <v>101</v>
          </cell>
          <cell r="B101" t="str">
            <v>Net official international reserves (increase +)</v>
          </cell>
          <cell r="S101">
            <v>-469.60264180264187</v>
          </cell>
        </row>
        <row r="102">
          <cell r="A102">
            <v>102</v>
          </cell>
          <cell r="B102" t="str">
            <v xml:space="preserve">   Gross reserves (increase +)</v>
          </cell>
          <cell r="S102">
            <v>-386.6</v>
          </cell>
        </row>
        <row r="103">
          <cell r="A103">
            <v>103</v>
          </cell>
          <cell r="B103" t="str">
            <v xml:space="preserve">   Liabilities (increase -)</v>
          </cell>
          <cell r="S103">
            <v>-83.002641802641847</v>
          </cell>
        </row>
        <row r="104">
          <cell r="A104">
            <v>104</v>
          </cell>
          <cell r="B104" t="str">
            <v xml:space="preserve">      of which: Use of Fund credits (increase -)</v>
          </cell>
          <cell r="S104">
            <v>8.1999999999999993</v>
          </cell>
        </row>
        <row r="105">
          <cell r="A105">
            <v>105</v>
          </cell>
        </row>
        <row r="106">
          <cell r="A106">
            <v>106</v>
          </cell>
          <cell r="B106" t="str">
            <v>Valuation adjustment</v>
          </cell>
          <cell r="S106">
            <v>0</v>
          </cell>
        </row>
        <row r="107">
          <cell r="A107">
            <v>107</v>
          </cell>
          <cell r="B107" t="str">
            <v>Domestic imports</v>
          </cell>
          <cell r="S107">
            <v>2991.7</v>
          </cell>
        </row>
        <row r="108">
          <cell r="A108">
            <v>108</v>
          </cell>
          <cell r="B108" t="str">
            <v>External public sector debt</v>
          </cell>
          <cell r="S108">
            <v>3946.42</v>
          </cell>
        </row>
        <row r="109">
          <cell r="A109">
            <v>109</v>
          </cell>
        </row>
        <row r="110">
          <cell r="A110">
            <v>110</v>
          </cell>
          <cell r="B110" t="str">
            <v>Interest due</v>
          </cell>
        </row>
        <row r="111">
          <cell r="A111">
            <v>111</v>
          </cell>
          <cell r="B111" t="str">
            <v xml:space="preserve">   Nonfinancial public sector</v>
          </cell>
        </row>
        <row r="112">
          <cell r="A112">
            <v>112</v>
          </cell>
          <cell r="B112" t="str">
            <v xml:space="preserve">      Government</v>
          </cell>
        </row>
        <row r="113">
          <cell r="A113">
            <v>113</v>
          </cell>
          <cell r="B113" t="str">
            <v xml:space="preserve">      Public enterprises</v>
          </cell>
        </row>
        <row r="114">
          <cell r="A114">
            <v>114</v>
          </cell>
          <cell r="B114" t="str">
            <v xml:space="preserve">   Financial public sector</v>
          </cell>
        </row>
        <row r="115">
          <cell r="A115">
            <v>115</v>
          </cell>
          <cell r="B115" t="str">
            <v xml:space="preserve">      BCRD (on nonreserve liabilities)</v>
          </cell>
        </row>
        <row r="116">
          <cell r="A116">
            <v>116</v>
          </cell>
          <cell r="B116" t="str">
            <v xml:space="preserve">      BCRD (on reserve liabilities)</v>
          </cell>
        </row>
        <row r="117">
          <cell r="A117">
            <v>117</v>
          </cell>
          <cell r="B117" t="str">
            <v xml:space="preserve">      Other (eg, Banco de Reservas)</v>
          </cell>
        </row>
        <row r="118">
          <cell r="A118">
            <v>118</v>
          </cell>
          <cell r="B118" t="str">
            <v xml:space="preserve">   Interest on arrears</v>
          </cell>
        </row>
        <row r="119">
          <cell r="A119">
            <v>119</v>
          </cell>
          <cell r="B119" t="str">
            <v xml:space="preserve">      Of which: on reserve liabilities</v>
          </cell>
        </row>
        <row r="120">
          <cell r="A120">
            <v>120</v>
          </cell>
        </row>
        <row r="121">
          <cell r="A121">
            <v>121</v>
          </cell>
          <cell r="B121" t="str">
            <v>Reprogramed or forgiven interest</v>
          </cell>
        </row>
        <row r="122">
          <cell r="A122">
            <v>122</v>
          </cell>
          <cell r="B122" t="str">
            <v>New arrears on interest due</v>
          </cell>
        </row>
        <row r="123">
          <cell r="A123">
            <v>123</v>
          </cell>
        </row>
        <row r="124">
          <cell r="A124">
            <v>124</v>
          </cell>
          <cell r="B124" t="str">
            <v>Net use of Fund credit</v>
          </cell>
        </row>
        <row r="125">
          <cell r="A125">
            <v>125</v>
          </cell>
          <cell r="B125" t="str">
            <v xml:space="preserve">   Purchase</v>
          </cell>
        </row>
        <row r="126">
          <cell r="A126">
            <v>126</v>
          </cell>
          <cell r="B126" t="str">
            <v xml:space="preserve">   Repurchase</v>
          </cell>
        </row>
        <row r="127">
          <cell r="A127">
            <v>127</v>
          </cell>
        </row>
        <row r="128">
          <cell r="A128">
            <v>128</v>
          </cell>
          <cell r="B128" t="str">
            <v>Disbursements (medium/long-term debt)</v>
          </cell>
        </row>
        <row r="129">
          <cell r="A129">
            <v>129</v>
          </cell>
          <cell r="B129" t="str">
            <v xml:space="preserve">   Nonfinancial public sector</v>
          </cell>
        </row>
        <row r="130">
          <cell r="A130">
            <v>130</v>
          </cell>
          <cell r="B130" t="str">
            <v xml:space="preserve">      Government</v>
          </cell>
        </row>
        <row r="131">
          <cell r="A131">
            <v>131</v>
          </cell>
          <cell r="B131" t="str">
            <v xml:space="preserve">      Public enterprises</v>
          </cell>
        </row>
        <row r="132">
          <cell r="A132">
            <v>132</v>
          </cell>
          <cell r="B132" t="str">
            <v xml:space="preserve">   Financial public sector</v>
          </cell>
        </row>
        <row r="133">
          <cell r="A133">
            <v>133</v>
          </cell>
          <cell r="B133" t="str">
            <v xml:space="preserve">      BCRD</v>
          </cell>
        </row>
        <row r="134">
          <cell r="A134">
            <v>134</v>
          </cell>
          <cell r="B134" t="str">
            <v xml:space="preserve">      Other (eg, Banco de Reservas)</v>
          </cell>
        </row>
        <row r="135">
          <cell r="A135">
            <v>135</v>
          </cell>
        </row>
        <row r="136">
          <cell r="A136">
            <v>136</v>
          </cell>
          <cell r="B136" t="str">
            <v>Amortization due (medium/long-term debt)</v>
          </cell>
        </row>
        <row r="137">
          <cell r="A137">
            <v>137</v>
          </cell>
          <cell r="B137" t="str">
            <v xml:space="preserve">   Nonfinancial public sector</v>
          </cell>
        </row>
        <row r="138">
          <cell r="A138">
            <v>138</v>
          </cell>
          <cell r="B138" t="str">
            <v xml:space="preserve">      Government</v>
          </cell>
        </row>
        <row r="139">
          <cell r="A139">
            <v>139</v>
          </cell>
          <cell r="B139" t="str">
            <v xml:space="preserve">      Public enterprises</v>
          </cell>
        </row>
        <row r="140">
          <cell r="A140">
            <v>140</v>
          </cell>
          <cell r="B140" t="str">
            <v xml:space="preserve">   Financial public sector</v>
          </cell>
        </row>
        <row r="141">
          <cell r="A141">
            <v>141</v>
          </cell>
          <cell r="B141" t="str">
            <v xml:space="preserve">      BCRD</v>
          </cell>
        </row>
        <row r="142">
          <cell r="A142">
            <v>142</v>
          </cell>
          <cell r="B142" t="str">
            <v xml:space="preserve">      Other (eg, Banco de Reservas)</v>
          </cell>
        </row>
        <row r="143">
          <cell r="A143">
            <v>143</v>
          </cell>
        </row>
        <row r="144">
          <cell r="A144">
            <v>144</v>
          </cell>
          <cell r="B144" t="str">
            <v>Debt rescheduled (medium/long-term debt)</v>
          </cell>
        </row>
        <row r="145">
          <cell r="A145">
            <v>145</v>
          </cell>
          <cell r="B145" t="str">
            <v>Debt forgiven (medium/long-term debt)</v>
          </cell>
        </row>
        <row r="146">
          <cell r="A146">
            <v>146</v>
          </cell>
          <cell r="B146" t="str">
            <v>New arrears (amortization on med/long-term debt)</v>
          </cell>
        </row>
        <row r="147">
          <cell r="A147">
            <v>147</v>
          </cell>
          <cell r="B147" t="str">
            <v>Reduction in outstanding arrears</v>
          </cell>
        </row>
        <row r="148">
          <cell r="A148">
            <v>148</v>
          </cell>
        </row>
        <row r="149">
          <cell r="A149">
            <v>149</v>
          </cell>
          <cell r="B149" t="str">
            <v>From fiscal sector</v>
          </cell>
        </row>
        <row r="150">
          <cell r="A150">
            <v>150</v>
          </cell>
          <cell r="B150">
            <v>36262.378366666664</v>
          </cell>
        </row>
        <row r="151">
          <cell r="A151">
            <v>151</v>
          </cell>
        </row>
        <row r="152">
          <cell r="A152">
            <v>152</v>
          </cell>
          <cell r="B152" t="str">
            <v>Public sector consumption (from 1995: GG)</v>
          </cell>
          <cell r="S152">
            <v>6692.02</v>
          </cell>
        </row>
        <row r="153">
          <cell r="A153">
            <v>153</v>
          </cell>
          <cell r="B153" t="str">
            <v xml:space="preserve">Public sector investment </v>
          </cell>
          <cell r="S153">
            <v>13490</v>
          </cell>
        </row>
        <row r="154">
          <cell r="A154">
            <v>154</v>
          </cell>
          <cell r="B154" t="str">
            <v>Public saving</v>
          </cell>
          <cell r="S154">
            <v>8600.9861474592726</v>
          </cell>
        </row>
        <row r="155">
          <cell r="A155">
            <v>155</v>
          </cell>
          <cell r="B155" t="str">
            <v>PS current account balance</v>
          </cell>
          <cell r="S155">
            <v>8934.586147459273</v>
          </cell>
        </row>
        <row r="156">
          <cell r="A156">
            <v>156</v>
          </cell>
          <cell r="B156" t="str">
            <v>Quasi-fiscal operations</v>
          </cell>
        </row>
        <row r="157">
          <cell r="A157">
            <v>157</v>
          </cell>
          <cell r="B157" t="str">
            <v>Grants</v>
          </cell>
        </row>
        <row r="158">
          <cell r="A158">
            <v>158</v>
          </cell>
        </row>
        <row r="159">
          <cell r="A159">
            <v>159</v>
          </cell>
          <cell r="B159" t="str">
            <v>Overall balance of the consolidated public sector</v>
          </cell>
        </row>
        <row r="160">
          <cell r="A160">
            <v>160</v>
          </cell>
          <cell r="B160" t="str">
            <v>Residual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  <cell r="B165" t="str">
            <v>From monetary sector (stocks)</v>
          </cell>
        </row>
        <row r="166">
          <cell r="A166">
            <v>166</v>
          </cell>
          <cell r="B166">
            <v>36283.028455092594</v>
          </cell>
        </row>
        <row r="167">
          <cell r="A167">
            <v>167</v>
          </cell>
          <cell r="B167" t="str">
            <v>Net international assets/liabilities</v>
          </cell>
        </row>
        <row r="168">
          <cell r="A168">
            <v>168</v>
          </cell>
        </row>
        <row r="169">
          <cell r="A169">
            <v>169</v>
          </cell>
          <cell r="B169" t="str">
            <v>BCRD</v>
          </cell>
        </row>
        <row r="170">
          <cell r="A170">
            <v>170</v>
          </cell>
          <cell r="B170" t="str">
            <v>Official net international reserves</v>
          </cell>
        </row>
        <row r="171">
          <cell r="A171">
            <v>171</v>
          </cell>
          <cell r="B171" t="str">
            <v xml:space="preserve">   Assets</v>
          </cell>
        </row>
        <row r="172">
          <cell r="A172">
            <v>172</v>
          </cell>
          <cell r="B172" t="str">
            <v xml:space="preserve">   Liabilities</v>
          </cell>
        </row>
        <row r="173">
          <cell r="A173">
            <v>173</v>
          </cell>
        </row>
        <row r="174">
          <cell r="A174">
            <v>174</v>
          </cell>
          <cell r="B174" t="str">
            <v>Medium&amp;long-term liabilities</v>
          </cell>
        </row>
        <row r="175">
          <cell r="A175">
            <v>175</v>
          </cell>
          <cell r="B175" t="str">
            <v>Restructured commercial bank debt</v>
          </cell>
        </row>
        <row r="176">
          <cell r="A176">
            <v>176</v>
          </cell>
          <cell r="B176" t="str">
            <v xml:space="preserve">   less collateral bonds</v>
          </cell>
        </row>
        <row r="177">
          <cell r="A177">
            <v>177</v>
          </cell>
          <cell r="B177" t="str">
            <v>Other</v>
          </cell>
        </row>
        <row r="178">
          <cell r="A178">
            <v>178</v>
          </cell>
        </row>
        <row r="179">
          <cell r="A179">
            <v>179</v>
          </cell>
          <cell r="B179" t="str">
            <v>Commercial banks</v>
          </cell>
        </row>
        <row r="180">
          <cell r="A180">
            <v>180</v>
          </cell>
          <cell r="B180" t="str">
            <v>Net foreign assets</v>
          </cell>
        </row>
        <row r="181">
          <cell r="A181">
            <v>181</v>
          </cell>
          <cell r="B181" t="str">
            <v xml:space="preserve">   Assets</v>
          </cell>
        </row>
        <row r="182">
          <cell r="A182">
            <v>182</v>
          </cell>
          <cell r="B182" t="str">
            <v xml:space="preserve">   Liabilities</v>
          </cell>
        </row>
        <row r="183">
          <cell r="A183">
            <v>183</v>
          </cell>
        </row>
        <row r="184">
          <cell r="A184">
            <v>184</v>
          </cell>
          <cell r="B184" t="str">
            <v>Banco de Reservas</v>
          </cell>
        </row>
        <row r="185">
          <cell r="A185">
            <v>185</v>
          </cell>
          <cell r="B185" t="str">
            <v>Net foreign assets</v>
          </cell>
        </row>
        <row r="186">
          <cell r="A186">
            <v>186</v>
          </cell>
          <cell r="B186" t="str">
            <v xml:space="preserve">   Assets</v>
          </cell>
        </row>
        <row r="187">
          <cell r="A187">
            <v>187</v>
          </cell>
          <cell r="B187" t="str">
            <v xml:space="preserve">   Liabilities</v>
          </cell>
        </row>
        <row r="188">
          <cell r="A188">
            <v>188</v>
          </cell>
        </row>
        <row r="189">
          <cell r="A189">
            <v>189</v>
          </cell>
          <cell r="B189" t="str">
            <v>Private commercial banks</v>
          </cell>
        </row>
        <row r="190">
          <cell r="A190">
            <v>190</v>
          </cell>
          <cell r="B190" t="str">
            <v>Net foreign assets</v>
          </cell>
        </row>
        <row r="191">
          <cell r="A191">
            <v>191</v>
          </cell>
          <cell r="B191" t="str">
            <v xml:space="preserve">   Assets</v>
          </cell>
        </row>
        <row r="192">
          <cell r="A192">
            <v>192</v>
          </cell>
          <cell r="B192" t="str">
            <v xml:space="preserve">   Liabilities</v>
          </cell>
        </row>
        <row r="193">
          <cell r="A193">
            <v>193</v>
          </cell>
        </row>
        <row r="194">
          <cell r="A194">
            <v>194</v>
          </cell>
          <cell r="B194" t="str">
            <v>Net credit to the nonfinancial public sector</v>
          </cell>
        </row>
        <row r="195">
          <cell r="A195">
            <v>195</v>
          </cell>
          <cell r="B195" t="str">
            <v xml:space="preserve">   Central government (direct)</v>
          </cell>
        </row>
        <row r="196">
          <cell r="A196">
            <v>196</v>
          </cell>
          <cell r="B196" t="str">
            <v xml:space="preserve">   Rest of NFPS</v>
          </cell>
        </row>
        <row r="197">
          <cell r="A197">
            <v>197</v>
          </cell>
        </row>
        <row r="198">
          <cell r="A198">
            <v>198</v>
          </cell>
          <cell r="B198" t="str">
            <v>BCRD</v>
          </cell>
        </row>
        <row r="199">
          <cell r="A199">
            <v>199</v>
          </cell>
          <cell r="B199" t="str">
            <v>Central government (direct)</v>
          </cell>
        </row>
        <row r="200">
          <cell r="A200">
            <v>200</v>
          </cell>
          <cell r="B200" t="str">
            <v>Losses, interest less forex commision</v>
          </cell>
        </row>
        <row r="201">
          <cell r="A201">
            <v>201</v>
          </cell>
          <cell r="B201" t="str">
            <v>Rest of Public sector</v>
          </cell>
        </row>
        <row r="202">
          <cell r="A202">
            <v>202</v>
          </cell>
          <cell r="B202" t="str">
            <v>Credit to public enterprises</v>
          </cell>
        </row>
        <row r="203">
          <cell r="A203">
            <v>203</v>
          </cell>
          <cell r="B203" t="str">
            <v>Banco de Reservas</v>
          </cell>
        </row>
        <row r="204">
          <cell r="A204">
            <v>204</v>
          </cell>
          <cell r="B204" t="str">
            <v>Central government</v>
          </cell>
        </row>
        <row r="205">
          <cell r="A205">
            <v>205</v>
          </cell>
          <cell r="B205" t="str">
            <v>Municipalities &amp; other government</v>
          </cell>
        </row>
        <row r="206">
          <cell r="A206">
            <v>206</v>
          </cell>
          <cell r="B206" t="str">
            <v>Rest of NFPS</v>
          </cell>
        </row>
        <row r="207">
          <cell r="A207">
            <v>207</v>
          </cell>
          <cell r="B207" t="str">
            <v>Credit to public enterprises</v>
          </cell>
        </row>
        <row r="208">
          <cell r="A208">
            <v>208</v>
          </cell>
          <cell r="B208" t="str">
            <v>Private commercial banks</v>
          </cell>
        </row>
        <row r="209">
          <cell r="A209">
            <v>209</v>
          </cell>
          <cell r="B209" t="str">
            <v>Central government</v>
          </cell>
        </row>
        <row r="210">
          <cell r="A210">
            <v>210</v>
          </cell>
          <cell r="B210" t="str">
            <v>Municipalities &amp; other government</v>
          </cell>
        </row>
        <row r="211">
          <cell r="A211">
            <v>211</v>
          </cell>
          <cell r="B211" t="str">
            <v>Rest of NFPS</v>
          </cell>
        </row>
        <row r="212">
          <cell r="A212">
            <v>212</v>
          </cell>
          <cell r="B212" t="str">
            <v>Credit to public enterprises</v>
          </cell>
        </row>
        <row r="213">
          <cell r="A213">
            <v>213</v>
          </cell>
          <cell r="B213" t="str">
            <v>Monetary aggregates (Banking system)</v>
          </cell>
        </row>
        <row r="214">
          <cell r="A214">
            <v>214</v>
          </cell>
          <cell r="B214" t="str">
            <v>Currency in circulation</v>
          </cell>
        </row>
        <row r="215">
          <cell r="A215">
            <v>215</v>
          </cell>
          <cell r="B215" t="str">
            <v>Base money (M0)</v>
          </cell>
        </row>
        <row r="216">
          <cell r="A216">
            <v>216</v>
          </cell>
          <cell r="B216" t="str">
            <v>M1</v>
          </cell>
        </row>
        <row r="217">
          <cell r="A217">
            <v>217</v>
          </cell>
          <cell r="B217" t="str">
            <v>M2</v>
          </cell>
        </row>
        <row r="218">
          <cell r="A218">
            <v>218</v>
          </cell>
          <cell r="B218" t="str">
            <v>Liabilities to the private sector</v>
          </cell>
        </row>
        <row r="219">
          <cell r="A219">
            <v>219</v>
          </cell>
        </row>
        <row r="220">
          <cell r="A220">
            <v>220</v>
          </cell>
          <cell r="B220" t="str">
            <v>Monetary aggregates (Financial system)</v>
          </cell>
        </row>
        <row r="221">
          <cell r="A221">
            <v>221</v>
          </cell>
          <cell r="B221" t="str">
            <v>Currency in circulation</v>
          </cell>
        </row>
        <row r="222">
          <cell r="A222">
            <v>222</v>
          </cell>
          <cell r="B222" t="str">
            <v>M1</v>
          </cell>
        </row>
        <row r="223">
          <cell r="A223">
            <v>223</v>
          </cell>
          <cell r="B223" t="str">
            <v>M2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édito SPNF Sin inversiones"/>
      <sheetName val="Sheet1"/>
      <sheetName val="Crédito SPNF (fiscal)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data"/>
      <sheetName val="Contents"/>
      <sheetName val="R1"/>
      <sheetName val="R2"/>
      <sheetName val="R3"/>
      <sheetName val="R4"/>
      <sheetName val="R5"/>
      <sheetName val="R6"/>
      <sheetName val="R7"/>
      <sheetName val="E1"/>
      <sheetName val="E2"/>
      <sheetName val="L1"/>
      <sheetName val="L2"/>
      <sheetName val="L3"/>
      <sheetName val="L4"/>
      <sheetName val="L5"/>
      <sheetName val="L6"/>
      <sheetName val="L7"/>
      <sheetName val="R8"/>
      <sheetName val="Gov1"/>
      <sheetName val="Gov2"/>
      <sheetName val="Gov3"/>
      <sheetName val="Gov4"/>
      <sheetName val="Gov5"/>
      <sheetName val="Gov6"/>
      <sheetName val="Gov7"/>
      <sheetName val="Gov8"/>
      <sheetName val="Gov9"/>
      <sheetName val="M1"/>
      <sheetName val="M2"/>
      <sheetName val="M3"/>
      <sheetName val="M4"/>
      <sheetName val="M5"/>
      <sheetName val="B1"/>
      <sheetName val="B2"/>
      <sheetName val="B3"/>
      <sheetName val="D"/>
      <sheetName val="BoP"/>
      <sheetName val="T1"/>
      <sheetName val="T2"/>
      <sheetName val="T3"/>
      <sheetName val="40"/>
      <sheetName val="41"/>
      <sheetName val="42"/>
      <sheetName val="43"/>
      <sheetName val="44"/>
      <sheetName val="4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">
          <cell r="A1" t="str">
            <v>Table 7. Latvia: Gross Domestic Product by Expenditure at Constant Prices, 1996-2000</v>
          </cell>
        </row>
        <row r="4">
          <cell r="B4">
            <v>1995</v>
          </cell>
          <cell r="C4">
            <v>1996</v>
          </cell>
          <cell r="D4">
            <v>1997</v>
          </cell>
          <cell r="E4">
            <v>1998</v>
          </cell>
          <cell r="F4">
            <v>1999</v>
          </cell>
          <cell r="G4">
            <v>2000</v>
          </cell>
        </row>
        <row r="6">
          <cell r="C6" t="str">
            <v>(In thousands of 1995 lats)</v>
          </cell>
        </row>
        <row r="7">
          <cell r="A7" t="str">
            <v>Final consumption</v>
          </cell>
          <cell r="B7">
            <v>1992317</v>
          </cell>
          <cell r="C7">
            <v>2153374.6165267015</v>
          </cell>
          <cell r="D7">
            <v>2236061</v>
          </cell>
          <cell r="E7">
            <v>2374749</v>
          </cell>
          <cell r="F7">
            <v>2466123</v>
          </cell>
          <cell r="G7">
            <v>2559601</v>
          </cell>
        </row>
        <row r="8">
          <cell r="A8" t="str">
            <v xml:space="preserve">Households and of non-profit </v>
          </cell>
        </row>
        <row r="9">
          <cell r="A9" t="str">
            <v xml:space="preserve">institutions serving households (NPISH)  </v>
          </cell>
          <cell r="B9">
            <v>1470541</v>
          </cell>
          <cell r="C9">
            <v>1622275.6261519773</v>
          </cell>
          <cell r="D9">
            <v>1703541</v>
          </cell>
          <cell r="E9">
            <v>1809935</v>
          </cell>
          <cell r="F9">
            <v>1901359</v>
          </cell>
          <cell r="G9">
            <v>2007234</v>
          </cell>
        </row>
        <row r="10">
          <cell r="A10" t="str">
            <v>General government</v>
          </cell>
          <cell r="B10">
            <v>521776</v>
          </cell>
          <cell r="C10">
            <v>531098.99037472392</v>
          </cell>
          <cell r="D10">
            <v>532520</v>
          </cell>
          <cell r="E10">
            <v>564814</v>
          </cell>
          <cell r="F10">
            <v>564764</v>
          </cell>
          <cell r="G10">
            <v>552367</v>
          </cell>
        </row>
        <row r="11">
          <cell r="A11" t="str">
            <v>Gross capital formation</v>
          </cell>
          <cell r="B11">
            <v>413625.12625088287</v>
          </cell>
          <cell r="C11">
            <v>438258.3834732984</v>
          </cell>
          <cell r="D11">
            <v>491880</v>
          </cell>
          <cell r="E11">
            <v>684786</v>
          </cell>
          <cell r="F11">
            <v>624870</v>
          </cell>
          <cell r="G11">
            <v>617163</v>
          </cell>
        </row>
        <row r="12">
          <cell r="A12" t="str">
            <v>Gross fixed capital formation</v>
          </cell>
          <cell r="B12">
            <v>354876</v>
          </cell>
          <cell r="C12">
            <v>434026.3834732984</v>
          </cell>
          <cell r="D12">
            <v>523996</v>
          </cell>
          <cell r="E12">
            <v>754489</v>
          </cell>
          <cell r="F12">
            <v>724215</v>
          </cell>
          <cell r="G12">
            <v>802305</v>
          </cell>
        </row>
        <row r="13">
          <cell r="A13" t="str">
            <v xml:space="preserve">Changes in inventories </v>
          </cell>
          <cell r="B13">
            <v>58749</v>
          </cell>
          <cell r="C13">
            <v>4232</v>
          </cell>
          <cell r="D13">
            <v>-32116</v>
          </cell>
          <cell r="E13">
            <v>-69703</v>
          </cell>
          <cell r="F13">
            <v>-99345</v>
          </cell>
          <cell r="G13">
            <v>-185142</v>
          </cell>
        </row>
        <row r="14">
          <cell r="A14" t="str">
            <v>Exports of goods and services</v>
          </cell>
          <cell r="B14">
            <v>1101039.8737491171</v>
          </cell>
          <cell r="C14">
            <v>1323911</v>
          </cell>
          <cell r="D14">
            <v>1497675</v>
          </cell>
          <cell r="E14">
            <v>1570381</v>
          </cell>
          <cell r="F14">
            <v>1470475</v>
          </cell>
          <cell r="G14">
            <v>1658408</v>
          </cell>
        </row>
        <row r="15">
          <cell r="A15" t="str">
            <v>Imports of goods and services</v>
          </cell>
          <cell r="B15">
            <v>1157759</v>
          </cell>
          <cell r="C15">
            <v>1487839</v>
          </cell>
          <cell r="D15">
            <v>1588862</v>
          </cell>
          <cell r="E15">
            <v>1890795</v>
          </cell>
          <cell r="F15">
            <v>1792902</v>
          </cell>
          <cell r="G15">
            <v>1884456</v>
          </cell>
        </row>
        <row r="16">
          <cell r="A16" t="str">
            <v>GDP at purchasers'  prices</v>
          </cell>
          <cell r="B16">
            <v>2349223</v>
          </cell>
          <cell r="C16">
            <v>2427705</v>
          </cell>
          <cell r="D16">
            <v>2636754</v>
          </cell>
          <cell r="E16">
            <v>2739121</v>
          </cell>
          <cell r="F16">
            <v>2768566</v>
          </cell>
          <cell r="G16">
            <v>2950716</v>
          </cell>
        </row>
        <row r="18">
          <cell r="C18" t="str">
            <v>(Percentage growth)</v>
          </cell>
        </row>
        <row r="19">
          <cell r="A19" t="str">
            <v>Final consumption</v>
          </cell>
          <cell r="C19" t="str">
            <v>...</v>
          </cell>
          <cell r="D19">
            <v>3.8398513123865108</v>
          </cell>
          <cell r="E19">
            <v>6.2023352672400334</v>
          </cell>
          <cell r="F19">
            <v>3.8477329604096999</v>
          </cell>
          <cell r="G19">
            <v>3.7904840918315807</v>
          </cell>
        </row>
        <row r="20">
          <cell r="A20" t="str">
            <v xml:space="preserve">Households and of non-profit </v>
          </cell>
        </row>
        <row r="21">
          <cell r="A21" t="str">
            <v xml:space="preserve">institutions serving households (NPISH)  </v>
          </cell>
          <cell r="C21" t="str">
            <v>...</v>
          </cell>
          <cell r="D21">
            <v>5.0093444380215013</v>
          </cell>
          <cell r="E21">
            <v>6.2454616589797451</v>
          </cell>
          <cell r="F21">
            <v>5.0512311215596073</v>
          </cell>
          <cell r="G21">
            <v>5.5683855600126009</v>
          </cell>
        </row>
        <row r="22">
          <cell r="A22" t="str">
            <v>General government</v>
          </cell>
          <cell r="C22" t="str">
            <v>...</v>
          </cell>
          <cell r="D22">
            <v>0.26756021966327648</v>
          </cell>
          <cell r="E22">
            <v>6.0643731690828595</v>
          </cell>
          <cell r="F22">
            <v>-8.8524717871685255E-3</v>
          </cell>
          <cell r="G22">
            <v>-2.1950761734104818</v>
          </cell>
        </row>
        <row r="23">
          <cell r="A23" t="str">
            <v>Gross capital formation</v>
          </cell>
          <cell r="C23" t="str">
            <v>...</v>
          </cell>
          <cell r="D23">
            <v>12.235160478103801</v>
          </cell>
          <cell r="E23">
            <v>39.218101976091724</v>
          </cell>
          <cell r="F23">
            <v>-8.7495947639116505</v>
          </cell>
          <cell r="G23">
            <v>-1.2333765423208076</v>
          </cell>
        </row>
        <row r="24">
          <cell r="A24" t="str">
            <v>Gross fixed capital formation</v>
          </cell>
          <cell r="C24" t="str">
            <v>...</v>
          </cell>
          <cell r="D24">
            <v>20.729066239411374</v>
          </cell>
          <cell r="E24">
            <v>43.987549523278815</v>
          </cell>
          <cell r="F24">
            <v>-4.0125170810972772</v>
          </cell>
          <cell r="G24">
            <v>10.782709554483127</v>
          </cell>
        </row>
        <row r="25">
          <cell r="A25" t="str">
            <v xml:space="preserve">Changes in inventories </v>
          </cell>
          <cell r="C25" t="str">
            <v>...</v>
          </cell>
          <cell r="D25">
            <v>-858.8846880907372</v>
          </cell>
          <cell r="E25">
            <v>117.03512268028398</v>
          </cell>
          <cell r="F25">
            <v>42.526146650789777</v>
          </cell>
          <cell r="G25">
            <v>86.362675524686708</v>
          </cell>
        </row>
        <row r="26">
          <cell r="A26" t="str">
            <v>Exports of goods and services</v>
          </cell>
          <cell r="C26" t="str">
            <v>...</v>
          </cell>
          <cell r="D26">
            <v>13.125051457386494</v>
          </cell>
          <cell r="E26">
            <v>4.8545912831555516</v>
          </cell>
          <cell r="F26">
            <v>-6.3618956164141043</v>
          </cell>
          <cell r="G26">
            <v>12.78042809296316</v>
          </cell>
        </row>
        <row r="27">
          <cell r="A27" t="str">
            <v>Imports of goods and services</v>
          </cell>
          <cell r="C27" t="str">
            <v>...</v>
          </cell>
          <cell r="D27">
            <v>6.7899147690039019</v>
          </cell>
          <cell r="E27">
            <v>19.003097814662318</v>
          </cell>
          <cell r="F27">
            <v>-5.1773460369844422</v>
          </cell>
          <cell r="G27">
            <v>5.1064698460930869</v>
          </cell>
        </row>
        <row r="28">
          <cell r="A28" t="str">
            <v>GDP at purchasers'  prices</v>
          </cell>
          <cell r="C28" t="str">
            <v>...</v>
          </cell>
          <cell r="D28">
            <v>8.6109720909253831</v>
          </cell>
          <cell r="E28">
            <v>3.8823113570700896</v>
          </cell>
          <cell r="F28">
            <v>1.0749798931847021</v>
          </cell>
          <cell r="G28">
            <v>6.5792182667850474</v>
          </cell>
        </row>
        <row r="30">
          <cell r="A30" t="str">
            <v xml:space="preserve">   Source:  Central Statistical Bureau of Latvia.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ía de llenado "/>
      <sheetName val="UE"/>
      <sheetName val="data"/>
      <sheetName val="CyB"/>
      <sheetName val="Oferta"/>
      <sheetName val="TasaCambio"/>
      <sheetName val="Pendiente integrar 2021"/>
      <sheetName val="Valoración nivel de riesgo"/>
      <sheetName val="Lista de opciones"/>
      <sheetName val="TCF problem"/>
      <sheetName val="Probando 1 22"/>
      <sheetName val="Temáticas"/>
      <sheetName val="MUCI 2020 v3"/>
      <sheetName val="[MUCI 2020 v3.xlsx]__mepyd_my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AINT2"/>
      <sheetName val="shared data"/>
    </sheetNames>
    <definedNames>
      <definedName name="[Macros Import].qbop"/>
    </defined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"/>
      <sheetName val="Tasas de Interés"/>
      <sheetName val="BCP"/>
      <sheetName val="Soc. Mon. de Dep."/>
      <sheetName val="Panorama Monetario"/>
      <sheetName val="Soc. no Mon. de Dep."/>
      <sheetName val="Panorama Soc. de Dep."/>
      <sheetName val="ControlSheet"/>
      <sheetName val="Cuentas FMI"/>
      <sheetName val="ponder a y p "/>
      <sheetName val="Paragua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lance Trimestral enviado a Ros"/>
      <sheetName val="Blance%20Trimestral%20enviado%2"/>
      <sheetName val="BCP"/>
      <sheetName val="ponder a y p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CP"/>
    </sheetNames>
    <definedNames>
      <definedName name="asd" sheetId="0"/>
      <definedName name="OnShow" sheetId="0"/>
      <definedName name="spnf" sheetId="0"/>
      <definedName name="will" sheetId="0"/>
    </defined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graf 1"/>
      <sheetName val="Current"/>
      <sheetName val="StRp_Tbl1"/>
      <sheetName val="SetUp_Sheet"/>
      <sheetName val="Data_check"/>
      <sheetName val="embi_day"/>
      <sheetName val="GenericIR"/>
      <sheetName val="Stfrprtables"/>
      <sheetName val="SPNF Acuerdo Incl. Int."/>
    </sheetNames>
    <definedNames>
      <definedName name="BFLD_DF"/>
      <definedName name="NTDD_RG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6"/>
      <sheetName val="Q5"/>
      <sheetName val="GeoBo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Gold"/>
      <sheetName val="Nickel"/>
      <sheetName val="Coal"/>
      <sheetName val="PGold"/>
      <sheetName val="PNickel"/>
      <sheetName val="PCoal"/>
    </sheetNames>
    <sheetDataSet>
      <sheetData sheetId="0"/>
      <sheetData sheetId="1">
        <row r="583">
          <cell r="B583">
            <v>1725.1</v>
          </cell>
          <cell r="C583">
            <v>1727.5</v>
          </cell>
          <cell r="D583">
            <v>1729.5</v>
          </cell>
          <cell r="E583">
            <v>1731.1</v>
          </cell>
          <cell r="F583">
            <v>1732.9</v>
          </cell>
          <cell r="G583">
            <v>1734.9</v>
          </cell>
          <cell r="H583">
            <v>1736.5</v>
          </cell>
          <cell r="I583">
            <v>1737.8</v>
          </cell>
          <cell r="J583">
            <v>1739.3</v>
          </cell>
          <cell r="K583">
            <v>1742.3</v>
          </cell>
          <cell r="L583">
            <v>1744.4</v>
          </cell>
          <cell r="M583">
            <v>1817.2</v>
          </cell>
          <cell r="N583">
            <v>1753.8</v>
          </cell>
          <cell r="O583">
            <v>1763.1</v>
          </cell>
          <cell r="P583">
            <v>1785</v>
          </cell>
          <cell r="Q583">
            <v>1806.5</v>
          </cell>
          <cell r="R583">
            <v>1827.7</v>
          </cell>
          <cell r="S583">
            <v>1849.2</v>
          </cell>
          <cell r="T583">
            <v>1859.2</v>
          </cell>
          <cell r="U583">
            <v>1869.2</v>
          </cell>
        </row>
      </sheetData>
      <sheetData sheetId="2">
        <row r="583">
          <cell r="B583">
            <v>16434</v>
          </cell>
          <cell r="C583">
            <v>16449.25</v>
          </cell>
          <cell r="D583">
            <v>16461.25</v>
          </cell>
          <cell r="E583">
            <v>16473.75</v>
          </cell>
          <cell r="F583">
            <v>16478.75</v>
          </cell>
          <cell r="G583">
            <v>16486</v>
          </cell>
          <cell r="H583">
            <v>16489.75</v>
          </cell>
          <cell r="I583">
            <v>16493.5</v>
          </cell>
          <cell r="J583">
            <v>16497.25</v>
          </cell>
          <cell r="K583">
            <v>16505.25</v>
          </cell>
          <cell r="L583">
            <v>16513.25</v>
          </cell>
          <cell r="M583">
            <v>16521.25</v>
          </cell>
          <cell r="N583">
            <v>16529.25</v>
          </cell>
          <cell r="O583">
            <v>16537.25</v>
          </cell>
          <cell r="P583">
            <v>16545.25</v>
          </cell>
          <cell r="Q583">
            <v>16562.25</v>
          </cell>
          <cell r="R583">
            <v>16579.25</v>
          </cell>
          <cell r="S583">
            <v>16596.25</v>
          </cell>
          <cell r="T583">
            <v>16613.25</v>
          </cell>
          <cell r="U583">
            <v>16630.25</v>
          </cell>
          <cell r="V583">
            <v>16647.25</v>
          </cell>
          <cell r="W583">
            <v>16658.25</v>
          </cell>
          <cell r="X583">
            <v>16669.25</v>
          </cell>
          <cell r="Y583">
            <v>16680.25</v>
          </cell>
          <cell r="Z583">
            <v>16691.25</v>
          </cell>
          <cell r="AA583">
            <v>16702.25</v>
          </cell>
          <cell r="AB583">
            <v>16713.25</v>
          </cell>
          <cell r="AC583">
            <v>16723.25</v>
          </cell>
          <cell r="AD583">
            <v>16733.25</v>
          </cell>
          <cell r="AE583">
            <v>16744.25</v>
          </cell>
          <cell r="AF583">
            <v>16755.25</v>
          </cell>
          <cell r="AG583">
            <v>16766.25</v>
          </cell>
          <cell r="AH583">
            <v>16777.25</v>
          </cell>
          <cell r="AI583">
            <v>16789.25</v>
          </cell>
          <cell r="AJ583">
            <v>16801.25</v>
          </cell>
          <cell r="AK583">
            <v>16813.25</v>
          </cell>
          <cell r="AL583">
            <v>16825.25</v>
          </cell>
          <cell r="AM583">
            <v>16837.25</v>
          </cell>
          <cell r="AN583">
            <v>16849.25</v>
          </cell>
          <cell r="AO583">
            <v>16861.25</v>
          </cell>
          <cell r="AP583">
            <v>16873.25</v>
          </cell>
          <cell r="AQ583">
            <v>16884.25</v>
          </cell>
          <cell r="AR583">
            <v>16895.25</v>
          </cell>
          <cell r="AS583">
            <v>16906.25</v>
          </cell>
          <cell r="AT583">
            <v>16917.25</v>
          </cell>
          <cell r="AU583">
            <v>16925.25</v>
          </cell>
          <cell r="AV583">
            <v>16933.25</v>
          </cell>
          <cell r="AW583">
            <v>16941.25</v>
          </cell>
          <cell r="AX583">
            <v>16949.25</v>
          </cell>
          <cell r="AY583">
            <v>16957.25</v>
          </cell>
          <cell r="AZ583">
            <v>16965.25</v>
          </cell>
          <cell r="BA583">
            <v>16973.25</v>
          </cell>
          <cell r="BB583">
            <v>16981.25</v>
          </cell>
          <cell r="BC583">
            <v>16990.25</v>
          </cell>
          <cell r="BD583">
            <v>16999.25</v>
          </cell>
          <cell r="BE583">
            <v>17008.25</v>
          </cell>
          <cell r="BF583">
            <v>17017.25</v>
          </cell>
        </row>
      </sheetData>
      <sheetData sheetId="3">
        <row r="583">
          <cell r="B583">
            <v>68.45</v>
          </cell>
          <cell r="C583">
            <v>69.900000000000006</v>
          </cell>
          <cell r="D583">
            <v>69.8</v>
          </cell>
          <cell r="E583">
            <v>70.099999999999994</v>
          </cell>
          <cell r="F583">
            <v>70.400000000000006</v>
          </cell>
          <cell r="G583">
            <v>70.7</v>
          </cell>
          <cell r="H583">
            <v>71.25</v>
          </cell>
          <cell r="I583">
            <v>71.8</v>
          </cell>
          <cell r="J583">
            <v>72.3</v>
          </cell>
          <cell r="K583">
            <v>72.5</v>
          </cell>
          <cell r="L583">
            <v>72.650000000000006</v>
          </cell>
          <cell r="M583">
            <v>72.849999999999994</v>
          </cell>
          <cell r="N583">
            <v>72.7</v>
          </cell>
          <cell r="O583">
            <v>72.55</v>
          </cell>
          <cell r="P583">
            <v>72.400000000000006</v>
          </cell>
          <cell r="Q583">
            <v>72.25</v>
          </cell>
          <cell r="R583">
            <v>72.05</v>
          </cell>
          <cell r="S583">
            <v>71.900000000000006</v>
          </cell>
          <cell r="T583">
            <v>71.75</v>
          </cell>
          <cell r="U583">
            <v>71.599999999999994</v>
          </cell>
          <cell r="V583">
            <v>71.5</v>
          </cell>
          <cell r="W583">
            <v>71.400000000000006</v>
          </cell>
          <cell r="X583">
            <v>71.3</v>
          </cell>
          <cell r="Y583">
            <v>71.25</v>
          </cell>
          <cell r="Z583">
            <v>71.150000000000006</v>
          </cell>
          <cell r="AA583">
            <v>71.05</v>
          </cell>
          <cell r="AB583">
            <v>71</v>
          </cell>
          <cell r="AC583">
            <v>70.900000000000006</v>
          </cell>
          <cell r="AD583">
            <v>70.900000000000006</v>
          </cell>
          <cell r="AE583">
            <v>70.849999999999994</v>
          </cell>
          <cell r="AF583">
            <v>70.849999999999994</v>
          </cell>
          <cell r="AG583">
            <v>70.8</v>
          </cell>
          <cell r="AH583">
            <v>70.8</v>
          </cell>
          <cell r="AI583">
            <v>70.8</v>
          </cell>
          <cell r="AJ583">
            <v>70.75</v>
          </cell>
          <cell r="AK583">
            <v>70.75</v>
          </cell>
          <cell r="AL583">
            <v>70.75</v>
          </cell>
          <cell r="AM583">
            <v>70.7</v>
          </cell>
          <cell r="AN583">
            <v>70.7</v>
          </cell>
          <cell r="AO583">
            <v>70.650000000000006</v>
          </cell>
          <cell r="AP583">
            <v>70.650000000000006</v>
          </cell>
          <cell r="AQ583">
            <v>70.650000000000006</v>
          </cell>
          <cell r="AR583">
            <v>70.599999999999994</v>
          </cell>
          <cell r="AS583">
            <v>70.599999999999994</v>
          </cell>
          <cell r="AT583">
            <v>70.599999999999994</v>
          </cell>
          <cell r="AU583">
            <v>70.55</v>
          </cell>
          <cell r="AV583">
            <v>70.55</v>
          </cell>
          <cell r="AW583">
            <v>70.5</v>
          </cell>
          <cell r="AX583">
            <v>70.5</v>
          </cell>
        </row>
      </sheetData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as cuantitativas"/>
      <sheetName val="Seguimientos"/>
      <sheetName val="money"/>
      <sheetName val="créditocons"/>
      <sheetName val="QF_BCRD"/>
      <sheetName val="QF_losses FMI"/>
      <sheetName val="cuadro baseQf)"/>
      <sheetName val="cuadro baseQf) (2)"/>
      <sheetName val="cable 1"/>
      <sheetName val="Escenario Base"/>
      <sheetName val="Q-F Base"/>
      <sheetName val="Escenario Alternativo"/>
      <sheetName val="Q-F Alternativo"/>
      <sheetName val="Seasonal Factors"/>
      <sheetName val="Supuestos Macro (3)"/>
      <sheetName val="Cable 2"/>
      <sheetName val="Sheet1"/>
      <sheetName val="Supuestos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ErrCheck"/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resas Publicas detalle"/>
      <sheetName val="Main"/>
      <sheetName val="Links"/>
      <sheetName val="ErrCheck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Fig1"/>
      <sheetName val="Fig2"/>
      <sheetName val="Fig3"/>
      <sheetName val="Fig4"/>
      <sheetName val="Fig5"/>
      <sheetName val="Fig6"/>
      <sheetName val="Table 1"/>
      <sheetName val="Table 4"/>
      <sheetName val="Table 5"/>
      <sheetName val="Table 6"/>
      <sheetName val="Data"/>
      <sheetName val="BSA Matrix"/>
      <sheetName val="EDSS ER data"/>
      <sheetName val="EDSS data"/>
      <sheetName val="QEDS"/>
      <sheetName val="QEDS data"/>
      <sheetName val="JEDH"/>
      <sheetName val="CPIS"/>
      <sheetName val="CB"/>
      <sheetName val="Govt"/>
      <sheetName val="ODC"/>
      <sheetName val="OFC"/>
      <sheetName val="NFC"/>
      <sheetName val="OR"/>
      <sheetName val="NR"/>
      <sheetName val="Figure 4"/>
      <sheetName val="Figure 5"/>
      <sheetName val="Figure 6"/>
      <sheetName val="Data for charts"/>
      <sheetName val="Chart1"/>
      <sheetName val="Chart2"/>
      <sheetName val="Chart3"/>
      <sheetName val="Chart4"/>
      <sheetName val="ipc"/>
      <sheetName val="Empresas Publicas detal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U"/>
      <sheetName val="ANG."/>
      <sheetName val="A&amp;B"/>
      <sheetName val="GRE."/>
      <sheetName val="DOM."/>
      <sheetName val="MON."/>
      <sheetName val="ST. K&amp;N"/>
      <sheetName val="ST. L"/>
      <sheetName val="ST.VCT."/>
      <sheetName val="UPLOAD"/>
      <sheetName val="ipc"/>
      <sheetName val="QEDS"/>
      <sheetName val="Main"/>
      <sheetName val="Links"/>
      <sheetName val="Err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LOAD"/>
      <sheetName val="QEDS"/>
    </sheetNames>
    <sheetDataSet>
      <sheetData sheetId="0" refreshError="1"/>
      <sheetData sheetId="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UPLOAD"/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rterly Raw Data"/>
      <sheetName val="Quarterly MacroFlow"/>
      <sheetName val="2003"/>
      <sheetName val="RED47"/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Table3"/>
      <sheetName val="IMATA"/>
      <sheetName val="Dsrv"/>
      <sheetName val="Dboj"/>
      <sheetName val="Dgg"/>
      <sheetName val="Dgov"/>
      <sheetName val="Summary Table"/>
      <sheetName val="Table"/>
      <sheetName val="B"/>
      <sheetName val="perfcrit 2"/>
      <sheetName val="S&amp;I DA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timista institución 2023-2026"/>
      <sheetName val="Pesimista institución 2023-2026"/>
      <sheetName val="Pesimista 2023 Mensualizado"/>
      <sheetName val="Ejec2022"/>
      <sheetName val="Ejec2021"/>
      <sheetName val="Hoja2"/>
      <sheetName val="Hoja1"/>
      <sheetName val="Ingresos al 31-08-2020"/>
    </sheetNames>
    <sheetDataSet>
      <sheetData sheetId="0"/>
      <sheetData sheetId="1">
        <row r="9">
          <cell r="G9">
            <v>1731980334.0385709</v>
          </cell>
        </row>
      </sheetData>
      <sheetData sheetId="2"/>
      <sheetData sheetId="3">
        <row r="1">
          <cell r="B1" t="str">
            <v>Cod.Fuente Especifica</v>
          </cell>
        </row>
      </sheetData>
      <sheetData sheetId="4">
        <row r="1">
          <cell r="B1" t="str">
            <v>Cod.Fuente Especifica</v>
          </cell>
        </row>
      </sheetData>
      <sheetData sheetId="5">
        <row r="1">
          <cell r="A1" t="str">
            <v>Cod.Fuente Especifica</v>
          </cell>
          <cell r="B1" t="str">
            <v>Fuente Especifica</v>
          </cell>
          <cell r="C1" t="str">
            <v>Valor Inicial</v>
          </cell>
          <cell r="D1" t="str">
            <v>Pres. Vigente Aprobado</v>
          </cell>
          <cell r="E1" t="str">
            <v>Percibido Aprobado</v>
          </cell>
        </row>
        <row r="2">
          <cell r="A2" t="str">
            <v>2076</v>
          </cell>
          <cell r="B2" t="str">
            <v>RECURSOS DE CAPTACION DIRECTA DEL MINISTERIO DE MEDIO AMB. DECRETO 222-06</v>
          </cell>
          <cell r="C2">
            <v>668335267</v>
          </cell>
          <cell r="D2">
            <v>668335267</v>
          </cell>
          <cell r="E2">
            <v>487512216.14999998</v>
          </cell>
        </row>
        <row r="3">
          <cell r="A3" t="str">
            <v>2077</v>
          </cell>
          <cell r="B3" t="str">
            <v>RECURSOS DE CAPTACION DIRECTA DEL MINISTERIO DE EDUCACION SUPERIOR LEY 139-01</v>
          </cell>
          <cell r="C3">
            <v>28880596</v>
          </cell>
          <cell r="D3">
            <v>61226863.859999999</v>
          </cell>
          <cell r="E3">
            <v>30949641.510000002</v>
          </cell>
        </row>
        <row r="4">
          <cell r="A4" t="str">
            <v>2078</v>
          </cell>
          <cell r="B4" t="str">
            <v>RECURSOS DE CAPTACION DIRECTA DEL MINISTERIO DE INTERIOR Y POLICIA LEY 80-99 RESOLUCION 02-06</v>
          </cell>
          <cell r="C4">
            <v>230862278</v>
          </cell>
          <cell r="D4">
            <v>179891158</v>
          </cell>
          <cell r="E4">
            <v>142776160.46000001</v>
          </cell>
        </row>
        <row r="5">
          <cell r="A5" t="str">
            <v>2079</v>
          </cell>
          <cell r="B5" t="str">
            <v>RECURSOS DE CAPTACION DIRECTA DE LOS COMEDORES ECONOMICO LEY 856</v>
          </cell>
          <cell r="C5">
            <v>89945578</v>
          </cell>
          <cell r="D5">
            <v>359782312</v>
          </cell>
          <cell r="E5">
            <v>279608136.26999998</v>
          </cell>
        </row>
        <row r="6">
          <cell r="A6" t="str">
            <v>2080</v>
          </cell>
          <cell r="B6" t="str">
            <v>RECURSOS DE CAPTACION DIRECTA DE LA DIRECCION GENERAL DE MIGRACION LEY 285-04</v>
          </cell>
          <cell r="C6">
            <v>870202116</v>
          </cell>
          <cell r="D6">
            <v>1305303173.8199999</v>
          </cell>
          <cell r="E6">
            <v>954119051.46000004</v>
          </cell>
          <cell r="F6">
            <v>112249300.17176472</v>
          </cell>
        </row>
        <row r="7">
          <cell r="A7" t="str">
            <v>2081</v>
          </cell>
          <cell r="B7" t="str">
            <v>RECURSOS DE CAPTACION DIRECTA DE LA POLICIA NACIONAL LEY 96-04</v>
          </cell>
          <cell r="C7">
            <v>27866639</v>
          </cell>
          <cell r="D7">
            <v>39013296.68</v>
          </cell>
          <cell r="E7">
            <v>26598873.75</v>
          </cell>
          <cell r="F7">
            <v>1346991602.0611765</v>
          </cell>
        </row>
        <row r="8">
          <cell r="A8" t="str">
            <v>2082</v>
          </cell>
          <cell r="B8" t="str">
            <v>RECURSOS DE CAPTACION DIRECTA DEL MINISTERIO DE INDUSTRIA  Y COMERCIO LEY 290-66</v>
          </cell>
          <cell r="C8">
            <v>1885264242</v>
          </cell>
          <cell r="D8">
            <v>1319684968</v>
          </cell>
          <cell r="E8">
            <v>1022353996.5599999</v>
          </cell>
        </row>
        <row r="9">
          <cell r="A9" t="str">
            <v>2083</v>
          </cell>
          <cell r="B9" t="str">
            <v>RECURSOS DE CAPTACION DIRECTA DE LA DIRECCION GENERAL DE MINERIA LEY 146-71</v>
          </cell>
          <cell r="C9">
            <v>18459099</v>
          </cell>
          <cell r="D9">
            <v>14995267</v>
          </cell>
          <cell r="E9">
            <v>2850800</v>
          </cell>
        </row>
        <row r="10">
          <cell r="A10" t="str">
            <v>2084</v>
          </cell>
          <cell r="B10" t="str">
            <v>RECURSOS DE CAPTACION DIRECTA DEL MINISTERIO DE HACIENDA .</v>
          </cell>
          <cell r="C10">
            <v>288551418</v>
          </cell>
          <cell r="D10">
            <v>230841134</v>
          </cell>
          <cell r="E10">
            <v>182595367.66999999</v>
          </cell>
        </row>
        <row r="11">
          <cell r="A11" t="str">
            <v>2085</v>
          </cell>
          <cell r="B11" t="str">
            <v>RECURSOS DE CAPTACION DIRECTA DE LA DIRECCION GENERAL DE BIENES NACIONALES LEY 1832-1948</v>
          </cell>
          <cell r="C11">
            <v>48409832</v>
          </cell>
          <cell r="D11">
            <v>58091798</v>
          </cell>
          <cell r="E11">
            <v>44433692.229999997</v>
          </cell>
        </row>
        <row r="12">
          <cell r="A12" t="str">
            <v>2086</v>
          </cell>
          <cell r="B12" t="str">
            <v>RECURSOS DE CAPTACION DIRECTA DE CATASTRO NACIONAL LEY 317-68</v>
          </cell>
          <cell r="C12">
            <v>11598966</v>
          </cell>
          <cell r="D12">
            <v>13918759</v>
          </cell>
          <cell r="E12">
            <v>13450100</v>
          </cell>
        </row>
        <row r="13">
          <cell r="A13" t="str">
            <v>2087</v>
          </cell>
          <cell r="B13" t="str">
            <v>RECURSOS DE CAPTACION DIRECTA DE LA DIRECCION GENERAL DE PASAPORTES LEY 144-99</v>
          </cell>
          <cell r="C13">
            <v>343866015</v>
          </cell>
          <cell r="D13">
            <v>378252617</v>
          </cell>
          <cell r="E13">
            <v>246755282.59999999</v>
          </cell>
        </row>
        <row r="14">
          <cell r="A14" t="str">
            <v>2088</v>
          </cell>
          <cell r="B14" t="str">
            <v>RECURSOS DE CAPTACION DIRECTA DEL MINISTERIO DE EDUCACION</v>
          </cell>
          <cell r="C14">
            <v>183609968</v>
          </cell>
          <cell r="D14">
            <v>33049794</v>
          </cell>
          <cell r="E14">
            <v>18045419.75</v>
          </cell>
        </row>
        <row r="15">
          <cell r="A15" t="str">
            <v>2089</v>
          </cell>
          <cell r="B15" t="str">
            <v>RECURSOS DE CAPTACION DIRECTA DEL MINISTERIO DE SALUD PUBLICA (DIRECCION FINANCIERA)</v>
          </cell>
          <cell r="C15">
            <v>720016524</v>
          </cell>
          <cell r="D15">
            <v>-648014844.83000004</v>
          </cell>
          <cell r="E15">
            <v>18654697.129999999</v>
          </cell>
        </row>
        <row r="16">
          <cell r="A16" t="str">
            <v>2090</v>
          </cell>
          <cell r="B16" t="str">
            <v>RECURSOS DE CAPTACION DIRECTA DEL MINISTERIO DE TURISMO LEY 541-84</v>
          </cell>
          <cell r="C16">
            <v>337338931</v>
          </cell>
          <cell r="D16">
            <v>-1.63</v>
          </cell>
          <cell r="E16">
            <v>67011452</v>
          </cell>
        </row>
        <row r="17">
          <cell r="A17" t="str">
            <v>2091</v>
          </cell>
          <cell r="B17" t="str">
            <v>RECURSOS DE CAPTACION DIRECTA DE LA COMISION EJECUTIVA DE INFRAESTRUCTURA DE ZONAS TURISTICA (CEIZTUR) DECRETO 655-08</v>
          </cell>
          <cell r="C17">
            <v>1913188336</v>
          </cell>
          <cell r="D17">
            <v>1345271466.6800001</v>
          </cell>
          <cell r="E17">
            <v>1211547570.6099999</v>
          </cell>
          <cell r="F17">
            <v>1615396760.8133333</v>
          </cell>
        </row>
        <row r="18">
          <cell r="A18" t="str">
            <v>2092</v>
          </cell>
          <cell r="B18" t="str">
            <v>RECURSOS DE CAPTACION DIRECTA DEL PROGRAMA ESCENCIALES (PROMESE CAL) DECRECTO 308-97</v>
          </cell>
          <cell r="C18">
            <v>222031969</v>
          </cell>
          <cell r="D18">
            <v>315285393.38999999</v>
          </cell>
          <cell r="E18">
            <v>185432304.19</v>
          </cell>
        </row>
        <row r="19">
          <cell r="A19" t="str">
            <v>2093</v>
          </cell>
          <cell r="B19" t="str">
            <v>RECURSOS DE CAPTACION DIRECTA DE LA FUERZA AEREAS DOMINICANA LEY 873-78 DECRECTO 655-08</v>
          </cell>
          <cell r="C19">
            <v>1472537381</v>
          </cell>
          <cell r="D19">
            <v>515025260</v>
          </cell>
          <cell r="E19">
            <v>412533185.72000003</v>
          </cell>
        </row>
        <row r="20">
          <cell r="A20" t="str">
            <v>2095</v>
          </cell>
          <cell r="B20" t="str">
            <v>RECURSOS DE CAPTACION DIRECTA DE LA DIRECCION GENERAL DE GANADERIA LEY 180-01</v>
          </cell>
          <cell r="C20">
            <v>0</v>
          </cell>
          <cell r="D20">
            <v>0</v>
          </cell>
          <cell r="E20">
            <v>3000</v>
          </cell>
        </row>
        <row r="21">
          <cell r="A21" t="str">
            <v>2096</v>
          </cell>
          <cell r="B21" t="str">
            <v>RECURSOS DE CAPTACION DIRECTA DEL MINISTERIO DE DEPORTES DECRETO 250-99</v>
          </cell>
          <cell r="C21">
            <v>12465857</v>
          </cell>
          <cell r="D21">
            <v>14959029</v>
          </cell>
          <cell r="E21">
            <v>12437145.810000001</v>
          </cell>
        </row>
        <row r="22">
          <cell r="A22" t="str">
            <v>2097</v>
          </cell>
          <cell r="B22" t="str">
            <v>RECURSOS DE CAPTACION DIRECTA DEL MINISTERIO DE TRABAJO</v>
          </cell>
          <cell r="C22">
            <v>89679911</v>
          </cell>
          <cell r="D22">
            <v>108512693</v>
          </cell>
          <cell r="E22">
            <v>63093362.460000001</v>
          </cell>
        </row>
        <row r="23">
          <cell r="A23" t="str">
            <v>2098</v>
          </cell>
          <cell r="B23" t="str">
            <v>RECURSOS DE CAPTACION DIRECTA DE LA OFICINA METROPOLITANA DE SERVICIOS DE AUTOBUSES DECRETO 448-97</v>
          </cell>
          <cell r="C23">
            <v>164513124</v>
          </cell>
          <cell r="D23">
            <v>309284673</v>
          </cell>
          <cell r="E23">
            <v>169009630.81</v>
          </cell>
          <cell r="F23">
            <v>18778847.86777778</v>
          </cell>
          <cell r="G23">
            <v>225346174.41333336</v>
          </cell>
        </row>
        <row r="24">
          <cell r="A24" t="str">
            <v>2099</v>
          </cell>
          <cell r="B24" t="str">
            <v>RECURSOS DE CAPTACION DIRECTA DE LA PROCURADURIA GENERAL DE REPUBLICA</v>
          </cell>
          <cell r="C24">
            <v>605942311</v>
          </cell>
          <cell r="D24">
            <v>1812554251.21</v>
          </cell>
          <cell r="E24">
            <v>1281646506.78</v>
          </cell>
          <cell r="F24">
            <v>160205813.3475</v>
          </cell>
        </row>
        <row r="25">
          <cell r="A25" t="str">
            <v>2100</v>
          </cell>
          <cell r="B25" t="str">
            <v>RECURSOS DE CAPTACION DIRECTA DEL CENTRO DE CAPACITACION EN POLITICA Y GESTION FISCAL (CAPGEFI) DECRETO 1846-80</v>
          </cell>
          <cell r="C25">
            <v>10561511</v>
          </cell>
          <cell r="D25">
            <v>9747661</v>
          </cell>
          <cell r="E25">
            <v>7650360.2199999997</v>
          </cell>
          <cell r="F25">
            <v>1922469760.1700001</v>
          </cell>
        </row>
        <row r="26">
          <cell r="A26" t="str">
            <v>2102</v>
          </cell>
          <cell r="B26" t="str">
            <v>RECURSOS DE CAPTACION DIRECTA DE LA OFICINA PARA EL REORDENAMIENTO DEL TRANSPORTE DECRETO 477-05</v>
          </cell>
          <cell r="C26">
            <v>1191968855</v>
          </cell>
          <cell r="D26">
            <v>1191968855</v>
          </cell>
          <cell r="E26">
            <v>851261620.37</v>
          </cell>
        </row>
        <row r="27">
          <cell r="A27" t="str">
            <v>2103</v>
          </cell>
          <cell r="B27" t="str">
            <v>RECURSOS DE CAPTACION DIRECTA DE LA OFICINA DE INGENIEROS SUPERVISORES DE OBRAS DEL ESTADO (OISOE) DECRETO</v>
          </cell>
          <cell r="C27">
            <v>1127887933</v>
          </cell>
          <cell r="D27">
            <v>525958901</v>
          </cell>
          <cell r="E27">
            <v>154763555.34999999</v>
          </cell>
        </row>
        <row r="28">
          <cell r="A28" t="str">
            <v>2104</v>
          </cell>
          <cell r="B28" t="str">
            <v>RECURSOS DE CAPTACIÓN DIRECTA DEL CUERPO ESPECIALIZADO EN SEGURIDAD AEROPORTUARIA (CESA)</v>
          </cell>
          <cell r="C28">
            <v>1050000000</v>
          </cell>
          <cell r="D28">
            <v>608241898</v>
          </cell>
          <cell r="E28">
            <v>481035962.95999998</v>
          </cell>
        </row>
        <row r="29">
          <cell r="A29" t="str">
            <v>2106</v>
          </cell>
          <cell r="B29" t="str">
            <v>RECURSOS DE CAPTACIÓN DIRECTA DEL INSTITUTO SALOME UREÑA</v>
          </cell>
          <cell r="C29">
            <v>3412341</v>
          </cell>
          <cell r="D29">
            <v>1706170</v>
          </cell>
          <cell r="E29">
            <v>1323526.25</v>
          </cell>
        </row>
        <row r="30">
          <cell r="A30" t="str">
            <v>2107</v>
          </cell>
          <cell r="B30" t="str">
            <v>RECURSOS DE CAPTACIÓN DIRECTA DEL INSTITUTO TECNOLÓGICO DE LAS AMÉRICAS (ITLA)</v>
          </cell>
          <cell r="C30">
            <v>229945871</v>
          </cell>
          <cell r="D30">
            <v>185316697.31</v>
          </cell>
          <cell r="E30">
            <v>132378388.14</v>
          </cell>
        </row>
        <row r="31">
          <cell r="A31" t="str">
            <v>2108</v>
          </cell>
          <cell r="B31" t="str">
            <v>RECURSOS DE CAPTACIÓN DIRECTA DEL MINISTERIO DE OBRAS PÚBLICAS Y COMUNICACIONES</v>
          </cell>
          <cell r="C31">
            <v>2059175970</v>
          </cell>
          <cell r="D31">
            <v>1842567526</v>
          </cell>
          <cell r="E31">
            <v>237719578.16999999</v>
          </cell>
        </row>
        <row r="32">
          <cell r="A32" t="str">
            <v>2109</v>
          </cell>
          <cell r="B32" t="str">
            <v>FONDO POR SUBASTAS PÚBLICAS DE IMPORTACIONES AGROPECUARIAS. (DECRETO 569-12)</v>
          </cell>
          <cell r="C32">
            <v>1745888182</v>
          </cell>
          <cell r="D32">
            <v>-1745888182</v>
          </cell>
          <cell r="E32">
            <v>0</v>
          </cell>
        </row>
        <row r="33">
          <cell r="A33" t="str">
            <v>2111</v>
          </cell>
          <cell r="B33" t="str">
            <v>RECURSOS DE CAPTACIÓN DIRECTA DE INSTITUTO NACIONAL DE LA AGUJA (INAGUJA)</v>
          </cell>
          <cell r="C33">
            <v>4863029</v>
          </cell>
          <cell r="D33">
            <v>63924057</v>
          </cell>
          <cell r="E33">
            <v>32314361.09</v>
          </cell>
        </row>
        <row r="34">
          <cell r="A34" t="str">
            <v>2112</v>
          </cell>
          <cell r="B34" t="str">
            <v>RECURSOS DE CAPTACIÓN DIRECTA DE LA ARMADA DE LA REPUBLICA</v>
          </cell>
          <cell r="C34">
            <v>0</v>
          </cell>
          <cell r="D34">
            <v>0</v>
          </cell>
          <cell r="E34">
            <v>56545618.740000002</v>
          </cell>
        </row>
        <row r="35">
          <cell r="A35" t="str">
            <v>2113</v>
          </cell>
          <cell r="B35" t="str">
            <v>RECURSOS DE CAPTACIÓN DIRECTA DEL  CUERPO ESPECIALIZADO DE SEGURIDAD PORTUARIA (CESEP)</v>
          </cell>
          <cell r="C35">
            <v>0</v>
          </cell>
          <cell r="D35">
            <v>0</v>
          </cell>
          <cell r="E35">
            <v>410381.75</v>
          </cell>
        </row>
        <row r="36">
          <cell r="A36" t="str">
            <v>2114</v>
          </cell>
          <cell r="B36" t="str">
            <v>RECURSOS DE CAPTACIÓN DIRECTA DE LA DIRECCION GENERAL DE ESCUELAS VOCACIONALES</v>
          </cell>
          <cell r="C36">
            <v>0</v>
          </cell>
          <cell r="D36">
            <v>2031450.5</v>
          </cell>
          <cell r="E36">
            <v>2142877.0499999998</v>
          </cell>
        </row>
        <row r="37">
          <cell r="A37" t="str">
            <v>2117</v>
          </cell>
          <cell r="B37" t="str">
            <v>RECURSOS DE CAPTACIÓN DIRECTA PARA EL FOMENTO Y DESARROLLO DEL GAS NATURAL EN EL PARQUE VEHICULAR</v>
          </cell>
          <cell r="C37">
            <v>247924743</v>
          </cell>
          <cell r="D37">
            <v>-188422805</v>
          </cell>
          <cell r="E37">
            <v>21164270.100000001</v>
          </cell>
        </row>
        <row r="39">
          <cell r="C39">
            <v>17905194793</v>
          </cell>
          <cell r="D39">
            <v>10932416556.99</v>
          </cell>
          <cell r="E39">
            <v>8852128094.1100006</v>
          </cell>
        </row>
      </sheetData>
      <sheetData sheetId="6"/>
      <sheetData sheetId="7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D47"/>
      <sheetName val="Quarterly Raw Data"/>
      <sheetName val="Quarterly MacroFlow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  <sheetName val="Growth&amp;Price Assump"/>
      <sheetName val="GeoBop.xls"/>
      <sheetName val="Prg-A"/>
      <sheetName val="Control"/>
      <sheetName val="A"/>
      <sheetName val="Resumen escenarios"/>
      <sheetName val="Combust. EIA "/>
      <sheetName val="2013-2020"/>
      <sheetName val="Combust. EIA (Con archivo MICM)"/>
      <sheetName val="Combust. EIA  +4"/>
      <sheetName val="Combust. EIA  +8"/>
      <sheetName val="Combust. EIA  +64"/>
      <sheetName val="Combust. EIA  USD100"/>
      <sheetName val="Main_Output_Table"/>
      <sheetName val="BoP_Sum_(comp)"/>
      <sheetName val="DS_after2001_(2)"/>
      <sheetName val="Chart1_DS"/>
      <sheetName val="A-II_3"/>
      <sheetName val="NPC_Debt"/>
      <sheetName val="Oil_shock"/>
      <sheetName val="Input-DS-04-Feb_05"/>
      <sheetName val="Input-DS-05-Feb_05"/>
      <sheetName val="Input-Grants-05-Feb_05-2"/>
      <sheetName val="Input-Grants-04-Feb_05"/>
      <sheetName val="Input-Credit-05-Feb_05"/>
      <sheetName val="Input-Credit_04_Feb_05"/>
      <sheetName val="Debt_stocks"/>
      <sheetName val="DSA_output"/>
      <sheetName val="CY_BOT_CASHFLOW"/>
      <sheetName val="A_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RED47"/>
    </sheetNames>
    <sheetDataSet>
      <sheetData sheetId="0" refreshError="1"/>
      <sheetData sheetId="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OR"/>
      <sheetName val="PLURIANUAL 2017-2021"/>
      <sheetName val="ESTIM. PLURIANUAL 2017-2021"/>
      <sheetName val="DGII"/>
      <sheetName val="DGA"/>
      <sheetName val="TESORERIA"/>
      <sheetName val="panorama macro-junio-Sept. 2017"/>
      <sheetName val="BCC"/>
      <sheetName val="A"/>
    </sheetNames>
    <sheetDataSet>
      <sheetData sheetId="0"/>
      <sheetData sheetId="1"/>
      <sheetData sheetId="2">
        <row r="13">
          <cell r="C13">
            <v>41429773898.046921</v>
          </cell>
        </row>
      </sheetData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"/>
      <sheetName val="TCYN"/>
      <sheetName val="TCG"/>
      <sheetName val="DIF"/>
      <sheetName val="Gcap"/>
      <sheetName val="GCK"/>
      <sheetName val="Pretrib"/>
      <sheetName val="Ytotal"/>
      <sheetName val="Gastot"/>
      <sheetName val="gastotri"/>
      <sheetName val="Chart2"/>
      <sheetName val="datos graf."/>
      <sheetName val="FINANCIAMIENTO"/>
      <sheetName val="OPE-FINA"/>
      <sheetName val="Gasto "/>
      <sheetName val="ING SIN DIF "/>
      <sheetName val="ING SIN DIF NI COMISION"/>
      <sheetName val="FLUJO"/>
      <sheetName val="ING "/>
      <sheetName val="FINANCIAMIENTO (2)"/>
      <sheetName val="Ingresos Tributarios"/>
      <sheetName val="Ponderación Impuestos"/>
      <sheetName val="ING COMBUS"/>
      <sheetName val="LIST GASTOS"/>
      <sheetName val="LIST INGRESOS"/>
      <sheetName val="CUADROS FISC.COMPARA902001-1er "/>
      <sheetName val="Año 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FMO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Depository Corporations B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  <sheetName val="Finreq-M"/>
      <sheetName val="BoP-M"/>
      <sheetName val="BoP-Q"/>
      <sheetName val="Tab7SR"/>
      <sheetName val="Tab8S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BoP"/>
      <sheetName val="RES"/>
      <sheetName val="Input"/>
      <sheetName val="OUTPUT"/>
      <sheetName val="Trade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W_18"/>
      <sheetName val="[MFLOW96.XLS]_WIN_TEMP_MFLOW9_3"/>
      <sheetName val="[MFLOW96.XLS]_WIN_TEMP_MFLOW9_2"/>
      <sheetName val="[MFLOW96.XLS]_WIN_TEMP_MFLOW9_4"/>
      <sheetName val="[MFLOW96.XLS]_WIN_TEMP_MFLOW9_5"/>
      <sheetName val="[MFLOW96.XLS]_WIN_TEMP_MFLOW9_6"/>
      <sheetName val="[MFLOW96.XLS]_WIN_TEMP_MFLOW9_7"/>
      <sheetName val="[MFLOW96.XLS]_WIN_TEMP_MFLOW9_9"/>
      <sheetName val="[MFLOW96.XLS]_WIN_TEMP_MFLOW9_8"/>
      <sheetName val="[MFLOW96.XLS]_WIN_TEMP_MFLOW_10"/>
      <sheetName val="[MFLOW96.XLS]_WIN_TEMP_MFLOW_11"/>
      <sheetName val="[MFLOW96.XLS]_WIN_TEMP_MFLOW_14"/>
      <sheetName val="[MFLOW96.XLS]_WIN_TEMP_MFLOW_13"/>
      <sheetName val="[MFLOW96.XLS]_WIN_TEMP_MFLOW_12"/>
      <sheetName val="[MFLOW96.XLS]_WIN_TEMP_MFLOW_15"/>
      <sheetName val="[MFLOW96.XLS]_WIN_TEMP_MFLOW_16"/>
      <sheetName val="[MFLOW96.XLS]_WIN_TEMP_MFLOW_17"/>
      <sheetName val="[MFLOW96.XLS]_WIN_TEMP_MFLOW_21"/>
      <sheetName val="[MFLOW96.XLS]_WIN_TEMP_MFLOW_19"/>
      <sheetName val="[MFLOW96.XLS]_WIN_TEMP_MFLOW_20"/>
      <sheetName val="[MFLOW96.XLS]_WIN_TEMP_MFLOW_24"/>
      <sheetName val="[MFLOW96.XLS]_WIN_TEMP_MFLOW_22"/>
      <sheetName val="[MFLOW96.XLS]_WIN_TEMP_MFLOW_23"/>
      <sheetName val="[MFLOW96.XLS]_WIN_TEMP_MFLOW_25"/>
      <sheetName val="[MFLOW96.XLS]_WIN_TEMP_MFLOW_28"/>
      <sheetName val="[MFLOW96.XLS]_WIN_TEMP_MFLOW_26"/>
      <sheetName val="[MFLOW96.XLS]_WIN_TEMP_MFLOW_27"/>
      <sheetName val="[MFLOW96.XLS]_WIN_TEMP_MFLOW_29"/>
      <sheetName val="[MFLOW96.XLS]_WIN_TEMP_MFLOW_30"/>
      <sheetName val="[MFLOW96.XLS]_WIN_TEMP_MFLOW_32"/>
      <sheetName val="[MFLOW96.XLS]_WIN_TEMP_MFLOW_31"/>
      <sheetName val="[MFLOW96.XLS]_WIN_TEMP_MFLOW_34"/>
      <sheetName val="[MFLOW96.XLS]_WIN_TEMP_MFLOW_33"/>
      <sheetName val="[MFLOW96.XLS]_WIN_TEMP_MFLOW_38"/>
      <sheetName val="[MFLOW96.XLS]_WIN_TEMP_MFLOW_35"/>
      <sheetName val="[MFLOW96.XLS]_WIN_TEMP_MFLOW_36"/>
      <sheetName val="[MFLOW96.XLS]_WIN_TEMP_MFLOW_37"/>
      <sheetName val="[MFLOW96.XLS]_WIN_TEMP_MFLOW_40"/>
      <sheetName val="[MFLOW96.XLS]_WIN_TEMP_MFLOW_39"/>
      <sheetName val="[MFLOW96.XLS]_WIN_TEMP_MFLOW_50"/>
      <sheetName val="[MFLOW96.XLS]_WIN_TEMP_MFLOW_41"/>
      <sheetName val="[MFLOW96.XLS]_WIN_TEMP_MFLOW_42"/>
      <sheetName val="[MFLOW96.XLS]_WIN_TEMP_MFLOW_43"/>
      <sheetName val="[MFLOW96.XLS]_WIN_TEMP_MFLOW_44"/>
      <sheetName val="[MFLOW96.XLS]_WIN_TEMP_MFLOW_45"/>
      <sheetName val="[MFLOW96.XLS]_WIN_TEMP_MFLOW_46"/>
      <sheetName val="[MFLOW96.XLS]_WIN_TEMP_MFLOW_47"/>
      <sheetName val="[MFLOW96.XLS]_WIN_TEMP_MFLOW_48"/>
      <sheetName val="[MFLOW96.XLS]_WIN_TEMP_MFLOW_49"/>
      <sheetName val="[MFLOW96.XLS]_WIN_TEMP_MFLOW_51"/>
      <sheetName val="[MFLOW96.XLS]_WIN_TEMP_MFLOW_52"/>
      <sheetName val="[MFLOW96.XLS]_WIN_TEMP_MFLOW_55"/>
      <sheetName val="[MFLOW96.XLS]_WIN_TEMP_MFLOW_53"/>
      <sheetName val="[MFLOW96.XLS]_WIN_TEMP_MFLOW_54"/>
      <sheetName val="[MFLOW96.XLS]_WIN_TEMP_MFLOW_56"/>
      <sheetName val="[MFLOW96.XLS]_WIN_TEMP_MFLOW_58"/>
      <sheetName val="[MFLOW96.XLS]_WIN_TEMP_MFLOW_57"/>
      <sheetName val="[MFLOW96.XLS]_WIN_TEMP_MFLOW_59"/>
      <sheetName val="[MFLOW96.XLS]_WIN_TEMP_MFLOW_60"/>
      <sheetName val="[MFLOW96.XLS]_WIN_TEMP_MFLOW_62"/>
      <sheetName val="[MFLOW96.XLS]_WIN_TEMP_MFLOW_61"/>
      <sheetName val="[MFLOW96.XLS]_WIN_TEMP_MFLOW_65"/>
      <sheetName val="[MFLOW96.XLS]_WIN_TEMP_MFLOW_63"/>
      <sheetName val="[MFLOW96.XLS]_WIN_TEMP_MFLOW_64"/>
      <sheetName val="[MFLOW96.XLS]_WIN_TEMP_MFLOW_67"/>
      <sheetName val="[MFLOW96.XLS]_WIN_TEMP_MFLOW_66"/>
      <sheetName val="[MFLOW96.XLS]_WIN_TEMP_MFLOW_70"/>
      <sheetName val="[MFLOW96.XLS]_WIN_TEMP_MFLOW_68"/>
      <sheetName val="[MFLOW96.XLS]_WIN_TEMP_MFLOW_69"/>
      <sheetName val="[MFLOW96.XLS]_WIN_TEMP_MFLOW_71"/>
      <sheetName val="[MFLOW96.XLS]_WIN_TEMP_MFLOW_72"/>
      <sheetName val="[MFLOW96.XLS]_WIN_TEMP_MFLOW_73"/>
      <sheetName val="[MFLOW96.XLS]_WIN_TEMP_MFLOW_74"/>
      <sheetName val="[MFLOW96.XLS]_WIN_TEMP_MFLOW_77"/>
      <sheetName val="[MFLOW96.XLS]_WIN_TEMP_MFLOW_75"/>
      <sheetName val="[MFLOW96.XLS]_WIN_TEMP_MFLOW_7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52809-2B96-4C74-8EAD-449900B7C67E}">
  <dimension ref="A1:EG385"/>
  <sheetViews>
    <sheetView showGridLines="0"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" sqref="B6:AD6"/>
    </sheetView>
  </sheetViews>
  <sheetFormatPr baseColWidth="10" defaultColWidth="11.42578125" defaultRowHeight="12.75"/>
  <cols>
    <col min="1" max="1" width="0.85546875" customWidth="1"/>
    <col min="2" max="2" width="75" customWidth="1"/>
    <col min="3" max="10" width="10.7109375" customWidth="1"/>
    <col min="11" max="14" width="13.42578125" customWidth="1"/>
    <col min="15" max="15" width="12.28515625" style="79" customWidth="1"/>
    <col min="16" max="16" width="13.5703125" style="79" customWidth="1"/>
    <col min="17" max="17" width="13.140625" style="79" customWidth="1"/>
    <col min="18" max="18" width="12.7109375" style="79" customWidth="1"/>
    <col min="19" max="20" width="12.5703125" style="79" customWidth="1"/>
    <col min="21" max="21" width="12.28515625" style="79" customWidth="1"/>
    <col min="22" max="22" width="12" style="79" customWidth="1"/>
    <col min="23" max="25" width="15" style="79" customWidth="1"/>
    <col min="26" max="27" width="13.140625" style="79" customWidth="1"/>
    <col min="28" max="28" width="13.42578125" customWidth="1"/>
    <col min="29" max="29" width="12.85546875" bestFit="1" customWidth="1"/>
    <col min="30" max="30" width="11.5703125" customWidth="1"/>
  </cols>
  <sheetData>
    <row r="1" spans="2:30" ht="7.1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  <c r="AD1" s="3"/>
    </row>
    <row r="2" spans="2:30" ht="15.75">
      <c r="B2" s="159" t="s">
        <v>0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</row>
    <row r="3" spans="2:30" ht="15" customHeight="1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6"/>
      <c r="AC3" s="6"/>
      <c r="AD3" s="6"/>
    </row>
    <row r="4" spans="2:30" ht="18" customHeight="1">
      <c r="B4" s="160" t="s">
        <v>1</v>
      </c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</row>
    <row r="5" spans="2:30" ht="15.75" customHeight="1">
      <c r="B5" s="161" t="s">
        <v>92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</row>
    <row r="6" spans="2:30" ht="14.25">
      <c r="B6" s="161" t="s">
        <v>2</v>
      </c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</row>
    <row r="7" spans="2:30" ht="20.25" customHeight="1">
      <c r="B7" s="162" t="s">
        <v>3</v>
      </c>
      <c r="C7" s="164">
        <v>2024</v>
      </c>
      <c r="D7" s="165"/>
      <c r="E7" s="165"/>
      <c r="F7" s="165"/>
      <c r="G7" s="165"/>
      <c r="H7" s="165"/>
      <c r="I7" s="165"/>
      <c r="J7" s="165"/>
      <c r="K7" s="165"/>
      <c r="L7" s="165"/>
      <c r="M7" s="166"/>
      <c r="N7" s="7"/>
      <c r="O7" s="162">
        <v>2024</v>
      </c>
      <c r="P7" s="164">
        <v>2025</v>
      </c>
      <c r="Q7" s="165"/>
      <c r="R7" s="165"/>
      <c r="S7" s="165"/>
      <c r="T7" s="165"/>
      <c r="U7" s="165"/>
      <c r="V7" s="165"/>
      <c r="W7" s="165"/>
      <c r="X7" s="165"/>
      <c r="Y7" s="165"/>
      <c r="Z7" s="166"/>
      <c r="AA7" s="7"/>
      <c r="AB7" s="162">
        <v>2025</v>
      </c>
      <c r="AC7" s="167" t="s">
        <v>4</v>
      </c>
      <c r="AD7" s="168"/>
    </row>
    <row r="8" spans="2:30" ht="24" customHeight="1">
      <c r="B8" s="163"/>
      <c r="C8" s="8" t="s">
        <v>5</v>
      </c>
      <c r="D8" s="8" t="s">
        <v>6</v>
      </c>
      <c r="E8" s="8" t="s">
        <v>7</v>
      </c>
      <c r="F8" s="8" t="s">
        <v>8</v>
      </c>
      <c r="G8" s="8" t="s">
        <v>9</v>
      </c>
      <c r="H8" s="8" t="s">
        <v>10</v>
      </c>
      <c r="I8" s="8" t="s">
        <v>11</v>
      </c>
      <c r="J8" s="8" t="s">
        <v>12</v>
      </c>
      <c r="K8" s="8" t="s">
        <v>13</v>
      </c>
      <c r="L8" s="8" t="s">
        <v>14</v>
      </c>
      <c r="M8" s="8" t="s">
        <v>15</v>
      </c>
      <c r="N8" s="8" t="s">
        <v>16</v>
      </c>
      <c r="O8" s="163"/>
      <c r="P8" s="8" t="s">
        <v>5</v>
      </c>
      <c r="Q8" s="8" t="s">
        <v>6</v>
      </c>
      <c r="R8" s="8" t="s">
        <v>7</v>
      </c>
      <c r="S8" s="8" t="s">
        <v>8</v>
      </c>
      <c r="T8" s="8" t="s">
        <v>9</v>
      </c>
      <c r="U8" s="8" t="s">
        <v>10</v>
      </c>
      <c r="V8" s="8" t="s">
        <v>11</v>
      </c>
      <c r="W8" s="8" t="s">
        <v>12</v>
      </c>
      <c r="X8" s="8" t="s">
        <v>13</v>
      </c>
      <c r="Y8" s="8" t="s">
        <v>14</v>
      </c>
      <c r="Z8" s="8" t="s">
        <v>15</v>
      </c>
      <c r="AA8" s="8" t="s">
        <v>16</v>
      </c>
      <c r="AB8" s="163"/>
      <c r="AC8" s="8" t="s">
        <v>17</v>
      </c>
      <c r="AD8" s="9" t="s">
        <v>18</v>
      </c>
    </row>
    <row r="9" spans="2:30" ht="18" customHeight="1">
      <c r="B9" s="10" t="s">
        <v>19</v>
      </c>
      <c r="C9" s="11">
        <f t="shared" ref="C9:AA9" si="0">+C10+C49+C57</f>
        <v>76588.39999999998</v>
      </c>
      <c r="D9" s="11">
        <f t="shared" si="0"/>
        <v>66251.200000000012</v>
      </c>
      <c r="E9" s="11">
        <f t="shared" si="0"/>
        <v>64829.2</v>
      </c>
      <c r="F9" s="11">
        <f t="shared" si="0"/>
        <v>94756.099999999991</v>
      </c>
      <c r="G9" s="11">
        <f t="shared" si="0"/>
        <v>67778.7</v>
      </c>
      <c r="H9" s="11">
        <f t="shared" si="0"/>
        <v>61757.19999999999</v>
      </c>
      <c r="I9" s="11">
        <f t="shared" si="0"/>
        <v>68864.000000000015</v>
      </c>
      <c r="J9" s="11">
        <f t="shared" si="0"/>
        <v>67168.799999999988</v>
      </c>
      <c r="K9" s="11">
        <f t="shared" si="0"/>
        <v>63431.799999999996</v>
      </c>
      <c r="L9" s="11">
        <f t="shared" si="0"/>
        <v>73662.7</v>
      </c>
      <c r="M9" s="11">
        <f t="shared" si="0"/>
        <v>71867.700000000012</v>
      </c>
      <c r="N9" s="11">
        <f t="shared" si="0"/>
        <v>69502.900000000009</v>
      </c>
      <c r="O9" s="11">
        <f>+O10+O49+O57</f>
        <v>846458.7</v>
      </c>
      <c r="P9" s="11">
        <f t="shared" si="0"/>
        <v>85307.199999999997</v>
      </c>
      <c r="Q9" s="11">
        <f t="shared" si="0"/>
        <v>65990</v>
      </c>
      <c r="R9" s="11">
        <f t="shared" si="0"/>
        <v>67036.700000000012</v>
      </c>
      <c r="S9" s="11">
        <f t="shared" si="0"/>
        <v>102897.40000000001</v>
      </c>
      <c r="T9" s="11">
        <f t="shared" si="0"/>
        <v>80316</v>
      </c>
      <c r="U9" s="11">
        <f t="shared" si="0"/>
        <v>70596.800000000003</v>
      </c>
      <c r="V9" s="11">
        <f t="shared" si="0"/>
        <v>76462.699999999983</v>
      </c>
      <c r="W9" s="11">
        <f t="shared" si="0"/>
        <v>70340.600000000006</v>
      </c>
      <c r="X9" s="11">
        <f t="shared" si="0"/>
        <v>67700.200000000012</v>
      </c>
      <c r="Y9" s="11">
        <f t="shared" si="0"/>
        <v>79510.89999999998</v>
      </c>
      <c r="Z9" s="11">
        <f t="shared" si="0"/>
        <v>66596.400000000009</v>
      </c>
      <c r="AA9" s="11">
        <f t="shared" si="0"/>
        <v>80994</v>
      </c>
      <c r="AB9" s="11">
        <f>+AB10+AB49+AB57</f>
        <v>913748.89999999991</v>
      </c>
      <c r="AC9" s="11">
        <f t="shared" ref="AC9:AC72" si="1">+AB9-O9</f>
        <v>67290.199999999953</v>
      </c>
      <c r="AD9" s="11">
        <f t="shared" ref="AD9:AD51" si="2">+AC9/O9*100</f>
        <v>7.9496140804034461</v>
      </c>
    </row>
    <row r="10" spans="2:30" ht="18" customHeight="1">
      <c r="B10" s="12" t="s">
        <v>20</v>
      </c>
      <c r="C10" s="13">
        <f t="shared" ref="C10:AA10" si="3">+C11+C16+C26+C44+C47+C48</f>
        <v>75360.999999999985</v>
      </c>
      <c r="D10" s="13">
        <f t="shared" si="3"/>
        <v>64587.200000000004</v>
      </c>
      <c r="E10" s="13">
        <f t="shared" si="3"/>
        <v>63500</v>
      </c>
      <c r="F10" s="13">
        <f t="shared" si="3"/>
        <v>93370.599999999991</v>
      </c>
      <c r="G10" s="13">
        <f t="shared" si="3"/>
        <v>66310.3</v>
      </c>
      <c r="H10" s="13">
        <f t="shared" si="3"/>
        <v>60535.799999999996</v>
      </c>
      <c r="I10" s="13">
        <f t="shared" si="3"/>
        <v>67526.000000000015</v>
      </c>
      <c r="J10" s="13">
        <f t="shared" si="3"/>
        <v>65485.19999999999</v>
      </c>
      <c r="K10" s="13">
        <f t="shared" si="3"/>
        <v>62020.999999999993</v>
      </c>
      <c r="L10" s="13">
        <f t="shared" si="3"/>
        <v>72036.899999999994</v>
      </c>
      <c r="M10" s="13">
        <f t="shared" si="3"/>
        <v>70279.400000000009</v>
      </c>
      <c r="N10" s="13">
        <f t="shared" si="3"/>
        <v>68025.8</v>
      </c>
      <c r="O10" s="13">
        <f>+O11+O16+O26+O44+O47+O48</f>
        <v>829039.2</v>
      </c>
      <c r="P10" s="13">
        <f t="shared" si="3"/>
        <v>83492.400000000009</v>
      </c>
      <c r="Q10" s="13">
        <f t="shared" si="3"/>
        <v>64299</v>
      </c>
      <c r="R10" s="13">
        <f t="shared" si="3"/>
        <v>65444.700000000012</v>
      </c>
      <c r="S10" s="13">
        <f t="shared" si="3"/>
        <v>101262.70000000001</v>
      </c>
      <c r="T10" s="13">
        <f t="shared" si="3"/>
        <v>78642.8</v>
      </c>
      <c r="U10" s="13">
        <f t="shared" si="3"/>
        <v>68958.899999999994</v>
      </c>
      <c r="V10" s="13">
        <f t="shared" si="3"/>
        <v>74656.699999999983</v>
      </c>
      <c r="W10" s="13">
        <f t="shared" si="3"/>
        <v>68651.100000000006</v>
      </c>
      <c r="X10" s="13">
        <f t="shared" si="3"/>
        <v>66046.100000000006</v>
      </c>
      <c r="Y10" s="13">
        <f t="shared" si="3"/>
        <v>77677.099999999991</v>
      </c>
      <c r="Z10" s="13">
        <f t="shared" si="3"/>
        <v>64763.000000000007</v>
      </c>
      <c r="AA10" s="13">
        <f t="shared" si="3"/>
        <v>69732.900000000009</v>
      </c>
      <c r="AB10" s="13">
        <f>+AB11+AB16+AB26+AB44+AB47+AB48</f>
        <v>883627.39999999991</v>
      </c>
      <c r="AC10" s="13">
        <f t="shared" si="1"/>
        <v>54588.199999999953</v>
      </c>
      <c r="AD10" s="13">
        <f t="shared" si="2"/>
        <v>6.5845137359005408</v>
      </c>
    </row>
    <row r="11" spans="2:30" ht="18" customHeight="1">
      <c r="B11" s="12" t="s">
        <v>21</v>
      </c>
      <c r="C11" s="13">
        <f t="shared" ref="C11:AA11" si="4">SUM(C12:C15)</f>
        <v>33787.200000000004</v>
      </c>
      <c r="D11" s="13">
        <f t="shared" si="4"/>
        <v>28997.600000000002</v>
      </c>
      <c r="E11" s="13">
        <f t="shared" si="4"/>
        <v>26235.5</v>
      </c>
      <c r="F11" s="13">
        <f t="shared" si="4"/>
        <v>52144.800000000003</v>
      </c>
      <c r="G11" s="13">
        <f t="shared" si="4"/>
        <v>28995.4</v>
      </c>
      <c r="H11" s="13">
        <f t="shared" si="4"/>
        <v>26678.799999999999</v>
      </c>
      <c r="I11" s="13">
        <f t="shared" si="4"/>
        <v>31649.1</v>
      </c>
      <c r="J11" s="13">
        <f t="shared" si="4"/>
        <v>28727.4</v>
      </c>
      <c r="K11" s="13">
        <f t="shared" si="4"/>
        <v>26084.499999999996</v>
      </c>
      <c r="L11" s="13">
        <f t="shared" si="4"/>
        <v>34098.5</v>
      </c>
      <c r="M11" s="13">
        <f t="shared" si="4"/>
        <v>34924.800000000003</v>
      </c>
      <c r="N11" s="13">
        <f t="shared" si="4"/>
        <v>30913.499999999996</v>
      </c>
      <c r="O11" s="13">
        <f>SUM(O12:O15)</f>
        <v>383237.10000000003</v>
      </c>
      <c r="P11" s="13">
        <f t="shared" si="4"/>
        <v>39449.800000000003</v>
      </c>
      <c r="Q11" s="13">
        <f t="shared" si="4"/>
        <v>27934.600000000002</v>
      </c>
      <c r="R11" s="13">
        <f t="shared" si="4"/>
        <v>27960.5</v>
      </c>
      <c r="S11" s="13">
        <f t="shared" si="4"/>
        <v>59551</v>
      </c>
      <c r="T11" s="13">
        <f t="shared" si="4"/>
        <v>41173.199999999997</v>
      </c>
      <c r="U11" s="13">
        <f t="shared" si="4"/>
        <v>32751.199999999997</v>
      </c>
      <c r="V11" s="13">
        <f t="shared" si="4"/>
        <v>36115.299999999996</v>
      </c>
      <c r="W11" s="13">
        <f t="shared" si="4"/>
        <v>31390.300000000003</v>
      </c>
      <c r="X11" s="13">
        <f t="shared" si="4"/>
        <v>27862.6</v>
      </c>
      <c r="Y11" s="13">
        <f t="shared" si="4"/>
        <v>37300.5</v>
      </c>
      <c r="Z11" s="13">
        <f t="shared" si="4"/>
        <v>28612.199999999997</v>
      </c>
      <c r="AA11" s="13">
        <f t="shared" si="4"/>
        <v>29279.200000000001</v>
      </c>
      <c r="AB11" s="13">
        <f>SUM(AB12:AB15)</f>
        <v>419380.39999999997</v>
      </c>
      <c r="AC11" s="13">
        <f t="shared" si="1"/>
        <v>36143.29999999993</v>
      </c>
      <c r="AD11" s="13">
        <f t="shared" si="2"/>
        <v>9.4310545612624477</v>
      </c>
    </row>
    <row r="12" spans="2:30" ht="18" customHeight="1">
      <c r="B12" s="14" t="s">
        <v>22</v>
      </c>
      <c r="C12" s="15">
        <v>11648</v>
      </c>
      <c r="D12" s="15">
        <v>10213.799999999999</v>
      </c>
      <c r="E12" s="15">
        <v>9585.4</v>
      </c>
      <c r="F12" s="15">
        <v>10858.6</v>
      </c>
      <c r="G12" s="16">
        <v>10904.2</v>
      </c>
      <c r="H12" s="16">
        <v>9130.1</v>
      </c>
      <c r="I12" s="16">
        <v>8562.7000000000007</v>
      </c>
      <c r="J12" s="16">
        <v>8963.7000000000007</v>
      </c>
      <c r="K12" s="16">
        <v>9138.6</v>
      </c>
      <c r="L12" s="16">
        <v>9173.7000000000007</v>
      </c>
      <c r="M12" s="16">
        <v>9036.2000000000007</v>
      </c>
      <c r="N12" s="16">
        <v>10036.700000000001</v>
      </c>
      <c r="O12" s="15">
        <f>SUM(C12:N12)</f>
        <v>117251.7</v>
      </c>
      <c r="P12" s="15">
        <v>12908.9</v>
      </c>
      <c r="Q12" s="15">
        <v>11313.6</v>
      </c>
      <c r="R12" s="15">
        <v>11933.5</v>
      </c>
      <c r="S12" s="15">
        <v>11986.6</v>
      </c>
      <c r="T12" s="15">
        <v>12744.3</v>
      </c>
      <c r="U12" s="15">
        <v>10631.9</v>
      </c>
      <c r="V12" s="15">
        <v>9242</v>
      </c>
      <c r="W12" s="15">
        <v>10913.3</v>
      </c>
      <c r="X12" s="15">
        <v>10144.9</v>
      </c>
      <c r="Y12" s="15">
        <v>9931.7999999999993</v>
      </c>
      <c r="Z12" s="15">
        <v>10458.9</v>
      </c>
      <c r="AA12" s="15">
        <v>11537.5</v>
      </c>
      <c r="AB12" s="15">
        <f>SUM(P12:AA12)</f>
        <v>133747.19999999998</v>
      </c>
      <c r="AC12" s="15">
        <f t="shared" si="1"/>
        <v>16495.499999999985</v>
      </c>
      <c r="AD12" s="15">
        <f t="shared" si="2"/>
        <v>14.068452738851537</v>
      </c>
    </row>
    <row r="13" spans="2:30" ht="18" customHeight="1">
      <c r="B13" s="14" t="s">
        <v>23</v>
      </c>
      <c r="C13" s="15">
        <v>12491.3</v>
      </c>
      <c r="D13" s="15">
        <v>14806.1</v>
      </c>
      <c r="E13" s="15">
        <v>11688.1</v>
      </c>
      <c r="F13" s="15">
        <v>35827.4</v>
      </c>
      <c r="G13" s="16">
        <v>11062.1</v>
      </c>
      <c r="H13" s="16">
        <v>11699.5</v>
      </c>
      <c r="I13" s="16">
        <v>16789.099999999999</v>
      </c>
      <c r="J13" s="16">
        <v>11811.5</v>
      </c>
      <c r="K13" s="16">
        <v>11808.5</v>
      </c>
      <c r="L13" s="16">
        <v>19174.5</v>
      </c>
      <c r="M13" s="16">
        <v>20761.7</v>
      </c>
      <c r="N13" s="16">
        <v>15510.9</v>
      </c>
      <c r="O13" s="15">
        <f>SUM(C13:N13)</f>
        <v>193430.7</v>
      </c>
      <c r="P13" s="15">
        <v>17302</v>
      </c>
      <c r="Q13" s="15">
        <v>12300.8</v>
      </c>
      <c r="R13" s="15">
        <v>11863.2</v>
      </c>
      <c r="S13" s="15">
        <v>40824.800000000003</v>
      </c>
      <c r="T13" s="15">
        <v>21556.2</v>
      </c>
      <c r="U13" s="15">
        <v>13687.3</v>
      </c>
      <c r="V13" s="15">
        <v>21721.8</v>
      </c>
      <c r="W13" s="15">
        <v>15323.6</v>
      </c>
      <c r="X13" s="15">
        <v>12940.4</v>
      </c>
      <c r="Y13" s="15">
        <v>22153</v>
      </c>
      <c r="Z13" s="15">
        <v>12368.3</v>
      </c>
      <c r="AA13" s="15">
        <v>12120.5</v>
      </c>
      <c r="AB13" s="15">
        <f>SUM(P13:AA13)</f>
        <v>214161.9</v>
      </c>
      <c r="AC13" s="15">
        <f t="shared" si="1"/>
        <v>20731.199999999983</v>
      </c>
      <c r="AD13" s="15">
        <f t="shared" si="2"/>
        <v>10.717636859092162</v>
      </c>
    </row>
    <row r="14" spans="2:30" ht="18" customHeight="1">
      <c r="B14" s="14" t="s">
        <v>24</v>
      </c>
      <c r="C14" s="15">
        <v>9395.6</v>
      </c>
      <c r="D14" s="15">
        <v>3826.2</v>
      </c>
      <c r="E14" s="15">
        <v>4821.7</v>
      </c>
      <c r="F14" s="15">
        <v>5219.8</v>
      </c>
      <c r="G14" s="16">
        <v>6756</v>
      </c>
      <c r="H14" s="16">
        <v>5569.2</v>
      </c>
      <c r="I14" s="16">
        <v>6058.4</v>
      </c>
      <c r="J14" s="16">
        <v>7760.5</v>
      </c>
      <c r="K14" s="16">
        <v>4915.1000000000004</v>
      </c>
      <c r="L14" s="16">
        <v>5517.6</v>
      </c>
      <c r="M14" s="16">
        <v>4922.8</v>
      </c>
      <c r="N14" s="16">
        <v>5046.6000000000004</v>
      </c>
      <c r="O14" s="15">
        <f>SUM(C14:N14)</f>
        <v>69809.5</v>
      </c>
      <c r="P14" s="15">
        <v>9006.4</v>
      </c>
      <c r="Q14" s="15">
        <v>4037.7</v>
      </c>
      <c r="R14" s="15">
        <v>3901.8</v>
      </c>
      <c r="S14" s="15">
        <v>6448.2</v>
      </c>
      <c r="T14" s="15">
        <v>6465.6</v>
      </c>
      <c r="U14" s="15">
        <v>8149.9</v>
      </c>
      <c r="V14" s="15">
        <v>4848.8</v>
      </c>
      <c r="W14" s="15">
        <v>4835.2</v>
      </c>
      <c r="X14" s="15">
        <v>4477.8999999999996</v>
      </c>
      <c r="Y14" s="15">
        <v>4917.8</v>
      </c>
      <c r="Z14" s="15">
        <v>5513.7</v>
      </c>
      <c r="AA14" s="15">
        <v>5331.2</v>
      </c>
      <c r="AB14" s="15">
        <f>SUM(P14:AA14)</f>
        <v>67934.2</v>
      </c>
      <c r="AC14" s="15">
        <f t="shared" si="1"/>
        <v>-1875.3000000000029</v>
      </c>
      <c r="AD14" s="15">
        <f t="shared" si="2"/>
        <v>-2.6863106024251753</v>
      </c>
    </row>
    <row r="15" spans="2:30" ht="18" customHeight="1">
      <c r="B15" s="14" t="s">
        <v>25</v>
      </c>
      <c r="C15" s="15">
        <v>252.3</v>
      </c>
      <c r="D15" s="15">
        <v>151.5</v>
      </c>
      <c r="E15" s="15">
        <v>140.30000000000001</v>
      </c>
      <c r="F15" s="15">
        <v>239</v>
      </c>
      <c r="G15" s="16">
        <v>273.10000000000002</v>
      </c>
      <c r="H15" s="16">
        <v>280</v>
      </c>
      <c r="I15" s="16">
        <v>238.9</v>
      </c>
      <c r="J15" s="16">
        <v>191.7</v>
      </c>
      <c r="K15" s="16">
        <v>222.3</v>
      </c>
      <c r="L15" s="16">
        <v>232.7</v>
      </c>
      <c r="M15" s="16">
        <v>204.1</v>
      </c>
      <c r="N15" s="16">
        <v>319.3</v>
      </c>
      <c r="O15" s="15">
        <f>SUM(C15:N15)</f>
        <v>2745.2000000000003</v>
      </c>
      <c r="P15" s="15">
        <v>232.5</v>
      </c>
      <c r="Q15" s="15">
        <v>282.5</v>
      </c>
      <c r="R15" s="15">
        <v>262</v>
      </c>
      <c r="S15" s="15">
        <v>291.39999999999998</v>
      </c>
      <c r="T15" s="15">
        <v>407.1</v>
      </c>
      <c r="U15" s="15">
        <v>282.10000000000002</v>
      </c>
      <c r="V15" s="15">
        <v>302.7</v>
      </c>
      <c r="W15" s="15">
        <v>318.2</v>
      </c>
      <c r="X15" s="15">
        <v>299.39999999999998</v>
      </c>
      <c r="Y15" s="15">
        <v>297.89999999999998</v>
      </c>
      <c r="Z15" s="15">
        <v>271.3</v>
      </c>
      <c r="AA15" s="15">
        <v>290</v>
      </c>
      <c r="AB15" s="15">
        <f>SUM(P15:AA15)</f>
        <v>3537.1</v>
      </c>
      <c r="AC15" s="15">
        <f t="shared" si="1"/>
        <v>791.89999999999964</v>
      </c>
      <c r="AD15" s="15">
        <f t="shared" si="2"/>
        <v>28.846714264898715</v>
      </c>
    </row>
    <row r="16" spans="2:30" ht="18" customHeight="1">
      <c r="B16" s="12" t="s">
        <v>26</v>
      </c>
      <c r="C16" s="13">
        <f t="shared" ref="C16:AA16" si="5">+C17+C25</f>
        <v>3217.7000000000003</v>
      </c>
      <c r="D16" s="13">
        <f t="shared" si="5"/>
        <v>3868.4999999999995</v>
      </c>
      <c r="E16" s="13">
        <f t="shared" si="5"/>
        <v>4933.1999999999989</v>
      </c>
      <c r="F16" s="13">
        <f t="shared" si="5"/>
        <v>7803.7999999999984</v>
      </c>
      <c r="G16" s="13">
        <f t="shared" si="5"/>
        <v>4123.8</v>
      </c>
      <c r="H16" s="13">
        <f t="shared" si="5"/>
        <v>3534.3</v>
      </c>
      <c r="I16" s="13">
        <f t="shared" si="5"/>
        <v>3690.6</v>
      </c>
      <c r="J16" s="13">
        <f t="shared" si="5"/>
        <v>4258.7</v>
      </c>
      <c r="K16" s="13">
        <f t="shared" si="5"/>
        <v>4804.3</v>
      </c>
      <c r="L16" s="13">
        <f t="shared" si="5"/>
        <v>6949.2</v>
      </c>
      <c r="M16" s="13">
        <f t="shared" si="5"/>
        <v>3892.8</v>
      </c>
      <c r="N16" s="13">
        <f t="shared" si="5"/>
        <v>4025.4</v>
      </c>
      <c r="O16" s="13">
        <f>+O17+O25</f>
        <v>55102.3</v>
      </c>
      <c r="P16" s="13">
        <f t="shared" si="5"/>
        <v>3853.7</v>
      </c>
      <c r="Q16" s="13">
        <f t="shared" si="5"/>
        <v>3770.2000000000003</v>
      </c>
      <c r="R16" s="13">
        <f t="shared" si="5"/>
        <v>6252.2000000000016</v>
      </c>
      <c r="S16" s="13">
        <f t="shared" si="5"/>
        <v>8025.0999999999995</v>
      </c>
      <c r="T16" s="13">
        <f t="shared" si="5"/>
        <v>4554.5999999999995</v>
      </c>
      <c r="U16" s="13">
        <f t="shared" si="5"/>
        <v>4043.5000000000005</v>
      </c>
      <c r="V16" s="13">
        <f t="shared" si="5"/>
        <v>3979.3</v>
      </c>
      <c r="W16" s="13">
        <f t="shared" si="5"/>
        <v>4519</v>
      </c>
      <c r="X16" s="13">
        <f t="shared" si="5"/>
        <v>5813.9</v>
      </c>
      <c r="Y16" s="13">
        <f t="shared" si="5"/>
        <v>8326.4</v>
      </c>
      <c r="Z16" s="13">
        <f t="shared" si="5"/>
        <v>4301.2999999999993</v>
      </c>
      <c r="AA16" s="13">
        <f t="shared" si="5"/>
        <v>4480.7000000000007</v>
      </c>
      <c r="AB16" s="13">
        <f>+AB17+AB25</f>
        <v>61919.9</v>
      </c>
      <c r="AC16" s="13">
        <f t="shared" si="1"/>
        <v>6817.5999999999985</v>
      </c>
      <c r="AD16" s="13">
        <f t="shared" si="2"/>
        <v>12.37262328432751</v>
      </c>
    </row>
    <row r="17" spans="2:30" ht="18" customHeight="1">
      <c r="B17" s="17" t="s">
        <v>27</v>
      </c>
      <c r="C17" s="13">
        <f t="shared" ref="C17:AA17" si="6">SUM(C18:C24)</f>
        <v>3070.3</v>
      </c>
      <c r="D17" s="13">
        <f t="shared" si="6"/>
        <v>3690.3999999999996</v>
      </c>
      <c r="E17" s="13">
        <f t="shared" si="6"/>
        <v>4726.2999999999993</v>
      </c>
      <c r="F17" s="13">
        <f t="shared" si="6"/>
        <v>7588.8999999999987</v>
      </c>
      <c r="G17" s="13">
        <f t="shared" si="6"/>
        <v>3913.7</v>
      </c>
      <c r="H17" s="13">
        <f t="shared" si="6"/>
        <v>3330.8</v>
      </c>
      <c r="I17" s="13">
        <f t="shared" si="6"/>
        <v>3487.7</v>
      </c>
      <c r="J17" s="13">
        <f t="shared" si="6"/>
        <v>4051.8999999999996</v>
      </c>
      <c r="K17" s="13">
        <f t="shared" si="6"/>
        <v>4588.1000000000004</v>
      </c>
      <c r="L17" s="13">
        <f t="shared" si="6"/>
        <v>6725.4</v>
      </c>
      <c r="M17" s="13">
        <f t="shared" si="6"/>
        <v>3647.2000000000003</v>
      </c>
      <c r="N17" s="13">
        <f t="shared" si="6"/>
        <v>3797.9</v>
      </c>
      <c r="O17" s="13">
        <f>SUM(O18:O24)</f>
        <v>52618.600000000006</v>
      </c>
      <c r="P17" s="13">
        <f t="shared" si="6"/>
        <v>3657.7999999999997</v>
      </c>
      <c r="Q17" s="13">
        <f t="shared" si="6"/>
        <v>3543.9</v>
      </c>
      <c r="R17" s="13">
        <f t="shared" si="6"/>
        <v>5918.6000000000013</v>
      </c>
      <c r="S17" s="13">
        <f t="shared" si="6"/>
        <v>7773.2999999999993</v>
      </c>
      <c r="T17" s="13">
        <f t="shared" si="6"/>
        <v>4253.7</v>
      </c>
      <c r="U17" s="13">
        <f t="shared" si="6"/>
        <v>3746.1000000000004</v>
      </c>
      <c r="V17" s="13">
        <f t="shared" si="6"/>
        <v>3719.8</v>
      </c>
      <c r="W17" s="13">
        <f t="shared" si="6"/>
        <v>4206.5</v>
      </c>
      <c r="X17" s="13">
        <f t="shared" si="6"/>
        <v>5449.2</v>
      </c>
      <c r="Y17" s="13">
        <f t="shared" si="6"/>
        <v>7983.4</v>
      </c>
      <c r="Z17" s="13">
        <f t="shared" si="6"/>
        <v>3924.9999999999995</v>
      </c>
      <c r="AA17" s="13">
        <f t="shared" si="6"/>
        <v>4147.4000000000005</v>
      </c>
      <c r="AB17" s="13">
        <f>SUM(AB18:AB24)</f>
        <v>58324.700000000004</v>
      </c>
      <c r="AC17" s="13">
        <f t="shared" si="1"/>
        <v>5706.0999999999985</v>
      </c>
      <c r="AD17" s="13">
        <f t="shared" si="2"/>
        <v>10.84426419555062</v>
      </c>
    </row>
    <row r="18" spans="2:30" ht="18" customHeight="1">
      <c r="B18" s="18" t="s">
        <v>28</v>
      </c>
      <c r="C18" s="15">
        <v>163.69999999999999</v>
      </c>
      <c r="D18" s="15">
        <v>486.5</v>
      </c>
      <c r="E18" s="15">
        <v>1757.6</v>
      </c>
      <c r="F18" s="15">
        <v>271.39999999999998</v>
      </c>
      <c r="G18" s="16">
        <v>200.3</v>
      </c>
      <c r="H18" s="16">
        <v>140.1</v>
      </c>
      <c r="I18" s="16">
        <v>156.9</v>
      </c>
      <c r="J18" s="16">
        <v>313</v>
      </c>
      <c r="K18" s="16">
        <v>1478.9</v>
      </c>
      <c r="L18" s="16">
        <v>175.3</v>
      </c>
      <c r="M18" s="16">
        <v>110</v>
      </c>
      <c r="N18" s="16">
        <v>95</v>
      </c>
      <c r="O18" s="15">
        <f t="shared" ref="O18:O25" si="7">SUM(C18:N18)</f>
        <v>5348.7000000000007</v>
      </c>
      <c r="P18" s="15">
        <v>133.5</v>
      </c>
      <c r="Q18" s="15">
        <v>511.2</v>
      </c>
      <c r="R18" s="15">
        <v>2130.3000000000002</v>
      </c>
      <c r="S18" s="15">
        <v>232.5</v>
      </c>
      <c r="T18" s="15">
        <v>199.3</v>
      </c>
      <c r="U18" s="15">
        <v>162.6</v>
      </c>
      <c r="V18" s="15">
        <v>150.6</v>
      </c>
      <c r="W18" s="15">
        <v>328.8</v>
      </c>
      <c r="X18" s="15">
        <v>1761.1</v>
      </c>
      <c r="Y18" s="15">
        <v>198.5</v>
      </c>
      <c r="Z18" s="15">
        <v>120.4</v>
      </c>
      <c r="AA18" s="15">
        <v>103.4</v>
      </c>
      <c r="AB18" s="15">
        <f t="shared" ref="AB18:AB25" si="8">SUM(P18:AA18)</f>
        <v>6032.1999999999989</v>
      </c>
      <c r="AC18" s="15">
        <f t="shared" si="1"/>
        <v>683.49999999999818</v>
      </c>
      <c r="AD18" s="15">
        <f t="shared" si="2"/>
        <v>12.778806065025112</v>
      </c>
    </row>
    <row r="19" spans="2:30" ht="18" customHeight="1">
      <c r="B19" s="18" t="s">
        <v>29</v>
      </c>
      <c r="C19" s="15">
        <v>330</v>
      </c>
      <c r="D19" s="15">
        <v>207.4</v>
      </c>
      <c r="E19" s="15">
        <v>184.7</v>
      </c>
      <c r="F19" s="15">
        <v>4032.4</v>
      </c>
      <c r="G19" s="16">
        <v>384.1</v>
      </c>
      <c r="H19" s="16">
        <v>286</v>
      </c>
      <c r="I19" s="16">
        <v>330.5</v>
      </c>
      <c r="J19" s="16">
        <v>144.5</v>
      </c>
      <c r="K19" s="16">
        <v>223.9</v>
      </c>
      <c r="L19" s="16">
        <v>3417.9</v>
      </c>
      <c r="M19" s="16">
        <v>285.5</v>
      </c>
      <c r="N19" s="16">
        <v>162.9</v>
      </c>
      <c r="O19" s="15">
        <f t="shared" si="7"/>
        <v>9989.7999999999993</v>
      </c>
      <c r="P19" s="15">
        <v>280.8</v>
      </c>
      <c r="Q19" s="15">
        <v>144.80000000000001</v>
      </c>
      <c r="R19" s="15">
        <v>363.7</v>
      </c>
      <c r="S19" s="15">
        <v>4321.7</v>
      </c>
      <c r="T19" s="15">
        <v>361.2</v>
      </c>
      <c r="U19" s="15">
        <v>273.5</v>
      </c>
      <c r="V19" s="15">
        <v>332</v>
      </c>
      <c r="W19" s="15">
        <v>311.7</v>
      </c>
      <c r="X19" s="15">
        <v>259.8</v>
      </c>
      <c r="Y19" s="15">
        <v>3713.5</v>
      </c>
      <c r="Z19" s="15">
        <v>264.2</v>
      </c>
      <c r="AA19" s="15">
        <v>196.6</v>
      </c>
      <c r="AB19" s="15">
        <f t="shared" si="8"/>
        <v>10823.500000000002</v>
      </c>
      <c r="AC19" s="15">
        <f t="shared" si="1"/>
        <v>833.70000000000255</v>
      </c>
      <c r="AD19" s="15">
        <f t="shared" si="2"/>
        <v>8.3455124226711508</v>
      </c>
    </row>
    <row r="20" spans="2:30" ht="18" customHeight="1">
      <c r="B20" s="18" t="s">
        <v>30</v>
      </c>
      <c r="C20" s="15">
        <v>960</v>
      </c>
      <c r="D20" s="15">
        <v>1157.3</v>
      </c>
      <c r="E20" s="15">
        <v>1093.0999999999999</v>
      </c>
      <c r="F20" s="15">
        <v>1127</v>
      </c>
      <c r="G20" s="16">
        <v>1220</v>
      </c>
      <c r="H20" s="16">
        <v>1165.4000000000001</v>
      </c>
      <c r="I20" s="16">
        <v>1269.3</v>
      </c>
      <c r="J20" s="16">
        <v>1190.0999999999999</v>
      </c>
      <c r="K20" s="16">
        <v>1164.5</v>
      </c>
      <c r="L20" s="16">
        <v>1318.8</v>
      </c>
      <c r="M20" s="16">
        <v>1159.8</v>
      </c>
      <c r="N20" s="16">
        <v>1281.3</v>
      </c>
      <c r="O20" s="15">
        <f t="shared" si="7"/>
        <v>14106.599999999997</v>
      </c>
      <c r="P20" s="15">
        <v>1004.4</v>
      </c>
      <c r="Q20" s="15">
        <v>1046.7</v>
      </c>
      <c r="R20" s="15">
        <v>1394.8</v>
      </c>
      <c r="S20" s="15">
        <v>1366.7</v>
      </c>
      <c r="T20" s="15">
        <v>1356.7</v>
      </c>
      <c r="U20" s="15">
        <v>1420.5</v>
      </c>
      <c r="V20" s="15">
        <v>1286.7</v>
      </c>
      <c r="W20" s="15">
        <v>1249.5999999999999</v>
      </c>
      <c r="X20" s="15">
        <v>1465.7</v>
      </c>
      <c r="Y20" s="15">
        <v>1651</v>
      </c>
      <c r="Z20" s="15">
        <v>1607.1</v>
      </c>
      <c r="AA20" s="15">
        <v>1497</v>
      </c>
      <c r="AB20" s="15">
        <f t="shared" si="8"/>
        <v>16346.900000000001</v>
      </c>
      <c r="AC20" s="15">
        <f t="shared" si="1"/>
        <v>2240.3000000000047</v>
      </c>
      <c r="AD20" s="15">
        <f t="shared" si="2"/>
        <v>15.881218720315351</v>
      </c>
    </row>
    <row r="21" spans="2:30" ht="18" customHeight="1">
      <c r="B21" s="18" t="s">
        <v>31</v>
      </c>
      <c r="C21" s="15">
        <v>215.2</v>
      </c>
      <c r="D21" s="15">
        <v>203.6</v>
      </c>
      <c r="E21" s="15">
        <v>203.9</v>
      </c>
      <c r="F21" s="15">
        <v>200.9</v>
      </c>
      <c r="G21" s="16">
        <v>203.5</v>
      </c>
      <c r="H21" s="16">
        <v>189.4</v>
      </c>
      <c r="I21" s="16">
        <v>209.1</v>
      </c>
      <c r="J21" s="16">
        <v>196.8</v>
      </c>
      <c r="K21" s="16">
        <v>184.5</v>
      </c>
      <c r="L21" s="16">
        <v>217.9</v>
      </c>
      <c r="M21" s="16">
        <v>181</v>
      </c>
      <c r="N21" s="16">
        <v>188.4</v>
      </c>
      <c r="O21" s="15">
        <f t="shared" si="7"/>
        <v>2394.2000000000003</v>
      </c>
      <c r="P21" s="15">
        <v>222.1</v>
      </c>
      <c r="Q21" s="15">
        <v>216.7</v>
      </c>
      <c r="R21" s="15">
        <v>220.1</v>
      </c>
      <c r="S21" s="15">
        <v>205</v>
      </c>
      <c r="T21" s="15">
        <v>213.7</v>
      </c>
      <c r="U21" s="15">
        <v>201.8</v>
      </c>
      <c r="V21" s="15">
        <v>232.9</v>
      </c>
      <c r="W21" s="15">
        <v>216.1</v>
      </c>
      <c r="X21" s="15">
        <v>209.1</v>
      </c>
      <c r="Y21" s="15">
        <v>219.4</v>
      </c>
      <c r="Z21" s="15">
        <v>199.7</v>
      </c>
      <c r="AA21" s="15">
        <v>232.5</v>
      </c>
      <c r="AB21" s="15">
        <f t="shared" si="8"/>
        <v>2589.0999999999995</v>
      </c>
      <c r="AC21" s="15">
        <f t="shared" si="1"/>
        <v>194.89999999999918</v>
      </c>
      <c r="AD21" s="15">
        <f t="shared" si="2"/>
        <v>8.1405062233731176</v>
      </c>
    </row>
    <row r="22" spans="2:30" ht="18" customHeight="1">
      <c r="B22" s="18" t="s">
        <v>32</v>
      </c>
      <c r="C22" s="15">
        <v>96.4</v>
      </c>
      <c r="D22" s="15">
        <v>147</v>
      </c>
      <c r="E22" s="15">
        <v>97.7</v>
      </c>
      <c r="F22" s="15">
        <v>104.9</v>
      </c>
      <c r="G22" s="16">
        <v>130</v>
      </c>
      <c r="H22" s="16">
        <v>123.3</v>
      </c>
      <c r="I22" s="16">
        <v>85.5</v>
      </c>
      <c r="J22" s="16">
        <v>89</v>
      </c>
      <c r="K22" s="16">
        <v>89.5</v>
      </c>
      <c r="L22" s="16">
        <v>90.6</v>
      </c>
      <c r="M22" s="16">
        <v>84.9</v>
      </c>
      <c r="N22" s="16">
        <v>112.2</v>
      </c>
      <c r="O22" s="15">
        <f t="shared" si="7"/>
        <v>1251</v>
      </c>
      <c r="P22" s="15">
        <v>97.5</v>
      </c>
      <c r="Q22" s="15">
        <v>99.5</v>
      </c>
      <c r="R22" s="15">
        <v>91.1</v>
      </c>
      <c r="S22" s="15">
        <v>120.1</v>
      </c>
      <c r="T22" s="15">
        <v>93.9</v>
      </c>
      <c r="U22" s="15">
        <v>111.4</v>
      </c>
      <c r="V22" s="15">
        <v>80.7</v>
      </c>
      <c r="W22" s="15">
        <v>91</v>
      </c>
      <c r="X22" s="15">
        <v>145.19999999999999</v>
      </c>
      <c r="Y22" s="15">
        <v>222.1</v>
      </c>
      <c r="Z22" s="15">
        <v>102.3</v>
      </c>
      <c r="AA22" s="15">
        <v>121.1</v>
      </c>
      <c r="AB22" s="15">
        <f t="shared" si="8"/>
        <v>1375.8999999999999</v>
      </c>
      <c r="AC22" s="15">
        <f t="shared" si="1"/>
        <v>124.89999999999986</v>
      </c>
      <c r="AD22" s="15">
        <f t="shared" si="2"/>
        <v>9.9840127897681743</v>
      </c>
    </row>
    <row r="23" spans="2:30" ht="18" customHeight="1">
      <c r="B23" s="19" t="s">
        <v>33</v>
      </c>
      <c r="C23" s="15">
        <v>1257.9000000000001</v>
      </c>
      <c r="D23" s="15">
        <v>1418.1</v>
      </c>
      <c r="E23" s="15">
        <v>1202.8</v>
      </c>
      <c r="F23" s="15">
        <v>1667.6</v>
      </c>
      <c r="G23" s="16">
        <v>1679.8</v>
      </c>
      <c r="H23" s="16">
        <v>1365.9</v>
      </c>
      <c r="I23" s="16">
        <v>1348.4</v>
      </c>
      <c r="J23" s="16">
        <v>1711.5</v>
      </c>
      <c r="K23" s="16">
        <v>1381</v>
      </c>
      <c r="L23" s="16">
        <v>1458.9</v>
      </c>
      <c r="M23" s="16">
        <v>1747.9</v>
      </c>
      <c r="N23" s="16">
        <v>1718.5</v>
      </c>
      <c r="O23" s="15">
        <f t="shared" si="7"/>
        <v>17958.3</v>
      </c>
      <c r="P23" s="15">
        <v>1792.6</v>
      </c>
      <c r="Q23" s="15">
        <v>1470.6</v>
      </c>
      <c r="R23" s="15">
        <v>1504</v>
      </c>
      <c r="S23" s="15">
        <v>1449.4</v>
      </c>
      <c r="T23" s="15">
        <v>1903.7</v>
      </c>
      <c r="U23" s="15">
        <v>1471</v>
      </c>
      <c r="V23" s="15">
        <v>1550.9</v>
      </c>
      <c r="W23" s="15">
        <v>1948.5</v>
      </c>
      <c r="X23" s="15">
        <v>1514</v>
      </c>
      <c r="Y23" s="15">
        <v>1915</v>
      </c>
      <c r="Z23" s="15">
        <v>1569.7</v>
      </c>
      <c r="AA23" s="15">
        <v>1920.2</v>
      </c>
      <c r="AB23" s="15">
        <f t="shared" si="8"/>
        <v>20009.599999999999</v>
      </c>
      <c r="AC23" s="15">
        <f t="shared" si="1"/>
        <v>2051.2999999999993</v>
      </c>
      <c r="AD23" s="15">
        <f t="shared" si="2"/>
        <v>11.422573406168732</v>
      </c>
    </row>
    <row r="24" spans="2:30" ht="18" customHeight="1">
      <c r="B24" s="19" t="s">
        <v>34</v>
      </c>
      <c r="C24" s="15">
        <v>47.1</v>
      </c>
      <c r="D24" s="15">
        <v>70.5</v>
      </c>
      <c r="E24" s="15">
        <v>186.5</v>
      </c>
      <c r="F24" s="15">
        <v>184.7</v>
      </c>
      <c r="G24" s="16">
        <v>96</v>
      </c>
      <c r="H24" s="16">
        <v>60.7</v>
      </c>
      <c r="I24" s="16">
        <v>88</v>
      </c>
      <c r="J24" s="16">
        <v>407</v>
      </c>
      <c r="K24" s="16">
        <v>65.8</v>
      </c>
      <c r="L24" s="16">
        <v>46</v>
      </c>
      <c r="M24" s="16">
        <v>78.099999999999994</v>
      </c>
      <c r="N24" s="16">
        <v>239.6</v>
      </c>
      <c r="O24" s="15">
        <f t="shared" si="7"/>
        <v>1569.9999999999998</v>
      </c>
      <c r="P24" s="15">
        <v>126.9</v>
      </c>
      <c r="Q24" s="15">
        <v>54.4</v>
      </c>
      <c r="R24" s="15">
        <v>214.6</v>
      </c>
      <c r="S24" s="15">
        <v>77.900000000000006</v>
      </c>
      <c r="T24" s="15">
        <v>125.2</v>
      </c>
      <c r="U24" s="15">
        <v>105.3</v>
      </c>
      <c r="V24" s="15">
        <v>86</v>
      </c>
      <c r="W24" s="15">
        <v>60.8</v>
      </c>
      <c r="X24" s="15">
        <v>94.3</v>
      </c>
      <c r="Y24" s="15">
        <v>63.9</v>
      </c>
      <c r="Z24" s="15">
        <v>61.6</v>
      </c>
      <c r="AA24" s="15">
        <v>76.599999999999994</v>
      </c>
      <c r="AB24" s="15">
        <f t="shared" si="8"/>
        <v>1147.4999999999998</v>
      </c>
      <c r="AC24" s="15">
        <f t="shared" si="1"/>
        <v>-422.5</v>
      </c>
      <c r="AD24" s="15">
        <f t="shared" si="2"/>
        <v>-26.910828025477713</v>
      </c>
    </row>
    <row r="25" spans="2:30" ht="18" customHeight="1">
      <c r="B25" s="17" t="s">
        <v>35</v>
      </c>
      <c r="C25" s="13">
        <v>147.4</v>
      </c>
      <c r="D25" s="13">
        <v>178.1</v>
      </c>
      <c r="E25" s="13">
        <v>206.9</v>
      </c>
      <c r="F25" s="13">
        <v>214.9</v>
      </c>
      <c r="G25" s="20">
        <v>210.1</v>
      </c>
      <c r="H25" s="20">
        <v>203.5</v>
      </c>
      <c r="I25" s="20">
        <v>202.9</v>
      </c>
      <c r="J25" s="20">
        <v>206.8</v>
      </c>
      <c r="K25" s="20">
        <v>216.2</v>
      </c>
      <c r="L25" s="20">
        <v>223.8</v>
      </c>
      <c r="M25" s="20">
        <v>245.6</v>
      </c>
      <c r="N25" s="20">
        <v>227.5</v>
      </c>
      <c r="O25" s="13">
        <f t="shared" si="7"/>
        <v>2483.7000000000003</v>
      </c>
      <c r="P25" s="13">
        <v>195.9</v>
      </c>
      <c r="Q25" s="13">
        <v>226.3</v>
      </c>
      <c r="R25" s="13">
        <v>333.6</v>
      </c>
      <c r="S25" s="13">
        <v>251.8</v>
      </c>
      <c r="T25" s="13">
        <v>300.89999999999998</v>
      </c>
      <c r="U25" s="13">
        <v>297.39999999999998</v>
      </c>
      <c r="V25" s="13">
        <v>259.5</v>
      </c>
      <c r="W25" s="13">
        <v>312.5</v>
      </c>
      <c r="X25" s="13">
        <v>364.7</v>
      </c>
      <c r="Y25" s="13">
        <v>343</v>
      </c>
      <c r="Z25" s="13">
        <v>376.3</v>
      </c>
      <c r="AA25" s="13">
        <v>333.3</v>
      </c>
      <c r="AB25" s="13">
        <f t="shared" si="8"/>
        <v>3595.2000000000003</v>
      </c>
      <c r="AC25" s="13">
        <f t="shared" si="1"/>
        <v>1111.5</v>
      </c>
      <c r="AD25" s="13">
        <f t="shared" si="2"/>
        <v>44.751781616137208</v>
      </c>
    </row>
    <row r="26" spans="2:30" ht="18" customHeight="1">
      <c r="B26" s="12" t="s">
        <v>36</v>
      </c>
      <c r="C26" s="13">
        <f t="shared" ref="C26:N26" si="9">+C27+C29+C38+C43</f>
        <v>37198.299999999996</v>
      </c>
      <c r="D26" s="13">
        <f t="shared" si="9"/>
        <v>30618.800000000003</v>
      </c>
      <c r="E26" s="13">
        <f t="shared" si="9"/>
        <v>31221.4</v>
      </c>
      <c r="F26" s="13">
        <f t="shared" si="9"/>
        <v>32220.299999999996</v>
      </c>
      <c r="G26" s="13">
        <f t="shared" si="9"/>
        <v>32220.5</v>
      </c>
      <c r="H26" s="13">
        <f t="shared" si="9"/>
        <v>29344.9</v>
      </c>
      <c r="I26" s="13">
        <f t="shared" si="9"/>
        <v>31105.4</v>
      </c>
      <c r="J26" s="13">
        <f t="shared" si="9"/>
        <v>31395.8</v>
      </c>
      <c r="K26" s="13">
        <f t="shared" si="9"/>
        <v>30186.199999999997</v>
      </c>
      <c r="L26" s="13">
        <f t="shared" si="9"/>
        <v>30184.500000000004</v>
      </c>
      <c r="M26" s="13">
        <f t="shared" si="9"/>
        <v>30612.099999999995</v>
      </c>
      <c r="N26" s="13">
        <f t="shared" si="9"/>
        <v>32152.100000000002</v>
      </c>
      <c r="O26" s="13">
        <f>+O27+O29+O38+O43</f>
        <v>378460.3</v>
      </c>
      <c r="P26" s="13">
        <f t="shared" ref="P26:AA26" si="10">+P27+P29+P38+P43</f>
        <v>39028.5</v>
      </c>
      <c r="Q26" s="13">
        <f t="shared" si="10"/>
        <v>31479.399999999998</v>
      </c>
      <c r="R26" s="13">
        <f t="shared" si="10"/>
        <v>30100.100000000002</v>
      </c>
      <c r="S26" s="13">
        <f t="shared" si="10"/>
        <v>32559.100000000002</v>
      </c>
      <c r="T26" s="13">
        <f t="shared" si="10"/>
        <v>31922.300000000003</v>
      </c>
      <c r="U26" s="13">
        <f t="shared" si="10"/>
        <v>31217.3</v>
      </c>
      <c r="V26" s="13">
        <f t="shared" si="10"/>
        <v>33474.299999999996</v>
      </c>
      <c r="W26" s="13">
        <f t="shared" si="10"/>
        <v>31528.2</v>
      </c>
      <c r="X26" s="13">
        <f t="shared" si="10"/>
        <v>31336.799999999999</v>
      </c>
      <c r="Y26" s="13">
        <f t="shared" si="10"/>
        <v>31202.299999999996</v>
      </c>
      <c r="Z26" s="13">
        <f t="shared" si="10"/>
        <v>30912.9</v>
      </c>
      <c r="AA26" s="13">
        <f t="shared" si="10"/>
        <v>34924.300000000003</v>
      </c>
      <c r="AB26" s="13">
        <f>+AB27+AB29+AB38+AB43</f>
        <v>389685.49999999994</v>
      </c>
      <c r="AC26" s="13">
        <f t="shared" si="1"/>
        <v>11225.199999999953</v>
      </c>
      <c r="AD26" s="13">
        <f t="shared" si="2"/>
        <v>2.9660178359526621</v>
      </c>
    </row>
    <row r="27" spans="2:30" ht="18" customHeight="1">
      <c r="B27" s="17" t="s">
        <v>37</v>
      </c>
      <c r="C27" s="13">
        <f t="shared" ref="C27:AA27" si="11">+C28</f>
        <v>21797.8</v>
      </c>
      <c r="D27" s="13">
        <f t="shared" si="11"/>
        <v>17100.7</v>
      </c>
      <c r="E27" s="13">
        <f t="shared" si="11"/>
        <v>16961.599999999999</v>
      </c>
      <c r="F27" s="13">
        <f t="shared" si="11"/>
        <v>18373.099999999999</v>
      </c>
      <c r="G27" s="13">
        <f t="shared" si="11"/>
        <v>16997.3</v>
      </c>
      <c r="H27" s="13">
        <f t="shared" si="11"/>
        <v>16427</v>
      </c>
      <c r="I27" s="13">
        <f t="shared" si="11"/>
        <v>16493.3</v>
      </c>
      <c r="J27" s="13">
        <f t="shared" si="11"/>
        <v>17110.400000000001</v>
      </c>
      <c r="K27" s="13">
        <f t="shared" si="11"/>
        <v>16901</v>
      </c>
      <c r="L27" s="13">
        <f t="shared" si="11"/>
        <v>15209.9</v>
      </c>
      <c r="M27" s="13">
        <f t="shared" si="11"/>
        <v>17038.5</v>
      </c>
      <c r="N27" s="13">
        <f t="shared" si="11"/>
        <v>17538.900000000001</v>
      </c>
      <c r="O27" s="13">
        <f>+O28</f>
        <v>207949.5</v>
      </c>
      <c r="P27" s="13">
        <f t="shared" si="11"/>
        <v>21901.9</v>
      </c>
      <c r="Q27" s="13">
        <f t="shared" si="11"/>
        <v>17624.8</v>
      </c>
      <c r="R27" s="13">
        <f t="shared" si="11"/>
        <v>16953.7</v>
      </c>
      <c r="S27" s="13">
        <f t="shared" si="11"/>
        <v>18555.400000000001</v>
      </c>
      <c r="T27" s="13">
        <f t="shared" si="11"/>
        <v>16861.400000000001</v>
      </c>
      <c r="U27" s="13">
        <f t="shared" si="11"/>
        <v>17399.099999999999</v>
      </c>
      <c r="V27" s="13">
        <f t="shared" si="11"/>
        <v>17189.3</v>
      </c>
      <c r="W27" s="13">
        <f t="shared" si="11"/>
        <v>18612.3</v>
      </c>
      <c r="X27" s="13">
        <f t="shared" si="11"/>
        <v>17448.7</v>
      </c>
      <c r="Y27" s="13">
        <f t="shared" si="11"/>
        <v>16529.8</v>
      </c>
      <c r="Z27" s="13">
        <f t="shared" si="11"/>
        <v>17564.900000000001</v>
      </c>
      <c r="AA27" s="13">
        <f t="shared" si="11"/>
        <v>19749.8</v>
      </c>
      <c r="AB27" s="13">
        <f>+AB28</f>
        <v>216391.09999999998</v>
      </c>
      <c r="AC27" s="13">
        <f t="shared" si="1"/>
        <v>8441.5999999999767</v>
      </c>
      <c r="AD27" s="13">
        <f t="shared" si="2"/>
        <v>4.0594471253837954</v>
      </c>
    </row>
    <row r="28" spans="2:30" ht="18" customHeight="1">
      <c r="B28" s="21" t="s">
        <v>38</v>
      </c>
      <c r="C28" s="15">
        <v>21797.8</v>
      </c>
      <c r="D28" s="15">
        <v>17100.7</v>
      </c>
      <c r="E28" s="15">
        <v>16961.599999999999</v>
      </c>
      <c r="F28" s="15">
        <v>18373.099999999999</v>
      </c>
      <c r="G28" s="15">
        <v>16997.3</v>
      </c>
      <c r="H28" s="15">
        <v>16427</v>
      </c>
      <c r="I28" s="15">
        <v>16493.3</v>
      </c>
      <c r="J28" s="15">
        <v>17110.400000000001</v>
      </c>
      <c r="K28" s="15">
        <v>16901</v>
      </c>
      <c r="L28" s="15">
        <v>15209.9</v>
      </c>
      <c r="M28" s="15">
        <v>17038.5</v>
      </c>
      <c r="N28" s="15">
        <v>17538.900000000001</v>
      </c>
      <c r="O28" s="15">
        <f>SUM(C28:N28)</f>
        <v>207949.5</v>
      </c>
      <c r="P28" s="15">
        <v>21901.9</v>
      </c>
      <c r="Q28" s="15">
        <v>17624.8</v>
      </c>
      <c r="R28" s="15">
        <v>16953.7</v>
      </c>
      <c r="S28" s="15">
        <v>18555.400000000001</v>
      </c>
      <c r="T28" s="15">
        <v>16861.400000000001</v>
      </c>
      <c r="U28" s="15">
        <v>17399.099999999999</v>
      </c>
      <c r="V28" s="15">
        <v>17189.3</v>
      </c>
      <c r="W28" s="15">
        <v>18612.3</v>
      </c>
      <c r="X28" s="15">
        <v>17448.7</v>
      </c>
      <c r="Y28" s="15">
        <v>16529.8</v>
      </c>
      <c r="Z28" s="15">
        <v>17564.900000000001</v>
      </c>
      <c r="AA28" s="15">
        <v>19749.8</v>
      </c>
      <c r="AB28" s="15">
        <f>SUM(P28:AA28)</f>
        <v>216391.09999999998</v>
      </c>
      <c r="AC28" s="15">
        <f t="shared" si="1"/>
        <v>8441.5999999999767</v>
      </c>
      <c r="AD28" s="15">
        <f t="shared" si="2"/>
        <v>4.0594471253837954</v>
      </c>
    </row>
    <row r="29" spans="2:30" ht="18" customHeight="1">
      <c r="B29" s="22" t="s">
        <v>39</v>
      </c>
      <c r="C29" s="13">
        <f t="shared" ref="C29:AA29" si="12">SUM(C30:C37)</f>
        <v>12488.7</v>
      </c>
      <c r="D29" s="13">
        <f t="shared" si="12"/>
        <v>10419</v>
      </c>
      <c r="E29" s="13">
        <f t="shared" si="12"/>
        <v>11897</v>
      </c>
      <c r="F29" s="13">
        <f t="shared" si="12"/>
        <v>11628.000000000002</v>
      </c>
      <c r="G29" s="13">
        <f t="shared" si="12"/>
        <v>13039.300000000001</v>
      </c>
      <c r="H29" s="13">
        <f t="shared" si="12"/>
        <v>10781.300000000001</v>
      </c>
      <c r="I29" s="13">
        <f t="shared" si="12"/>
        <v>12192.5</v>
      </c>
      <c r="J29" s="13">
        <f t="shared" si="12"/>
        <v>12295.2</v>
      </c>
      <c r="K29" s="13">
        <f t="shared" si="12"/>
        <v>11416.1</v>
      </c>
      <c r="L29" s="13">
        <f t="shared" si="12"/>
        <v>12559.800000000003</v>
      </c>
      <c r="M29" s="13">
        <f t="shared" si="12"/>
        <v>11160.399999999998</v>
      </c>
      <c r="N29" s="13">
        <f t="shared" si="12"/>
        <v>11527.099999999999</v>
      </c>
      <c r="O29" s="13">
        <f>SUM(O30:O37)</f>
        <v>141404.4</v>
      </c>
      <c r="P29" s="13">
        <f t="shared" si="12"/>
        <v>13760.699999999999</v>
      </c>
      <c r="Q29" s="13">
        <f t="shared" si="12"/>
        <v>10868.3</v>
      </c>
      <c r="R29" s="13">
        <f t="shared" si="12"/>
        <v>10847.2</v>
      </c>
      <c r="S29" s="13">
        <f t="shared" si="12"/>
        <v>11924.2</v>
      </c>
      <c r="T29" s="13">
        <f t="shared" si="12"/>
        <v>12746.499999999998</v>
      </c>
      <c r="U29" s="13">
        <f t="shared" si="12"/>
        <v>11542.599999999999</v>
      </c>
      <c r="V29" s="13">
        <f t="shared" si="12"/>
        <v>13845.9</v>
      </c>
      <c r="W29" s="13">
        <f t="shared" si="12"/>
        <v>10673.1</v>
      </c>
      <c r="X29" s="13">
        <f t="shared" si="12"/>
        <v>11665</v>
      </c>
      <c r="Y29" s="13">
        <f t="shared" si="12"/>
        <v>12433.399999999998</v>
      </c>
      <c r="Z29" s="13">
        <f t="shared" si="12"/>
        <v>10909.3</v>
      </c>
      <c r="AA29" s="13">
        <f t="shared" si="12"/>
        <v>12027.400000000001</v>
      </c>
      <c r="AB29" s="13">
        <f>SUM(AB30:AB37)</f>
        <v>143243.6</v>
      </c>
      <c r="AC29" s="13">
        <f t="shared" si="1"/>
        <v>1839.2000000000116</v>
      </c>
      <c r="AD29" s="13">
        <f t="shared" si="2"/>
        <v>1.3006667402145984</v>
      </c>
    </row>
    <row r="30" spans="2:30" ht="18" customHeight="1">
      <c r="B30" s="21" t="s">
        <v>40</v>
      </c>
      <c r="C30" s="15">
        <v>4142.6000000000004</v>
      </c>
      <c r="D30" s="15">
        <v>4157.3999999999996</v>
      </c>
      <c r="E30" s="15">
        <v>4844.7</v>
      </c>
      <c r="F30" s="15">
        <v>4087.7</v>
      </c>
      <c r="G30" s="15">
        <v>5115.3</v>
      </c>
      <c r="H30" s="15">
        <v>4165.2</v>
      </c>
      <c r="I30" s="15">
        <v>4697.2</v>
      </c>
      <c r="J30" s="15">
        <v>4798.3999999999996</v>
      </c>
      <c r="K30" s="15">
        <v>4197.7</v>
      </c>
      <c r="L30" s="15">
        <v>5307.2</v>
      </c>
      <c r="M30" s="15">
        <v>4100.1000000000004</v>
      </c>
      <c r="N30" s="15">
        <v>4495.1000000000004</v>
      </c>
      <c r="O30" s="15">
        <f t="shared" ref="O30:O37" si="13">SUM(C30:N30)</f>
        <v>54108.599999999991</v>
      </c>
      <c r="P30" s="15">
        <v>5006.6000000000004</v>
      </c>
      <c r="Q30" s="15">
        <v>4257.3</v>
      </c>
      <c r="R30" s="15">
        <v>4350.6000000000004</v>
      </c>
      <c r="S30" s="15">
        <v>4448.3999999999996</v>
      </c>
      <c r="T30" s="15">
        <v>4942.8999999999996</v>
      </c>
      <c r="U30" s="15">
        <v>4275.3999999999996</v>
      </c>
      <c r="V30" s="15">
        <v>5500</v>
      </c>
      <c r="W30" s="15">
        <v>3400</v>
      </c>
      <c r="X30" s="15">
        <v>4099.3999999999996</v>
      </c>
      <c r="Y30" s="15">
        <v>4805.3</v>
      </c>
      <c r="Z30" s="15">
        <v>3791.1</v>
      </c>
      <c r="AA30" s="15">
        <v>4656.8999999999996</v>
      </c>
      <c r="AB30" s="15">
        <f t="shared" ref="AB30:AB37" si="14">SUM(P30:AA30)</f>
        <v>53533.900000000009</v>
      </c>
      <c r="AC30" s="15">
        <f t="shared" si="1"/>
        <v>-574.69999999998254</v>
      </c>
      <c r="AD30" s="15">
        <f t="shared" si="2"/>
        <v>-1.0621232114672763</v>
      </c>
    </row>
    <row r="31" spans="2:30" ht="18" customHeight="1">
      <c r="B31" s="21" t="s">
        <v>41</v>
      </c>
      <c r="C31" s="15">
        <v>2466.9</v>
      </c>
      <c r="D31" s="15">
        <v>2569</v>
      </c>
      <c r="E31" s="15">
        <v>3012.3</v>
      </c>
      <c r="F31" s="15">
        <v>2512.9</v>
      </c>
      <c r="G31" s="15">
        <v>3049.3</v>
      </c>
      <c r="H31" s="15">
        <v>2480</v>
      </c>
      <c r="I31" s="15">
        <v>2840.6</v>
      </c>
      <c r="J31" s="15">
        <v>2773.3</v>
      </c>
      <c r="K31" s="15">
        <v>2455.9</v>
      </c>
      <c r="L31" s="15">
        <v>2825.5</v>
      </c>
      <c r="M31" s="15">
        <v>2460</v>
      </c>
      <c r="N31" s="15">
        <v>2601.8000000000002</v>
      </c>
      <c r="O31" s="15">
        <f t="shared" si="13"/>
        <v>32047.5</v>
      </c>
      <c r="P31" s="15">
        <v>2957.2</v>
      </c>
      <c r="Q31" s="15">
        <v>2520.6</v>
      </c>
      <c r="R31" s="15">
        <v>2544.4</v>
      </c>
      <c r="S31" s="15">
        <v>2598.6</v>
      </c>
      <c r="T31" s="15">
        <v>2876.1</v>
      </c>
      <c r="U31" s="15">
        <v>2478.1999999999998</v>
      </c>
      <c r="V31" s="15">
        <v>3372.1</v>
      </c>
      <c r="W31" s="15">
        <v>2375.1</v>
      </c>
      <c r="X31" s="15">
        <v>2611.8000000000002</v>
      </c>
      <c r="Y31" s="15">
        <v>3047</v>
      </c>
      <c r="Z31" s="15">
        <v>2492.4</v>
      </c>
      <c r="AA31" s="15">
        <v>2935.3</v>
      </c>
      <c r="AB31" s="15">
        <f t="shared" si="14"/>
        <v>32808.799999999996</v>
      </c>
      <c r="AC31" s="15">
        <f t="shared" si="1"/>
        <v>761.29999999999563</v>
      </c>
      <c r="AD31" s="15">
        <f t="shared" si="2"/>
        <v>2.3755363132849538</v>
      </c>
    </row>
    <row r="32" spans="2:30" ht="18" customHeight="1">
      <c r="B32" s="21" t="s">
        <v>42</v>
      </c>
      <c r="C32" s="15">
        <v>1505.7</v>
      </c>
      <c r="D32" s="15">
        <v>451.9</v>
      </c>
      <c r="E32" s="15">
        <v>618.1</v>
      </c>
      <c r="F32" s="15">
        <v>998.8</v>
      </c>
      <c r="G32" s="15">
        <v>937.2</v>
      </c>
      <c r="H32" s="15">
        <v>308.60000000000002</v>
      </c>
      <c r="I32" s="15">
        <v>688.1</v>
      </c>
      <c r="J32" s="15">
        <v>596.79999999999995</v>
      </c>
      <c r="K32" s="15">
        <v>675.3</v>
      </c>
      <c r="L32" s="15">
        <v>795.2</v>
      </c>
      <c r="M32" s="15">
        <v>792.4</v>
      </c>
      <c r="N32" s="15">
        <v>837.4</v>
      </c>
      <c r="O32" s="15">
        <f t="shared" si="13"/>
        <v>9205.5</v>
      </c>
      <c r="P32" s="15">
        <v>1194.8</v>
      </c>
      <c r="Q32" s="15">
        <v>506.2</v>
      </c>
      <c r="R32" s="15">
        <v>573.29999999999995</v>
      </c>
      <c r="S32" s="15">
        <v>809.6</v>
      </c>
      <c r="T32" s="15">
        <v>701.4</v>
      </c>
      <c r="U32" s="15">
        <v>787.5</v>
      </c>
      <c r="V32" s="15">
        <v>833.5</v>
      </c>
      <c r="W32" s="15">
        <v>601</v>
      </c>
      <c r="X32" s="23">
        <v>721.1</v>
      </c>
      <c r="Y32" s="23">
        <v>837.8</v>
      </c>
      <c r="Z32" s="23">
        <v>797.8</v>
      </c>
      <c r="AA32" s="23">
        <v>742.2</v>
      </c>
      <c r="AB32" s="15">
        <f t="shared" si="14"/>
        <v>9106.2000000000007</v>
      </c>
      <c r="AC32" s="15">
        <f t="shared" si="1"/>
        <v>-99.299999999999272</v>
      </c>
      <c r="AD32" s="15">
        <f t="shared" si="2"/>
        <v>-1.0787029493237659</v>
      </c>
    </row>
    <row r="33" spans="1:30" ht="18" customHeight="1">
      <c r="B33" s="21" t="s">
        <v>43</v>
      </c>
      <c r="C33" s="15">
        <v>2360.6999999999998</v>
      </c>
      <c r="D33" s="15">
        <v>1604</v>
      </c>
      <c r="E33" s="15">
        <v>1598.2</v>
      </c>
      <c r="F33" s="15">
        <v>1939.5</v>
      </c>
      <c r="G33" s="15">
        <v>1754.3</v>
      </c>
      <c r="H33" s="15">
        <v>1833.9</v>
      </c>
      <c r="I33" s="15">
        <v>1901.2</v>
      </c>
      <c r="J33" s="15">
        <v>1892.2</v>
      </c>
      <c r="K33" s="15">
        <v>2119.9</v>
      </c>
      <c r="L33" s="15">
        <v>1753.2</v>
      </c>
      <c r="M33" s="15">
        <v>1800.8</v>
      </c>
      <c r="N33" s="15">
        <v>1713</v>
      </c>
      <c r="O33" s="15">
        <f t="shared" si="13"/>
        <v>22270.9</v>
      </c>
      <c r="P33" s="15">
        <v>2517.1999999999998</v>
      </c>
      <c r="Q33" s="15">
        <v>1589.5</v>
      </c>
      <c r="R33" s="15">
        <v>1416.7</v>
      </c>
      <c r="S33" s="15">
        <v>1785.4</v>
      </c>
      <c r="T33" s="15">
        <v>1839.9</v>
      </c>
      <c r="U33" s="15">
        <v>1882.7</v>
      </c>
      <c r="V33" s="15">
        <v>1906</v>
      </c>
      <c r="W33" s="15">
        <v>2021.6</v>
      </c>
      <c r="X33" s="15">
        <v>2122.1999999999998</v>
      </c>
      <c r="Y33" s="15">
        <v>1707.9</v>
      </c>
      <c r="Z33" s="15">
        <v>1763.1</v>
      </c>
      <c r="AA33" s="15">
        <v>1767</v>
      </c>
      <c r="AB33" s="15">
        <f t="shared" si="14"/>
        <v>22319.200000000001</v>
      </c>
      <c r="AC33" s="15">
        <f t="shared" si="1"/>
        <v>48.299999999999272</v>
      </c>
      <c r="AD33" s="15">
        <f t="shared" si="2"/>
        <v>0.21687493545388498</v>
      </c>
    </row>
    <row r="34" spans="1:30" ht="18" customHeight="1">
      <c r="B34" s="21" t="s">
        <v>44</v>
      </c>
      <c r="C34" s="15">
        <v>46.2</v>
      </c>
      <c r="D34" s="15">
        <v>26.2</v>
      </c>
      <c r="E34" s="15">
        <v>30.4</v>
      </c>
      <c r="F34" s="15">
        <v>60</v>
      </c>
      <c r="G34" s="15">
        <v>29.6</v>
      </c>
      <c r="H34" s="15">
        <v>49.5</v>
      </c>
      <c r="I34" s="15">
        <v>46.3</v>
      </c>
      <c r="J34" s="15">
        <v>45.1</v>
      </c>
      <c r="K34" s="15">
        <v>41</v>
      </c>
      <c r="L34" s="15">
        <v>34.700000000000003</v>
      </c>
      <c r="M34" s="15">
        <v>50.3</v>
      </c>
      <c r="N34" s="15">
        <v>40.9</v>
      </c>
      <c r="O34" s="15">
        <f t="shared" si="13"/>
        <v>500.2</v>
      </c>
      <c r="P34" s="15">
        <v>44.9</v>
      </c>
      <c r="Q34" s="15">
        <v>27.7</v>
      </c>
      <c r="R34" s="15">
        <v>30.6</v>
      </c>
      <c r="S34" s="15">
        <v>63.6</v>
      </c>
      <c r="T34" s="15">
        <v>20.9</v>
      </c>
      <c r="U34" s="15">
        <v>34.9</v>
      </c>
      <c r="V34" s="15">
        <v>32.299999999999997</v>
      </c>
      <c r="W34" s="15">
        <v>30.4</v>
      </c>
      <c r="X34" s="15">
        <v>34.200000000000003</v>
      </c>
      <c r="Y34" s="15">
        <v>35.4</v>
      </c>
      <c r="Z34" s="15">
        <v>44.2</v>
      </c>
      <c r="AA34" s="15">
        <v>43.2</v>
      </c>
      <c r="AB34" s="15">
        <f t="shared" si="14"/>
        <v>442.2999999999999</v>
      </c>
      <c r="AC34" s="15">
        <f t="shared" si="1"/>
        <v>-57.900000000000091</v>
      </c>
      <c r="AD34" s="15">
        <f t="shared" si="2"/>
        <v>-11.575369852059195</v>
      </c>
    </row>
    <row r="35" spans="1:30" ht="18" customHeight="1">
      <c r="B35" s="21" t="s">
        <v>45</v>
      </c>
      <c r="C35" s="15">
        <v>786.5</v>
      </c>
      <c r="D35" s="15">
        <v>779.6</v>
      </c>
      <c r="E35" s="15">
        <v>773.4</v>
      </c>
      <c r="F35" s="15">
        <v>793</v>
      </c>
      <c r="G35" s="15">
        <v>786.1</v>
      </c>
      <c r="H35" s="15">
        <v>801.8</v>
      </c>
      <c r="I35" s="15">
        <v>790.6</v>
      </c>
      <c r="J35" s="15">
        <v>792.5</v>
      </c>
      <c r="K35" s="15">
        <v>808.8</v>
      </c>
      <c r="L35" s="15">
        <v>794.6</v>
      </c>
      <c r="M35" s="15">
        <v>805.3</v>
      </c>
      <c r="N35" s="15">
        <v>782.8</v>
      </c>
      <c r="O35" s="15">
        <f t="shared" si="13"/>
        <v>9495</v>
      </c>
      <c r="P35" s="15">
        <v>826.3</v>
      </c>
      <c r="Q35" s="15">
        <v>817.4</v>
      </c>
      <c r="R35" s="15">
        <v>795.2</v>
      </c>
      <c r="S35" s="15">
        <v>810.5</v>
      </c>
      <c r="T35" s="15">
        <v>805.3</v>
      </c>
      <c r="U35" s="15">
        <v>819.1</v>
      </c>
      <c r="V35" s="15">
        <v>816.7</v>
      </c>
      <c r="W35" s="15">
        <v>805.1</v>
      </c>
      <c r="X35" s="15">
        <v>828.4</v>
      </c>
      <c r="Y35" s="15">
        <v>813.9</v>
      </c>
      <c r="Z35" s="15">
        <v>814.8</v>
      </c>
      <c r="AA35" s="15">
        <v>806.7</v>
      </c>
      <c r="AB35" s="15">
        <f t="shared" si="14"/>
        <v>9759.4</v>
      </c>
      <c r="AC35" s="15">
        <f t="shared" si="1"/>
        <v>264.39999999999964</v>
      </c>
      <c r="AD35" s="15">
        <f t="shared" si="2"/>
        <v>2.784623486045283</v>
      </c>
    </row>
    <row r="36" spans="1:30" ht="18" customHeight="1">
      <c r="B36" s="21" t="s">
        <v>46</v>
      </c>
      <c r="C36" s="15">
        <v>1176.7</v>
      </c>
      <c r="D36" s="15">
        <v>827.5</v>
      </c>
      <c r="E36" s="15">
        <v>1016.5</v>
      </c>
      <c r="F36" s="15">
        <v>1231.5999999999999</v>
      </c>
      <c r="G36" s="15">
        <v>1364.1</v>
      </c>
      <c r="H36" s="15">
        <v>1141.2</v>
      </c>
      <c r="I36" s="15">
        <v>1224.5</v>
      </c>
      <c r="J36" s="15">
        <v>1389.9</v>
      </c>
      <c r="K36" s="15">
        <v>1102.2</v>
      </c>
      <c r="L36" s="15">
        <v>1042.2</v>
      </c>
      <c r="M36" s="15">
        <v>1146.5</v>
      </c>
      <c r="N36" s="15">
        <v>1052.4000000000001</v>
      </c>
      <c r="O36" s="15">
        <f t="shared" si="13"/>
        <v>13715.300000000001</v>
      </c>
      <c r="P36" s="15">
        <v>1205.7</v>
      </c>
      <c r="Q36" s="15">
        <v>1144.0999999999999</v>
      </c>
      <c r="R36" s="15">
        <v>1132.9000000000001</v>
      </c>
      <c r="S36" s="15">
        <v>1408.1</v>
      </c>
      <c r="T36" s="15">
        <v>1550.6</v>
      </c>
      <c r="U36" s="15">
        <v>1261.4000000000001</v>
      </c>
      <c r="V36" s="15">
        <v>1381.9</v>
      </c>
      <c r="W36" s="15">
        <v>1439.9</v>
      </c>
      <c r="X36" s="15">
        <v>1244.4000000000001</v>
      </c>
      <c r="Y36" s="15">
        <v>1182.3</v>
      </c>
      <c r="Z36" s="15">
        <v>1202.4000000000001</v>
      </c>
      <c r="AA36" s="15">
        <v>1076.0999999999999</v>
      </c>
      <c r="AB36" s="15">
        <f t="shared" si="14"/>
        <v>15229.799999999997</v>
      </c>
      <c r="AC36" s="15">
        <f t="shared" si="1"/>
        <v>1514.4999999999964</v>
      </c>
      <c r="AD36" s="15">
        <f t="shared" si="2"/>
        <v>11.042412488243029</v>
      </c>
    </row>
    <row r="37" spans="1:30" ht="18" customHeight="1">
      <c r="B37" s="21" t="s">
        <v>34</v>
      </c>
      <c r="C37" s="15">
        <v>3.4</v>
      </c>
      <c r="D37" s="15">
        <v>3.4</v>
      </c>
      <c r="E37" s="15">
        <v>3.4</v>
      </c>
      <c r="F37" s="15">
        <v>4.5</v>
      </c>
      <c r="G37" s="15">
        <v>3.4</v>
      </c>
      <c r="H37" s="15">
        <v>1.1000000000000001</v>
      </c>
      <c r="I37" s="15">
        <v>4</v>
      </c>
      <c r="J37" s="15">
        <v>7</v>
      </c>
      <c r="K37" s="15">
        <v>15.3</v>
      </c>
      <c r="L37" s="15">
        <v>7.2</v>
      </c>
      <c r="M37" s="15">
        <v>5</v>
      </c>
      <c r="N37" s="15">
        <v>3.7</v>
      </c>
      <c r="O37" s="15">
        <f t="shared" si="13"/>
        <v>61.400000000000006</v>
      </c>
      <c r="P37" s="15">
        <v>8</v>
      </c>
      <c r="Q37" s="15">
        <v>5.5</v>
      </c>
      <c r="R37" s="15">
        <v>3.5</v>
      </c>
      <c r="S37" s="15">
        <v>0</v>
      </c>
      <c r="T37" s="15">
        <v>9.4</v>
      </c>
      <c r="U37" s="15">
        <v>3.4</v>
      </c>
      <c r="V37" s="15">
        <v>3.4</v>
      </c>
      <c r="W37" s="15">
        <v>0</v>
      </c>
      <c r="X37" s="15">
        <v>3.5</v>
      </c>
      <c r="Y37" s="15">
        <v>3.8</v>
      </c>
      <c r="Z37" s="15">
        <v>3.5</v>
      </c>
      <c r="AA37" s="15">
        <v>0</v>
      </c>
      <c r="AB37" s="15">
        <f t="shared" si="14"/>
        <v>43.999999999999993</v>
      </c>
      <c r="AC37" s="15">
        <f t="shared" si="1"/>
        <v>-17.400000000000013</v>
      </c>
      <c r="AD37" s="15">
        <f t="shared" si="2"/>
        <v>-28.338762214983731</v>
      </c>
    </row>
    <row r="38" spans="1:30" ht="18" customHeight="1">
      <c r="B38" s="22" t="s">
        <v>47</v>
      </c>
      <c r="C38" s="13">
        <f t="shared" ref="C38:AA38" si="15">SUM(C39:C42)</f>
        <v>2707.2</v>
      </c>
      <c r="D38" s="13">
        <f t="shared" si="15"/>
        <v>2930.7000000000003</v>
      </c>
      <c r="E38" s="13">
        <f t="shared" si="15"/>
        <v>2092.8999999999996</v>
      </c>
      <c r="F38" s="13">
        <f t="shared" si="15"/>
        <v>2058.6000000000004</v>
      </c>
      <c r="G38" s="13">
        <f t="shared" si="15"/>
        <v>2009</v>
      </c>
      <c r="H38" s="13">
        <f t="shared" si="15"/>
        <v>1859.1</v>
      </c>
      <c r="I38" s="13">
        <f t="shared" si="15"/>
        <v>2256.4</v>
      </c>
      <c r="J38" s="13">
        <f t="shared" si="15"/>
        <v>1832.6000000000001</v>
      </c>
      <c r="K38" s="13">
        <f t="shared" si="15"/>
        <v>1731</v>
      </c>
      <c r="L38" s="13">
        <f t="shared" si="15"/>
        <v>2258.6</v>
      </c>
      <c r="M38" s="13">
        <f t="shared" si="15"/>
        <v>2244.6</v>
      </c>
      <c r="N38" s="13">
        <f t="shared" si="15"/>
        <v>2885.9</v>
      </c>
      <c r="O38" s="13">
        <f>SUM(O39:O42)</f>
        <v>26866.599999999995</v>
      </c>
      <c r="P38" s="13">
        <f t="shared" si="15"/>
        <v>3168.5999999999995</v>
      </c>
      <c r="Q38" s="13">
        <f t="shared" si="15"/>
        <v>2767.9999999999995</v>
      </c>
      <c r="R38" s="13">
        <f t="shared" si="15"/>
        <v>2091.8000000000002</v>
      </c>
      <c r="S38" s="13">
        <f t="shared" si="15"/>
        <v>1835.7</v>
      </c>
      <c r="T38" s="13">
        <f t="shared" si="15"/>
        <v>2085.4</v>
      </c>
      <c r="U38" s="13">
        <f t="shared" si="15"/>
        <v>1894.9</v>
      </c>
      <c r="V38" s="13">
        <f t="shared" si="15"/>
        <v>2247.1</v>
      </c>
      <c r="W38" s="13">
        <f t="shared" si="15"/>
        <v>2054.6</v>
      </c>
      <c r="X38" s="13">
        <f t="shared" si="15"/>
        <v>2019.8000000000002</v>
      </c>
      <c r="Y38" s="13">
        <f t="shared" si="15"/>
        <v>2023.9999999999998</v>
      </c>
      <c r="Z38" s="13">
        <f t="shared" si="15"/>
        <v>2236.2000000000003</v>
      </c>
      <c r="AA38" s="13">
        <f t="shared" si="15"/>
        <v>2919.1</v>
      </c>
      <c r="AB38" s="13">
        <f>SUM(AB39:AB42)</f>
        <v>27345.199999999997</v>
      </c>
      <c r="AC38" s="13">
        <f t="shared" si="1"/>
        <v>478.60000000000218</v>
      </c>
      <c r="AD38" s="13">
        <f t="shared" si="2"/>
        <v>1.7813939984962828</v>
      </c>
    </row>
    <row r="39" spans="1:30" ht="18" customHeight="1">
      <c r="B39" s="24" t="s">
        <v>48</v>
      </c>
      <c r="C39" s="15">
        <v>1684.8</v>
      </c>
      <c r="D39" s="15">
        <v>1971.1</v>
      </c>
      <c r="E39" s="15">
        <v>1770.4</v>
      </c>
      <c r="F39" s="15">
        <v>1837.7</v>
      </c>
      <c r="G39" s="15">
        <v>1824.1</v>
      </c>
      <c r="H39" s="15">
        <v>1682</v>
      </c>
      <c r="I39" s="15">
        <v>2069.8000000000002</v>
      </c>
      <c r="J39" s="15">
        <v>1660.4</v>
      </c>
      <c r="K39" s="15">
        <v>1559</v>
      </c>
      <c r="L39" s="15">
        <v>2022.1</v>
      </c>
      <c r="M39" s="15">
        <v>1770.5</v>
      </c>
      <c r="N39" s="15">
        <v>2064.6</v>
      </c>
      <c r="O39" s="15">
        <f>SUM(C39:N39)</f>
        <v>21916.499999999996</v>
      </c>
      <c r="P39" s="15">
        <v>1839</v>
      </c>
      <c r="Q39" s="15">
        <v>1973.2</v>
      </c>
      <c r="R39" s="15">
        <v>1885.9</v>
      </c>
      <c r="S39" s="15">
        <v>1649.7</v>
      </c>
      <c r="T39" s="15">
        <v>1897.5</v>
      </c>
      <c r="U39" s="15">
        <v>1715.8</v>
      </c>
      <c r="V39" s="15">
        <v>2040.6</v>
      </c>
      <c r="W39" s="15">
        <v>1877.4</v>
      </c>
      <c r="X39" s="15">
        <v>1841.5</v>
      </c>
      <c r="Y39" s="15">
        <v>1819.6</v>
      </c>
      <c r="Z39" s="15">
        <v>1826.9</v>
      </c>
      <c r="AA39" s="15">
        <v>2318.1</v>
      </c>
      <c r="AB39" s="15">
        <f>SUM(P39:AA39)</f>
        <v>22685.199999999997</v>
      </c>
      <c r="AC39" s="15">
        <f t="shared" si="1"/>
        <v>768.70000000000073</v>
      </c>
      <c r="AD39" s="15">
        <f t="shared" si="2"/>
        <v>3.5074030981224231</v>
      </c>
    </row>
    <row r="40" spans="1:30" ht="18" customHeight="1">
      <c r="B40" s="24" t="s">
        <v>49</v>
      </c>
      <c r="C40" s="15">
        <v>876.2</v>
      </c>
      <c r="D40" s="15">
        <v>817.7</v>
      </c>
      <c r="E40" s="15">
        <v>191.3</v>
      </c>
      <c r="F40" s="15">
        <v>77.7</v>
      </c>
      <c r="G40" s="15">
        <v>49.7</v>
      </c>
      <c r="H40" s="15">
        <v>42.3</v>
      </c>
      <c r="I40" s="15">
        <v>49.5</v>
      </c>
      <c r="J40" s="15">
        <v>40</v>
      </c>
      <c r="K40" s="15">
        <v>37.6</v>
      </c>
      <c r="L40" s="15">
        <v>103.8</v>
      </c>
      <c r="M40" s="15">
        <v>338.5</v>
      </c>
      <c r="N40" s="15">
        <v>689.9</v>
      </c>
      <c r="O40" s="15">
        <f>SUM(C40:N40)</f>
        <v>3314.2000000000003</v>
      </c>
      <c r="P40" s="15">
        <v>1196.2</v>
      </c>
      <c r="Q40" s="15">
        <v>661.4</v>
      </c>
      <c r="R40" s="15">
        <v>67.099999999999994</v>
      </c>
      <c r="S40" s="15">
        <v>45.5</v>
      </c>
      <c r="T40" s="15">
        <v>47.2</v>
      </c>
      <c r="U40" s="15">
        <v>41.4</v>
      </c>
      <c r="V40" s="15">
        <v>46.6</v>
      </c>
      <c r="W40" s="15">
        <v>40.799999999999997</v>
      </c>
      <c r="X40" s="15">
        <v>39.4</v>
      </c>
      <c r="Y40" s="15">
        <v>65.099999999999994</v>
      </c>
      <c r="Z40" s="15">
        <v>271.39999999999998</v>
      </c>
      <c r="AA40" s="15">
        <v>445.4</v>
      </c>
      <c r="AB40" s="15">
        <f>SUM(P40:AA40)</f>
        <v>2967.5</v>
      </c>
      <c r="AC40" s="15">
        <f t="shared" si="1"/>
        <v>-346.70000000000027</v>
      </c>
      <c r="AD40" s="15">
        <f t="shared" si="2"/>
        <v>-10.461046406372585</v>
      </c>
    </row>
    <row r="41" spans="1:30" ht="18" customHeight="1">
      <c r="B41" s="21" t="s">
        <v>50</v>
      </c>
      <c r="C41" s="15">
        <v>112.2</v>
      </c>
      <c r="D41" s="15">
        <v>108.1</v>
      </c>
      <c r="E41" s="15">
        <v>100</v>
      </c>
      <c r="F41" s="15">
        <v>111.4</v>
      </c>
      <c r="G41" s="15">
        <v>102.7</v>
      </c>
      <c r="H41" s="15">
        <v>99.2</v>
      </c>
      <c r="I41" s="15">
        <v>102.1</v>
      </c>
      <c r="J41" s="15">
        <v>98.2</v>
      </c>
      <c r="K41" s="15">
        <v>100.5</v>
      </c>
      <c r="L41" s="15">
        <v>98.6</v>
      </c>
      <c r="M41" s="15">
        <v>102</v>
      </c>
      <c r="N41" s="15">
        <v>98.1</v>
      </c>
      <c r="O41" s="15">
        <f>SUM(C41:N41)</f>
        <v>1233.1000000000001</v>
      </c>
      <c r="P41" s="15">
        <v>98.2</v>
      </c>
      <c r="Q41" s="15">
        <v>102.7</v>
      </c>
      <c r="R41" s="15">
        <v>105.4</v>
      </c>
      <c r="S41" s="15">
        <v>108.1</v>
      </c>
      <c r="T41" s="15">
        <v>106.2</v>
      </c>
      <c r="U41" s="15">
        <v>103.8</v>
      </c>
      <c r="V41" s="15">
        <v>126.1</v>
      </c>
      <c r="W41" s="15">
        <v>103.6</v>
      </c>
      <c r="X41" s="15">
        <v>104.9</v>
      </c>
      <c r="Y41" s="15">
        <v>105.2</v>
      </c>
      <c r="Z41" s="15">
        <v>104.5</v>
      </c>
      <c r="AA41" s="15">
        <v>122.5</v>
      </c>
      <c r="AB41" s="15">
        <f>SUM(P41:AA41)</f>
        <v>1291.2</v>
      </c>
      <c r="AC41" s="15">
        <f t="shared" si="1"/>
        <v>58.099999999999909</v>
      </c>
      <c r="AD41" s="15">
        <f t="shared" si="2"/>
        <v>4.7117022139323579</v>
      </c>
    </row>
    <row r="42" spans="1:30" ht="18" customHeight="1">
      <c r="B42" s="21" t="s">
        <v>51</v>
      </c>
      <c r="C42" s="15">
        <v>34</v>
      </c>
      <c r="D42" s="15">
        <v>33.799999999999997</v>
      </c>
      <c r="E42" s="15">
        <v>31.2</v>
      </c>
      <c r="F42" s="15">
        <v>31.8</v>
      </c>
      <c r="G42" s="15">
        <v>32.5</v>
      </c>
      <c r="H42" s="15">
        <v>35.6</v>
      </c>
      <c r="I42" s="15">
        <v>35</v>
      </c>
      <c r="J42" s="15">
        <v>34</v>
      </c>
      <c r="K42" s="15">
        <v>33.9</v>
      </c>
      <c r="L42" s="15">
        <v>34.1</v>
      </c>
      <c r="M42" s="15">
        <v>33.6</v>
      </c>
      <c r="N42" s="15">
        <v>33.299999999999997</v>
      </c>
      <c r="O42" s="15">
        <f>SUM(C42:N42)</f>
        <v>402.8</v>
      </c>
      <c r="P42" s="15">
        <v>35.200000000000003</v>
      </c>
      <c r="Q42" s="15">
        <v>30.7</v>
      </c>
      <c r="R42" s="15">
        <v>33.4</v>
      </c>
      <c r="S42" s="15">
        <v>32.4</v>
      </c>
      <c r="T42" s="15">
        <v>34.5</v>
      </c>
      <c r="U42" s="15">
        <v>33.9</v>
      </c>
      <c r="V42" s="15">
        <v>33.799999999999997</v>
      </c>
      <c r="W42" s="15">
        <v>32.799999999999997</v>
      </c>
      <c r="X42" s="15">
        <v>34</v>
      </c>
      <c r="Y42" s="15">
        <v>34.1</v>
      </c>
      <c r="Z42" s="15">
        <v>33.4</v>
      </c>
      <c r="AA42" s="15">
        <v>33.1</v>
      </c>
      <c r="AB42" s="15">
        <f>SUM(P42:AA42)</f>
        <v>401.30000000000007</v>
      </c>
      <c r="AC42" s="15">
        <f t="shared" si="1"/>
        <v>-1.4999999999999432</v>
      </c>
      <c r="AD42" s="15">
        <f t="shared" si="2"/>
        <v>-0.37239324726910206</v>
      </c>
    </row>
    <row r="43" spans="1:30" ht="18" customHeight="1">
      <c r="B43" s="17" t="s">
        <v>52</v>
      </c>
      <c r="C43" s="13">
        <v>204.6</v>
      </c>
      <c r="D43" s="13">
        <v>168.4</v>
      </c>
      <c r="E43" s="13">
        <v>269.89999999999998</v>
      </c>
      <c r="F43" s="13">
        <v>160.6</v>
      </c>
      <c r="G43" s="13">
        <v>174.9</v>
      </c>
      <c r="H43" s="13">
        <v>277.5</v>
      </c>
      <c r="I43" s="13">
        <v>163.19999999999999</v>
      </c>
      <c r="J43" s="13">
        <v>157.6</v>
      </c>
      <c r="K43" s="13">
        <v>138.1</v>
      </c>
      <c r="L43" s="13">
        <v>156.19999999999999</v>
      </c>
      <c r="M43" s="13">
        <v>168.6</v>
      </c>
      <c r="N43" s="13">
        <v>200.2</v>
      </c>
      <c r="O43" s="13">
        <f>SUM(C43:N43)</f>
        <v>2239.7999999999997</v>
      </c>
      <c r="P43" s="13">
        <v>197.3</v>
      </c>
      <c r="Q43" s="13">
        <v>218.3</v>
      </c>
      <c r="R43" s="13">
        <v>207.4</v>
      </c>
      <c r="S43" s="13">
        <v>243.8</v>
      </c>
      <c r="T43" s="13">
        <v>229</v>
      </c>
      <c r="U43" s="13">
        <v>380.7</v>
      </c>
      <c r="V43" s="13">
        <v>192</v>
      </c>
      <c r="W43" s="13">
        <v>188.2</v>
      </c>
      <c r="X43" s="13">
        <v>203.3</v>
      </c>
      <c r="Y43" s="13">
        <v>215.1</v>
      </c>
      <c r="Z43" s="13">
        <v>202.5</v>
      </c>
      <c r="AA43" s="13">
        <v>228</v>
      </c>
      <c r="AB43" s="13">
        <f>SUM(P43:AA43)</f>
        <v>2705.6</v>
      </c>
      <c r="AC43" s="13">
        <f t="shared" si="1"/>
        <v>465.80000000000018</v>
      </c>
      <c r="AD43" s="13">
        <f t="shared" si="2"/>
        <v>20.796499687472107</v>
      </c>
    </row>
    <row r="44" spans="1:30" ht="18" customHeight="1">
      <c r="B44" s="25" t="s">
        <v>53</v>
      </c>
      <c r="C44" s="13">
        <f t="shared" ref="C44:AA44" si="16">SUM(C45:C46)</f>
        <v>1030.7</v>
      </c>
      <c r="D44" s="13">
        <f t="shared" si="16"/>
        <v>955.3</v>
      </c>
      <c r="E44" s="13">
        <f t="shared" si="16"/>
        <v>976.9</v>
      </c>
      <c r="F44" s="13">
        <f t="shared" si="16"/>
        <v>1064.7</v>
      </c>
      <c r="G44" s="13">
        <f t="shared" si="16"/>
        <v>835.7</v>
      </c>
      <c r="H44" s="13">
        <f t="shared" si="16"/>
        <v>848.5</v>
      </c>
      <c r="I44" s="13">
        <f t="shared" si="16"/>
        <v>931.6</v>
      </c>
      <c r="J44" s="13">
        <f t="shared" si="16"/>
        <v>979.2</v>
      </c>
      <c r="K44" s="13">
        <f t="shared" si="16"/>
        <v>833.4</v>
      </c>
      <c r="L44" s="13">
        <f t="shared" si="16"/>
        <v>655.7</v>
      </c>
      <c r="M44" s="13">
        <f t="shared" si="16"/>
        <v>721.3</v>
      </c>
      <c r="N44" s="13">
        <f t="shared" si="16"/>
        <v>787.5</v>
      </c>
      <c r="O44" s="13">
        <f>SUM(O45:O46)</f>
        <v>10620.5</v>
      </c>
      <c r="P44" s="13">
        <f t="shared" si="16"/>
        <v>1031.5</v>
      </c>
      <c r="Q44" s="13">
        <f t="shared" si="16"/>
        <v>980.4</v>
      </c>
      <c r="R44" s="13">
        <f t="shared" si="16"/>
        <v>995.8</v>
      </c>
      <c r="S44" s="13">
        <f t="shared" si="16"/>
        <v>1002.7</v>
      </c>
      <c r="T44" s="13">
        <f t="shared" si="16"/>
        <v>863.9</v>
      </c>
      <c r="U44" s="13">
        <f t="shared" si="16"/>
        <v>828.7</v>
      </c>
      <c r="V44" s="13">
        <f t="shared" si="16"/>
        <v>946.7</v>
      </c>
      <c r="W44" s="13">
        <f t="shared" si="16"/>
        <v>1086.0999999999999</v>
      </c>
      <c r="X44" s="13">
        <f t="shared" si="16"/>
        <v>903.6</v>
      </c>
      <c r="Y44" s="13">
        <f t="shared" si="16"/>
        <v>715.9</v>
      </c>
      <c r="Z44" s="13">
        <f t="shared" si="16"/>
        <v>807.3</v>
      </c>
      <c r="AA44" s="13">
        <f t="shared" si="16"/>
        <v>887.9</v>
      </c>
      <c r="AB44" s="13">
        <f>SUM(AB45:AB46)</f>
        <v>11050.499999999998</v>
      </c>
      <c r="AC44" s="13">
        <f t="shared" si="1"/>
        <v>429.99999999999818</v>
      </c>
      <c r="AD44" s="13">
        <f t="shared" si="2"/>
        <v>4.048773598229821</v>
      </c>
    </row>
    <row r="45" spans="1:30" ht="18" customHeight="1">
      <c r="B45" s="21" t="s">
        <v>54</v>
      </c>
      <c r="C45" s="15">
        <v>1030.7</v>
      </c>
      <c r="D45" s="15">
        <v>955.3</v>
      </c>
      <c r="E45" s="15">
        <v>976.9</v>
      </c>
      <c r="F45" s="15">
        <v>1064.7</v>
      </c>
      <c r="G45" s="15">
        <v>835.7</v>
      </c>
      <c r="H45" s="15">
        <v>848.5</v>
      </c>
      <c r="I45" s="15">
        <v>931.6</v>
      </c>
      <c r="J45" s="15">
        <v>979.2</v>
      </c>
      <c r="K45" s="15">
        <v>833.4</v>
      </c>
      <c r="L45" s="15">
        <v>655.7</v>
      </c>
      <c r="M45" s="15">
        <v>721.3</v>
      </c>
      <c r="N45" s="15">
        <v>787.5</v>
      </c>
      <c r="O45" s="15">
        <f>SUM(C45:N45)</f>
        <v>10620.5</v>
      </c>
      <c r="P45" s="15">
        <v>1031.5</v>
      </c>
      <c r="Q45" s="15">
        <v>980.4</v>
      </c>
      <c r="R45" s="15">
        <v>995.8</v>
      </c>
      <c r="S45" s="15">
        <v>1002.7</v>
      </c>
      <c r="T45" s="15">
        <v>863.8</v>
      </c>
      <c r="U45" s="15">
        <v>828.7</v>
      </c>
      <c r="V45" s="15">
        <v>946.7</v>
      </c>
      <c r="W45" s="15">
        <v>1086.0999999999999</v>
      </c>
      <c r="X45" s="15">
        <v>903.6</v>
      </c>
      <c r="Y45" s="15">
        <v>715.9</v>
      </c>
      <c r="Z45" s="15">
        <v>807.3</v>
      </c>
      <c r="AA45" s="15">
        <v>887.9</v>
      </c>
      <c r="AB45" s="15">
        <f>SUM(P45:AA45)</f>
        <v>11050.399999999998</v>
      </c>
      <c r="AC45" s="15">
        <f t="shared" si="1"/>
        <v>429.89999999999782</v>
      </c>
      <c r="AD45" s="15">
        <f t="shared" si="2"/>
        <v>4.0478320229744158</v>
      </c>
    </row>
    <row r="46" spans="1:30" ht="18" customHeight="1">
      <c r="B46" s="21" t="s">
        <v>34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f>SUM(C46:N46)</f>
        <v>0</v>
      </c>
      <c r="P46" s="15">
        <v>0</v>
      </c>
      <c r="Q46" s="15">
        <v>0</v>
      </c>
      <c r="R46" s="15">
        <v>0</v>
      </c>
      <c r="S46" s="15">
        <v>0</v>
      </c>
      <c r="T46" s="15">
        <v>0.1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f>SUM(P46:AA46)</f>
        <v>0.1</v>
      </c>
      <c r="AC46" s="15">
        <f t="shared" si="1"/>
        <v>0.1</v>
      </c>
      <c r="AD46" s="15">
        <v>0</v>
      </c>
    </row>
    <row r="47" spans="1:30" ht="18" customHeight="1">
      <c r="B47" s="25" t="s">
        <v>55</v>
      </c>
      <c r="C47" s="13">
        <v>126.9</v>
      </c>
      <c r="D47" s="13">
        <v>146.69999999999999</v>
      </c>
      <c r="E47" s="13">
        <v>132.6</v>
      </c>
      <c r="F47" s="13">
        <v>136.80000000000001</v>
      </c>
      <c r="G47" s="13">
        <v>134.4</v>
      </c>
      <c r="H47" s="13">
        <v>129.1</v>
      </c>
      <c r="I47" s="13">
        <v>149.1</v>
      </c>
      <c r="J47" s="13">
        <v>124</v>
      </c>
      <c r="K47" s="13">
        <v>112.5</v>
      </c>
      <c r="L47" s="13">
        <v>148.80000000000001</v>
      </c>
      <c r="M47" s="13">
        <v>128.30000000000001</v>
      </c>
      <c r="N47" s="13">
        <v>147.19999999999999</v>
      </c>
      <c r="O47" s="13">
        <f>SUM(C47:N47)</f>
        <v>1616.3999999999999</v>
      </c>
      <c r="P47" s="13">
        <v>128.80000000000001</v>
      </c>
      <c r="Q47" s="13">
        <v>132.5</v>
      </c>
      <c r="R47" s="13">
        <v>135.80000000000001</v>
      </c>
      <c r="S47" s="13">
        <v>123.6</v>
      </c>
      <c r="T47" s="13">
        <v>128.6</v>
      </c>
      <c r="U47" s="13">
        <v>117.8</v>
      </c>
      <c r="V47" s="13">
        <v>140.69999999999999</v>
      </c>
      <c r="W47" s="13">
        <v>127.3</v>
      </c>
      <c r="X47" s="13">
        <v>128.9</v>
      </c>
      <c r="Y47" s="13">
        <v>131.5</v>
      </c>
      <c r="Z47" s="13">
        <v>129</v>
      </c>
      <c r="AA47" s="13">
        <v>160.5</v>
      </c>
      <c r="AB47" s="13">
        <f>SUM(P47:AA47)</f>
        <v>1585</v>
      </c>
      <c r="AC47" s="13">
        <f t="shared" si="1"/>
        <v>-31.399999999999864</v>
      </c>
      <c r="AD47" s="13">
        <f t="shared" si="2"/>
        <v>-1.9425884682009322</v>
      </c>
    </row>
    <row r="48" spans="1:30" ht="18" customHeight="1">
      <c r="A48" s="26"/>
      <c r="B48" s="25" t="s">
        <v>56</v>
      </c>
      <c r="C48" s="13">
        <v>0.2</v>
      </c>
      <c r="D48" s="13">
        <v>0.3</v>
      </c>
      <c r="E48" s="13">
        <v>0.4</v>
      </c>
      <c r="F48" s="13">
        <v>0.2</v>
      </c>
      <c r="G48" s="13">
        <v>0.5</v>
      </c>
      <c r="H48" s="13">
        <v>0.2</v>
      </c>
      <c r="I48" s="13">
        <v>0.2</v>
      </c>
      <c r="J48" s="13">
        <v>0.1</v>
      </c>
      <c r="K48" s="13">
        <v>0.1</v>
      </c>
      <c r="L48" s="13">
        <v>0.2</v>
      </c>
      <c r="M48" s="13">
        <v>0.1</v>
      </c>
      <c r="N48" s="13">
        <v>0.1</v>
      </c>
      <c r="O48" s="13">
        <f>SUM(C48:N48)</f>
        <v>2.6000000000000005</v>
      </c>
      <c r="P48" s="13">
        <v>0.1</v>
      </c>
      <c r="Q48" s="13">
        <v>1.9</v>
      </c>
      <c r="R48" s="13">
        <v>0.3</v>
      </c>
      <c r="S48" s="13">
        <v>1.2</v>
      </c>
      <c r="T48" s="13">
        <v>0.2</v>
      </c>
      <c r="U48" s="13">
        <v>0.4</v>
      </c>
      <c r="V48" s="13">
        <v>0.4</v>
      </c>
      <c r="W48" s="13">
        <v>0.2</v>
      </c>
      <c r="X48" s="13">
        <v>0.3</v>
      </c>
      <c r="Y48" s="13">
        <v>0.5</v>
      </c>
      <c r="Z48" s="13">
        <v>0.3</v>
      </c>
      <c r="AA48" s="13">
        <v>0.3</v>
      </c>
      <c r="AB48" s="13">
        <f>SUM(P48:AA48)</f>
        <v>6.1000000000000005</v>
      </c>
      <c r="AC48" s="13">
        <f t="shared" si="1"/>
        <v>3.5</v>
      </c>
      <c r="AD48" s="13">
        <f t="shared" si="2"/>
        <v>134.61538461538458</v>
      </c>
    </row>
    <row r="49" spans="1:137" ht="18" customHeight="1">
      <c r="B49" s="12" t="s">
        <v>57</v>
      </c>
      <c r="C49" s="13">
        <f t="shared" ref="C49:N49" si="17">+C50+C53+C56</f>
        <v>422.5</v>
      </c>
      <c r="D49" s="13">
        <f t="shared" si="17"/>
        <v>565.4</v>
      </c>
      <c r="E49" s="13">
        <f t="shared" si="17"/>
        <v>541.69999999999993</v>
      </c>
      <c r="F49" s="13">
        <f t="shared" si="17"/>
        <v>551.70000000000005</v>
      </c>
      <c r="G49" s="13">
        <f t="shared" si="17"/>
        <v>463.40000000000003</v>
      </c>
      <c r="H49" s="13">
        <f t="shared" si="17"/>
        <v>443.70000000000005</v>
      </c>
      <c r="I49" s="13">
        <f t="shared" si="17"/>
        <v>426.90000000000003</v>
      </c>
      <c r="J49" s="13">
        <f t="shared" si="17"/>
        <v>438.6</v>
      </c>
      <c r="K49" s="13">
        <f t="shared" si="17"/>
        <v>396.8</v>
      </c>
      <c r="L49" s="13">
        <f t="shared" si="17"/>
        <v>380.8</v>
      </c>
      <c r="M49" s="13">
        <f t="shared" si="17"/>
        <v>422.5</v>
      </c>
      <c r="N49" s="13">
        <f t="shared" si="17"/>
        <v>426.59999999999997</v>
      </c>
      <c r="O49" s="13">
        <f>+O50+O53+O56</f>
        <v>5480.5999999999995</v>
      </c>
      <c r="P49" s="13">
        <f>+P50+P53+P56</f>
        <v>448.9</v>
      </c>
      <c r="Q49" s="13">
        <f t="shared" ref="Q49:AA49" si="18">+Q50+Q53+Q56</f>
        <v>571.69999999999993</v>
      </c>
      <c r="R49" s="13">
        <f t="shared" si="18"/>
        <v>506.9</v>
      </c>
      <c r="S49" s="13">
        <f t="shared" si="18"/>
        <v>560.69999999999993</v>
      </c>
      <c r="T49" s="13">
        <f t="shared" si="18"/>
        <v>445.30000000000007</v>
      </c>
      <c r="U49" s="13">
        <f t="shared" si="18"/>
        <v>464.3</v>
      </c>
      <c r="V49" s="13">
        <f t="shared" si="18"/>
        <v>407.1</v>
      </c>
      <c r="W49" s="13">
        <f t="shared" si="18"/>
        <v>473.79999999999995</v>
      </c>
      <c r="X49" s="13">
        <f t="shared" si="18"/>
        <v>431.50000000000006</v>
      </c>
      <c r="Y49" s="13">
        <f t="shared" si="18"/>
        <v>439.4</v>
      </c>
      <c r="Z49" s="13">
        <f t="shared" si="18"/>
        <v>477.6</v>
      </c>
      <c r="AA49" s="13">
        <f t="shared" si="18"/>
        <v>541.20000000000005</v>
      </c>
      <c r="AB49" s="13">
        <f>+AB50+AB53+AB56</f>
        <v>5768.4</v>
      </c>
      <c r="AC49" s="13">
        <f t="shared" si="1"/>
        <v>287.80000000000018</v>
      </c>
      <c r="AD49" s="13">
        <f t="shared" si="2"/>
        <v>5.2512498631536726</v>
      </c>
    </row>
    <row r="50" spans="1:137" ht="18" customHeight="1">
      <c r="B50" s="27" t="s">
        <v>58</v>
      </c>
      <c r="C50" s="13">
        <f t="shared" ref="C50:N50" si="19">+C51+C52</f>
        <v>0.9</v>
      </c>
      <c r="D50" s="13">
        <f t="shared" si="19"/>
        <v>0</v>
      </c>
      <c r="E50" s="13">
        <f t="shared" si="19"/>
        <v>0</v>
      </c>
      <c r="F50" s="13">
        <f t="shared" si="19"/>
        <v>0</v>
      </c>
      <c r="G50" s="13">
        <f t="shared" si="19"/>
        <v>1.8</v>
      </c>
      <c r="H50" s="13">
        <f t="shared" si="19"/>
        <v>0</v>
      </c>
      <c r="I50" s="13">
        <f t="shared" si="19"/>
        <v>0.1</v>
      </c>
      <c r="J50" s="13">
        <f t="shared" si="19"/>
        <v>0.3</v>
      </c>
      <c r="K50" s="13">
        <f t="shared" si="19"/>
        <v>1.5</v>
      </c>
      <c r="L50" s="13">
        <f t="shared" si="19"/>
        <v>0.4</v>
      </c>
      <c r="M50" s="13">
        <f t="shared" si="19"/>
        <v>0.1</v>
      </c>
      <c r="N50" s="13">
        <f t="shared" si="19"/>
        <v>1.9</v>
      </c>
      <c r="O50" s="13">
        <f>+O51+O52</f>
        <v>7</v>
      </c>
      <c r="P50" s="13">
        <f t="shared" ref="P50:AA50" si="20">+P51+P52</f>
        <v>0.2</v>
      </c>
      <c r="Q50" s="13">
        <f t="shared" si="20"/>
        <v>0</v>
      </c>
      <c r="R50" s="13">
        <f t="shared" si="20"/>
        <v>1.2</v>
      </c>
      <c r="S50" s="13">
        <f t="shared" si="20"/>
        <v>2.2999999999999998</v>
      </c>
      <c r="T50" s="13">
        <f t="shared" si="20"/>
        <v>0.3</v>
      </c>
      <c r="U50" s="13">
        <f t="shared" si="20"/>
        <v>0.5</v>
      </c>
      <c r="V50" s="13">
        <f t="shared" si="20"/>
        <v>1.9</v>
      </c>
      <c r="W50" s="13">
        <f t="shared" si="20"/>
        <v>0.7</v>
      </c>
      <c r="X50" s="13">
        <f t="shared" si="20"/>
        <v>1</v>
      </c>
      <c r="Y50" s="13">
        <f t="shared" si="20"/>
        <v>0.5</v>
      </c>
      <c r="Z50" s="13">
        <f t="shared" si="20"/>
        <v>0.5</v>
      </c>
      <c r="AA50" s="13">
        <f t="shared" si="20"/>
        <v>4.8</v>
      </c>
      <c r="AB50" s="13">
        <f>+AB51+AB52</f>
        <v>13.900000000000002</v>
      </c>
      <c r="AC50" s="13">
        <f t="shared" si="1"/>
        <v>6.9000000000000021</v>
      </c>
      <c r="AD50" s="13">
        <f t="shared" si="2"/>
        <v>98.571428571428598</v>
      </c>
    </row>
    <row r="51" spans="1:137" ht="18" customHeight="1">
      <c r="B51" s="24" t="s">
        <v>59</v>
      </c>
      <c r="C51" s="15">
        <v>0.9</v>
      </c>
      <c r="D51" s="15">
        <v>0</v>
      </c>
      <c r="E51" s="15">
        <v>0</v>
      </c>
      <c r="F51" s="15">
        <v>0</v>
      </c>
      <c r="G51" s="15">
        <v>1.8</v>
      </c>
      <c r="H51" s="15">
        <v>0</v>
      </c>
      <c r="I51" s="15">
        <v>0.1</v>
      </c>
      <c r="J51" s="15">
        <v>0.3</v>
      </c>
      <c r="K51" s="15">
        <v>1.5</v>
      </c>
      <c r="L51" s="15">
        <v>0.4</v>
      </c>
      <c r="M51" s="15">
        <v>0.1</v>
      </c>
      <c r="N51" s="15">
        <v>1.9</v>
      </c>
      <c r="O51" s="15">
        <f>SUM(C51:N51)</f>
        <v>7</v>
      </c>
      <c r="P51" s="15">
        <v>0.2</v>
      </c>
      <c r="Q51" s="15">
        <v>0</v>
      </c>
      <c r="R51" s="15">
        <v>1.2</v>
      </c>
      <c r="S51" s="15">
        <v>2.2999999999999998</v>
      </c>
      <c r="T51" s="15">
        <v>0.3</v>
      </c>
      <c r="U51" s="15">
        <v>0.5</v>
      </c>
      <c r="V51" s="15">
        <v>1.9</v>
      </c>
      <c r="W51" s="15">
        <v>0.7</v>
      </c>
      <c r="X51" s="15">
        <v>1</v>
      </c>
      <c r="Y51" s="15">
        <v>0.5</v>
      </c>
      <c r="Z51" s="15">
        <v>0.5</v>
      </c>
      <c r="AA51" s="15">
        <v>4.8</v>
      </c>
      <c r="AB51" s="15">
        <f>SUM(P51:AA51)</f>
        <v>13.900000000000002</v>
      </c>
      <c r="AC51" s="15">
        <f t="shared" si="1"/>
        <v>6.9000000000000021</v>
      </c>
      <c r="AD51" s="15">
        <f t="shared" si="2"/>
        <v>98.571428571428598</v>
      </c>
    </row>
    <row r="52" spans="1:137" ht="18" customHeight="1">
      <c r="B52" s="24" t="s">
        <v>60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f>SUM(C52:N52)</f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f>SUM(P52:AA52)</f>
        <v>0</v>
      </c>
      <c r="AC52" s="15">
        <f t="shared" si="1"/>
        <v>0</v>
      </c>
      <c r="AD52" s="28">
        <v>0</v>
      </c>
    </row>
    <row r="53" spans="1:137" ht="18" customHeight="1">
      <c r="B53" s="27" t="s">
        <v>61</v>
      </c>
      <c r="C53" s="13">
        <f t="shared" ref="C53:AA53" si="21">+C54+C55</f>
        <v>421.5</v>
      </c>
      <c r="D53" s="13">
        <f t="shared" si="21"/>
        <v>565.4</v>
      </c>
      <c r="E53" s="13">
        <f t="shared" si="21"/>
        <v>541.69999999999993</v>
      </c>
      <c r="F53" s="13">
        <f t="shared" si="21"/>
        <v>551.70000000000005</v>
      </c>
      <c r="G53" s="13">
        <f t="shared" si="21"/>
        <v>461.6</v>
      </c>
      <c r="H53" s="13">
        <f t="shared" si="21"/>
        <v>443.70000000000005</v>
      </c>
      <c r="I53" s="13">
        <f t="shared" si="21"/>
        <v>426.7</v>
      </c>
      <c r="J53" s="13">
        <f t="shared" si="21"/>
        <v>438.3</v>
      </c>
      <c r="K53" s="13">
        <f t="shared" si="21"/>
        <v>395.2</v>
      </c>
      <c r="L53" s="13">
        <f t="shared" si="21"/>
        <v>380.40000000000003</v>
      </c>
      <c r="M53" s="13">
        <f t="shared" si="21"/>
        <v>422.4</v>
      </c>
      <c r="N53" s="13">
        <f t="shared" si="21"/>
        <v>424.7</v>
      </c>
      <c r="O53" s="13">
        <f>+O54+O55</f>
        <v>5473.2999999999993</v>
      </c>
      <c r="P53" s="13">
        <f t="shared" si="21"/>
        <v>448.7</v>
      </c>
      <c r="Q53" s="13">
        <f t="shared" si="21"/>
        <v>571.69999999999993</v>
      </c>
      <c r="R53" s="13">
        <f t="shared" si="21"/>
        <v>505.7</v>
      </c>
      <c r="S53" s="13">
        <f t="shared" si="21"/>
        <v>558.4</v>
      </c>
      <c r="T53" s="13">
        <f t="shared" si="21"/>
        <v>444.90000000000003</v>
      </c>
      <c r="U53" s="13">
        <f t="shared" si="21"/>
        <v>463.8</v>
      </c>
      <c r="V53" s="13">
        <f t="shared" si="21"/>
        <v>405.1</v>
      </c>
      <c r="W53" s="13">
        <f t="shared" si="21"/>
        <v>473.09999999999997</v>
      </c>
      <c r="X53" s="13">
        <f t="shared" si="21"/>
        <v>430.40000000000003</v>
      </c>
      <c r="Y53" s="13">
        <f t="shared" si="21"/>
        <v>438.9</v>
      </c>
      <c r="Z53" s="13">
        <f t="shared" si="21"/>
        <v>477.1</v>
      </c>
      <c r="AA53" s="13">
        <f t="shared" si="21"/>
        <v>535.20000000000005</v>
      </c>
      <c r="AB53" s="13">
        <f>+AB54+AB55</f>
        <v>5753</v>
      </c>
      <c r="AC53" s="13">
        <f t="shared" si="1"/>
        <v>279.70000000000073</v>
      </c>
      <c r="AD53" s="13">
        <f t="shared" ref="AD53:AD72" si="22">+AC53/O53*100</f>
        <v>5.1102625472749672</v>
      </c>
    </row>
    <row r="54" spans="1:137" ht="18" customHeight="1">
      <c r="A54" s="29"/>
      <c r="B54" s="21" t="s">
        <v>62</v>
      </c>
      <c r="C54" s="15">
        <v>419.1</v>
      </c>
      <c r="D54" s="15">
        <v>563.1</v>
      </c>
      <c r="E54" s="15">
        <v>539.29999999999995</v>
      </c>
      <c r="F54" s="15">
        <v>549.1</v>
      </c>
      <c r="G54" s="15">
        <v>459</v>
      </c>
      <c r="H54" s="15">
        <v>441.1</v>
      </c>
      <c r="I54" s="15">
        <v>424</v>
      </c>
      <c r="J54" s="15">
        <v>435.7</v>
      </c>
      <c r="K54" s="15">
        <v>392.7</v>
      </c>
      <c r="L54" s="15">
        <v>377.6</v>
      </c>
      <c r="M54" s="15">
        <v>419.9</v>
      </c>
      <c r="N54" s="15">
        <v>422.7</v>
      </c>
      <c r="O54" s="15">
        <f>SUM(C54:N54)</f>
        <v>5443.2999999999993</v>
      </c>
      <c r="P54" s="15">
        <v>446.2</v>
      </c>
      <c r="Q54" s="15">
        <v>569.29999999999995</v>
      </c>
      <c r="R54" s="15">
        <v>502.7</v>
      </c>
      <c r="S54" s="15">
        <v>555.79999999999995</v>
      </c>
      <c r="T54" s="15">
        <v>442.3</v>
      </c>
      <c r="U54" s="15">
        <v>461.5</v>
      </c>
      <c r="V54" s="15">
        <v>402.3</v>
      </c>
      <c r="W54" s="15">
        <v>470.7</v>
      </c>
      <c r="X54" s="15">
        <v>427.8</v>
      </c>
      <c r="Y54" s="15">
        <v>436.4</v>
      </c>
      <c r="Z54" s="15">
        <v>475.1</v>
      </c>
      <c r="AA54" s="15">
        <v>533.20000000000005</v>
      </c>
      <c r="AB54" s="15">
        <f>SUM(P54:AA54)</f>
        <v>5723.3</v>
      </c>
      <c r="AC54" s="15">
        <f t="shared" si="1"/>
        <v>280.00000000000091</v>
      </c>
      <c r="AD54" s="15">
        <f t="shared" si="22"/>
        <v>5.1439384197086495</v>
      </c>
    </row>
    <row r="55" spans="1:137" ht="18" customHeight="1">
      <c r="B55" s="21" t="s">
        <v>34</v>
      </c>
      <c r="C55" s="15">
        <v>2.4</v>
      </c>
      <c r="D55" s="15">
        <v>2.2999999999999998</v>
      </c>
      <c r="E55" s="15">
        <v>2.4</v>
      </c>
      <c r="F55" s="15">
        <v>2.6</v>
      </c>
      <c r="G55" s="15">
        <v>2.6</v>
      </c>
      <c r="H55" s="15">
        <v>2.6</v>
      </c>
      <c r="I55" s="15">
        <v>2.7</v>
      </c>
      <c r="J55" s="15">
        <v>2.6</v>
      </c>
      <c r="K55" s="15">
        <v>2.5</v>
      </c>
      <c r="L55" s="15">
        <v>2.8</v>
      </c>
      <c r="M55" s="15">
        <v>2.5</v>
      </c>
      <c r="N55" s="15">
        <v>2</v>
      </c>
      <c r="O55" s="15">
        <f>SUM(C55:N55)</f>
        <v>30</v>
      </c>
      <c r="P55" s="15">
        <v>2.5</v>
      </c>
      <c r="Q55" s="15">
        <v>2.4</v>
      </c>
      <c r="R55" s="15">
        <v>3</v>
      </c>
      <c r="S55" s="15">
        <v>2.6</v>
      </c>
      <c r="T55" s="15">
        <v>2.6</v>
      </c>
      <c r="U55" s="15">
        <v>2.2999999999999998</v>
      </c>
      <c r="V55" s="15">
        <v>2.8</v>
      </c>
      <c r="W55" s="15">
        <v>2.4</v>
      </c>
      <c r="X55" s="15">
        <v>2.6</v>
      </c>
      <c r="Y55" s="15">
        <v>2.5</v>
      </c>
      <c r="Z55" s="15">
        <v>2</v>
      </c>
      <c r="AA55" s="15">
        <v>2</v>
      </c>
      <c r="AB55" s="15">
        <f>SUM(P55:AA55)</f>
        <v>29.7</v>
      </c>
      <c r="AC55" s="15">
        <f t="shared" si="1"/>
        <v>-0.30000000000000071</v>
      </c>
      <c r="AD55" s="15">
        <f t="shared" si="22"/>
        <v>-1.0000000000000024</v>
      </c>
    </row>
    <row r="56" spans="1:137" ht="18" customHeight="1">
      <c r="B56" s="27" t="s">
        <v>63</v>
      </c>
      <c r="C56" s="30">
        <v>0.1</v>
      </c>
      <c r="D56" s="30">
        <v>0</v>
      </c>
      <c r="E56" s="30">
        <v>0</v>
      </c>
      <c r="F56" s="30">
        <v>0</v>
      </c>
      <c r="G56" s="30">
        <v>0</v>
      </c>
      <c r="H56" s="30">
        <v>0</v>
      </c>
      <c r="I56" s="30">
        <v>0.1</v>
      </c>
      <c r="J56" s="30">
        <v>0</v>
      </c>
      <c r="K56" s="30">
        <v>0.1</v>
      </c>
      <c r="L56" s="30">
        <v>0</v>
      </c>
      <c r="M56" s="30">
        <v>0</v>
      </c>
      <c r="N56" s="30">
        <v>0</v>
      </c>
      <c r="O56" s="30">
        <f>SUM(C56:N56)</f>
        <v>0.30000000000000004</v>
      </c>
      <c r="P56" s="30">
        <v>0</v>
      </c>
      <c r="Q56" s="30">
        <v>0</v>
      </c>
      <c r="R56" s="30">
        <v>0</v>
      </c>
      <c r="S56" s="30">
        <v>0</v>
      </c>
      <c r="T56" s="30">
        <v>0.1</v>
      </c>
      <c r="U56" s="30">
        <v>0</v>
      </c>
      <c r="V56" s="30">
        <v>0.1</v>
      </c>
      <c r="W56" s="30">
        <v>0</v>
      </c>
      <c r="X56" s="30">
        <v>0.1</v>
      </c>
      <c r="Y56" s="30">
        <v>0</v>
      </c>
      <c r="Z56" s="30">
        <v>0</v>
      </c>
      <c r="AA56" s="30">
        <v>1.2</v>
      </c>
      <c r="AB56" s="30">
        <f>SUM(P56:AA56)</f>
        <v>1.5</v>
      </c>
      <c r="AC56" s="30">
        <f t="shared" si="1"/>
        <v>1.2</v>
      </c>
      <c r="AD56" s="30">
        <f t="shared" si="22"/>
        <v>399.99999999999989</v>
      </c>
    </row>
    <row r="57" spans="1:137" ht="18" customHeight="1">
      <c r="B57" s="31" t="s">
        <v>64</v>
      </c>
      <c r="C57" s="13">
        <f t="shared" ref="C57:AA57" si="23">+C58+C62+C63</f>
        <v>804.90000000000009</v>
      </c>
      <c r="D57" s="13">
        <f t="shared" si="23"/>
        <v>1098.6000000000001</v>
      </c>
      <c r="E57" s="13">
        <f t="shared" si="23"/>
        <v>787.5</v>
      </c>
      <c r="F57" s="13">
        <f t="shared" si="23"/>
        <v>833.8</v>
      </c>
      <c r="G57" s="13">
        <f t="shared" si="23"/>
        <v>1005</v>
      </c>
      <c r="H57" s="13">
        <f t="shared" si="23"/>
        <v>777.7</v>
      </c>
      <c r="I57" s="13">
        <f t="shared" si="23"/>
        <v>911.1</v>
      </c>
      <c r="J57" s="13">
        <f t="shared" si="23"/>
        <v>1245</v>
      </c>
      <c r="K57" s="13">
        <f t="shared" si="23"/>
        <v>1014</v>
      </c>
      <c r="L57" s="13">
        <f t="shared" si="23"/>
        <v>1245</v>
      </c>
      <c r="M57" s="13">
        <f t="shared" si="23"/>
        <v>1165.8000000000002</v>
      </c>
      <c r="N57" s="13">
        <f t="shared" si="23"/>
        <v>1050.5</v>
      </c>
      <c r="O57" s="13">
        <f>+O58+O62+O63</f>
        <v>11938.900000000001</v>
      </c>
      <c r="P57" s="13">
        <f t="shared" si="23"/>
        <v>1365.9</v>
      </c>
      <c r="Q57" s="13">
        <f t="shared" si="23"/>
        <v>1119.3</v>
      </c>
      <c r="R57" s="13">
        <f t="shared" si="23"/>
        <v>1085.0999999999999</v>
      </c>
      <c r="S57" s="13">
        <f>+S58+S62+S63</f>
        <v>1074</v>
      </c>
      <c r="T57" s="13">
        <f t="shared" si="23"/>
        <v>1227.8999999999999</v>
      </c>
      <c r="U57" s="13">
        <f t="shared" si="23"/>
        <v>1173.5999999999999</v>
      </c>
      <c r="V57" s="13">
        <f t="shared" si="23"/>
        <v>1398.9</v>
      </c>
      <c r="W57" s="13">
        <f t="shared" si="23"/>
        <v>1215.7</v>
      </c>
      <c r="X57" s="13">
        <f t="shared" si="23"/>
        <v>1222.5999999999999</v>
      </c>
      <c r="Y57" s="13">
        <f t="shared" si="23"/>
        <v>1394.4</v>
      </c>
      <c r="Z57" s="13">
        <f t="shared" si="23"/>
        <v>1355.8</v>
      </c>
      <c r="AA57" s="13">
        <f t="shared" si="23"/>
        <v>10719.9</v>
      </c>
      <c r="AB57" s="13">
        <f>+AB58+AB62+AB63</f>
        <v>24353.1</v>
      </c>
      <c r="AC57" s="13">
        <f t="shared" si="1"/>
        <v>12414.199999999997</v>
      </c>
      <c r="AD57" s="13">
        <f t="shared" si="22"/>
        <v>103.98110378678098</v>
      </c>
      <c r="AE57" s="32"/>
    </row>
    <row r="58" spans="1:137" s="33" customFormat="1" ht="18" customHeight="1">
      <c r="B58" s="31" t="s">
        <v>65</v>
      </c>
      <c r="C58" s="13">
        <f t="shared" ref="C58:AA58" si="24">+C59</f>
        <v>0.1</v>
      </c>
      <c r="D58" s="13">
        <f t="shared" si="24"/>
        <v>0</v>
      </c>
      <c r="E58" s="13">
        <f t="shared" si="24"/>
        <v>0</v>
      </c>
      <c r="F58" s="13">
        <f t="shared" si="24"/>
        <v>0</v>
      </c>
      <c r="G58" s="13">
        <f t="shared" si="24"/>
        <v>0</v>
      </c>
      <c r="H58" s="13">
        <f t="shared" si="24"/>
        <v>0</v>
      </c>
      <c r="I58" s="13">
        <f t="shared" si="24"/>
        <v>115.19999999999999</v>
      </c>
      <c r="J58" s="13">
        <f t="shared" si="24"/>
        <v>212.4</v>
      </c>
      <c r="K58" s="13">
        <f t="shared" si="24"/>
        <v>222.1</v>
      </c>
      <c r="L58" s="13">
        <f t="shared" si="24"/>
        <v>295.89999999999998</v>
      </c>
      <c r="M58" s="13">
        <f t="shared" si="24"/>
        <v>334.3</v>
      </c>
      <c r="N58" s="13">
        <f t="shared" si="24"/>
        <v>188.2</v>
      </c>
      <c r="O58" s="13">
        <f>+O59</f>
        <v>1368.2</v>
      </c>
      <c r="P58" s="13">
        <f t="shared" si="24"/>
        <v>336.5</v>
      </c>
      <c r="Q58" s="13">
        <f t="shared" si="24"/>
        <v>218.1</v>
      </c>
      <c r="R58" s="13">
        <f t="shared" si="24"/>
        <v>255.1</v>
      </c>
      <c r="S58" s="13">
        <f t="shared" si="24"/>
        <v>248.2</v>
      </c>
      <c r="T58" s="13">
        <f t="shared" si="24"/>
        <v>223.5</v>
      </c>
      <c r="U58" s="13">
        <f t="shared" si="24"/>
        <v>411.3</v>
      </c>
      <c r="V58" s="13">
        <f t="shared" si="24"/>
        <v>357.4</v>
      </c>
      <c r="W58" s="13">
        <f t="shared" si="24"/>
        <v>380.90000000000003</v>
      </c>
      <c r="X58" s="13">
        <f t="shared" si="24"/>
        <v>397.3</v>
      </c>
      <c r="Y58" s="13">
        <f t="shared" si="24"/>
        <v>388.7</v>
      </c>
      <c r="Z58" s="13">
        <f t="shared" si="24"/>
        <v>525.29999999999995</v>
      </c>
      <c r="AA58" s="13">
        <f t="shared" si="24"/>
        <v>9753.4</v>
      </c>
      <c r="AB58" s="13">
        <f>+AB59</f>
        <v>13495.699999999999</v>
      </c>
      <c r="AC58" s="13">
        <f t="shared" si="1"/>
        <v>12127.499999999998</v>
      </c>
      <c r="AD58" s="13">
        <f t="shared" si="22"/>
        <v>886.38356965355922</v>
      </c>
    </row>
    <row r="59" spans="1:137" ht="18" customHeight="1">
      <c r="B59" s="27" t="s">
        <v>66</v>
      </c>
      <c r="C59" s="13">
        <f t="shared" ref="C59:N59" si="25">+C60+C61</f>
        <v>0.1</v>
      </c>
      <c r="D59" s="13">
        <f t="shared" si="25"/>
        <v>0</v>
      </c>
      <c r="E59" s="13">
        <f t="shared" si="25"/>
        <v>0</v>
      </c>
      <c r="F59" s="13">
        <f t="shared" si="25"/>
        <v>0</v>
      </c>
      <c r="G59" s="13">
        <f t="shared" si="25"/>
        <v>0</v>
      </c>
      <c r="H59" s="13">
        <f t="shared" si="25"/>
        <v>0</v>
      </c>
      <c r="I59" s="13">
        <f t="shared" si="25"/>
        <v>115.19999999999999</v>
      </c>
      <c r="J59" s="13">
        <f t="shared" si="25"/>
        <v>212.4</v>
      </c>
      <c r="K59" s="13">
        <f t="shared" si="25"/>
        <v>222.1</v>
      </c>
      <c r="L59" s="13">
        <f t="shared" si="25"/>
        <v>295.89999999999998</v>
      </c>
      <c r="M59" s="13">
        <f t="shared" si="25"/>
        <v>334.3</v>
      </c>
      <c r="N59" s="13">
        <f t="shared" si="25"/>
        <v>188.2</v>
      </c>
      <c r="O59" s="13">
        <f>+O60+O61</f>
        <v>1368.2</v>
      </c>
      <c r="P59" s="13">
        <f t="shared" ref="P59:AA59" si="26">+P60+P61</f>
        <v>336.5</v>
      </c>
      <c r="Q59" s="13">
        <f t="shared" si="26"/>
        <v>218.1</v>
      </c>
      <c r="R59" s="13">
        <f t="shared" si="26"/>
        <v>255.1</v>
      </c>
      <c r="S59" s="13">
        <f t="shared" si="26"/>
        <v>248.2</v>
      </c>
      <c r="T59" s="13">
        <f t="shared" si="26"/>
        <v>223.5</v>
      </c>
      <c r="U59" s="13">
        <f t="shared" si="26"/>
        <v>411.3</v>
      </c>
      <c r="V59" s="13">
        <f t="shared" si="26"/>
        <v>357.4</v>
      </c>
      <c r="W59" s="13">
        <f t="shared" si="26"/>
        <v>380.90000000000003</v>
      </c>
      <c r="X59" s="13">
        <f t="shared" si="26"/>
        <v>397.3</v>
      </c>
      <c r="Y59" s="13">
        <f t="shared" si="26"/>
        <v>388.7</v>
      </c>
      <c r="Z59" s="13">
        <f t="shared" si="26"/>
        <v>525.29999999999995</v>
      </c>
      <c r="AA59" s="13">
        <f t="shared" si="26"/>
        <v>9753.4</v>
      </c>
      <c r="AB59" s="13">
        <f>+AB60+AB61</f>
        <v>13495.699999999999</v>
      </c>
      <c r="AC59" s="13">
        <f t="shared" si="1"/>
        <v>12127.499999999998</v>
      </c>
      <c r="AD59" s="13">
        <f t="shared" si="22"/>
        <v>886.38356965355922</v>
      </c>
    </row>
    <row r="60" spans="1:137" s="34" customFormat="1" ht="18" customHeight="1">
      <c r="B60" s="21" t="s">
        <v>67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115.1</v>
      </c>
      <c r="J60" s="15">
        <v>212.4</v>
      </c>
      <c r="K60" s="15">
        <v>222.1</v>
      </c>
      <c r="L60" s="15">
        <v>295.89999999999998</v>
      </c>
      <c r="M60" s="15">
        <v>334.3</v>
      </c>
      <c r="N60" s="15">
        <v>188.2</v>
      </c>
      <c r="O60" s="15">
        <f>SUM(C60:N60)</f>
        <v>1368</v>
      </c>
      <c r="P60" s="15">
        <v>336.5</v>
      </c>
      <c r="Q60" s="15">
        <v>218.1</v>
      </c>
      <c r="R60" s="15">
        <v>255.1</v>
      </c>
      <c r="S60" s="15">
        <v>248.2</v>
      </c>
      <c r="T60" s="15">
        <v>223.5</v>
      </c>
      <c r="U60" s="15">
        <v>411.3</v>
      </c>
      <c r="V60" s="15">
        <v>357.4</v>
      </c>
      <c r="W60" s="15">
        <v>380.8</v>
      </c>
      <c r="X60" s="15">
        <v>397.3</v>
      </c>
      <c r="Y60" s="15">
        <v>388.7</v>
      </c>
      <c r="Z60" s="15">
        <v>525.29999999999995</v>
      </c>
      <c r="AA60" s="15">
        <v>9753.4</v>
      </c>
      <c r="AB60" s="15">
        <f>SUM(P60:AA60)</f>
        <v>13495.599999999999</v>
      </c>
      <c r="AC60" s="15">
        <f t="shared" si="1"/>
        <v>12127.599999999999</v>
      </c>
      <c r="AD60" s="28">
        <v>0</v>
      </c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</row>
    <row r="61" spans="1:137" ht="18" customHeight="1">
      <c r="B61" s="21" t="s">
        <v>34</v>
      </c>
      <c r="C61" s="15">
        <v>0.1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0.1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f>SUM(C61:N61)</f>
        <v>0.2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0.1</v>
      </c>
      <c r="X61" s="15">
        <v>0</v>
      </c>
      <c r="Y61" s="15">
        <v>0</v>
      </c>
      <c r="Z61" s="15">
        <v>0</v>
      </c>
      <c r="AA61" s="15">
        <v>0</v>
      </c>
      <c r="AB61" s="15">
        <f>SUM(P61:AA61)</f>
        <v>0.1</v>
      </c>
      <c r="AC61" s="15">
        <f t="shared" si="1"/>
        <v>-0.1</v>
      </c>
      <c r="AD61" s="15">
        <f t="shared" si="22"/>
        <v>-50</v>
      </c>
    </row>
    <row r="62" spans="1:137" ht="18" customHeight="1">
      <c r="B62" s="27" t="s">
        <v>68</v>
      </c>
      <c r="C62" s="13">
        <v>64.099999999999994</v>
      </c>
      <c r="D62" s="13">
        <v>51.7</v>
      </c>
      <c r="E62" s="13">
        <v>11.5</v>
      </c>
      <c r="F62" s="13">
        <v>40</v>
      </c>
      <c r="G62" s="13">
        <v>43</v>
      </c>
      <c r="H62" s="13">
        <v>10.1</v>
      </c>
      <c r="I62" s="13">
        <v>26.9</v>
      </c>
      <c r="J62" s="13">
        <v>14.3</v>
      </c>
      <c r="K62" s="13">
        <v>16</v>
      </c>
      <c r="L62" s="13">
        <v>17.600000000000001</v>
      </c>
      <c r="M62" s="13">
        <v>14.3</v>
      </c>
      <c r="N62" s="13">
        <v>28.2</v>
      </c>
      <c r="O62" s="13">
        <f>SUM(C62:N62)</f>
        <v>337.70000000000005</v>
      </c>
      <c r="P62" s="13">
        <v>10.7</v>
      </c>
      <c r="Q62" s="13">
        <v>9.9</v>
      </c>
      <c r="R62" s="13">
        <v>13.9</v>
      </c>
      <c r="S62" s="13">
        <v>14.8</v>
      </c>
      <c r="T62" s="13">
        <v>14.1</v>
      </c>
      <c r="U62" s="13">
        <v>19.2</v>
      </c>
      <c r="V62" s="13">
        <v>25.1</v>
      </c>
      <c r="W62" s="13">
        <v>19.899999999999999</v>
      </c>
      <c r="X62" s="13">
        <v>13.4</v>
      </c>
      <c r="Y62" s="13">
        <v>18.5</v>
      </c>
      <c r="Z62" s="13">
        <v>15.9</v>
      </c>
      <c r="AA62" s="13">
        <v>12.2</v>
      </c>
      <c r="AB62" s="13">
        <f>SUM(P62:AA62)</f>
        <v>187.6</v>
      </c>
      <c r="AC62" s="13">
        <f t="shared" si="1"/>
        <v>-150.10000000000005</v>
      </c>
      <c r="AD62" s="13">
        <f t="shared" si="22"/>
        <v>-44.447734675747711</v>
      </c>
    </row>
    <row r="63" spans="1:137" ht="18" customHeight="1">
      <c r="B63" s="27" t="s">
        <v>69</v>
      </c>
      <c r="C63" s="13">
        <v>740.7</v>
      </c>
      <c r="D63" s="13">
        <v>1046.9000000000001</v>
      </c>
      <c r="E63" s="13">
        <v>776</v>
      </c>
      <c r="F63" s="13">
        <v>793.8</v>
      </c>
      <c r="G63" s="13">
        <v>962</v>
      </c>
      <c r="H63" s="13">
        <v>767.6</v>
      </c>
      <c r="I63" s="13">
        <v>769</v>
      </c>
      <c r="J63" s="13">
        <v>1018.3</v>
      </c>
      <c r="K63" s="13">
        <v>775.9</v>
      </c>
      <c r="L63" s="13">
        <v>931.5</v>
      </c>
      <c r="M63" s="13">
        <v>817.2</v>
      </c>
      <c r="N63" s="13">
        <v>834.1</v>
      </c>
      <c r="O63" s="13">
        <f>SUM(C63:N63)</f>
        <v>10233.000000000002</v>
      </c>
      <c r="P63" s="13">
        <v>1018.7</v>
      </c>
      <c r="Q63" s="13">
        <v>891.3</v>
      </c>
      <c r="R63" s="13">
        <v>816.1</v>
      </c>
      <c r="S63" s="13">
        <v>811</v>
      </c>
      <c r="T63" s="13">
        <v>990.3</v>
      </c>
      <c r="U63" s="13">
        <v>743.1</v>
      </c>
      <c r="V63" s="13">
        <v>1016.4</v>
      </c>
      <c r="W63" s="13">
        <v>814.9</v>
      </c>
      <c r="X63" s="13">
        <v>811.9</v>
      </c>
      <c r="Y63" s="13">
        <v>987.2</v>
      </c>
      <c r="Z63" s="13">
        <v>814.6</v>
      </c>
      <c r="AA63" s="13">
        <v>954.3</v>
      </c>
      <c r="AB63" s="13">
        <f>SUM(P63:AA63)</f>
        <v>10669.8</v>
      </c>
      <c r="AC63" s="13">
        <f t="shared" si="1"/>
        <v>436.79999999999745</v>
      </c>
      <c r="AD63" s="13">
        <f t="shared" si="22"/>
        <v>4.2685429492817093</v>
      </c>
    </row>
    <row r="64" spans="1:137" ht="18" customHeight="1">
      <c r="B64" s="24" t="s">
        <v>70</v>
      </c>
      <c r="C64" s="15">
        <v>736.3</v>
      </c>
      <c r="D64" s="15">
        <v>1040.5</v>
      </c>
      <c r="E64" s="15">
        <v>766.8</v>
      </c>
      <c r="F64" s="15">
        <v>785.8</v>
      </c>
      <c r="G64" s="15">
        <v>959</v>
      </c>
      <c r="H64" s="15">
        <v>754.7</v>
      </c>
      <c r="I64" s="15">
        <v>760</v>
      </c>
      <c r="J64" s="15">
        <v>1012.4</v>
      </c>
      <c r="K64" s="15">
        <v>771.9</v>
      </c>
      <c r="L64" s="15">
        <v>927.8</v>
      </c>
      <c r="M64" s="15">
        <v>813.4</v>
      </c>
      <c r="N64" s="15">
        <v>830</v>
      </c>
      <c r="O64" s="15">
        <f>SUM(C64:N64)</f>
        <v>10158.599999999999</v>
      </c>
      <c r="P64" s="15">
        <v>1014.3</v>
      </c>
      <c r="Q64" s="15">
        <v>883.2</v>
      </c>
      <c r="R64" s="15">
        <v>810.1</v>
      </c>
      <c r="S64" s="15">
        <v>806.8</v>
      </c>
      <c r="T64" s="15">
        <v>984.6</v>
      </c>
      <c r="U64" s="15">
        <v>735.5</v>
      </c>
      <c r="V64" s="15">
        <v>1010.1</v>
      </c>
      <c r="W64" s="15">
        <v>810.7</v>
      </c>
      <c r="X64" s="15">
        <v>805</v>
      </c>
      <c r="Y64" s="15">
        <v>983.2</v>
      </c>
      <c r="Z64" s="15">
        <v>806.3</v>
      </c>
      <c r="AA64" s="15">
        <v>951.4</v>
      </c>
      <c r="AB64" s="15">
        <f>SUM(P64:AA64)</f>
        <v>10601.199999999999</v>
      </c>
      <c r="AC64" s="15">
        <f t="shared" si="1"/>
        <v>442.60000000000036</v>
      </c>
      <c r="AD64" s="15">
        <f t="shared" si="22"/>
        <v>4.3568995727757809</v>
      </c>
    </row>
    <row r="65" spans="2:30" ht="18" customHeight="1" thickBot="1">
      <c r="B65" s="36" t="s">
        <v>71</v>
      </c>
      <c r="C65" s="37">
        <f t="shared" ref="C65:AA65" si="27">+C9</f>
        <v>76588.39999999998</v>
      </c>
      <c r="D65" s="37">
        <f t="shared" si="27"/>
        <v>66251.200000000012</v>
      </c>
      <c r="E65" s="37">
        <f t="shared" si="27"/>
        <v>64829.2</v>
      </c>
      <c r="F65" s="37">
        <f t="shared" si="27"/>
        <v>94756.099999999991</v>
      </c>
      <c r="G65" s="37">
        <f t="shared" si="27"/>
        <v>67778.7</v>
      </c>
      <c r="H65" s="37">
        <f t="shared" si="27"/>
        <v>61757.19999999999</v>
      </c>
      <c r="I65" s="37">
        <f t="shared" si="27"/>
        <v>68864.000000000015</v>
      </c>
      <c r="J65" s="37">
        <f t="shared" si="27"/>
        <v>67168.799999999988</v>
      </c>
      <c r="K65" s="37">
        <f t="shared" si="27"/>
        <v>63431.799999999996</v>
      </c>
      <c r="L65" s="37">
        <f t="shared" si="27"/>
        <v>73662.7</v>
      </c>
      <c r="M65" s="37">
        <f t="shared" si="27"/>
        <v>71867.700000000012</v>
      </c>
      <c r="N65" s="37">
        <f t="shared" si="27"/>
        <v>69502.900000000009</v>
      </c>
      <c r="O65" s="37">
        <f>+O9</f>
        <v>846458.7</v>
      </c>
      <c r="P65" s="37">
        <f t="shared" si="27"/>
        <v>85307.199999999997</v>
      </c>
      <c r="Q65" s="37">
        <f t="shared" si="27"/>
        <v>65990</v>
      </c>
      <c r="R65" s="37">
        <f t="shared" si="27"/>
        <v>67036.700000000012</v>
      </c>
      <c r="S65" s="37">
        <f t="shared" si="27"/>
        <v>102897.40000000001</v>
      </c>
      <c r="T65" s="37">
        <f t="shared" si="27"/>
        <v>80316</v>
      </c>
      <c r="U65" s="37">
        <f t="shared" si="27"/>
        <v>70596.800000000003</v>
      </c>
      <c r="V65" s="37">
        <f t="shared" si="27"/>
        <v>76462.699999999983</v>
      </c>
      <c r="W65" s="37">
        <f t="shared" si="27"/>
        <v>70340.600000000006</v>
      </c>
      <c r="X65" s="37">
        <f t="shared" si="27"/>
        <v>67700.200000000012</v>
      </c>
      <c r="Y65" s="37">
        <f t="shared" si="27"/>
        <v>79510.89999999998</v>
      </c>
      <c r="Z65" s="37">
        <f t="shared" si="27"/>
        <v>66596.400000000009</v>
      </c>
      <c r="AA65" s="37">
        <f t="shared" si="27"/>
        <v>80994</v>
      </c>
      <c r="AB65" s="37">
        <f>+AB9</f>
        <v>913748.89999999991</v>
      </c>
      <c r="AC65" s="37">
        <f t="shared" si="1"/>
        <v>67290.199999999953</v>
      </c>
      <c r="AD65" s="37">
        <f t="shared" si="22"/>
        <v>7.9496140804034461</v>
      </c>
    </row>
    <row r="66" spans="2:30" ht="18" customHeight="1" thickTop="1">
      <c r="B66" s="38" t="s">
        <v>72</v>
      </c>
      <c r="C66" s="39">
        <f>SUM(C67:C71)</f>
        <v>102.89999999999999</v>
      </c>
      <c r="D66" s="39">
        <f t="shared" ref="C66:AB66" si="28">SUM(D67:D71)</f>
        <v>51.6</v>
      </c>
      <c r="E66" s="39">
        <f t="shared" si="28"/>
        <v>100</v>
      </c>
      <c r="F66" s="39">
        <f t="shared" si="28"/>
        <v>1977.3</v>
      </c>
      <c r="G66" s="39">
        <f t="shared" si="28"/>
        <v>229.6</v>
      </c>
      <c r="H66" s="39">
        <f t="shared" si="28"/>
        <v>89.2</v>
      </c>
      <c r="I66" s="39">
        <f t="shared" si="28"/>
        <v>188.6</v>
      </c>
      <c r="J66" s="39">
        <f t="shared" si="28"/>
        <v>53.7</v>
      </c>
      <c r="K66" s="39">
        <f t="shared" si="28"/>
        <v>40.699999999999996</v>
      </c>
      <c r="L66" s="39">
        <f t="shared" si="28"/>
        <v>130.6</v>
      </c>
      <c r="M66" s="39">
        <f t="shared" si="28"/>
        <v>39.900000000000006</v>
      </c>
      <c r="N66" s="39">
        <f t="shared" si="28"/>
        <v>21.2</v>
      </c>
      <c r="O66" s="39">
        <f>SUM(O67:O71)</f>
        <v>3025.3</v>
      </c>
      <c r="P66" s="39">
        <f>SUM(P67:P71)</f>
        <v>101.4</v>
      </c>
      <c r="Q66" s="39">
        <f t="shared" si="28"/>
        <v>54.000000000000007</v>
      </c>
      <c r="R66" s="39">
        <f t="shared" si="28"/>
        <v>109.5</v>
      </c>
      <c r="S66" s="39">
        <f t="shared" si="28"/>
        <v>2223.7000000000003</v>
      </c>
      <c r="T66" s="39">
        <f t="shared" si="28"/>
        <v>197.4</v>
      </c>
      <c r="U66" s="39">
        <f t="shared" si="28"/>
        <v>109.8</v>
      </c>
      <c r="V66" s="39">
        <f t="shared" si="28"/>
        <v>201</v>
      </c>
      <c r="W66" s="39">
        <f t="shared" si="28"/>
        <v>1489.5</v>
      </c>
      <c r="X66" s="39">
        <f t="shared" si="28"/>
        <v>421.9</v>
      </c>
      <c r="Y66" s="39">
        <f t="shared" si="28"/>
        <v>544.70000000000005</v>
      </c>
      <c r="Z66" s="39">
        <f t="shared" si="28"/>
        <v>379.70000000000005</v>
      </c>
      <c r="AA66" s="39">
        <f t="shared" si="28"/>
        <v>450.20000000000005</v>
      </c>
      <c r="AB66" s="39">
        <f t="shared" si="28"/>
        <v>6282.8</v>
      </c>
      <c r="AC66" s="39">
        <f t="shared" si="1"/>
        <v>3257.5</v>
      </c>
      <c r="AD66" s="39">
        <f>+AC66/O66*100</f>
        <v>107.67527187386375</v>
      </c>
    </row>
    <row r="67" spans="2:30" ht="18" customHeight="1">
      <c r="B67" s="169" t="s">
        <v>73</v>
      </c>
      <c r="C67" s="41">
        <v>23.7</v>
      </c>
      <c r="D67" s="41">
        <v>25.1</v>
      </c>
      <c r="E67" s="41">
        <v>42.8</v>
      </c>
      <c r="F67" s="41">
        <v>15.9</v>
      </c>
      <c r="G67" s="41">
        <v>37.1</v>
      </c>
      <c r="H67" s="41">
        <v>19.399999999999999</v>
      </c>
      <c r="I67" s="41">
        <v>34.700000000000003</v>
      </c>
      <c r="J67" s="41">
        <v>12.2</v>
      </c>
      <c r="K67" s="41">
        <v>15.7</v>
      </c>
      <c r="L67" s="41">
        <v>26.3</v>
      </c>
      <c r="M67" s="41">
        <v>19.399999999999999</v>
      </c>
      <c r="N67" s="41">
        <v>6.8</v>
      </c>
      <c r="O67" s="41">
        <f>SUM(C67:N67)</f>
        <v>279.09999999999997</v>
      </c>
      <c r="P67" s="41">
        <v>17</v>
      </c>
      <c r="Q67" s="41">
        <v>20.8</v>
      </c>
      <c r="R67" s="41">
        <v>36.099999999999994</v>
      </c>
      <c r="S67" s="41">
        <v>29.3</v>
      </c>
      <c r="T67" s="41">
        <v>18.899999999999999</v>
      </c>
      <c r="U67" s="41">
        <v>38.1</v>
      </c>
      <c r="V67" s="41">
        <v>42.599999999999994</v>
      </c>
      <c r="W67" s="41">
        <v>17.3</v>
      </c>
      <c r="X67" s="41">
        <v>40.6</v>
      </c>
      <c r="Y67" s="41">
        <v>26.9</v>
      </c>
      <c r="Z67" s="41">
        <v>33.1</v>
      </c>
      <c r="AA67" s="41">
        <v>36.700000000000003</v>
      </c>
      <c r="AB67" s="41">
        <f>SUM(P67:AA67)</f>
        <v>357.4</v>
      </c>
      <c r="AC67" s="41">
        <f t="shared" si="1"/>
        <v>78.300000000000011</v>
      </c>
      <c r="AD67" s="41">
        <f>+AC67/O67*100</f>
        <v>28.054460766750278</v>
      </c>
    </row>
    <row r="68" spans="2:30" ht="18" customHeight="1">
      <c r="B68" s="169" t="s">
        <v>74</v>
      </c>
      <c r="C68" s="41">
        <v>75.099999999999994</v>
      </c>
      <c r="D68" s="41">
        <v>23.1</v>
      </c>
      <c r="E68" s="41">
        <v>53.2</v>
      </c>
      <c r="F68" s="41">
        <v>1957.6</v>
      </c>
      <c r="G68" s="41">
        <v>188.6</v>
      </c>
      <c r="H68" s="41">
        <v>65.5</v>
      </c>
      <c r="I68" s="41">
        <v>149.80000000000001</v>
      </c>
      <c r="J68" s="41">
        <v>37.299999999999997</v>
      </c>
      <c r="K68" s="41">
        <v>21.2</v>
      </c>
      <c r="L68" s="41">
        <v>99.7</v>
      </c>
      <c r="M68" s="41">
        <v>15.3</v>
      </c>
      <c r="N68" s="41">
        <v>12.9</v>
      </c>
      <c r="O68" s="41">
        <f>SUM(C68:N68)</f>
        <v>2699.3</v>
      </c>
      <c r="P68" s="41">
        <v>81</v>
      </c>
      <c r="Q68" s="41">
        <v>29.1</v>
      </c>
      <c r="R68" s="41">
        <v>69.400000000000006</v>
      </c>
      <c r="S68" s="41">
        <v>2190</v>
      </c>
      <c r="T68" s="41">
        <v>174.8</v>
      </c>
      <c r="U68" s="41">
        <v>67.5</v>
      </c>
      <c r="V68" s="41">
        <v>153.9</v>
      </c>
      <c r="W68" s="41">
        <v>40.4</v>
      </c>
      <c r="X68" s="41">
        <v>27</v>
      </c>
      <c r="Y68" s="41">
        <v>103.7</v>
      </c>
      <c r="Z68" s="41">
        <v>17.2</v>
      </c>
      <c r="AA68" s="41">
        <v>15.1</v>
      </c>
      <c r="AB68" s="41">
        <f>SUM(P68:AA68)</f>
        <v>2969.1</v>
      </c>
      <c r="AC68" s="41">
        <f t="shared" si="1"/>
        <v>269.79999999999973</v>
      </c>
      <c r="AD68" s="41">
        <f>+AC68/O68*100</f>
        <v>9.9951839365761384</v>
      </c>
    </row>
    <row r="69" spans="2:30" ht="15.75" customHeight="1">
      <c r="B69" s="40" t="s">
        <v>75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1">
        <f>SUM(C69:N69)</f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1428</v>
      </c>
      <c r="X69" s="42">
        <v>350.2</v>
      </c>
      <c r="Y69" s="42">
        <v>410.3</v>
      </c>
      <c r="Z69" s="42">
        <v>325.60000000000002</v>
      </c>
      <c r="AA69" s="42">
        <v>395.5</v>
      </c>
      <c r="AB69" s="41">
        <f>SUM(P69:AA69)</f>
        <v>2909.6</v>
      </c>
      <c r="AC69" s="42">
        <f>+AB69-O69</f>
        <v>2909.6</v>
      </c>
      <c r="AD69" s="42">
        <f>IFERROR(+AC69/O69*100,0)</f>
        <v>0</v>
      </c>
    </row>
    <row r="70" spans="2:30" ht="15.75" customHeight="1">
      <c r="B70" s="40" t="s">
        <v>88</v>
      </c>
      <c r="C70" s="42">
        <v>4.0999999999999996</v>
      </c>
      <c r="D70" s="42">
        <v>3.4</v>
      </c>
      <c r="E70" s="42">
        <v>4</v>
      </c>
      <c r="F70" s="42">
        <v>3.8</v>
      </c>
      <c r="G70" s="42">
        <v>3.9</v>
      </c>
      <c r="H70" s="42">
        <v>4.3</v>
      </c>
      <c r="I70" s="42">
        <v>4.0999999999999996</v>
      </c>
      <c r="J70" s="42">
        <v>4.2</v>
      </c>
      <c r="K70" s="42">
        <v>3.8</v>
      </c>
      <c r="L70" s="42">
        <v>4.5</v>
      </c>
      <c r="M70" s="42">
        <v>3.7</v>
      </c>
      <c r="N70" s="42">
        <v>3.1</v>
      </c>
      <c r="O70" s="41">
        <f>SUM(C70:N70)</f>
        <v>46.900000000000006</v>
      </c>
      <c r="P70" s="42">
        <v>3.4</v>
      </c>
      <c r="Q70" s="42">
        <v>4.0999999999999996</v>
      </c>
      <c r="R70" s="42">
        <v>4</v>
      </c>
      <c r="S70" s="42">
        <v>4.4000000000000004</v>
      </c>
      <c r="T70" s="42">
        <v>3.7</v>
      </c>
      <c r="U70" s="42">
        <v>4.2</v>
      </c>
      <c r="V70" s="42">
        <v>4.5</v>
      </c>
      <c r="W70" s="42">
        <v>3.8</v>
      </c>
      <c r="X70" s="42">
        <v>4.0999999999999996</v>
      </c>
      <c r="Y70" s="42">
        <v>3.6</v>
      </c>
      <c r="Z70" s="42">
        <v>3.8</v>
      </c>
      <c r="AA70" s="42">
        <v>2.8</v>
      </c>
      <c r="AB70" s="41">
        <f>SUM(P70:AA70)</f>
        <v>46.4</v>
      </c>
      <c r="AC70" s="42">
        <f>+AB70-O70</f>
        <v>-0.50000000000000711</v>
      </c>
      <c r="AD70" s="42">
        <f>IFERROR(+AC70/O70*100,0)</f>
        <v>-1.0660980810234693</v>
      </c>
    </row>
    <row r="71" spans="2:30" ht="18.75" customHeight="1" thickBot="1">
      <c r="B71" s="170" t="s">
        <v>76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0.1</v>
      </c>
      <c r="M71" s="41">
        <v>1.5</v>
      </c>
      <c r="N71" s="41">
        <v>-1.6</v>
      </c>
      <c r="O71" s="41">
        <f>SUM(C71:N71)</f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0.2</v>
      </c>
      <c r="Z71" s="41">
        <v>0</v>
      </c>
      <c r="AA71" s="41">
        <v>0.1</v>
      </c>
      <c r="AB71" s="41">
        <f>SUM(P71:AA71)</f>
        <v>0.30000000000000004</v>
      </c>
      <c r="AC71" s="41">
        <f t="shared" si="1"/>
        <v>0.30000000000000004</v>
      </c>
      <c r="AD71" s="42">
        <v>0</v>
      </c>
    </row>
    <row r="72" spans="2:30" ht="26.25" customHeight="1" thickTop="1">
      <c r="B72" s="43" t="s">
        <v>77</v>
      </c>
      <c r="C72" s="44">
        <f>+C66+C65</f>
        <v>76691.299999999974</v>
      </c>
      <c r="D72" s="44">
        <f t="shared" ref="C72:AA72" si="29">+D66+D65</f>
        <v>66302.800000000017</v>
      </c>
      <c r="E72" s="44">
        <f t="shared" si="29"/>
        <v>64929.2</v>
      </c>
      <c r="F72" s="44">
        <f t="shared" si="29"/>
        <v>96733.4</v>
      </c>
      <c r="G72" s="44">
        <f t="shared" si="29"/>
        <v>68008.3</v>
      </c>
      <c r="H72" s="44">
        <f t="shared" si="29"/>
        <v>61846.399999999987</v>
      </c>
      <c r="I72" s="44">
        <f t="shared" si="29"/>
        <v>69052.60000000002</v>
      </c>
      <c r="J72" s="44">
        <f t="shared" si="29"/>
        <v>67222.499999999985</v>
      </c>
      <c r="K72" s="44">
        <f t="shared" si="29"/>
        <v>63472.499999999993</v>
      </c>
      <c r="L72" s="44">
        <f t="shared" si="29"/>
        <v>73793.3</v>
      </c>
      <c r="M72" s="44">
        <f t="shared" si="29"/>
        <v>71907.600000000006</v>
      </c>
      <c r="N72" s="44">
        <f t="shared" si="29"/>
        <v>69524.100000000006</v>
      </c>
      <c r="O72" s="44">
        <f>+O66+O65</f>
        <v>849484</v>
      </c>
      <c r="P72" s="44">
        <f t="shared" si="29"/>
        <v>85408.599999999991</v>
      </c>
      <c r="Q72" s="45">
        <f t="shared" si="29"/>
        <v>66044</v>
      </c>
      <c r="R72" s="45">
        <f t="shared" si="29"/>
        <v>67146.200000000012</v>
      </c>
      <c r="S72" s="45">
        <f t="shared" si="29"/>
        <v>105121.1</v>
      </c>
      <c r="T72" s="45">
        <f t="shared" si="29"/>
        <v>80513.399999999994</v>
      </c>
      <c r="U72" s="45">
        <f t="shared" si="29"/>
        <v>70706.600000000006</v>
      </c>
      <c r="V72" s="45">
        <f t="shared" si="29"/>
        <v>76663.699999999983</v>
      </c>
      <c r="W72" s="45">
        <f t="shared" si="29"/>
        <v>71830.100000000006</v>
      </c>
      <c r="X72" s="45">
        <f t="shared" si="29"/>
        <v>68122.100000000006</v>
      </c>
      <c r="Y72" s="45">
        <f t="shared" si="29"/>
        <v>80055.599999999977</v>
      </c>
      <c r="Z72" s="45">
        <f t="shared" si="29"/>
        <v>66976.100000000006</v>
      </c>
      <c r="AA72" s="45">
        <f t="shared" si="29"/>
        <v>81444.2</v>
      </c>
      <c r="AB72" s="44">
        <f>+AB71+AB69+AB67+AB65+AB68</f>
        <v>919985.29999999993</v>
      </c>
      <c r="AC72" s="44">
        <f t="shared" si="1"/>
        <v>70501.29999999993</v>
      </c>
      <c r="AD72" s="44">
        <f>+AC72/O72*100</f>
        <v>8.2993087568453241</v>
      </c>
    </row>
    <row r="73" spans="2:30" ht="14.25" customHeight="1">
      <c r="B73" s="46" t="s">
        <v>93</v>
      </c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8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7"/>
      <c r="AD73" s="50"/>
    </row>
    <row r="74" spans="2:30" ht="15" customHeight="1">
      <c r="B74" s="51" t="s">
        <v>78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3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3"/>
    </row>
    <row r="75" spans="2:30" ht="17.25" customHeight="1">
      <c r="B75" s="55" t="s">
        <v>79</v>
      </c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6"/>
      <c r="AD75" s="57"/>
    </row>
    <row r="76" spans="2:30" ht="12" customHeight="1">
      <c r="B76" s="55" t="s">
        <v>80</v>
      </c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3"/>
    </row>
    <row r="77" spans="2:30">
      <c r="B77" s="55" t="s">
        <v>81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3"/>
    </row>
    <row r="78" spans="2:30">
      <c r="B78" s="58" t="s">
        <v>82</v>
      </c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9"/>
      <c r="AD78" s="60"/>
    </row>
    <row r="79" spans="2:30" ht="16.5">
      <c r="B79" s="59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2"/>
      <c r="AD79" s="48"/>
    </row>
    <row r="80" spans="2:30">
      <c r="B80" s="59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64"/>
      <c r="AD80" s="64"/>
    </row>
    <row r="81" spans="2:30">
      <c r="B81" s="59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66"/>
      <c r="AD81" s="66"/>
    </row>
    <row r="82" spans="2:30">
      <c r="B82" s="59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8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61"/>
      <c r="AD82" s="69"/>
    </row>
    <row r="83" spans="2:30">
      <c r="B83" s="59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70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71"/>
      <c r="AD83" s="70"/>
    </row>
    <row r="84" spans="2:30">
      <c r="B84" s="59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60"/>
      <c r="AD84" s="60"/>
    </row>
    <row r="85" spans="2:30"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60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60"/>
      <c r="AD85" s="60"/>
    </row>
    <row r="86" spans="2:30"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60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60"/>
      <c r="AD86" s="60"/>
    </row>
    <row r="87" spans="2:30"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60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4"/>
      <c r="AC87" s="60"/>
      <c r="AD87" s="60"/>
    </row>
    <row r="88" spans="2:30"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</row>
    <row r="89" spans="2:30"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60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60"/>
      <c r="AD89" s="60"/>
    </row>
    <row r="90" spans="2:30"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60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60"/>
      <c r="AD90" s="60"/>
    </row>
    <row r="91" spans="2:30"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60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60"/>
      <c r="AD91" s="60"/>
    </row>
    <row r="92" spans="2:30"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</row>
    <row r="93" spans="2:30"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</row>
    <row r="94" spans="2:30"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</row>
    <row r="95" spans="2:30"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</row>
    <row r="96" spans="2:30"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59"/>
      <c r="AC96" s="59"/>
      <c r="AD96" s="59"/>
    </row>
    <row r="97" spans="2:30"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59"/>
      <c r="AD97" s="59"/>
    </row>
    <row r="98" spans="2:30"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59"/>
      <c r="AC98" s="59"/>
      <c r="AD98" s="59"/>
    </row>
    <row r="99" spans="2:30"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59"/>
      <c r="AC99" s="59"/>
      <c r="AD99" s="59"/>
    </row>
    <row r="100" spans="2:30"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59"/>
      <c r="AC100" s="59"/>
      <c r="AD100" s="59"/>
    </row>
    <row r="101" spans="2:30"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59"/>
      <c r="AC101" s="59"/>
      <c r="AD101" s="59"/>
    </row>
    <row r="102" spans="2:30"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59"/>
      <c r="AC102" s="59"/>
      <c r="AD102" s="59"/>
    </row>
    <row r="103" spans="2:30"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59"/>
      <c r="AC103" s="59"/>
      <c r="AD103" s="59"/>
    </row>
    <row r="104" spans="2:30"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59"/>
      <c r="AC104" s="59"/>
      <c r="AD104" s="59"/>
    </row>
    <row r="105" spans="2:30"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59"/>
      <c r="AC105" s="59"/>
      <c r="AD105" s="59"/>
    </row>
    <row r="106" spans="2:30"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59"/>
      <c r="AC106" s="59"/>
      <c r="AD106" s="59"/>
    </row>
    <row r="107" spans="2:30"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59"/>
      <c r="AC107" s="59"/>
      <c r="AD107" s="59"/>
    </row>
    <row r="108" spans="2:30"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59"/>
      <c r="AC108" s="59"/>
      <c r="AD108" s="59"/>
    </row>
    <row r="109" spans="2:30"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59"/>
      <c r="AC109" s="59"/>
      <c r="AD109" s="59"/>
    </row>
    <row r="110" spans="2:30"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59"/>
      <c r="AC110" s="59"/>
      <c r="AD110" s="59"/>
    </row>
    <row r="111" spans="2:30"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59"/>
      <c r="AC111" s="59"/>
      <c r="AD111" s="59"/>
    </row>
    <row r="112" spans="2:30"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59"/>
      <c r="AC112" s="59"/>
      <c r="AD112" s="59"/>
    </row>
    <row r="113" spans="2:30"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59"/>
      <c r="AC113" s="59"/>
      <c r="AD113" s="59"/>
    </row>
    <row r="114" spans="2:30"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59"/>
      <c r="AC114" s="59"/>
      <c r="AD114" s="59"/>
    </row>
    <row r="115" spans="2:30"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59"/>
      <c r="AC115" s="59"/>
      <c r="AD115" s="59"/>
    </row>
    <row r="116" spans="2:30"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59"/>
      <c r="AC116" s="59"/>
      <c r="AD116" s="59"/>
    </row>
    <row r="117" spans="2:30"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59"/>
      <c r="AC117" s="59"/>
      <c r="AD117" s="59"/>
    </row>
    <row r="118" spans="2:30"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59"/>
      <c r="AC118" s="59"/>
      <c r="AD118" s="59"/>
    </row>
    <row r="119" spans="2:30"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59"/>
      <c r="AC119" s="59"/>
      <c r="AD119" s="59"/>
    </row>
    <row r="120" spans="2:30"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59"/>
      <c r="AC120" s="59"/>
      <c r="AD120" s="59"/>
    </row>
    <row r="121" spans="2:30"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59"/>
      <c r="AC121" s="59"/>
      <c r="AD121" s="59"/>
    </row>
    <row r="122" spans="2:30"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59"/>
      <c r="AC122" s="59"/>
      <c r="AD122" s="59"/>
    </row>
    <row r="123" spans="2:30"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59"/>
      <c r="AC123" s="59"/>
      <c r="AD123" s="59"/>
    </row>
    <row r="124" spans="2:30"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59"/>
      <c r="AC124" s="59"/>
      <c r="AD124" s="59"/>
    </row>
    <row r="125" spans="2:30"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59"/>
      <c r="AC125" s="59"/>
      <c r="AD125" s="59"/>
    </row>
    <row r="126" spans="2:30"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59"/>
      <c r="AC126" s="59"/>
      <c r="AD126" s="59"/>
    </row>
    <row r="127" spans="2:30"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59"/>
      <c r="AC127" s="59"/>
      <c r="AD127" s="59"/>
    </row>
    <row r="128" spans="2:30"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59"/>
      <c r="AC128" s="59"/>
      <c r="AD128" s="59"/>
    </row>
    <row r="129" spans="2:30"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59"/>
      <c r="AC129" s="59"/>
      <c r="AD129" s="59"/>
    </row>
    <row r="130" spans="2:30"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59"/>
      <c r="AC130" s="59"/>
      <c r="AD130" s="59"/>
    </row>
    <row r="131" spans="2:30"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59"/>
      <c r="AC131" s="59"/>
      <c r="AD131" s="59"/>
    </row>
    <row r="132" spans="2:30"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59"/>
      <c r="AC132" s="59"/>
      <c r="AD132" s="59"/>
    </row>
    <row r="133" spans="2:30"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59"/>
      <c r="AC133" s="59"/>
      <c r="AD133" s="59"/>
    </row>
    <row r="134" spans="2:30"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59"/>
      <c r="AC134" s="59"/>
      <c r="AD134" s="59"/>
    </row>
    <row r="135" spans="2:30"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59"/>
      <c r="AC135" s="59"/>
      <c r="AD135" s="59"/>
    </row>
    <row r="136" spans="2:30"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59"/>
      <c r="AC136" s="59"/>
      <c r="AD136" s="59"/>
    </row>
    <row r="137" spans="2:30"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59"/>
      <c r="AC137" s="59"/>
      <c r="AD137" s="59"/>
    </row>
    <row r="138" spans="2:30"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59"/>
      <c r="AC138" s="59"/>
      <c r="AD138" s="59"/>
    </row>
    <row r="139" spans="2:30"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59"/>
      <c r="AC139" s="59"/>
      <c r="AD139" s="59"/>
    </row>
    <row r="140" spans="2:30"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59"/>
      <c r="AC140" s="59"/>
      <c r="AD140" s="59"/>
    </row>
    <row r="141" spans="2:30"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59"/>
      <c r="AC141" s="59"/>
      <c r="AD141" s="59"/>
    </row>
    <row r="142" spans="2:30"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59"/>
      <c r="AC142" s="59"/>
      <c r="AD142" s="59"/>
    </row>
    <row r="143" spans="2:30"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59"/>
      <c r="AC143" s="59"/>
      <c r="AD143" s="59"/>
    </row>
    <row r="144" spans="2:30"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59"/>
      <c r="AC144" s="59"/>
      <c r="AD144" s="59"/>
    </row>
    <row r="145" spans="2:30"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59"/>
      <c r="AC145" s="59"/>
      <c r="AD145" s="59"/>
    </row>
    <row r="146" spans="2:30"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59"/>
      <c r="AC146" s="59"/>
      <c r="AD146" s="59"/>
    </row>
    <row r="147" spans="2:30"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59"/>
      <c r="AC147" s="59"/>
      <c r="AD147" s="59"/>
    </row>
    <row r="148" spans="2:30"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59"/>
      <c r="AC148" s="59"/>
      <c r="AD148" s="59"/>
    </row>
    <row r="149" spans="2:30"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59"/>
      <c r="AC149" s="59"/>
      <c r="AD149" s="59"/>
    </row>
    <row r="150" spans="2:30"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59"/>
      <c r="AC150" s="59"/>
      <c r="AD150" s="59"/>
    </row>
    <row r="151" spans="2:30"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59"/>
      <c r="AC151" s="59"/>
      <c r="AD151" s="59"/>
    </row>
    <row r="152" spans="2:30"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59"/>
      <c r="AC152" s="59"/>
      <c r="AD152" s="59"/>
    </row>
    <row r="153" spans="2:30"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59"/>
      <c r="AC153" s="59"/>
      <c r="AD153" s="59"/>
    </row>
    <row r="154" spans="2:30"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59"/>
      <c r="AC154" s="59"/>
      <c r="AD154" s="59"/>
    </row>
    <row r="155" spans="2:30"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59"/>
      <c r="AC155" s="59"/>
      <c r="AD155" s="59"/>
    </row>
    <row r="156" spans="2:30"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59"/>
      <c r="AC156" s="59"/>
      <c r="AD156" s="59"/>
    </row>
    <row r="157" spans="2:30"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59"/>
      <c r="AC157" s="59"/>
      <c r="AD157" s="59"/>
    </row>
    <row r="158" spans="2:30"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59"/>
      <c r="AC158" s="59"/>
      <c r="AD158" s="59"/>
    </row>
    <row r="159" spans="2:30"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59"/>
      <c r="AC159" s="59"/>
      <c r="AD159" s="59"/>
    </row>
    <row r="160" spans="2:30"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59"/>
      <c r="AC160" s="59"/>
      <c r="AD160" s="59"/>
    </row>
    <row r="161" spans="2:30"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59"/>
      <c r="AC161" s="59"/>
      <c r="AD161" s="59"/>
    </row>
    <row r="162" spans="2:30"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59"/>
      <c r="AC162" s="59"/>
      <c r="AD162" s="59"/>
    </row>
    <row r="163" spans="2:30"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59"/>
      <c r="AC163" s="59"/>
      <c r="AD163" s="59"/>
    </row>
    <row r="164" spans="2:30"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59"/>
      <c r="AC164" s="59"/>
      <c r="AD164" s="59"/>
    </row>
    <row r="165" spans="2:30"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59"/>
      <c r="AC165" s="59"/>
      <c r="AD165" s="59"/>
    </row>
    <row r="166" spans="2:30"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59"/>
      <c r="AC166" s="59"/>
      <c r="AD166" s="59"/>
    </row>
    <row r="167" spans="2:30"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59"/>
      <c r="AC167" s="59"/>
      <c r="AD167" s="59"/>
    </row>
    <row r="168" spans="2:30"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59"/>
      <c r="AC168" s="59"/>
      <c r="AD168" s="59"/>
    </row>
    <row r="169" spans="2:30"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59"/>
      <c r="AC169" s="59"/>
      <c r="AD169" s="59"/>
    </row>
    <row r="170" spans="2:30"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59"/>
      <c r="AC170" s="59"/>
      <c r="AD170" s="59"/>
    </row>
    <row r="171" spans="2:30"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59"/>
      <c r="AC171" s="59"/>
      <c r="AD171" s="59"/>
    </row>
    <row r="172" spans="2:30"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59"/>
      <c r="AC172" s="59"/>
      <c r="AD172" s="59"/>
    </row>
    <row r="173" spans="2:30"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59"/>
      <c r="AC173" s="59"/>
      <c r="AD173" s="59"/>
    </row>
    <row r="174" spans="2:30"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59"/>
      <c r="AC174" s="59"/>
      <c r="AD174" s="59"/>
    </row>
    <row r="175" spans="2:30"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59"/>
      <c r="AC175" s="59"/>
      <c r="AD175" s="59"/>
    </row>
    <row r="176" spans="2:30"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59"/>
      <c r="AC176" s="59"/>
      <c r="AD176" s="59"/>
    </row>
    <row r="177" spans="2:30"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59"/>
      <c r="AC177" s="59"/>
      <c r="AD177" s="59"/>
    </row>
    <row r="178" spans="2:30"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59"/>
      <c r="AC178" s="59"/>
      <c r="AD178" s="59"/>
    </row>
    <row r="179" spans="2:30"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59"/>
      <c r="AC179" s="59"/>
      <c r="AD179" s="59"/>
    </row>
    <row r="180" spans="2:30"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59"/>
      <c r="AC180" s="59"/>
      <c r="AD180" s="59"/>
    </row>
    <row r="181" spans="2:30"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59"/>
      <c r="AC181" s="59"/>
      <c r="AD181" s="59"/>
    </row>
    <row r="182" spans="2:30"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59"/>
      <c r="AC182" s="59"/>
      <c r="AD182" s="59"/>
    </row>
    <row r="183" spans="2:30"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59"/>
      <c r="AC183" s="59"/>
      <c r="AD183" s="59"/>
    </row>
    <row r="184" spans="2:30"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59"/>
      <c r="AC184" s="59"/>
      <c r="AD184" s="59"/>
    </row>
    <row r="185" spans="2:30"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59"/>
      <c r="AC185" s="59"/>
      <c r="AD185" s="59"/>
    </row>
    <row r="186" spans="2:30"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59"/>
      <c r="AC186" s="59"/>
      <c r="AD186" s="59"/>
    </row>
    <row r="187" spans="2:30"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59"/>
      <c r="AC187" s="59"/>
      <c r="AD187" s="59"/>
    </row>
    <row r="188" spans="2:30"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59"/>
      <c r="AC188" s="59"/>
      <c r="AD188" s="59"/>
    </row>
    <row r="189" spans="2:30"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59"/>
      <c r="AC189" s="59"/>
      <c r="AD189" s="59"/>
    </row>
    <row r="190" spans="2:30"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59"/>
      <c r="AC190" s="59"/>
      <c r="AD190" s="59"/>
    </row>
    <row r="191" spans="2:30"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59"/>
      <c r="AC191" s="59"/>
      <c r="AD191" s="59"/>
    </row>
    <row r="192" spans="2:30"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59"/>
      <c r="AC192" s="59"/>
      <c r="AD192" s="59"/>
    </row>
    <row r="193" spans="2:30"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59"/>
      <c r="AC193" s="59"/>
      <c r="AD193" s="59"/>
    </row>
    <row r="194" spans="2:30"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59"/>
      <c r="AC194" s="59"/>
      <c r="AD194" s="59"/>
    </row>
    <row r="195" spans="2:30"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59"/>
      <c r="AC195" s="59"/>
      <c r="AD195" s="59"/>
    </row>
    <row r="196" spans="2:30"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59"/>
      <c r="AC196" s="59"/>
      <c r="AD196" s="59"/>
    </row>
    <row r="197" spans="2:30" ht="14.25"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6"/>
      <c r="AC197" s="76"/>
      <c r="AD197" s="76"/>
    </row>
    <row r="198" spans="2:30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3"/>
      <c r="AC198" s="3"/>
      <c r="AD198" s="3"/>
    </row>
    <row r="199" spans="2:30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3"/>
      <c r="AC199" s="3"/>
      <c r="AD199" s="3"/>
    </row>
    <row r="200" spans="2:30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3"/>
      <c r="AC200" s="3"/>
      <c r="AD200" s="3"/>
    </row>
    <row r="201" spans="2:30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3"/>
      <c r="AC201" s="3"/>
      <c r="AD201" s="3"/>
    </row>
    <row r="202" spans="2:30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3"/>
      <c r="AC202" s="3"/>
      <c r="AD202" s="3"/>
    </row>
    <row r="203" spans="2:30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3"/>
      <c r="AC203" s="3"/>
      <c r="AD203" s="3"/>
    </row>
    <row r="204" spans="2:30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3"/>
      <c r="AC204" s="3"/>
      <c r="AD204" s="3"/>
    </row>
    <row r="205" spans="2:30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3"/>
      <c r="AC205" s="3"/>
      <c r="AD205" s="3"/>
    </row>
    <row r="206" spans="2:30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3"/>
      <c r="AC206" s="3"/>
      <c r="AD206" s="3"/>
    </row>
    <row r="207" spans="2:30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3"/>
      <c r="AC207" s="3"/>
      <c r="AD207" s="3"/>
    </row>
    <row r="208" spans="2:30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3"/>
      <c r="AC208" s="3"/>
      <c r="AD208" s="3"/>
    </row>
    <row r="209" spans="2:30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3"/>
      <c r="AC209" s="3"/>
      <c r="AD209" s="3"/>
    </row>
    <row r="210" spans="2:30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3"/>
      <c r="AC210" s="3"/>
      <c r="AD210" s="3"/>
    </row>
    <row r="211" spans="2:30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3"/>
      <c r="AC211" s="3"/>
      <c r="AD211" s="3"/>
    </row>
    <row r="212" spans="2:30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3"/>
      <c r="AC212" s="3"/>
      <c r="AD212" s="3"/>
    </row>
    <row r="213" spans="2:30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3"/>
      <c r="AC213" s="3"/>
      <c r="AD213" s="3"/>
    </row>
    <row r="214" spans="2:30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3"/>
      <c r="AC214" s="3"/>
      <c r="AD214" s="3"/>
    </row>
    <row r="215" spans="2:30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3"/>
      <c r="AC215" s="3"/>
      <c r="AD215" s="3"/>
    </row>
    <row r="216" spans="2:30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3"/>
      <c r="AC216" s="3"/>
      <c r="AD216" s="3"/>
    </row>
    <row r="217" spans="2:30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3"/>
      <c r="AC217" s="3"/>
      <c r="AD217" s="3"/>
    </row>
    <row r="218" spans="2:30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3"/>
      <c r="AC218" s="3"/>
      <c r="AD218" s="3"/>
    </row>
    <row r="219" spans="2:30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3"/>
      <c r="AC219" s="3"/>
      <c r="AD219" s="3"/>
    </row>
    <row r="220" spans="2:30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3"/>
      <c r="AC220" s="3"/>
      <c r="AD220" s="3"/>
    </row>
    <row r="221" spans="2:30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3"/>
      <c r="AC221" s="3"/>
      <c r="AD221" s="3"/>
    </row>
    <row r="222" spans="2:30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3"/>
      <c r="AC222" s="3"/>
      <c r="AD222" s="3"/>
    </row>
    <row r="223" spans="2:30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3"/>
      <c r="AC223" s="3"/>
      <c r="AD223" s="3"/>
    </row>
    <row r="224" spans="2:30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3"/>
      <c r="AC224" s="3"/>
      <c r="AD224" s="3"/>
    </row>
    <row r="225" spans="2:30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3"/>
      <c r="AC225" s="3"/>
      <c r="AD225" s="3"/>
    </row>
    <row r="226" spans="2:30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3"/>
      <c r="AC226" s="3"/>
      <c r="AD226" s="3"/>
    </row>
    <row r="227" spans="2:30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3"/>
      <c r="AC227" s="3"/>
      <c r="AD227" s="3"/>
    </row>
    <row r="228" spans="2:30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3"/>
      <c r="AC228" s="3"/>
      <c r="AD228" s="3"/>
    </row>
    <row r="229" spans="2:30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3"/>
      <c r="AC229" s="3"/>
      <c r="AD229" s="3"/>
    </row>
    <row r="230" spans="2:30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3"/>
      <c r="AC230" s="3"/>
      <c r="AD230" s="3"/>
    </row>
    <row r="231" spans="2:30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3"/>
      <c r="AC231" s="3"/>
      <c r="AD231" s="3"/>
    </row>
    <row r="232" spans="2:30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3"/>
      <c r="AC232" s="3"/>
      <c r="AD232" s="3"/>
    </row>
    <row r="233" spans="2:30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3"/>
      <c r="AC233" s="3"/>
      <c r="AD233" s="3"/>
    </row>
    <row r="234" spans="2:30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3"/>
      <c r="AC234" s="3"/>
      <c r="AD234" s="3"/>
    </row>
    <row r="235" spans="2:30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3"/>
      <c r="AC235" s="3"/>
      <c r="AD235" s="3"/>
    </row>
    <row r="236" spans="2:30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3"/>
      <c r="AC236" s="3"/>
      <c r="AD236" s="3"/>
    </row>
    <row r="237" spans="2:30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3"/>
      <c r="AC237" s="3"/>
      <c r="AD237" s="3"/>
    </row>
    <row r="238" spans="2:30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3"/>
      <c r="AC238" s="3"/>
      <c r="AD238" s="3"/>
    </row>
    <row r="239" spans="2:30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3"/>
      <c r="AC239" s="3"/>
      <c r="AD239" s="3"/>
    </row>
    <row r="240" spans="2:30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3"/>
      <c r="AC240" s="3"/>
      <c r="AD240" s="3"/>
    </row>
    <row r="241" spans="2:30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3"/>
      <c r="AC241" s="3"/>
      <c r="AD241" s="3"/>
    </row>
    <row r="242" spans="2:30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3"/>
      <c r="AC242" s="3"/>
      <c r="AD242" s="3"/>
    </row>
    <row r="243" spans="2:30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3"/>
      <c r="AC243" s="3"/>
      <c r="AD243" s="3"/>
    </row>
    <row r="244" spans="2:30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3"/>
      <c r="AC244" s="3"/>
      <c r="AD244" s="3"/>
    </row>
    <row r="245" spans="2:30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3"/>
      <c r="AC245" s="3"/>
      <c r="AD245" s="3"/>
    </row>
    <row r="246" spans="2:30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3"/>
      <c r="AC246" s="3"/>
      <c r="AD246" s="3"/>
    </row>
    <row r="247" spans="2:30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3"/>
      <c r="AC247" s="3"/>
      <c r="AD247" s="3"/>
    </row>
    <row r="248" spans="2:30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3"/>
      <c r="AC248" s="3"/>
      <c r="AD248" s="3"/>
    </row>
    <row r="249" spans="2:30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3"/>
      <c r="AC249" s="3"/>
      <c r="AD249" s="3"/>
    </row>
    <row r="250" spans="2:30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3"/>
      <c r="AC250" s="3"/>
      <c r="AD250" s="3"/>
    </row>
    <row r="251" spans="2:30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3"/>
      <c r="AC251" s="3"/>
      <c r="AD251" s="3"/>
    </row>
    <row r="252" spans="2:30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3"/>
      <c r="AC252" s="3"/>
      <c r="AD252" s="3"/>
    </row>
    <row r="253" spans="2:30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3"/>
      <c r="AC253" s="3"/>
      <c r="AD253" s="3"/>
    </row>
    <row r="254" spans="2:30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3"/>
      <c r="AC254" s="3"/>
      <c r="AD254" s="3"/>
    </row>
    <row r="255" spans="2:30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3"/>
      <c r="AC255" s="3"/>
      <c r="AD255" s="3"/>
    </row>
    <row r="256" spans="2:30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3"/>
      <c r="AC256" s="3"/>
      <c r="AD256" s="3"/>
    </row>
    <row r="257" spans="2:30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3"/>
      <c r="AC257" s="3"/>
      <c r="AD257" s="3"/>
    </row>
    <row r="258" spans="2:30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3"/>
      <c r="AC258" s="3"/>
      <c r="AD258" s="3"/>
    </row>
    <row r="259" spans="2:30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3"/>
      <c r="AC259" s="3"/>
      <c r="AD259" s="3"/>
    </row>
    <row r="260" spans="2:30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3"/>
      <c r="AC260" s="3"/>
      <c r="AD260" s="3"/>
    </row>
    <row r="261" spans="2:30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3"/>
      <c r="AC261" s="3"/>
      <c r="AD261" s="3"/>
    </row>
    <row r="262" spans="2:30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3"/>
      <c r="AC262" s="3"/>
      <c r="AD262" s="3"/>
    </row>
    <row r="263" spans="2:30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3"/>
      <c r="AC263" s="3"/>
      <c r="AD263" s="3"/>
    </row>
    <row r="264" spans="2:30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3"/>
      <c r="AC264" s="3"/>
      <c r="AD264" s="3"/>
    </row>
    <row r="265" spans="2:30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3"/>
      <c r="AC265" s="3"/>
      <c r="AD265" s="3"/>
    </row>
    <row r="266" spans="2:30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3"/>
      <c r="AC266" s="3"/>
      <c r="AD266" s="3"/>
    </row>
    <row r="267" spans="2:30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3"/>
      <c r="AC267" s="3"/>
      <c r="AD267" s="3"/>
    </row>
    <row r="268" spans="2:30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3"/>
      <c r="AC268" s="3"/>
      <c r="AD268" s="3"/>
    </row>
    <row r="269" spans="2:30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3"/>
      <c r="AC269" s="3"/>
      <c r="AD269" s="3"/>
    </row>
    <row r="270" spans="2:30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3"/>
      <c r="AC270" s="3"/>
      <c r="AD270" s="3"/>
    </row>
    <row r="271" spans="2:30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3"/>
      <c r="AC271" s="3"/>
      <c r="AD271" s="3"/>
    </row>
    <row r="272" spans="2:30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3"/>
      <c r="AC272" s="3"/>
      <c r="AD272" s="3"/>
    </row>
    <row r="273" spans="2:30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3"/>
      <c r="AC273" s="3"/>
      <c r="AD273" s="3"/>
    </row>
    <row r="274" spans="2:30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3"/>
      <c r="AC274" s="3"/>
      <c r="AD274" s="3"/>
    </row>
    <row r="275" spans="2:30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3"/>
      <c r="AC275" s="3"/>
      <c r="AD275" s="3"/>
    </row>
    <row r="276" spans="2:30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3"/>
      <c r="AC276" s="3"/>
      <c r="AD276" s="3"/>
    </row>
    <row r="277" spans="2:30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3"/>
      <c r="AC277" s="3"/>
      <c r="AD277" s="3"/>
    </row>
    <row r="278" spans="2:30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3"/>
      <c r="AC278" s="3"/>
      <c r="AD278" s="3"/>
    </row>
    <row r="279" spans="2:30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3"/>
      <c r="AC279" s="3"/>
      <c r="AD279" s="3"/>
    </row>
    <row r="280" spans="2:30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3"/>
      <c r="AC280" s="3"/>
      <c r="AD280" s="3"/>
    </row>
    <row r="281" spans="2:30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3"/>
      <c r="AC281" s="3"/>
      <c r="AD281" s="3"/>
    </row>
    <row r="282" spans="2:30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3"/>
      <c r="AC282" s="3"/>
      <c r="AD282" s="3"/>
    </row>
    <row r="283" spans="2:30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3"/>
      <c r="AC283" s="3"/>
      <c r="AD283" s="3"/>
    </row>
    <row r="284" spans="2:30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3"/>
      <c r="AC284" s="3"/>
      <c r="AD284" s="3"/>
    </row>
    <row r="285" spans="2:30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3"/>
      <c r="AC285" s="3"/>
      <c r="AD285" s="3"/>
    </row>
    <row r="286" spans="2:30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3"/>
      <c r="AC286" s="3"/>
      <c r="AD286" s="3"/>
    </row>
    <row r="287" spans="2:30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3"/>
      <c r="AC287" s="3"/>
      <c r="AD287" s="3"/>
    </row>
    <row r="288" spans="2:30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3"/>
      <c r="AC288" s="3"/>
      <c r="AD288" s="3"/>
    </row>
    <row r="289" spans="2:30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3"/>
      <c r="AC289" s="3"/>
      <c r="AD289" s="3"/>
    </row>
    <row r="290" spans="2:30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3"/>
      <c r="AC290" s="3"/>
      <c r="AD290" s="3"/>
    </row>
    <row r="291" spans="2:30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3"/>
      <c r="AC291" s="3"/>
      <c r="AD291" s="3"/>
    </row>
    <row r="292" spans="2:30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3"/>
      <c r="AC292" s="3"/>
      <c r="AD292" s="3"/>
    </row>
    <row r="293" spans="2:30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3"/>
      <c r="AC293" s="3"/>
      <c r="AD293" s="3"/>
    </row>
    <row r="294" spans="2:30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3"/>
      <c r="AC294" s="3"/>
      <c r="AD294" s="3"/>
    </row>
    <row r="295" spans="2:30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3"/>
      <c r="AC295" s="3"/>
      <c r="AD295" s="3"/>
    </row>
    <row r="296" spans="2:30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3"/>
      <c r="AC296" s="3"/>
      <c r="AD296" s="3"/>
    </row>
    <row r="297" spans="2:30">
      <c r="B297" s="78"/>
    </row>
    <row r="298" spans="2:30">
      <c r="B298" s="78"/>
    </row>
    <row r="299" spans="2:30">
      <c r="B299" s="78"/>
    </row>
    <row r="300" spans="2:30">
      <c r="B300" s="78"/>
    </row>
    <row r="301" spans="2:30">
      <c r="B301" s="78"/>
    </row>
    <row r="302" spans="2:30">
      <c r="B302" s="78"/>
    </row>
    <row r="303" spans="2:30">
      <c r="B303" s="78"/>
    </row>
    <row r="304" spans="2:30">
      <c r="B304" s="78"/>
    </row>
    <row r="305" spans="2:2">
      <c r="B305" s="78"/>
    </row>
    <row r="306" spans="2:2">
      <c r="B306" s="78"/>
    </row>
    <row r="307" spans="2:2">
      <c r="B307" s="78"/>
    </row>
    <row r="308" spans="2:2">
      <c r="B308" s="78"/>
    </row>
    <row r="309" spans="2:2">
      <c r="B309" s="78"/>
    </row>
    <row r="310" spans="2:2">
      <c r="B310" s="78"/>
    </row>
    <row r="311" spans="2:2">
      <c r="B311" s="78"/>
    </row>
    <row r="312" spans="2:2">
      <c r="B312" s="78"/>
    </row>
    <row r="313" spans="2:2">
      <c r="B313" s="78"/>
    </row>
    <row r="314" spans="2:2">
      <c r="B314" s="78"/>
    </row>
    <row r="315" spans="2:2">
      <c r="B315" s="78"/>
    </row>
    <row r="316" spans="2:2">
      <c r="B316" s="78"/>
    </row>
    <row r="317" spans="2:2">
      <c r="B317" s="78"/>
    </row>
    <row r="318" spans="2:2">
      <c r="B318" s="78"/>
    </row>
    <row r="319" spans="2:2">
      <c r="B319" s="78"/>
    </row>
    <row r="320" spans="2:2">
      <c r="B320" s="78"/>
    </row>
    <row r="321" spans="2:2">
      <c r="B321" s="78"/>
    </row>
    <row r="322" spans="2:2">
      <c r="B322" s="78"/>
    </row>
    <row r="323" spans="2:2">
      <c r="B323" s="78"/>
    </row>
    <row r="324" spans="2:2">
      <c r="B324" s="78"/>
    </row>
    <row r="325" spans="2:2">
      <c r="B325" s="78"/>
    </row>
    <row r="326" spans="2:2">
      <c r="B326" s="78"/>
    </row>
    <row r="327" spans="2:2">
      <c r="B327" s="78"/>
    </row>
    <row r="328" spans="2:2">
      <c r="B328" s="78"/>
    </row>
    <row r="329" spans="2:2">
      <c r="B329" s="78"/>
    </row>
    <row r="330" spans="2:2">
      <c r="B330" s="78"/>
    </row>
    <row r="331" spans="2:2">
      <c r="B331" s="78"/>
    </row>
    <row r="332" spans="2:2">
      <c r="B332" s="78"/>
    </row>
    <row r="333" spans="2:2">
      <c r="B333" s="78"/>
    </row>
    <row r="334" spans="2:2">
      <c r="B334" s="78"/>
    </row>
    <row r="335" spans="2:2">
      <c r="B335" s="78"/>
    </row>
    <row r="336" spans="2:2">
      <c r="B336" s="78"/>
    </row>
    <row r="337" spans="2:2">
      <c r="B337" s="78"/>
    </row>
    <row r="338" spans="2:2">
      <c r="B338" s="78"/>
    </row>
    <row r="339" spans="2:2">
      <c r="B339" s="78"/>
    </row>
    <row r="340" spans="2:2">
      <c r="B340" s="78"/>
    </row>
    <row r="341" spans="2:2">
      <c r="B341" s="78"/>
    </row>
    <row r="342" spans="2:2">
      <c r="B342" s="78"/>
    </row>
    <row r="343" spans="2:2">
      <c r="B343" s="78"/>
    </row>
    <row r="344" spans="2:2">
      <c r="B344" s="78"/>
    </row>
    <row r="345" spans="2:2">
      <c r="B345" s="78"/>
    </row>
    <row r="346" spans="2:2">
      <c r="B346" s="78"/>
    </row>
    <row r="347" spans="2:2">
      <c r="B347" s="78"/>
    </row>
    <row r="348" spans="2:2">
      <c r="B348" s="78"/>
    </row>
    <row r="349" spans="2:2">
      <c r="B349" s="78"/>
    </row>
    <row r="350" spans="2:2">
      <c r="B350" s="78"/>
    </row>
    <row r="351" spans="2:2">
      <c r="B351" s="78"/>
    </row>
    <row r="352" spans="2:2">
      <c r="B352" s="78"/>
    </row>
    <row r="353" spans="2:2">
      <c r="B353" s="78"/>
    </row>
    <row r="354" spans="2:2">
      <c r="B354" s="78"/>
    </row>
    <row r="355" spans="2:2">
      <c r="B355" s="78"/>
    </row>
    <row r="356" spans="2:2">
      <c r="B356" s="78"/>
    </row>
    <row r="357" spans="2:2">
      <c r="B357" s="78"/>
    </row>
    <row r="358" spans="2:2">
      <c r="B358" s="78"/>
    </row>
    <row r="359" spans="2:2">
      <c r="B359" s="78"/>
    </row>
    <row r="360" spans="2:2">
      <c r="B360" s="78"/>
    </row>
    <row r="361" spans="2:2">
      <c r="B361" s="78"/>
    </row>
    <row r="362" spans="2:2">
      <c r="B362" s="78"/>
    </row>
    <row r="363" spans="2:2">
      <c r="B363" s="78"/>
    </row>
    <row r="364" spans="2:2">
      <c r="B364" s="78"/>
    </row>
    <row r="365" spans="2:2">
      <c r="B365" s="78"/>
    </row>
    <row r="366" spans="2:2">
      <c r="B366" s="78"/>
    </row>
    <row r="367" spans="2:2">
      <c r="B367" s="78"/>
    </row>
    <row r="368" spans="2:2">
      <c r="B368" s="78"/>
    </row>
    <row r="369" spans="2:2">
      <c r="B369" s="78"/>
    </row>
    <row r="370" spans="2:2">
      <c r="B370" s="78"/>
    </row>
    <row r="371" spans="2:2">
      <c r="B371" s="78"/>
    </row>
    <row r="372" spans="2:2">
      <c r="B372" s="78"/>
    </row>
    <row r="373" spans="2:2">
      <c r="B373" s="78"/>
    </row>
    <row r="374" spans="2:2">
      <c r="B374" s="78"/>
    </row>
    <row r="375" spans="2:2">
      <c r="B375" s="78"/>
    </row>
    <row r="376" spans="2:2">
      <c r="B376" s="78"/>
    </row>
    <row r="377" spans="2:2">
      <c r="B377" s="78"/>
    </row>
    <row r="378" spans="2:2">
      <c r="B378" s="78"/>
    </row>
    <row r="379" spans="2:2">
      <c r="B379" s="78"/>
    </row>
    <row r="380" spans="2:2">
      <c r="B380" s="78"/>
    </row>
    <row r="381" spans="2:2">
      <c r="B381" s="78"/>
    </row>
    <row r="382" spans="2:2">
      <c r="B382" s="78"/>
    </row>
    <row r="383" spans="2:2">
      <c r="B383" s="78"/>
    </row>
    <row r="384" spans="2:2">
      <c r="B384" s="78"/>
    </row>
    <row r="385" spans="2:2">
      <c r="B385" s="78"/>
    </row>
  </sheetData>
  <mergeCells count="10">
    <mergeCell ref="B2:AD2"/>
    <mergeCell ref="B4:AD4"/>
    <mergeCell ref="B5:AD5"/>
    <mergeCell ref="B6:AD6"/>
    <mergeCell ref="B7:B8"/>
    <mergeCell ref="C7:M7"/>
    <mergeCell ref="O7:O8"/>
    <mergeCell ref="P7:Z7"/>
    <mergeCell ref="AB7:AB8"/>
    <mergeCell ref="AC7:AD7"/>
  </mergeCells>
  <printOptions horizontalCentered="1"/>
  <pageMargins left="0.54" right="0" top="0.39370078740157483" bottom="0.19685039370078741" header="0" footer="0.31496062992125984"/>
  <pageSetup paperSize="9" scale="6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D248-FEB0-4439-A7F6-BE470813E809}">
  <dimension ref="A1:GU894"/>
  <sheetViews>
    <sheetView showGridLines="0" topLeftCell="A54" zoomScale="90" zoomScaleNormal="90" workbookViewId="0">
      <selection activeCell="B66" sqref="B66"/>
    </sheetView>
  </sheetViews>
  <sheetFormatPr baseColWidth="10" defaultColWidth="11.42578125" defaultRowHeight="12.75"/>
  <cols>
    <col min="1" max="1" width="0.85546875" style="81" customWidth="1"/>
    <col min="2" max="2" width="79" style="81" customWidth="1"/>
    <col min="3" max="3" width="10.5703125" style="81" customWidth="1"/>
    <col min="4" max="5" width="11.140625" style="81" bestFit="1" customWidth="1"/>
    <col min="6" max="6" width="11.42578125" style="81" bestFit="1" customWidth="1"/>
    <col min="7" max="10" width="10.5703125" style="81" customWidth="1"/>
    <col min="11" max="11" width="14.140625" style="81" bestFit="1" customWidth="1"/>
    <col min="12" max="12" width="11.28515625" style="81" bestFit="1" customWidth="1"/>
    <col min="13" max="13" width="14.140625" style="81" bestFit="1" customWidth="1"/>
    <col min="14" max="14" width="14.140625" style="81" customWidth="1"/>
    <col min="15" max="15" width="14.28515625" style="81" customWidth="1"/>
    <col min="16" max="16" width="12.7109375" style="144" customWidth="1"/>
    <col min="17" max="23" width="10.7109375" style="144" customWidth="1"/>
    <col min="24" max="24" width="15.7109375" style="144" bestFit="1" customWidth="1"/>
    <col min="25" max="25" width="12.85546875" style="144" bestFit="1" customWidth="1"/>
    <col min="26" max="27" width="14" style="144" customWidth="1"/>
    <col min="28" max="28" width="16.7109375" style="144" customWidth="1"/>
    <col min="29" max="29" width="15.28515625" style="144" customWidth="1"/>
    <col min="30" max="30" width="15.7109375" style="144" customWidth="1"/>
    <col min="31" max="16384" width="11.42578125" style="81"/>
  </cols>
  <sheetData>
    <row r="1" spans="2:30" ht="7.15" customHeight="1"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</row>
    <row r="2" spans="2:30" ht="15.75">
      <c r="B2" s="147" t="s">
        <v>0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</row>
    <row r="3" spans="2:30" ht="13.5" customHeight="1"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4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</row>
    <row r="4" spans="2:30" ht="19.5" customHeight="1">
      <c r="B4" s="148" t="s">
        <v>1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</row>
    <row r="5" spans="2:30" ht="15.75" customHeight="1">
      <c r="B5" s="149" t="s">
        <v>91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</row>
    <row r="6" spans="2:30" ht="14.25">
      <c r="B6" s="149" t="s">
        <v>2</v>
      </c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</row>
    <row r="7" spans="2:30" ht="15" customHeight="1">
      <c r="B7" s="150" t="s">
        <v>3</v>
      </c>
      <c r="C7" s="152">
        <v>2025</v>
      </c>
      <c r="D7" s="153"/>
      <c r="E7" s="153"/>
      <c r="F7" s="153"/>
      <c r="G7" s="153"/>
      <c r="H7" s="153"/>
      <c r="I7" s="153"/>
      <c r="J7" s="153"/>
      <c r="K7" s="153"/>
      <c r="L7" s="153"/>
      <c r="M7" s="154"/>
      <c r="N7" s="86"/>
      <c r="O7" s="155" t="s">
        <v>90</v>
      </c>
      <c r="P7" s="152">
        <v>2025</v>
      </c>
      <c r="Q7" s="153"/>
      <c r="R7" s="153"/>
      <c r="S7" s="153"/>
      <c r="T7" s="153"/>
      <c r="U7" s="153"/>
      <c r="V7" s="153"/>
      <c r="W7" s="153"/>
      <c r="X7" s="153"/>
      <c r="Y7" s="153"/>
      <c r="Z7" s="154"/>
      <c r="AA7" s="86"/>
      <c r="AB7" s="157" t="s">
        <v>89</v>
      </c>
      <c r="AC7" s="145" t="s">
        <v>83</v>
      </c>
      <c r="AD7" s="145" t="s">
        <v>84</v>
      </c>
    </row>
    <row r="8" spans="2:30" ht="36.75" customHeight="1" thickBot="1">
      <c r="B8" s="151"/>
      <c r="C8" s="87" t="s">
        <v>5</v>
      </c>
      <c r="D8" s="87" t="s">
        <v>6</v>
      </c>
      <c r="E8" s="87" t="s">
        <v>7</v>
      </c>
      <c r="F8" s="87" t="s">
        <v>8</v>
      </c>
      <c r="G8" s="87" t="s">
        <v>9</v>
      </c>
      <c r="H8" s="87" t="s">
        <v>10</v>
      </c>
      <c r="I8" s="87" t="s">
        <v>11</v>
      </c>
      <c r="J8" s="87" t="s">
        <v>12</v>
      </c>
      <c r="K8" s="87" t="s">
        <v>13</v>
      </c>
      <c r="L8" s="87" t="s">
        <v>14</v>
      </c>
      <c r="M8" s="87" t="s">
        <v>15</v>
      </c>
      <c r="N8" s="87" t="s">
        <v>16</v>
      </c>
      <c r="O8" s="156"/>
      <c r="P8" s="88" t="s">
        <v>5</v>
      </c>
      <c r="Q8" s="88" t="s">
        <v>6</v>
      </c>
      <c r="R8" s="88" t="s">
        <v>7</v>
      </c>
      <c r="S8" s="88" t="s">
        <v>8</v>
      </c>
      <c r="T8" s="88" t="s">
        <v>9</v>
      </c>
      <c r="U8" s="88" t="s">
        <v>10</v>
      </c>
      <c r="V8" s="88" t="s">
        <v>11</v>
      </c>
      <c r="W8" s="88" t="s">
        <v>12</v>
      </c>
      <c r="X8" s="88" t="s">
        <v>13</v>
      </c>
      <c r="Y8" s="88" t="s">
        <v>14</v>
      </c>
      <c r="Z8" s="88" t="s">
        <v>15</v>
      </c>
      <c r="AA8" s="88" t="s">
        <v>16</v>
      </c>
      <c r="AB8" s="158"/>
      <c r="AC8" s="146"/>
      <c r="AD8" s="146"/>
    </row>
    <row r="9" spans="2:30" ht="18" customHeight="1" thickTop="1">
      <c r="B9" s="89" t="s">
        <v>19</v>
      </c>
      <c r="C9" s="90">
        <f>+C10+C49+C57</f>
        <v>85307.199999999997</v>
      </c>
      <c r="D9" s="90">
        <f t="shared" ref="D9:N9" si="0">+D10+D49+D57</f>
        <v>65990</v>
      </c>
      <c r="E9" s="90">
        <f t="shared" si="0"/>
        <v>67036.700000000012</v>
      </c>
      <c r="F9" s="90">
        <f t="shared" si="0"/>
        <v>102897.40000000001</v>
      </c>
      <c r="G9" s="90">
        <f t="shared" si="0"/>
        <v>80316</v>
      </c>
      <c r="H9" s="90">
        <f t="shared" si="0"/>
        <v>70596.800000000003</v>
      </c>
      <c r="I9" s="90">
        <f t="shared" si="0"/>
        <v>76462.699999999983</v>
      </c>
      <c r="J9" s="90">
        <f t="shared" si="0"/>
        <v>70340.600000000006</v>
      </c>
      <c r="K9" s="90">
        <f t="shared" si="0"/>
        <v>67700.200000000012</v>
      </c>
      <c r="L9" s="90">
        <f t="shared" si="0"/>
        <v>79510.89999999998</v>
      </c>
      <c r="M9" s="90">
        <f t="shared" si="0"/>
        <v>66596.400000000009</v>
      </c>
      <c r="N9" s="90">
        <f t="shared" si="0"/>
        <v>80994</v>
      </c>
      <c r="O9" s="90">
        <f>+O10+O49+O57</f>
        <v>913748.89999999991</v>
      </c>
      <c r="P9" s="91">
        <f>ROUNDUP(+P10+P49+P57,1)</f>
        <v>85307.3</v>
      </c>
      <c r="Q9" s="91">
        <f t="shared" ref="Q9:AB9" si="1">+Q10+Q49+Q57</f>
        <v>65990.020402949987</v>
      </c>
      <c r="R9" s="91">
        <f t="shared" si="1"/>
        <v>67036.678663669998</v>
      </c>
      <c r="S9" s="91">
        <f t="shared" si="1"/>
        <v>102896.81680732001</v>
      </c>
      <c r="T9" s="91">
        <f t="shared" si="1"/>
        <v>80315.965132929967</v>
      </c>
      <c r="U9" s="91">
        <f t="shared" si="1"/>
        <v>70596.461835204449</v>
      </c>
      <c r="V9" s="91">
        <f t="shared" si="1"/>
        <v>76462.62857934057</v>
      </c>
      <c r="W9" s="91">
        <f t="shared" si="1"/>
        <v>69937.864256434521</v>
      </c>
      <c r="X9" s="91">
        <f t="shared" si="1"/>
        <v>67180.470755319897</v>
      </c>
      <c r="Y9" s="91">
        <f t="shared" si="1"/>
        <v>78969.990441493093</v>
      </c>
      <c r="Z9" s="91">
        <f t="shared" si="1"/>
        <v>66890.585131122964</v>
      </c>
      <c r="AA9" s="91">
        <f t="shared" si="1"/>
        <v>73213.921582288298</v>
      </c>
      <c r="AB9" s="92">
        <f t="shared" si="1"/>
        <v>904798.65063835366</v>
      </c>
      <c r="AC9" s="92">
        <f t="shared" ref="AC9:AC65" si="2">+O9-AB9</f>
        <v>8950.2493616462452</v>
      </c>
      <c r="AD9" s="92">
        <f t="shared" ref="AD9:AD51" si="3">+O9/AB9*100</f>
        <v>100.98919791219092</v>
      </c>
    </row>
    <row r="10" spans="2:30" ht="18" customHeight="1">
      <c r="B10" s="93" t="s">
        <v>20</v>
      </c>
      <c r="C10" s="94">
        <f>+C11+C16+C26+C44+C47+C48</f>
        <v>83492.400000000009</v>
      </c>
      <c r="D10" s="94">
        <f t="shared" ref="D10:N10" si="4">+D11+D16+D26+D44+D47+D48</f>
        <v>64299</v>
      </c>
      <c r="E10" s="94">
        <f t="shared" si="4"/>
        <v>65444.700000000012</v>
      </c>
      <c r="F10" s="94">
        <f t="shared" si="4"/>
        <v>101262.70000000001</v>
      </c>
      <c r="G10" s="94">
        <f t="shared" si="4"/>
        <v>78642.8</v>
      </c>
      <c r="H10" s="94">
        <f t="shared" si="4"/>
        <v>68958.899999999994</v>
      </c>
      <c r="I10" s="94">
        <f t="shared" si="4"/>
        <v>74656.699999999983</v>
      </c>
      <c r="J10" s="94">
        <f t="shared" si="4"/>
        <v>68651.100000000006</v>
      </c>
      <c r="K10" s="94">
        <f t="shared" si="4"/>
        <v>66046.100000000006</v>
      </c>
      <c r="L10" s="94">
        <f t="shared" si="4"/>
        <v>77677.099999999991</v>
      </c>
      <c r="M10" s="94">
        <f t="shared" si="4"/>
        <v>64763.000000000007</v>
      </c>
      <c r="N10" s="94">
        <f t="shared" si="4"/>
        <v>69732.900000000009</v>
      </c>
      <c r="O10" s="94">
        <f>+O11+O16+O26+O44+O47+O48</f>
        <v>883627.39999999991</v>
      </c>
      <c r="P10" s="95">
        <f t="shared" ref="P10:T10" si="5">+P11+P16+P26+P44+P47+P48</f>
        <v>83492.417783439989</v>
      </c>
      <c r="Q10" s="95">
        <f t="shared" si="5"/>
        <v>64299.02507227999</v>
      </c>
      <c r="R10" s="95">
        <f t="shared" si="5"/>
        <v>65444.695419060001</v>
      </c>
      <c r="S10" s="95">
        <f t="shared" si="5"/>
        <v>101262.0811863</v>
      </c>
      <c r="T10" s="95">
        <f t="shared" si="5"/>
        <v>78642.854279169987</v>
      </c>
      <c r="U10" s="95">
        <f>ROUNDDOWN(+U11+U16+U26+U44+U47+U48,1)</f>
        <v>68958.600000000006</v>
      </c>
      <c r="V10" s="95">
        <f t="shared" ref="V10:AB10" si="6">+V11+V16+V26+V44+V47+V48</f>
        <v>74656.903902823484</v>
      </c>
      <c r="W10" s="95">
        <f t="shared" si="6"/>
        <v>68185.264741751453</v>
      </c>
      <c r="X10" s="95">
        <f t="shared" si="6"/>
        <v>65558.37340936104</v>
      </c>
      <c r="Y10" s="95">
        <f t="shared" si="6"/>
        <v>77261.781390884513</v>
      </c>
      <c r="Z10" s="95">
        <f t="shared" si="6"/>
        <v>65307.465962149559</v>
      </c>
      <c r="AA10" s="95">
        <f t="shared" si="6"/>
        <v>71510.593342012697</v>
      </c>
      <c r="AB10" s="96">
        <f t="shared" si="6"/>
        <v>884580.1051479826</v>
      </c>
      <c r="AC10" s="96">
        <f t="shared" si="2"/>
        <v>-952.70514798269141</v>
      </c>
      <c r="AD10" s="97">
        <f t="shared" si="3"/>
        <v>99.892298601060745</v>
      </c>
    </row>
    <row r="11" spans="2:30" ht="18" customHeight="1">
      <c r="B11" s="93" t="s">
        <v>21</v>
      </c>
      <c r="C11" s="94">
        <f t="shared" ref="C11:AA11" si="7">SUM(C12:C15)</f>
        <v>39449.800000000003</v>
      </c>
      <c r="D11" s="94">
        <f t="shared" si="7"/>
        <v>27934.600000000002</v>
      </c>
      <c r="E11" s="94">
        <f t="shared" si="7"/>
        <v>27960.5</v>
      </c>
      <c r="F11" s="94">
        <f t="shared" si="7"/>
        <v>59551</v>
      </c>
      <c r="G11" s="94">
        <f t="shared" si="7"/>
        <v>41173.199999999997</v>
      </c>
      <c r="H11" s="94">
        <f t="shared" si="7"/>
        <v>32751.199999999997</v>
      </c>
      <c r="I11" s="94">
        <f t="shared" si="7"/>
        <v>36115.299999999996</v>
      </c>
      <c r="J11" s="94">
        <f t="shared" si="7"/>
        <v>31390.300000000003</v>
      </c>
      <c r="K11" s="94">
        <f t="shared" si="7"/>
        <v>27862.6</v>
      </c>
      <c r="L11" s="94">
        <f t="shared" si="7"/>
        <v>37300.5</v>
      </c>
      <c r="M11" s="94">
        <f t="shared" si="7"/>
        <v>28612.199999999997</v>
      </c>
      <c r="N11" s="94">
        <f t="shared" si="7"/>
        <v>29279.200000000001</v>
      </c>
      <c r="O11" s="98">
        <f>SUM(O12:O15)</f>
        <v>419380.39999999997</v>
      </c>
      <c r="P11" s="99">
        <f t="shared" si="7"/>
        <v>39449.775620759996</v>
      </c>
      <c r="Q11" s="99">
        <f t="shared" si="7"/>
        <v>27934.576127609998</v>
      </c>
      <c r="R11" s="99">
        <f t="shared" si="7"/>
        <v>27960.529368110005</v>
      </c>
      <c r="S11" s="99">
        <f t="shared" si="7"/>
        <v>59550.375423620004</v>
      </c>
      <c r="T11" s="99">
        <f t="shared" si="7"/>
        <v>41173.236195129997</v>
      </c>
      <c r="U11" s="99">
        <f t="shared" si="7"/>
        <v>32750.92689137</v>
      </c>
      <c r="V11" s="99">
        <f t="shared" si="7"/>
        <v>36137.109210360002</v>
      </c>
      <c r="W11" s="99">
        <f t="shared" si="7"/>
        <v>30721.158182052364</v>
      </c>
      <c r="X11" s="99">
        <f t="shared" si="7"/>
        <v>27508.854572851862</v>
      </c>
      <c r="Y11" s="99">
        <f t="shared" si="7"/>
        <v>35605.624480858438</v>
      </c>
      <c r="Z11" s="99">
        <f t="shared" si="7"/>
        <v>27477.983359486261</v>
      </c>
      <c r="AA11" s="99">
        <f t="shared" si="7"/>
        <v>31931.133261670711</v>
      </c>
      <c r="AB11" s="96">
        <f>SUM(AB12:AB15)</f>
        <v>418201.28269387962</v>
      </c>
      <c r="AC11" s="96">
        <f t="shared" si="2"/>
        <v>1179.1173061203444</v>
      </c>
      <c r="AD11" s="97">
        <f t="shared" si="3"/>
        <v>100.28194971056162</v>
      </c>
    </row>
    <row r="12" spans="2:30" ht="18" customHeight="1">
      <c r="B12" s="14" t="s">
        <v>22</v>
      </c>
      <c r="C12" s="100">
        <v>12908.9</v>
      </c>
      <c r="D12" s="100">
        <v>11313.6</v>
      </c>
      <c r="E12" s="100">
        <v>11933.5</v>
      </c>
      <c r="F12" s="100">
        <v>11986.6</v>
      </c>
      <c r="G12" s="100">
        <v>12744.3</v>
      </c>
      <c r="H12" s="100">
        <v>10631.9</v>
      </c>
      <c r="I12" s="100">
        <v>9242</v>
      </c>
      <c r="J12" s="100">
        <v>10913.3</v>
      </c>
      <c r="K12" s="100">
        <v>10144.9</v>
      </c>
      <c r="L12" s="100">
        <v>9931.7999999999993</v>
      </c>
      <c r="M12" s="100">
        <v>10458.9</v>
      </c>
      <c r="N12" s="100">
        <v>11537.5</v>
      </c>
      <c r="O12" s="101">
        <f>SUM(C12:N12)</f>
        <v>133747.19999999998</v>
      </c>
      <c r="P12" s="102">
        <v>12908.884647269999</v>
      </c>
      <c r="Q12" s="102">
        <v>11313.618904739998</v>
      </c>
      <c r="R12" s="102">
        <v>11933.480463440002</v>
      </c>
      <c r="S12" s="102">
        <v>11986.600503290003</v>
      </c>
      <c r="T12" s="102">
        <v>12744.33081544</v>
      </c>
      <c r="U12" s="103">
        <v>10631.663590899998</v>
      </c>
      <c r="V12" s="103">
        <v>9241.073858759999</v>
      </c>
      <c r="W12" s="103">
        <v>10828.653537086697</v>
      </c>
      <c r="X12" s="103">
        <v>10158.13032784948</v>
      </c>
      <c r="Y12" s="103">
        <v>9448.1901197225779</v>
      </c>
      <c r="Z12" s="103">
        <v>10165.286711240669</v>
      </c>
      <c r="AA12" s="103">
        <v>10881.43057078186</v>
      </c>
      <c r="AB12" s="104">
        <f>SUM(P12:AA12)</f>
        <v>132241.34405052126</v>
      </c>
      <c r="AC12" s="104">
        <f t="shared" si="2"/>
        <v>1505.8559494787187</v>
      </c>
      <c r="AD12" s="105">
        <f t="shared" si="3"/>
        <v>101.13871797076067</v>
      </c>
    </row>
    <row r="13" spans="2:30" ht="18" customHeight="1">
      <c r="B13" s="14" t="s">
        <v>23</v>
      </c>
      <c r="C13" s="100">
        <v>17302</v>
      </c>
      <c r="D13" s="100">
        <v>12300.8</v>
      </c>
      <c r="E13" s="100">
        <v>11863.2</v>
      </c>
      <c r="F13" s="100">
        <v>40824.800000000003</v>
      </c>
      <c r="G13" s="100">
        <v>21556.2</v>
      </c>
      <c r="H13" s="100">
        <v>13687.3</v>
      </c>
      <c r="I13" s="100">
        <v>21721.8</v>
      </c>
      <c r="J13" s="100">
        <v>15323.6</v>
      </c>
      <c r="K13" s="100">
        <v>12940.4</v>
      </c>
      <c r="L13" s="100">
        <v>22153</v>
      </c>
      <c r="M13" s="100">
        <v>12368.3</v>
      </c>
      <c r="N13" s="100">
        <v>12120.5</v>
      </c>
      <c r="O13" s="101">
        <f>SUM(C13:N13)</f>
        <v>214161.9</v>
      </c>
      <c r="P13" s="102">
        <v>17302.016972739999</v>
      </c>
      <c r="Q13" s="102">
        <v>12300.76386021</v>
      </c>
      <c r="R13" s="102">
        <v>11863.195447000002</v>
      </c>
      <c r="S13" s="102">
        <v>40824.15375777</v>
      </c>
      <c r="T13" s="102">
        <v>21556.216634909997</v>
      </c>
      <c r="U13" s="103">
        <v>13687.261355879999</v>
      </c>
      <c r="V13" s="103">
        <v>21721.843156290004</v>
      </c>
      <c r="W13" s="103">
        <v>14844.192156089002</v>
      </c>
      <c r="X13" s="103">
        <v>12016.384829097764</v>
      </c>
      <c r="Y13" s="103">
        <v>21033.140043659627</v>
      </c>
      <c r="Z13" s="103">
        <v>11989.684505943473</v>
      </c>
      <c r="AA13" s="103">
        <v>15576.270528171717</v>
      </c>
      <c r="AB13" s="104">
        <f>SUM(P13:AA13)</f>
        <v>214715.12324776157</v>
      </c>
      <c r="AC13" s="104">
        <f t="shared" si="2"/>
        <v>-553.2232477615762</v>
      </c>
      <c r="AD13" s="105">
        <f t="shared" si="3"/>
        <v>99.742345467150358</v>
      </c>
    </row>
    <row r="14" spans="2:30" ht="18" customHeight="1">
      <c r="B14" s="14" t="s">
        <v>24</v>
      </c>
      <c r="C14" s="100">
        <v>9006.4</v>
      </c>
      <c r="D14" s="100">
        <v>4037.7</v>
      </c>
      <c r="E14" s="100">
        <v>3901.8</v>
      </c>
      <c r="F14" s="100">
        <v>6448.2</v>
      </c>
      <c r="G14" s="100">
        <v>6465.6</v>
      </c>
      <c r="H14" s="100">
        <v>8149.9</v>
      </c>
      <c r="I14" s="100">
        <v>4848.8</v>
      </c>
      <c r="J14" s="100">
        <v>4835.2</v>
      </c>
      <c r="K14" s="100">
        <v>4477.8999999999996</v>
      </c>
      <c r="L14" s="100">
        <v>4917.8</v>
      </c>
      <c r="M14" s="100">
        <v>5513.7</v>
      </c>
      <c r="N14" s="100">
        <v>5331.2</v>
      </c>
      <c r="O14" s="101">
        <f>SUM(C14:N14)</f>
        <v>67934.2</v>
      </c>
      <c r="P14" s="102">
        <v>9006.3383217899991</v>
      </c>
      <c r="Q14" s="102">
        <v>4037.671927620001</v>
      </c>
      <c r="R14" s="102">
        <v>3901.7962275</v>
      </c>
      <c r="S14" s="102">
        <v>6448.2474293299992</v>
      </c>
      <c r="T14" s="102">
        <v>6465.5591956999997</v>
      </c>
      <c r="U14" s="103">
        <v>8149.8906354600022</v>
      </c>
      <c r="V14" s="103">
        <v>4840.0201508400014</v>
      </c>
      <c r="W14" s="103">
        <v>4803.3949556335319</v>
      </c>
      <c r="X14" s="103">
        <v>5096.2671097321218</v>
      </c>
      <c r="Y14" s="103">
        <v>4871.5788545921578</v>
      </c>
      <c r="Z14" s="103">
        <v>5103.8560305631227</v>
      </c>
      <c r="AA14" s="103">
        <v>5121.420392856875</v>
      </c>
      <c r="AB14" s="104">
        <f>SUM(P14:AA14)</f>
        <v>67846.041231617812</v>
      </c>
      <c r="AC14" s="104">
        <f t="shared" si="2"/>
        <v>88.158768382185372</v>
      </c>
      <c r="AD14" s="105">
        <f t="shared" si="3"/>
        <v>100.12993944345436</v>
      </c>
    </row>
    <row r="15" spans="2:30" ht="18" customHeight="1">
      <c r="B15" s="14" t="s">
        <v>25</v>
      </c>
      <c r="C15" s="100">
        <v>232.5</v>
      </c>
      <c r="D15" s="100">
        <v>282.5</v>
      </c>
      <c r="E15" s="100">
        <v>262</v>
      </c>
      <c r="F15" s="100">
        <v>291.39999999999998</v>
      </c>
      <c r="G15" s="100">
        <v>407.1</v>
      </c>
      <c r="H15" s="100">
        <v>282.10000000000002</v>
      </c>
      <c r="I15" s="100">
        <v>302.7</v>
      </c>
      <c r="J15" s="100">
        <v>318.2</v>
      </c>
      <c r="K15" s="100">
        <v>299.39999999999998</v>
      </c>
      <c r="L15" s="100">
        <v>297.89999999999998</v>
      </c>
      <c r="M15" s="100">
        <v>271.3</v>
      </c>
      <c r="N15" s="100">
        <v>290</v>
      </c>
      <c r="O15" s="101">
        <f>SUM(C15:N15)</f>
        <v>3537.1</v>
      </c>
      <c r="P15" s="102">
        <v>232.53567896000001</v>
      </c>
      <c r="Q15" s="102">
        <v>282.52143504000009</v>
      </c>
      <c r="R15" s="102">
        <v>262.05723017000003</v>
      </c>
      <c r="S15" s="102">
        <v>291.37373323000003</v>
      </c>
      <c r="T15" s="102">
        <v>407.12954908</v>
      </c>
      <c r="U15" s="103">
        <v>282.11130913</v>
      </c>
      <c r="V15" s="103">
        <v>334.17204446999995</v>
      </c>
      <c r="W15" s="103">
        <v>244.91753324313336</v>
      </c>
      <c r="X15" s="103">
        <v>238.07230617249832</v>
      </c>
      <c r="Y15" s="103">
        <v>252.71546288407441</v>
      </c>
      <c r="Z15" s="103">
        <v>219.15611173899748</v>
      </c>
      <c r="AA15" s="103">
        <v>352.01176986025814</v>
      </c>
      <c r="AB15" s="104">
        <f>SUM(P15:AA15)</f>
        <v>3398.7741639789615</v>
      </c>
      <c r="AC15" s="104">
        <f t="shared" si="2"/>
        <v>138.32583602103841</v>
      </c>
      <c r="AD15" s="105">
        <f t="shared" si="3"/>
        <v>104.0698742942985</v>
      </c>
    </row>
    <row r="16" spans="2:30" ht="18" customHeight="1">
      <c r="B16" s="93" t="s">
        <v>26</v>
      </c>
      <c r="C16" s="94">
        <f>+C17+C25</f>
        <v>3853.7</v>
      </c>
      <c r="D16" s="94">
        <f t="shared" ref="D16:N16" si="8">+D17+D25</f>
        <v>3770.2000000000003</v>
      </c>
      <c r="E16" s="94">
        <f t="shared" si="8"/>
        <v>6252.2000000000016</v>
      </c>
      <c r="F16" s="94">
        <f t="shared" si="8"/>
        <v>8025.0999999999995</v>
      </c>
      <c r="G16" s="94">
        <f t="shared" si="8"/>
        <v>4554.5999999999995</v>
      </c>
      <c r="H16" s="94">
        <f t="shared" si="8"/>
        <v>4043.5000000000005</v>
      </c>
      <c r="I16" s="94">
        <f t="shared" si="8"/>
        <v>3979.3</v>
      </c>
      <c r="J16" s="94">
        <f t="shared" si="8"/>
        <v>4519</v>
      </c>
      <c r="K16" s="94">
        <f t="shared" si="8"/>
        <v>5813.9</v>
      </c>
      <c r="L16" s="94">
        <f t="shared" si="8"/>
        <v>8326.4</v>
      </c>
      <c r="M16" s="94">
        <f t="shared" si="8"/>
        <v>4301.2999999999993</v>
      </c>
      <c r="N16" s="94">
        <f t="shared" si="8"/>
        <v>4480.7000000000007</v>
      </c>
      <c r="O16" s="98">
        <f>+O17+O25</f>
        <v>61919.9</v>
      </c>
      <c r="P16" s="95">
        <f t="shared" ref="P16:AA16" si="9">+P17+P25</f>
        <v>3853.7077438900005</v>
      </c>
      <c r="Q16" s="95">
        <f t="shared" si="9"/>
        <v>3770.2278754600002</v>
      </c>
      <c r="R16" s="95">
        <f t="shared" si="9"/>
        <v>6252.1904882899998</v>
      </c>
      <c r="S16" s="95">
        <f t="shared" si="9"/>
        <v>8025.1311641999991</v>
      </c>
      <c r="T16" s="95">
        <f t="shared" si="9"/>
        <v>4554.5848747</v>
      </c>
      <c r="U16" s="95">
        <f t="shared" si="9"/>
        <v>4043.4672593800001</v>
      </c>
      <c r="V16" s="95">
        <f t="shared" si="9"/>
        <v>3978.9264638300001</v>
      </c>
      <c r="W16" s="95">
        <f t="shared" si="9"/>
        <v>4520.9965713932379</v>
      </c>
      <c r="X16" s="95">
        <f t="shared" si="9"/>
        <v>5489.1518797329063</v>
      </c>
      <c r="Y16" s="95">
        <f t="shared" si="9"/>
        <v>8184.9658328844844</v>
      </c>
      <c r="Z16" s="95">
        <f t="shared" si="9"/>
        <v>3944.4213996512563</v>
      </c>
      <c r="AA16" s="95">
        <f t="shared" si="9"/>
        <v>4335.6005461928135</v>
      </c>
      <c r="AB16" s="96">
        <f>+AB17+AB25</f>
        <v>60953.37209960469</v>
      </c>
      <c r="AC16" s="96">
        <f t="shared" si="2"/>
        <v>966.52790039531101</v>
      </c>
      <c r="AD16" s="97">
        <f t="shared" si="3"/>
        <v>101.58568405176321</v>
      </c>
    </row>
    <row r="17" spans="2:30" ht="18" customHeight="1">
      <c r="B17" s="106" t="s">
        <v>27</v>
      </c>
      <c r="C17" s="94">
        <f>SUM(C18:C24)</f>
        <v>3657.7999999999997</v>
      </c>
      <c r="D17" s="94">
        <f t="shared" ref="D17:N17" si="10">SUM(D18:D24)</f>
        <v>3543.9</v>
      </c>
      <c r="E17" s="94">
        <f t="shared" si="10"/>
        <v>5918.6000000000013</v>
      </c>
      <c r="F17" s="94">
        <f t="shared" si="10"/>
        <v>7773.2999999999993</v>
      </c>
      <c r="G17" s="94">
        <f t="shared" si="10"/>
        <v>4253.7</v>
      </c>
      <c r="H17" s="94">
        <f t="shared" si="10"/>
        <v>3746.1000000000004</v>
      </c>
      <c r="I17" s="94">
        <f t="shared" si="10"/>
        <v>3719.8</v>
      </c>
      <c r="J17" s="94">
        <f t="shared" si="10"/>
        <v>4206.5</v>
      </c>
      <c r="K17" s="94">
        <f t="shared" si="10"/>
        <v>5449.2</v>
      </c>
      <c r="L17" s="94">
        <f t="shared" si="10"/>
        <v>7983.4</v>
      </c>
      <c r="M17" s="94">
        <f t="shared" si="10"/>
        <v>3924.9999999999995</v>
      </c>
      <c r="N17" s="94">
        <f t="shared" si="10"/>
        <v>4147.4000000000005</v>
      </c>
      <c r="O17" s="98">
        <f>SUM(O18:O24)</f>
        <v>58324.700000000004</v>
      </c>
      <c r="P17" s="95">
        <f t="shared" ref="P17:AA17" si="11">SUM(P18:P24)</f>
        <v>3657.8467681300003</v>
      </c>
      <c r="Q17" s="95">
        <f t="shared" si="11"/>
        <v>3543.9381847899999</v>
      </c>
      <c r="R17" s="95">
        <f t="shared" si="11"/>
        <v>5918.6209699599995</v>
      </c>
      <c r="S17" s="95">
        <f t="shared" si="11"/>
        <v>7773.2562728699995</v>
      </c>
      <c r="T17" s="95">
        <f t="shared" si="11"/>
        <v>4253.7223049599997</v>
      </c>
      <c r="U17" s="95">
        <f t="shared" si="11"/>
        <v>3746.0346477799999</v>
      </c>
      <c r="V17" s="95">
        <f t="shared" si="11"/>
        <v>3719.4260669599998</v>
      </c>
      <c r="W17" s="95">
        <f t="shared" si="11"/>
        <v>4291.1126903238937</v>
      </c>
      <c r="X17" s="95">
        <f t="shared" si="11"/>
        <v>5236.952232016637</v>
      </c>
      <c r="Y17" s="95">
        <f t="shared" si="11"/>
        <v>7912.1330004209995</v>
      </c>
      <c r="Z17" s="95">
        <f t="shared" si="11"/>
        <v>3658.4408411566237</v>
      </c>
      <c r="AA17" s="95">
        <f t="shared" si="11"/>
        <v>4068.7513226065221</v>
      </c>
      <c r="AB17" s="96">
        <f>SUM(AB18:AB24)</f>
        <v>57780.235301974666</v>
      </c>
      <c r="AC17" s="96">
        <f t="shared" si="2"/>
        <v>544.46469802533829</v>
      </c>
      <c r="AD17" s="97">
        <f t="shared" si="3"/>
        <v>100.94230266661224</v>
      </c>
    </row>
    <row r="18" spans="2:30" ht="18" customHeight="1">
      <c r="B18" s="18" t="s">
        <v>28</v>
      </c>
      <c r="C18" s="100">
        <v>133.5</v>
      </c>
      <c r="D18" s="100">
        <v>511.2</v>
      </c>
      <c r="E18" s="100">
        <v>2130.3000000000002</v>
      </c>
      <c r="F18" s="100">
        <v>232.5</v>
      </c>
      <c r="G18" s="100">
        <v>199.3</v>
      </c>
      <c r="H18" s="100">
        <v>162.6</v>
      </c>
      <c r="I18" s="100">
        <v>150.6</v>
      </c>
      <c r="J18" s="100">
        <v>328.8</v>
      </c>
      <c r="K18" s="100">
        <v>1761.1</v>
      </c>
      <c r="L18" s="100">
        <v>198.5</v>
      </c>
      <c r="M18" s="100">
        <v>120.4</v>
      </c>
      <c r="N18" s="100">
        <v>103.4</v>
      </c>
      <c r="O18" s="101">
        <f t="shared" ref="O18:O25" si="12">SUM(C18:N18)</f>
        <v>6032.1999999999989</v>
      </c>
      <c r="P18" s="107">
        <v>133.48413385999999</v>
      </c>
      <c r="Q18" s="107">
        <v>511.22717008999996</v>
      </c>
      <c r="R18" s="107">
        <v>2130.2893400600001</v>
      </c>
      <c r="S18" s="107">
        <v>232.48576563</v>
      </c>
      <c r="T18" s="107">
        <v>199.25444579000001</v>
      </c>
      <c r="U18" s="108">
        <v>162.56286577</v>
      </c>
      <c r="V18" s="108">
        <v>150.48613313999999</v>
      </c>
      <c r="W18" s="108">
        <v>432.80615780536755</v>
      </c>
      <c r="X18" s="108">
        <v>1849.1196902842858</v>
      </c>
      <c r="Y18" s="108">
        <v>181.80524405343138</v>
      </c>
      <c r="Z18" s="108">
        <v>241.74872521705086</v>
      </c>
      <c r="AA18" s="108">
        <v>184.23858731615471</v>
      </c>
      <c r="AB18" s="104">
        <f t="shared" ref="AB18:AB25" si="13">SUM(P18:AA18)</f>
        <v>6409.5082590162901</v>
      </c>
      <c r="AC18" s="104">
        <f t="shared" si="2"/>
        <v>-377.30825901629123</v>
      </c>
      <c r="AD18" s="105">
        <f t="shared" si="3"/>
        <v>94.113304113688756</v>
      </c>
    </row>
    <row r="19" spans="2:30" ht="18" customHeight="1">
      <c r="B19" s="18" t="s">
        <v>29</v>
      </c>
      <c r="C19" s="100">
        <v>280.8</v>
      </c>
      <c r="D19" s="100">
        <v>144.80000000000001</v>
      </c>
      <c r="E19" s="100">
        <v>363.7</v>
      </c>
      <c r="F19" s="100">
        <v>4321.7</v>
      </c>
      <c r="G19" s="100">
        <v>361.2</v>
      </c>
      <c r="H19" s="100">
        <v>273.5</v>
      </c>
      <c r="I19" s="100">
        <v>332</v>
      </c>
      <c r="J19" s="100">
        <v>311.7</v>
      </c>
      <c r="K19" s="100">
        <v>259.8</v>
      </c>
      <c r="L19" s="100">
        <v>3713.5</v>
      </c>
      <c r="M19" s="100">
        <v>264.2</v>
      </c>
      <c r="N19" s="100">
        <v>196.6</v>
      </c>
      <c r="O19" s="101">
        <f t="shared" si="12"/>
        <v>10823.500000000002</v>
      </c>
      <c r="P19" s="107">
        <v>280.84852415</v>
      </c>
      <c r="Q19" s="107">
        <v>144.80252647999998</v>
      </c>
      <c r="R19" s="107">
        <v>363.68677230999998</v>
      </c>
      <c r="S19" s="107">
        <v>4321.7089804899997</v>
      </c>
      <c r="T19" s="107">
        <v>361.22201325999998</v>
      </c>
      <c r="U19" s="108">
        <v>273.50416856999999</v>
      </c>
      <c r="V19" s="108">
        <v>331.98751304000001</v>
      </c>
      <c r="W19" s="108">
        <v>236.832751963314</v>
      </c>
      <c r="X19" s="108">
        <v>229.84036581363213</v>
      </c>
      <c r="Y19" s="108">
        <v>4455.6867779170607</v>
      </c>
      <c r="Z19" s="108">
        <v>205.91053282733793</v>
      </c>
      <c r="AA19" s="108">
        <v>167.0682926143246</v>
      </c>
      <c r="AB19" s="104">
        <f t="shared" si="13"/>
        <v>11373.09921943567</v>
      </c>
      <c r="AC19" s="104">
        <f t="shared" si="2"/>
        <v>-549.59921943566769</v>
      </c>
      <c r="AD19" s="105">
        <f t="shared" si="3"/>
        <v>95.167551000553573</v>
      </c>
    </row>
    <row r="20" spans="2:30" ht="18" customHeight="1">
      <c r="B20" s="18" t="s">
        <v>30</v>
      </c>
      <c r="C20" s="100">
        <v>1004.4</v>
      </c>
      <c r="D20" s="100">
        <v>1046.7</v>
      </c>
      <c r="E20" s="100">
        <v>1394.8</v>
      </c>
      <c r="F20" s="100">
        <v>1366.7</v>
      </c>
      <c r="G20" s="100">
        <v>1356.7</v>
      </c>
      <c r="H20" s="100">
        <v>1420.5</v>
      </c>
      <c r="I20" s="100">
        <v>1286.7</v>
      </c>
      <c r="J20" s="100">
        <v>1249.5999999999999</v>
      </c>
      <c r="K20" s="100">
        <v>1465.7</v>
      </c>
      <c r="L20" s="100">
        <v>1651</v>
      </c>
      <c r="M20" s="100">
        <v>1607.1</v>
      </c>
      <c r="N20" s="100">
        <v>1497</v>
      </c>
      <c r="O20" s="101">
        <f t="shared" si="12"/>
        <v>16346.900000000001</v>
      </c>
      <c r="P20" s="107">
        <v>1004.3881616599999</v>
      </c>
      <c r="Q20" s="107">
        <v>1046.6638622400001</v>
      </c>
      <c r="R20" s="107">
        <v>1394.77763523</v>
      </c>
      <c r="S20" s="107">
        <v>1366.67735238</v>
      </c>
      <c r="T20" s="107">
        <v>1356.7342510399999</v>
      </c>
      <c r="U20" s="108">
        <v>1420.4660787400001</v>
      </c>
      <c r="V20" s="108">
        <v>1286.3735325599998</v>
      </c>
      <c r="W20" s="108">
        <v>1419.2373802229049</v>
      </c>
      <c r="X20" s="108">
        <v>1294.7489645753251</v>
      </c>
      <c r="Y20" s="108">
        <v>1338.0912005671437</v>
      </c>
      <c r="Z20" s="108">
        <v>1324.432251278374</v>
      </c>
      <c r="AA20" s="108">
        <v>1421.7283778824374</v>
      </c>
      <c r="AB20" s="104">
        <f t="shared" si="13"/>
        <v>15674.319048376185</v>
      </c>
      <c r="AC20" s="104">
        <f t="shared" si="2"/>
        <v>672.58095162381687</v>
      </c>
      <c r="AD20" s="105">
        <f t="shared" si="3"/>
        <v>104.29097397818691</v>
      </c>
    </row>
    <row r="21" spans="2:30" ht="18" customHeight="1">
      <c r="B21" s="18" t="s">
        <v>31</v>
      </c>
      <c r="C21" s="100">
        <v>222.1</v>
      </c>
      <c r="D21" s="100">
        <v>216.7</v>
      </c>
      <c r="E21" s="100">
        <v>220.1</v>
      </c>
      <c r="F21" s="100">
        <v>205</v>
      </c>
      <c r="G21" s="100">
        <v>213.7</v>
      </c>
      <c r="H21" s="100">
        <v>201.8</v>
      </c>
      <c r="I21" s="100">
        <v>232.9</v>
      </c>
      <c r="J21" s="100">
        <v>216.1</v>
      </c>
      <c r="K21" s="100">
        <v>209.1</v>
      </c>
      <c r="L21" s="100">
        <v>219.4</v>
      </c>
      <c r="M21" s="100">
        <v>199.7</v>
      </c>
      <c r="N21" s="100">
        <v>232.5</v>
      </c>
      <c r="O21" s="101">
        <f t="shared" si="12"/>
        <v>2589.0999999999995</v>
      </c>
      <c r="P21" s="107">
        <v>222.13958767</v>
      </c>
      <c r="Q21" s="107">
        <v>216.74264316999998</v>
      </c>
      <c r="R21" s="107">
        <v>220.08093201</v>
      </c>
      <c r="S21" s="107">
        <v>204.99305287999999</v>
      </c>
      <c r="T21" s="107">
        <v>213.71673336000001</v>
      </c>
      <c r="U21" s="108">
        <v>201.78495839999999</v>
      </c>
      <c r="V21" s="108">
        <v>232.90805849</v>
      </c>
      <c r="W21" s="108">
        <v>214.45303929611438</v>
      </c>
      <c r="X21" s="108">
        <v>208.08863913553066</v>
      </c>
      <c r="Y21" s="108">
        <v>216.30063313192318</v>
      </c>
      <c r="Z21" s="108">
        <v>204.0446549110041</v>
      </c>
      <c r="AA21" s="108">
        <v>209.41399597352529</v>
      </c>
      <c r="AB21" s="104">
        <f t="shared" si="13"/>
        <v>2564.6669284280979</v>
      </c>
      <c r="AC21" s="104">
        <f t="shared" si="2"/>
        <v>24.433071571901564</v>
      </c>
      <c r="AD21" s="105">
        <f t="shared" si="3"/>
        <v>100.95268010442497</v>
      </c>
    </row>
    <row r="22" spans="2:30" ht="18" customHeight="1">
      <c r="B22" s="18" t="s">
        <v>32</v>
      </c>
      <c r="C22" s="100">
        <v>97.5</v>
      </c>
      <c r="D22" s="100">
        <v>99.5</v>
      </c>
      <c r="E22" s="100">
        <v>91.1</v>
      </c>
      <c r="F22" s="100">
        <v>120.1</v>
      </c>
      <c r="G22" s="100">
        <v>93.9</v>
      </c>
      <c r="H22" s="100">
        <v>111.4</v>
      </c>
      <c r="I22" s="100">
        <v>80.7</v>
      </c>
      <c r="J22" s="100">
        <v>91</v>
      </c>
      <c r="K22" s="100">
        <v>145.19999999999999</v>
      </c>
      <c r="L22" s="100">
        <v>222.1</v>
      </c>
      <c r="M22" s="100">
        <v>102.3</v>
      </c>
      <c r="N22" s="100">
        <v>121.1</v>
      </c>
      <c r="O22" s="101">
        <f t="shared" si="12"/>
        <v>1375.8999999999999</v>
      </c>
      <c r="P22" s="107">
        <v>97.489206299999992</v>
      </c>
      <c r="Q22" s="107">
        <v>99.47932041</v>
      </c>
      <c r="R22" s="107">
        <v>91.156324280000007</v>
      </c>
      <c r="S22" s="107">
        <v>120.08526473000001</v>
      </c>
      <c r="T22" s="107">
        <v>93.919235400000005</v>
      </c>
      <c r="U22" s="108">
        <v>111.42616108</v>
      </c>
      <c r="V22" s="108">
        <v>80.7180769</v>
      </c>
      <c r="W22" s="108">
        <v>96.136515656186987</v>
      </c>
      <c r="X22" s="108">
        <v>97.321294699196997</v>
      </c>
      <c r="Y22" s="108">
        <v>98.261034172318261</v>
      </c>
      <c r="Z22" s="108">
        <v>92.157584393188856</v>
      </c>
      <c r="AA22" s="108">
        <v>98.898053375852484</v>
      </c>
      <c r="AB22" s="104">
        <f t="shared" si="13"/>
        <v>1177.0480713967438</v>
      </c>
      <c r="AC22" s="104">
        <f t="shared" si="2"/>
        <v>198.85192860325606</v>
      </c>
      <c r="AD22" s="105">
        <f t="shared" si="3"/>
        <v>116.89412127129934</v>
      </c>
    </row>
    <row r="23" spans="2:30" ht="18" customHeight="1">
      <c r="B23" s="109" t="s">
        <v>33</v>
      </c>
      <c r="C23" s="100">
        <v>1792.6</v>
      </c>
      <c r="D23" s="100">
        <v>1470.6</v>
      </c>
      <c r="E23" s="100">
        <v>1504</v>
      </c>
      <c r="F23" s="100">
        <v>1449.4</v>
      </c>
      <c r="G23" s="100">
        <v>1903.7</v>
      </c>
      <c r="H23" s="100">
        <v>1471</v>
      </c>
      <c r="I23" s="100">
        <v>1550.9</v>
      </c>
      <c r="J23" s="100">
        <v>1948.5</v>
      </c>
      <c r="K23" s="100">
        <v>1514</v>
      </c>
      <c r="L23" s="100">
        <v>1915</v>
      </c>
      <c r="M23" s="100">
        <v>1569.7</v>
      </c>
      <c r="N23" s="100">
        <v>1920.2</v>
      </c>
      <c r="O23" s="101">
        <f t="shared" si="12"/>
        <v>20009.599999999999</v>
      </c>
      <c r="P23" s="107">
        <v>1792.61048551</v>
      </c>
      <c r="Q23" s="107">
        <v>1470.6432900499999</v>
      </c>
      <c r="R23" s="107">
        <v>1504.01317393</v>
      </c>
      <c r="S23" s="107">
        <v>1449.3991279700001</v>
      </c>
      <c r="T23" s="107">
        <v>1903.7045772199999</v>
      </c>
      <c r="U23" s="108">
        <v>1470.9866386800002</v>
      </c>
      <c r="V23" s="108">
        <v>1550.88349128</v>
      </c>
      <c r="W23" s="108">
        <v>1842.447116930821</v>
      </c>
      <c r="X23" s="108">
        <v>1488.3630289473915</v>
      </c>
      <c r="Y23" s="108">
        <v>1573.6209155234806</v>
      </c>
      <c r="Z23" s="108">
        <v>1506.5224342784866</v>
      </c>
      <c r="AA23" s="108">
        <v>1888.1254365067914</v>
      </c>
      <c r="AB23" s="104">
        <f t="shared" si="13"/>
        <v>19441.319716826973</v>
      </c>
      <c r="AC23" s="104">
        <f t="shared" si="2"/>
        <v>568.28028317302596</v>
      </c>
      <c r="AD23" s="105">
        <f t="shared" si="3"/>
        <v>102.92305404905801</v>
      </c>
    </row>
    <row r="24" spans="2:30" ht="18" customHeight="1">
      <c r="B24" s="109" t="s">
        <v>34</v>
      </c>
      <c r="C24" s="100">
        <v>126.9</v>
      </c>
      <c r="D24" s="100">
        <v>54.4</v>
      </c>
      <c r="E24" s="100">
        <v>214.6</v>
      </c>
      <c r="F24" s="100">
        <v>77.900000000000006</v>
      </c>
      <c r="G24" s="100">
        <v>125.2</v>
      </c>
      <c r="H24" s="100">
        <v>105.3</v>
      </c>
      <c r="I24" s="100">
        <v>86</v>
      </c>
      <c r="J24" s="100">
        <v>60.8</v>
      </c>
      <c r="K24" s="100">
        <v>94.3</v>
      </c>
      <c r="L24" s="100">
        <v>63.9</v>
      </c>
      <c r="M24" s="100">
        <v>61.6</v>
      </c>
      <c r="N24" s="100">
        <v>76.599999999999994</v>
      </c>
      <c r="O24" s="101">
        <f t="shared" si="12"/>
        <v>1147.4999999999998</v>
      </c>
      <c r="P24" s="100">
        <v>126.88666898000001</v>
      </c>
      <c r="Q24" s="100">
        <v>54.379372350000004</v>
      </c>
      <c r="R24" s="100">
        <v>214.61679213999997</v>
      </c>
      <c r="S24" s="100">
        <v>77.906728790000003</v>
      </c>
      <c r="T24" s="100">
        <v>125.17104888999999</v>
      </c>
      <c r="U24" s="101">
        <v>105.30377654</v>
      </c>
      <c r="V24" s="101">
        <v>86.069261549999993</v>
      </c>
      <c r="W24" s="101">
        <v>49.199728449185272</v>
      </c>
      <c r="X24" s="101">
        <v>69.470248561275213</v>
      </c>
      <c r="Y24" s="101">
        <v>48.367195055641552</v>
      </c>
      <c r="Z24" s="101">
        <v>83.624658251181117</v>
      </c>
      <c r="AA24" s="101">
        <v>99.27857893743581</v>
      </c>
      <c r="AB24" s="104">
        <f t="shared" si="13"/>
        <v>1140.2740584947189</v>
      </c>
      <c r="AC24" s="104">
        <f t="shared" si="2"/>
        <v>7.2259415052808436</v>
      </c>
      <c r="AD24" s="105">
        <f t="shared" si="3"/>
        <v>100.63370217461755</v>
      </c>
    </row>
    <row r="25" spans="2:30" ht="18" customHeight="1">
      <c r="B25" s="106" t="s">
        <v>35</v>
      </c>
      <c r="C25" s="94">
        <v>195.9</v>
      </c>
      <c r="D25" s="94">
        <v>226.3</v>
      </c>
      <c r="E25" s="94">
        <v>333.6</v>
      </c>
      <c r="F25" s="94">
        <v>251.8</v>
      </c>
      <c r="G25" s="94">
        <v>300.89999999999998</v>
      </c>
      <c r="H25" s="94">
        <v>297.39999999999998</v>
      </c>
      <c r="I25" s="94">
        <v>259.5</v>
      </c>
      <c r="J25" s="94">
        <v>312.5</v>
      </c>
      <c r="K25" s="94">
        <v>364.7</v>
      </c>
      <c r="L25" s="94">
        <v>343</v>
      </c>
      <c r="M25" s="94">
        <v>376.3</v>
      </c>
      <c r="N25" s="94">
        <v>333.3</v>
      </c>
      <c r="O25" s="98">
        <f t="shared" si="12"/>
        <v>3595.2000000000003</v>
      </c>
      <c r="P25" s="99">
        <v>195.86097576000003</v>
      </c>
      <c r="Q25" s="99">
        <v>226.28969067000003</v>
      </c>
      <c r="R25" s="99">
        <v>333.56951833000005</v>
      </c>
      <c r="S25" s="99">
        <v>251.87489133000005</v>
      </c>
      <c r="T25" s="99">
        <v>300.86256974000003</v>
      </c>
      <c r="U25" s="110">
        <v>297.43261160000003</v>
      </c>
      <c r="V25" s="110">
        <v>259.50039687000003</v>
      </c>
      <c r="W25" s="110">
        <v>229.88388106934434</v>
      </c>
      <c r="X25" s="110">
        <v>252.19964771626957</v>
      </c>
      <c r="Y25" s="110">
        <v>272.83283246348481</v>
      </c>
      <c r="Z25" s="110">
        <v>285.98055849463265</v>
      </c>
      <c r="AA25" s="110">
        <v>266.84922358629177</v>
      </c>
      <c r="AB25" s="96">
        <f t="shared" si="13"/>
        <v>3173.1367976300235</v>
      </c>
      <c r="AC25" s="96">
        <f t="shared" si="2"/>
        <v>422.06320236997681</v>
      </c>
      <c r="AD25" s="97">
        <f t="shared" si="3"/>
        <v>113.30113478515047</v>
      </c>
    </row>
    <row r="26" spans="2:30" ht="18" customHeight="1">
      <c r="B26" s="93" t="s">
        <v>36</v>
      </c>
      <c r="C26" s="94">
        <f>+C27+C29+C38+C43</f>
        <v>39028.5</v>
      </c>
      <c r="D26" s="94">
        <f t="shared" ref="D26:N26" si="14">+D27+D29+D38+D43</f>
        <v>31479.399999999998</v>
      </c>
      <c r="E26" s="94">
        <f t="shared" si="14"/>
        <v>30100.100000000002</v>
      </c>
      <c r="F26" s="94">
        <f t="shared" si="14"/>
        <v>32559.100000000002</v>
      </c>
      <c r="G26" s="94">
        <f t="shared" si="14"/>
        <v>31922.300000000003</v>
      </c>
      <c r="H26" s="94">
        <f t="shared" si="14"/>
        <v>31217.3</v>
      </c>
      <c r="I26" s="94">
        <f t="shared" si="14"/>
        <v>33474.299999999996</v>
      </c>
      <c r="J26" s="94">
        <f t="shared" si="14"/>
        <v>31528.2</v>
      </c>
      <c r="K26" s="94">
        <f t="shared" si="14"/>
        <v>31336.799999999999</v>
      </c>
      <c r="L26" s="94">
        <f t="shared" si="14"/>
        <v>31202.299999999996</v>
      </c>
      <c r="M26" s="94">
        <f t="shared" si="14"/>
        <v>30912.9</v>
      </c>
      <c r="N26" s="94">
        <f t="shared" si="14"/>
        <v>34924.300000000003</v>
      </c>
      <c r="O26" s="98">
        <f>+O27+O29+O38+O43</f>
        <v>389685.49999999994</v>
      </c>
      <c r="P26" s="95">
        <f t="shared" ref="P26:AA26" si="15">+P27+P29+P38+P43</f>
        <v>39028.479720549993</v>
      </c>
      <c r="Q26" s="95">
        <f t="shared" si="15"/>
        <v>31479.414932679996</v>
      </c>
      <c r="R26" s="95">
        <f t="shared" si="15"/>
        <v>30100.055924239998</v>
      </c>
      <c r="S26" s="95">
        <f t="shared" si="15"/>
        <v>32559.042294029998</v>
      </c>
      <c r="T26" s="95">
        <f t="shared" si="15"/>
        <v>31922.386096899998</v>
      </c>
      <c r="U26" s="95">
        <f t="shared" si="15"/>
        <v>31217.321317620004</v>
      </c>
      <c r="V26" s="95">
        <f t="shared" si="15"/>
        <v>33452.968026233473</v>
      </c>
      <c r="W26" s="95">
        <f t="shared" si="15"/>
        <v>31763.607758483602</v>
      </c>
      <c r="X26" s="95">
        <f t="shared" si="15"/>
        <v>31492.894286621879</v>
      </c>
      <c r="Y26" s="95">
        <f t="shared" si="15"/>
        <v>32428.216580378241</v>
      </c>
      <c r="Z26" s="95">
        <f t="shared" si="15"/>
        <v>32871.376639064918</v>
      </c>
      <c r="AA26" s="95">
        <f t="shared" si="15"/>
        <v>34194.10752226568</v>
      </c>
      <c r="AB26" s="96">
        <f>+AB27+AB29+AB38+AB43</f>
        <v>392509.87109906768</v>
      </c>
      <c r="AC26" s="96">
        <f t="shared" si="2"/>
        <v>-2824.3710990677355</v>
      </c>
      <c r="AD26" s="97">
        <f t="shared" si="3"/>
        <v>99.280433103208537</v>
      </c>
    </row>
    <row r="27" spans="2:30" ht="18" customHeight="1">
      <c r="B27" s="106" t="s">
        <v>37</v>
      </c>
      <c r="C27" s="94">
        <f t="shared" ref="C27:AA27" si="16">+C28</f>
        <v>21901.9</v>
      </c>
      <c r="D27" s="94">
        <f t="shared" si="16"/>
        <v>17624.8</v>
      </c>
      <c r="E27" s="94">
        <f t="shared" si="16"/>
        <v>16953.7</v>
      </c>
      <c r="F27" s="94">
        <f t="shared" si="16"/>
        <v>18555.400000000001</v>
      </c>
      <c r="G27" s="94">
        <f t="shared" si="16"/>
        <v>16861.400000000001</v>
      </c>
      <c r="H27" s="94">
        <f t="shared" si="16"/>
        <v>17399.099999999999</v>
      </c>
      <c r="I27" s="94">
        <f t="shared" si="16"/>
        <v>17189.3</v>
      </c>
      <c r="J27" s="94">
        <f t="shared" si="16"/>
        <v>18612.3</v>
      </c>
      <c r="K27" s="94">
        <f t="shared" si="16"/>
        <v>17448.7</v>
      </c>
      <c r="L27" s="94">
        <f t="shared" si="16"/>
        <v>16529.8</v>
      </c>
      <c r="M27" s="94">
        <f t="shared" si="16"/>
        <v>17564.900000000001</v>
      </c>
      <c r="N27" s="94">
        <f t="shared" si="16"/>
        <v>19749.8</v>
      </c>
      <c r="O27" s="98">
        <f>+O28</f>
        <v>216391.09999999998</v>
      </c>
      <c r="P27" s="95">
        <f t="shared" si="16"/>
        <v>21901.899594169998</v>
      </c>
      <c r="Q27" s="95">
        <f t="shared" si="16"/>
        <v>17624.828854169999</v>
      </c>
      <c r="R27" s="95">
        <f t="shared" si="16"/>
        <v>16953.6465393</v>
      </c>
      <c r="S27" s="95">
        <f t="shared" si="16"/>
        <v>18555.403902900001</v>
      </c>
      <c r="T27" s="95">
        <f t="shared" si="16"/>
        <v>16861.428390019999</v>
      </c>
      <c r="U27" s="95">
        <f t="shared" si="16"/>
        <v>17399.073409680001</v>
      </c>
      <c r="V27" s="95">
        <f t="shared" si="16"/>
        <v>17189.298768339999</v>
      </c>
      <c r="W27" s="95">
        <f t="shared" si="16"/>
        <v>18453.617687043163</v>
      </c>
      <c r="X27" s="95">
        <f t="shared" si="16"/>
        <v>18204.113429248689</v>
      </c>
      <c r="Y27" s="95">
        <f t="shared" si="16"/>
        <v>16712.030752305876</v>
      </c>
      <c r="Z27" s="95">
        <f t="shared" si="16"/>
        <v>18720.144782114738</v>
      </c>
      <c r="AA27" s="95">
        <f t="shared" si="16"/>
        <v>19271.248368324108</v>
      </c>
      <c r="AB27" s="96">
        <f>+AB28</f>
        <v>217846.73447761656</v>
      </c>
      <c r="AC27" s="96">
        <f t="shared" si="2"/>
        <v>-1455.6344776165788</v>
      </c>
      <c r="AD27" s="97">
        <f t="shared" si="3"/>
        <v>99.331807988259683</v>
      </c>
    </row>
    <row r="28" spans="2:30" ht="18" customHeight="1">
      <c r="B28" s="111" t="s">
        <v>38</v>
      </c>
      <c r="C28" s="100">
        <v>21901.9</v>
      </c>
      <c r="D28" s="100">
        <v>17624.8</v>
      </c>
      <c r="E28" s="100">
        <v>16953.7</v>
      </c>
      <c r="F28" s="100">
        <v>18555.400000000001</v>
      </c>
      <c r="G28" s="100">
        <v>16861.400000000001</v>
      </c>
      <c r="H28" s="100">
        <v>17399.099999999999</v>
      </c>
      <c r="I28" s="100">
        <v>17189.3</v>
      </c>
      <c r="J28" s="100">
        <v>18612.3</v>
      </c>
      <c r="K28" s="100">
        <v>17448.7</v>
      </c>
      <c r="L28" s="100">
        <v>16529.8</v>
      </c>
      <c r="M28" s="100">
        <v>17564.900000000001</v>
      </c>
      <c r="N28" s="100">
        <v>19749.8</v>
      </c>
      <c r="O28" s="101">
        <f>SUM(C28:N28)</f>
        <v>216391.09999999998</v>
      </c>
      <c r="P28" s="107">
        <v>21901.899594169998</v>
      </c>
      <c r="Q28" s="107">
        <v>17624.828854169999</v>
      </c>
      <c r="R28" s="107">
        <v>16953.6465393</v>
      </c>
      <c r="S28" s="107">
        <v>18555.403902900001</v>
      </c>
      <c r="T28" s="107">
        <v>16861.428390019999</v>
      </c>
      <c r="U28" s="108">
        <v>17399.073409680001</v>
      </c>
      <c r="V28" s="108">
        <v>17189.298768339999</v>
      </c>
      <c r="W28" s="108">
        <v>18453.617687043163</v>
      </c>
      <c r="X28" s="108">
        <v>18204.113429248689</v>
      </c>
      <c r="Y28" s="108">
        <v>16712.030752305876</v>
      </c>
      <c r="Z28" s="108">
        <v>18720.144782114738</v>
      </c>
      <c r="AA28" s="108">
        <v>19271.248368324108</v>
      </c>
      <c r="AB28" s="104">
        <f>SUM(P28:AA28)</f>
        <v>217846.73447761656</v>
      </c>
      <c r="AC28" s="104">
        <f t="shared" si="2"/>
        <v>-1455.6344776165788</v>
      </c>
      <c r="AD28" s="105">
        <f t="shared" si="3"/>
        <v>99.331807988259683</v>
      </c>
    </row>
    <row r="29" spans="2:30" ht="18" customHeight="1">
      <c r="B29" s="112" t="s">
        <v>39</v>
      </c>
      <c r="C29" s="94">
        <f>SUM(C30:C37)</f>
        <v>13760.699999999999</v>
      </c>
      <c r="D29" s="94">
        <f t="shared" ref="D29:N29" si="17">SUM(D30:D37)</f>
        <v>10868.3</v>
      </c>
      <c r="E29" s="94">
        <f t="shared" si="17"/>
        <v>10847.2</v>
      </c>
      <c r="F29" s="94">
        <f t="shared" si="17"/>
        <v>11924.2</v>
      </c>
      <c r="G29" s="94">
        <f t="shared" si="17"/>
        <v>12746.499999999998</v>
      </c>
      <c r="H29" s="94">
        <f t="shared" si="17"/>
        <v>11542.599999999999</v>
      </c>
      <c r="I29" s="94">
        <f t="shared" si="17"/>
        <v>13845.9</v>
      </c>
      <c r="J29" s="94">
        <f t="shared" si="17"/>
        <v>10673.1</v>
      </c>
      <c r="K29" s="94">
        <f t="shared" si="17"/>
        <v>11665</v>
      </c>
      <c r="L29" s="94">
        <f t="shared" si="17"/>
        <v>12433.399999999998</v>
      </c>
      <c r="M29" s="94">
        <f t="shared" si="17"/>
        <v>10909.3</v>
      </c>
      <c r="N29" s="94">
        <f t="shared" si="17"/>
        <v>12027.400000000001</v>
      </c>
      <c r="O29" s="98">
        <f>SUM(O30:O37)</f>
        <v>143243.6</v>
      </c>
      <c r="P29" s="95">
        <f t="shared" ref="P29:AA29" si="18">SUM(P30:P37)</f>
        <v>13760.675806939998</v>
      </c>
      <c r="Q29" s="95">
        <f t="shared" si="18"/>
        <v>10868.253972409999</v>
      </c>
      <c r="R29" s="95">
        <f t="shared" si="18"/>
        <v>10847.181894819998</v>
      </c>
      <c r="S29" s="95">
        <f t="shared" si="18"/>
        <v>11924.167835209999</v>
      </c>
      <c r="T29" s="95">
        <f t="shared" si="18"/>
        <v>12746.50683957</v>
      </c>
      <c r="U29" s="95">
        <f t="shared" si="18"/>
        <v>11542.64554417</v>
      </c>
      <c r="V29" s="95">
        <f t="shared" si="18"/>
        <v>13845.953309479999</v>
      </c>
      <c r="W29" s="95">
        <f t="shared" si="18"/>
        <v>11055.795249711957</v>
      </c>
      <c r="X29" s="95">
        <f t="shared" si="18"/>
        <v>10983.788222198851</v>
      </c>
      <c r="Y29" s="95">
        <f t="shared" si="18"/>
        <v>12994.20143076676</v>
      </c>
      <c r="Z29" s="95">
        <f t="shared" si="18"/>
        <v>11217.234531225911</v>
      </c>
      <c r="AA29" s="95">
        <f t="shared" si="18"/>
        <v>11490.306598236393</v>
      </c>
      <c r="AB29" s="96">
        <f>SUM(AB30:AB37)</f>
        <v>143276.71123473984</v>
      </c>
      <c r="AC29" s="96">
        <f t="shared" si="2"/>
        <v>-33.111234739830252</v>
      </c>
      <c r="AD29" s="97">
        <f t="shared" si="3"/>
        <v>99.97689000923144</v>
      </c>
    </row>
    <row r="30" spans="2:30" ht="18" customHeight="1">
      <c r="B30" s="111" t="s">
        <v>40</v>
      </c>
      <c r="C30" s="100">
        <v>5006.6000000000004</v>
      </c>
      <c r="D30" s="100">
        <v>4257.3</v>
      </c>
      <c r="E30" s="100">
        <v>4350.6000000000004</v>
      </c>
      <c r="F30" s="100">
        <v>4448.3999999999996</v>
      </c>
      <c r="G30" s="100">
        <v>4942.8999999999996</v>
      </c>
      <c r="H30" s="100">
        <v>4275.3999999999996</v>
      </c>
      <c r="I30" s="100">
        <v>5500</v>
      </c>
      <c r="J30" s="100">
        <v>3400</v>
      </c>
      <c r="K30" s="100">
        <v>4099.3999999999996</v>
      </c>
      <c r="L30" s="100">
        <v>4805.3</v>
      </c>
      <c r="M30" s="100">
        <v>3791.1</v>
      </c>
      <c r="N30" s="100">
        <v>4656.8999999999996</v>
      </c>
      <c r="O30" s="101">
        <f t="shared" ref="O30:O37" si="19">SUM(C30:N30)</f>
        <v>53533.900000000009</v>
      </c>
      <c r="P30" s="107">
        <v>5006.5854590400004</v>
      </c>
      <c r="Q30" s="107">
        <v>4257.3273494799996</v>
      </c>
      <c r="R30" s="107">
        <v>4350.59220095</v>
      </c>
      <c r="S30" s="107">
        <v>4448.4464939300005</v>
      </c>
      <c r="T30" s="107">
        <v>4942.8411765699993</v>
      </c>
      <c r="U30" s="108">
        <v>4275.4498173800002</v>
      </c>
      <c r="V30" s="108">
        <v>5500.0332600399997</v>
      </c>
      <c r="W30" s="108">
        <v>3780.2116341173337</v>
      </c>
      <c r="X30" s="108">
        <v>3958.7673575821768</v>
      </c>
      <c r="Y30" s="108">
        <v>5123.583332210449</v>
      </c>
      <c r="Z30" s="108">
        <v>3990.9707047551451</v>
      </c>
      <c r="AA30" s="108">
        <v>4080.1590634347185</v>
      </c>
      <c r="AB30" s="104">
        <f t="shared" ref="AB30:AB37" si="20">SUM(P30:AA30)</f>
        <v>53714.967849489818</v>
      </c>
      <c r="AC30" s="104">
        <f t="shared" si="2"/>
        <v>-181.0678494898093</v>
      </c>
      <c r="AD30" s="105">
        <f t="shared" si="3"/>
        <v>99.66290988017127</v>
      </c>
    </row>
    <row r="31" spans="2:30" ht="18" customHeight="1">
      <c r="B31" s="111" t="s">
        <v>41</v>
      </c>
      <c r="C31" s="100">
        <v>2957.2</v>
      </c>
      <c r="D31" s="100">
        <v>2520.6</v>
      </c>
      <c r="E31" s="100">
        <v>2544.4</v>
      </c>
      <c r="F31" s="100">
        <v>2598.6</v>
      </c>
      <c r="G31" s="100">
        <v>2876.1</v>
      </c>
      <c r="H31" s="100">
        <v>2478.1999999999998</v>
      </c>
      <c r="I31" s="100">
        <v>3372.1</v>
      </c>
      <c r="J31" s="100">
        <v>2375.1</v>
      </c>
      <c r="K31" s="100">
        <v>2611.8000000000002</v>
      </c>
      <c r="L31" s="100">
        <v>3047</v>
      </c>
      <c r="M31" s="100">
        <v>2492.4</v>
      </c>
      <c r="N31" s="100">
        <v>2935.3</v>
      </c>
      <c r="O31" s="101">
        <f t="shared" si="19"/>
        <v>32808.799999999996</v>
      </c>
      <c r="P31" s="107">
        <v>2957.1784920300001</v>
      </c>
      <c r="Q31" s="107">
        <v>2520.5948452299999</v>
      </c>
      <c r="R31" s="107">
        <v>2544.3778128099998</v>
      </c>
      <c r="S31" s="107">
        <v>2598.6291073100001</v>
      </c>
      <c r="T31" s="107">
        <v>2876.0991946500003</v>
      </c>
      <c r="U31" s="108">
        <v>2478.1658135600001</v>
      </c>
      <c r="V31" s="108">
        <v>3372.08467316</v>
      </c>
      <c r="W31" s="108">
        <v>2375.1071885700003</v>
      </c>
      <c r="X31" s="108">
        <v>2333.1744215483536</v>
      </c>
      <c r="Y31" s="108">
        <v>3106.9848513368975</v>
      </c>
      <c r="Z31" s="108">
        <v>2337.0141850151604</v>
      </c>
      <c r="AA31" s="108">
        <v>2471.7271207619083</v>
      </c>
      <c r="AB31" s="104">
        <f t="shared" si="20"/>
        <v>31971.137705982317</v>
      </c>
      <c r="AC31" s="104">
        <f t="shared" si="2"/>
        <v>837.66229401767851</v>
      </c>
      <c r="AD31" s="105">
        <f t="shared" si="3"/>
        <v>102.62005782127966</v>
      </c>
    </row>
    <row r="32" spans="2:30" ht="18" customHeight="1">
      <c r="B32" s="111" t="s">
        <v>42</v>
      </c>
      <c r="C32" s="100">
        <v>1194.8</v>
      </c>
      <c r="D32" s="100">
        <v>506.2</v>
      </c>
      <c r="E32" s="100">
        <v>573.29999999999995</v>
      </c>
      <c r="F32" s="100">
        <v>809.6</v>
      </c>
      <c r="G32" s="100">
        <v>701.4</v>
      </c>
      <c r="H32" s="100">
        <v>787.5</v>
      </c>
      <c r="I32" s="100">
        <v>833.5</v>
      </c>
      <c r="J32" s="100">
        <v>601</v>
      </c>
      <c r="K32" s="100">
        <v>721.1</v>
      </c>
      <c r="L32" s="100">
        <v>837.8</v>
      </c>
      <c r="M32" s="100">
        <v>797.8</v>
      </c>
      <c r="N32" s="100">
        <v>742.2</v>
      </c>
      <c r="O32" s="101">
        <f t="shared" si="19"/>
        <v>9106.2000000000007</v>
      </c>
      <c r="P32" s="107">
        <v>1194.7989624100001</v>
      </c>
      <c r="Q32" s="107">
        <v>506.18150649</v>
      </c>
      <c r="R32" s="107">
        <v>573.28393612000002</v>
      </c>
      <c r="S32" s="107">
        <v>809.55086058000018</v>
      </c>
      <c r="T32" s="107">
        <v>701.44473186000005</v>
      </c>
      <c r="U32" s="108">
        <v>787.48951868000017</v>
      </c>
      <c r="V32" s="108">
        <v>833.55497561000004</v>
      </c>
      <c r="W32" s="108">
        <v>600.99934821999989</v>
      </c>
      <c r="X32" s="108">
        <v>663.73426717210941</v>
      </c>
      <c r="Y32" s="108">
        <v>808.53118079985484</v>
      </c>
      <c r="Z32" s="108">
        <v>847.88997166843887</v>
      </c>
      <c r="AA32" s="108">
        <v>885.92413808226604</v>
      </c>
      <c r="AB32" s="104">
        <f t="shared" si="20"/>
        <v>9213.383397692669</v>
      </c>
      <c r="AC32" s="104">
        <f t="shared" si="2"/>
        <v>-107.18339769266822</v>
      </c>
      <c r="AD32" s="105">
        <f t="shared" si="3"/>
        <v>98.836655405879341</v>
      </c>
    </row>
    <row r="33" spans="1:30" ht="18" customHeight="1">
      <c r="B33" s="111" t="s">
        <v>43</v>
      </c>
      <c r="C33" s="100">
        <v>2517.1999999999998</v>
      </c>
      <c r="D33" s="100">
        <v>1589.5</v>
      </c>
      <c r="E33" s="100">
        <v>1416.7</v>
      </c>
      <c r="F33" s="100">
        <v>1785.4</v>
      </c>
      <c r="G33" s="100">
        <v>1839.9</v>
      </c>
      <c r="H33" s="100">
        <v>1882.7</v>
      </c>
      <c r="I33" s="100">
        <v>1906</v>
      </c>
      <c r="J33" s="100">
        <v>2021.6</v>
      </c>
      <c r="K33" s="100">
        <v>2122.1999999999998</v>
      </c>
      <c r="L33" s="100">
        <v>1707.9</v>
      </c>
      <c r="M33" s="100">
        <v>1763.1</v>
      </c>
      <c r="N33" s="100">
        <v>1767</v>
      </c>
      <c r="O33" s="101">
        <f t="shared" si="19"/>
        <v>22319.200000000001</v>
      </c>
      <c r="P33" s="107">
        <v>2517.1766620900003</v>
      </c>
      <c r="Q33" s="107">
        <v>1589.4794653499998</v>
      </c>
      <c r="R33" s="107">
        <v>1416.66553544</v>
      </c>
      <c r="S33" s="107">
        <v>1785.34297997</v>
      </c>
      <c r="T33" s="107">
        <v>1839.8844437400001</v>
      </c>
      <c r="U33" s="108">
        <v>1882.6825690999999</v>
      </c>
      <c r="V33" s="108">
        <v>1906.00137948</v>
      </c>
      <c r="W33" s="108">
        <v>2021.5835408800001</v>
      </c>
      <c r="X33" s="108">
        <v>1874.460100543814</v>
      </c>
      <c r="Y33" s="108">
        <v>1883.0423395489499</v>
      </c>
      <c r="Z33" s="108">
        <v>1939.8963362001243</v>
      </c>
      <c r="AA33" s="108">
        <v>1961.1337963810024</v>
      </c>
      <c r="AB33" s="104">
        <f t="shared" si="20"/>
        <v>22617.349148723886</v>
      </c>
      <c r="AC33" s="104">
        <f t="shared" si="2"/>
        <v>-298.14914872388545</v>
      </c>
      <c r="AD33" s="105">
        <f t="shared" si="3"/>
        <v>98.681767935033591</v>
      </c>
    </row>
    <row r="34" spans="1:30" ht="18" customHeight="1">
      <c r="B34" s="111" t="s">
        <v>44</v>
      </c>
      <c r="C34" s="100">
        <v>44.9</v>
      </c>
      <c r="D34" s="100">
        <v>27.7</v>
      </c>
      <c r="E34" s="100">
        <v>30.6</v>
      </c>
      <c r="F34" s="100">
        <v>63.6</v>
      </c>
      <c r="G34" s="100">
        <v>20.9</v>
      </c>
      <c r="H34" s="100">
        <v>34.9</v>
      </c>
      <c r="I34" s="100">
        <v>32.299999999999997</v>
      </c>
      <c r="J34" s="100">
        <v>30.4</v>
      </c>
      <c r="K34" s="100">
        <v>34.200000000000003</v>
      </c>
      <c r="L34" s="100">
        <v>35.4</v>
      </c>
      <c r="M34" s="100">
        <v>44.2</v>
      </c>
      <c r="N34" s="100">
        <v>43.2</v>
      </c>
      <c r="O34" s="101">
        <f t="shared" si="19"/>
        <v>442.2999999999999</v>
      </c>
      <c r="P34" s="107">
        <v>44.88749224</v>
      </c>
      <c r="Q34" s="107">
        <v>27.711096920000003</v>
      </c>
      <c r="R34" s="107">
        <v>30.652958870000003</v>
      </c>
      <c r="S34" s="107">
        <v>63.592696179999997</v>
      </c>
      <c r="T34" s="107">
        <v>20.888298460000001</v>
      </c>
      <c r="U34" s="108">
        <v>34.910490609999997</v>
      </c>
      <c r="V34" s="108">
        <v>32.308437399999995</v>
      </c>
      <c r="W34" s="108">
        <v>30.394858510000002</v>
      </c>
      <c r="X34" s="108">
        <v>33.01076980387397</v>
      </c>
      <c r="Y34" s="108">
        <v>28.609360096210445</v>
      </c>
      <c r="Z34" s="108">
        <v>35.181146697992475</v>
      </c>
      <c r="AA34" s="108">
        <v>28.908951149494417</v>
      </c>
      <c r="AB34" s="104">
        <f t="shared" si="20"/>
        <v>411.05655693757132</v>
      </c>
      <c r="AC34" s="104">
        <f t="shared" si="2"/>
        <v>31.243443062428582</v>
      </c>
      <c r="AD34" s="105">
        <f t="shared" si="3"/>
        <v>107.60076503710259</v>
      </c>
    </row>
    <row r="35" spans="1:30" ht="18" customHeight="1">
      <c r="B35" s="111" t="s">
        <v>45</v>
      </c>
      <c r="C35" s="100">
        <v>826.3</v>
      </c>
      <c r="D35" s="100">
        <v>817.4</v>
      </c>
      <c r="E35" s="100">
        <v>795.2</v>
      </c>
      <c r="F35" s="100">
        <v>810.5</v>
      </c>
      <c r="G35" s="100">
        <v>805.3</v>
      </c>
      <c r="H35" s="100">
        <v>819.1</v>
      </c>
      <c r="I35" s="100">
        <v>816.7</v>
      </c>
      <c r="J35" s="100">
        <v>805.1</v>
      </c>
      <c r="K35" s="100">
        <v>828.4</v>
      </c>
      <c r="L35" s="100">
        <v>813.9</v>
      </c>
      <c r="M35" s="100">
        <v>814.8</v>
      </c>
      <c r="N35" s="100">
        <v>806.7</v>
      </c>
      <c r="O35" s="101">
        <f t="shared" si="19"/>
        <v>9759.4</v>
      </c>
      <c r="P35" s="102">
        <v>826.32748072000004</v>
      </c>
      <c r="Q35" s="102">
        <v>817.36742949999996</v>
      </c>
      <c r="R35" s="102">
        <v>795.18728532</v>
      </c>
      <c r="S35" s="102">
        <v>810.49739778999992</v>
      </c>
      <c r="T35" s="102">
        <v>805.31050648000007</v>
      </c>
      <c r="U35" s="103">
        <v>819.07585348999999</v>
      </c>
      <c r="V35" s="103">
        <v>816.67369463</v>
      </c>
      <c r="W35" s="103">
        <v>805.14223870000001</v>
      </c>
      <c r="X35" s="103">
        <v>810.02016149566134</v>
      </c>
      <c r="Y35" s="103">
        <v>804.53886226554584</v>
      </c>
      <c r="Z35" s="103">
        <v>813.63709676713654</v>
      </c>
      <c r="AA35" s="103">
        <v>817.44933754978558</v>
      </c>
      <c r="AB35" s="104">
        <f t="shared" si="20"/>
        <v>9741.2273447081297</v>
      </c>
      <c r="AC35" s="104">
        <f t="shared" si="2"/>
        <v>18.172655291869887</v>
      </c>
      <c r="AD35" s="105">
        <f t="shared" si="3"/>
        <v>100.18655406191441</v>
      </c>
    </row>
    <row r="36" spans="1:30" ht="18" customHeight="1">
      <c r="B36" s="111" t="s">
        <v>46</v>
      </c>
      <c r="C36" s="100">
        <v>1205.7</v>
      </c>
      <c r="D36" s="100">
        <v>1144.0999999999999</v>
      </c>
      <c r="E36" s="100">
        <v>1132.9000000000001</v>
      </c>
      <c r="F36" s="100">
        <v>1408.1</v>
      </c>
      <c r="G36" s="100">
        <v>1550.6</v>
      </c>
      <c r="H36" s="100">
        <v>1261.4000000000001</v>
      </c>
      <c r="I36" s="100">
        <v>1381.9</v>
      </c>
      <c r="J36" s="100">
        <v>1439.9</v>
      </c>
      <c r="K36" s="100">
        <v>1244.4000000000001</v>
      </c>
      <c r="L36" s="100">
        <v>1182.3</v>
      </c>
      <c r="M36" s="100">
        <v>1202.4000000000001</v>
      </c>
      <c r="N36" s="100">
        <v>1076.0999999999999</v>
      </c>
      <c r="O36" s="101">
        <f t="shared" si="19"/>
        <v>15229.799999999997</v>
      </c>
      <c r="P36" s="102">
        <v>1205.6657584100001</v>
      </c>
      <c r="Q36" s="102">
        <v>1144.0687794400001</v>
      </c>
      <c r="R36" s="102">
        <v>1132.9021653099999</v>
      </c>
      <c r="S36" s="102">
        <v>1408.10829945</v>
      </c>
      <c r="T36" s="102">
        <v>1550.61848781</v>
      </c>
      <c r="U36" s="103">
        <v>1261.45148135</v>
      </c>
      <c r="V36" s="103">
        <v>1381.87688916</v>
      </c>
      <c r="W36" s="103">
        <v>1438.6970384000001</v>
      </c>
      <c r="X36" s="103">
        <v>1307.2011440528602</v>
      </c>
      <c r="Y36" s="103">
        <v>1231.0788074370143</v>
      </c>
      <c r="Z36" s="103">
        <v>1252.6450901219125</v>
      </c>
      <c r="AA36" s="103">
        <v>1241.3257258365875</v>
      </c>
      <c r="AB36" s="104">
        <f t="shared" si="20"/>
        <v>15555.639666778374</v>
      </c>
      <c r="AC36" s="104">
        <f t="shared" si="2"/>
        <v>-325.83966677837634</v>
      </c>
      <c r="AD36" s="105">
        <f t="shared" si="3"/>
        <v>97.905327754060409</v>
      </c>
    </row>
    <row r="37" spans="1:30" ht="18" customHeight="1">
      <c r="B37" s="111" t="s">
        <v>34</v>
      </c>
      <c r="C37" s="100">
        <v>8</v>
      </c>
      <c r="D37" s="100">
        <v>5.5</v>
      </c>
      <c r="E37" s="100">
        <v>3.5</v>
      </c>
      <c r="F37" s="100">
        <v>0</v>
      </c>
      <c r="G37" s="100">
        <v>9.4</v>
      </c>
      <c r="H37" s="100">
        <v>3.4</v>
      </c>
      <c r="I37" s="100">
        <v>3.4</v>
      </c>
      <c r="J37" s="100">
        <v>0</v>
      </c>
      <c r="K37" s="100">
        <v>3.5</v>
      </c>
      <c r="L37" s="100">
        <v>3.8</v>
      </c>
      <c r="M37" s="100">
        <v>3.5</v>
      </c>
      <c r="N37" s="100">
        <v>0</v>
      </c>
      <c r="O37" s="101">
        <f t="shared" si="19"/>
        <v>43.999999999999993</v>
      </c>
      <c r="P37" s="100">
        <v>8.0555000000000003</v>
      </c>
      <c r="Q37" s="100">
        <v>5.5235000000000003</v>
      </c>
      <c r="R37" s="100">
        <v>3.52</v>
      </c>
      <c r="S37" s="100">
        <v>0</v>
      </c>
      <c r="T37" s="100">
        <v>9.42</v>
      </c>
      <c r="U37" s="101">
        <v>3.42</v>
      </c>
      <c r="V37" s="101">
        <v>3.42</v>
      </c>
      <c r="W37" s="101">
        <v>3.659402314622302</v>
      </c>
      <c r="X37" s="101">
        <v>3.42</v>
      </c>
      <c r="Y37" s="101">
        <v>7.8326970718376643</v>
      </c>
      <c r="Z37" s="101">
        <v>0</v>
      </c>
      <c r="AA37" s="101">
        <v>3.6784650406316755</v>
      </c>
      <c r="AB37" s="104">
        <f t="shared" si="20"/>
        <v>51.949564427091651</v>
      </c>
      <c r="AC37" s="104">
        <f t="shared" si="2"/>
        <v>-7.9495644270916586</v>
      </c>
      <c r="AD37" s="105">
        <f t="shared" si="3"/>
        <v>84.697534012535499</v>
      </c>
    </row>
    <row r="38" spans="1:30" ht="18" customHeight="1">
      <c r="B38" s="112" t="s">
        <v>47</v>
      </c>
      <c r="C38" s="94">
        <f>SUM(C39:C42)</f>
        <v>3168.5999999999995</v>
      </c>
      <c r="D38" s="94">
        <f t="shared" ref="D38:N38" si="21">SUM(D39:D42)</f>
        <v>2767.9999999999995</v>
      </c>
      <c r="E38" s="94">
        <f t="shared" si="21"/>
        <v>2091.8000000000002</v>
      </c>
      <c r="F38" s="94">
        <f t="shared" si="21"/>
        <v>1835.7</v>
      </c>
      <c r="G38" s="94">
        <f t="shared" si="21"/>
        <v>2085.4</v>
      </c>
      <c r="H38" s="94">
        <f t="shared" si="21"/>
        <v>1894.9</v>
      </c>
      <c r="I38" s="94">
        <f t="shared" si="21"/>
        <v>2247.1</v>
      </c>
      <c r="J38" s="94">
        <f t="shared" si="21"/>
        <v>2054.6</v>
      </c>
      <c r="K38" s="94">
        <f t="shared" si="21"/>
        <v>2019.8000000000002</v>
      </c>
      <c r="L38" s="94">
        <f t="shared" si="21"/>
        <v>2023.9999999999998</v>
      </c>
      <c r="M38" s="94">
        <f t="shared" si="21"/>
        <v>2236.2000000000003</v>
      </c>
      <c r="N38" s="94">
        <f t="shared" si="21"/>
        <v>2919.1</v>
      </c>
      <c r="O38" s="98">
        <f>SUM(O39:O42)</f>
        <v>27345.199999999997</v>
      </c>
      <c r="P38" s="95">
        <f t="shared" ref="P38:AA38" si="22">SUM(P39:P42)</f>
        <v>3168.5597631700002</v>
      </c>
      <c r="Q38" s="95">
        <f t="shared" si="22"/>
        <v>2767.9809504699997</v>
      </c>
      <c r="R38" s="95">
        <f t="shared" si="22"/>
        <v>2091.8143369899999</v>
      </c>
      <c r="S38" s="95">
        <f t="shared" si="22"/>
        <v>1835.6861657200002</v>
      </c>
      <c r="T38" s="95">
        <f t="shared" si="22"/>
        <v>2085.4146727800003</v>
      </c>
      <c r="U38" s="95">
        <f t="shared" si="22"/>
        <v>1894.8781848600001</v>
      </c>
      <c r="V38" s="95">
        <f t="shared" si="22"/>
        <v>2225.7236784900001</v>
      </c>
      <c r="W38" s="95">
        <f t="shared" si="22"/>
        <v>2067.5470313484789</v>
      </c>
      <c r="X38" s="95">
        <f t="shared" si="22"/>
        <v>2056.4986772723469</v>
      </c>
      <c r="Y38" s="95">
        <f t="shared" si="22"/>
        <v>2507.9358124935065</v>
      </c>
      <c r="Z38" s="95">
        <f t="shared" si="22"/>
        <v>2711.7399108112222</v>
      </c>
      <c r="AA38" s="95">
        <f t="shared" si="22"/>
        <v>3185.7931023367332</v>
      </c>
      <c r="AB38" s="96">
        <f>SUM(AB39:AB42)</f>
        <v>28599.572286742288</v>
      </c>
      <c r="AC38" s="96">
        <f t="shared" si="2"/>
        <v>-1254.3722867422912</v>
      </c>
      <c r="AD38" s="97">
        <f t="shared" si="3"/>
        <v>95.614017321078009</v>
      </c>
    </row>
    <row r="39" spans="1:30" ht="18" customHeight="1">
      <c r="B39" s="113" t="s">
        <v>48</v>
      </c>
      <c r="C39" s="100">
        <v>1839</v>
      </c>
      <c r="D39" s="100">
        <v>1973.2</v>
      </c>
      <c r="E39" s="100">
        <v>1885.9</v>
      </c>
      <c r="F39" s="100">
        <v>1649.7</v>
      </c>
      <c r="G39" s="100">
        <v>1897.5</v>
      </c>
      <c r="H39" s="100">
        <v>1715.8</v>
      </c>
      <c r="I39" s="100">
        <v>2040.6</v>
      </c>
      <c r="J39" s="100">
        <v>1877.4</v>
      </c>
      <c r="K39" s="100">
        <v>1841.5</v>
      </c>
      <c r="L39" s="100">
        <v>1819.6</v>
      </c>
      <c r="M39" s="100">
        <v>1826.9</v>
      </c>
      <c r="N39" s="100">
        <v>2318.1</v>
      </c>
      <c r="O39" s="101">
        <f>SUM(C39:N39)</f>
        <v>22685.199999999997</v>
      </c>
      <c r="P39" s="107">
        <v>1839.0125267000001</v>
      </c>
      <c r="Q39" s="107">
        <v>1973.18484631</v>
      </c>
      <c r="R39" s="107">
        <v>1885.9265778499998</v>
      </c>
      <c r="S39" s="107">
        <v>1649.70212225</v>
      </c>
      <c r="T39" s="107">
        <v>1897.52552324</v>
      </c>
      <c r="U39" s="108">
        <v>1715.8305299900001</v>
      </c>
      <c r="V39" s="108">
        <v>2040.6256932000001</v>
      </c>
      <c r="W39" s="108">
        <v>1861.8922638900001</v>
      </c>
      <c r="X39" s="108">
        <v>1824.5534203312527</v>
      </c>
      <c r="Y39" s="108">
        <v>2083.2717859404802</v>
      </c>
      <c r="Z39" s="108">
        <v>2076.3149258098128</v>
      </c>
      <c r="AA39" s="108">
        <v>2046.0376727538619</v>
      </c>
      <c r="AB39" s="104">
        <f>SUM(P39:AA39)</f>
        <v>22893.877888265408</v>
      </c>
      <c r="AC39" s="104">
        <f t="shared" si="2"/>
        <v>-208.67788826541073</v>
      </c>
      <c r="AD39" s="105">
        <f t="shared" si="3"/>
        <v>99.088499164344839</v>
      </c>
    </row>
    <row r="40" spans="1:30" ht="18" customHeight="1">
      <c r="B40" s="113" t="s">
        <v>49</v>
      </c>
      <c r="C40" s="100">
        <v>1196.2</v>
      </c>
      <c r="D40" s="100">
        <v>661.4</v>
      </c>
      <c r="E40" s="100">
        <v>67.099999999999994</v>
      </c>
      <c r="F40" s="100">
        <v>45.5</v>
      </c>
      <c r="G40" s="100">
        <v>47.2</v>
      </c>
      <c r="H40" s="100">
        <v>41.4</v>
      </c>
      <c r="I40" s="100">
        <v>46.6</v>
      </c>
      <c r="J40" s="100">
        <v>40.799999999999997</v>
      </c>
      <c r="K40" s="100">
        <v>39.4</v>
      </c>
      <c r="L40" s="100">
        <v>65.099999999999994</v>
      </c>
      <c r="M40" s="100">
        <v>271.39999999999998</v>
      </c>
      <c r="N40" s="100">
        <v>445.4</v>
      </c>
      <c r="O40" s="101">
        <f>SUM(C40:N40)</f>
        <v>2967.5</v>
      </c>
      <c r="P40" s="107">
        <v>1196.200875</v>
      </c>
      <c r="Q40" s="107">
        <v>661.39732500000002</v>
      </c>
      <c r="R40" s="107">
        <v>67.086399999999998</v>
      </c>
      <c r="S40" s="107">
        <v>45.512025000000001</v>
      </c>
      <c r="T40" s="107">
        <v>47.203575000000001</v>
      </c>
      <c r="U40" s="108">
        <v>41.337375000000002</v>
      </c>
      <c r="V40" s="108">
        <v>46.580550000000002</v>
      </c>
      <c r="W40" s="108">
        <v>40.080325000000002</v>
      </c>
      <c r="X40" s="108">
        <v>68.936918324637404</v>
      </c>
      <c r="Y40" s="108">
        <v>264.58014260367452</v>
      </c>
      <c r="Z40" s="108">
        <v>480.4143912413154</v>
      </c>
      <c r="AA40" s="108">
        <v>970.80296144096224</v>
      </c>
      <c r="AB40" s="104">
        <f>SUM(P40:AA40)</f>
        <v>3930.1328636105891</v>
      </c>
      <c r="AC40" s="104">
        <f t="shared" si="2"/>
        <v>-962.63286361058908</v>
      </c>
      <c r="AD40" s="105">
        <f t="shared" si="3"/>
        <v>75.506353168777508</v>
      </c>
    </row>
    <row r="41" spans="1:30" ht="18" customHeight="1">
      <c r="B41" s="111" t="s">
        <v>50</v>
      </c>
      <c r="C41" s="100">
        <v>98.2</v>
      </c>
      <c r="D41" s="100">
        <v>102.7</v>
      </c>
      <c r="E41" s="100">
        <v>105.4</v>
      </c>
      <c r="F41" s="100">
        <v>108.1</v>
      </c>
      <c r="G41" s="100">
        <v>106.2</v>
      </c>
      <c r="H41" s="100">
        <v>103.8</v>
      </c>
      <c r="I41" s="100">
        <v>126.1</v>
      </c>
      <c r="J41" s="100">
        <v>103.6</v>
      </c>
      <c r="K41" s="100">
        <v>104.9</v>
      </c>
      <c r="L41" s="100">
        <v>105.2</v>
      </c>
      <c r="M41" s="100">
        <v>104.5</v>
      </c>
      <c r="N41" s="100">
        <v>122.5</v>
      </c>
      <c r="O41" s="101">
        <f>SUM(C41:N41)</f>
        <v>1291.2</v>
      </c>
      <c r="P41" s="107">
        <v>98.168109989999991</v>
      </c>
      <c r="Q41" s="107">
        <v>102.72965666</v>
      </c>
      <c r="R41" s="107">
        <v>105.42531764</v>
      </c>
      <c r="S41" s="107">
        <v>108.1251185</v>
      </c>
      <c r="T41" s="107">
        <v>106.21635551</v>
      </c>
      <c r="U41" s="108">
        <v>103.80879129</v>
      </c>
      <c r="V41" s="108">
        <v>104.67744238</v>
      </c>
      <c r="W41" s="108">
        <v>125.89970987480099</v>
      </c>
      <c r="X41" s="108">
        <v>123.988016115215</v>
      </c>
      <c r="Y41" s="108">
        <v>119.25914958887299</v>
      </c>
      <c r="Z41" s="108">
        <v>115.73322387882699</v>
      </c>
      <c r="AA41" s="108">
        <v>125.86605955862552</v>
      </c>
      <c r="AB41" s="104">
        <f>SUM(P41:AA41)</f>
        <v>1339.8969509863414</v>
      </c>
      <c r="AC41" s="104">
        <f t="shared" si="2"/>
        <v>-48.696950986341335</v>
      </c>
      <c r="AD41" s="105">
        <f t="shared" si="3"/>
        <v>96.365619688104076</v>
      </c>
    </row>
    <row r="42" spans="1:30" ht="18" customHeight="1">
      <c r="B42" s="111" t="s">
        <v>51</v>
      </c>
      <c r="C42" s="100">
        <v>35.200000000000003</v>
      </c>
      <c r="D42" s="100">
        <v>30.7</v>
      </c>
      <c r="E42" s="100">
        <v>33.4</v>
      </c>
      <c r="F42" s="100">
        <v>32.4</v>
      </c>
      <c r="G42" s="100">
        <v>34.5</v>
      </c>
      <c r="H42" s="100">
        <v>33.9</v>
      </c>
      <c r="I42" s="100">
        <v>33.799999999999997</v>
      </c>
      <c r="J42" s="100">
        <v>32.799999999999997</v>
      </c>
      <c r="K42" s="100">
        <v>34</v>
      </c>
      <c r="L42" s="100">
        <v>34.1</v>
      </c>
      <c r="M42" s="100">
        <v>33.4</v>
      </c>
      <c r="N42" s="100">
        <v>33.1</v>
      </c>
      <c r="O42" s="101">
        <f>SUM(C42:N42)</f>
        <v>401.30000000000007</v>
      </c>
      <c r="P42" s="107">
        <v>35.17825148</v>
      </c>
      <c r="Q42" s="107">
        <v>30.6691225</v>
      </c>
      <c r="R42" s="107">
        <v>33.376041499999999</v>
      </c>
      <c r="S42" s="107">
        <v>32.346899969999996</v>
      </c>
      <c r="T42" s="107">
        <v>34.469219029999998</v>
      </c>
      <c r="U42" s="108">
        <v>33.901488579999999</v>
      </c>
      <c r="V42" s="108">
        <v>33.839992909999999</v>
      </c>
      <c r="W42" s="108">
        <v>39.674732583677802</v>
      </c>
      <c r="X42" s="108">
        <v>39.020322501241694</v>
      </c>
      <c r="Y42" s="108">
        <v>40.824734360479155</v>
      </c>
      <c r="Z42" s="108">
        <v>39.277369881266395</v>
      </c>
      <c r="AA42" s="108">
        <v>43.08640858328372</v>
      </c>
      <c r="AB42" s="104">
        <f>SUM(P42:AA42)</f>
        <v>435.66458387994885</v>
      </c>
      <c r="AC42" s="104">
        <f t="shared" si="2"/>
        <v>-34.364583879948782</v>
      </c>
      <c r="AD42" s="105">
        <f t="shared" si="3"/>
        <v>92.112146556898395</v>
      </c>
    </row>
    <row r="43" spans="1:30" ht="18" customHeight="1">
      <c r="B43" s="106" t="s">
        <v>52</v>
      </c>
      <c r="C43" s="94">
        <v>197.3</v>
      </c>
      <c r="D43" s="94">
        <v>218.3</v>
      </c>
      <c r="E43" s="94">
        <v>207.4</v>
      </c>
      <c r="F43" s="94">
        <v>243.8</v>
      </c>
      <c r="G43" s="94">
        <v>229</v>
      </c>
      <c r="H43" s="94">
        <v>380.7</v>
      </c>
      <c r="I43" s="94">
        <v>192</v>
      </c>
      <c r="J43" s="94">
        <v>188.2</v>
      </c>
      <c r="K43" s="94">
        <v>203.3</v>
      </c>
      <c r="L43" s="94">
        <v>215.1</v>
      </c>
      <c r="M43" s="94">
        <v>202.5</v>
      </c>
      <c r="N43" s="94">
        <v>228</v>
      </c>
      <c r="O43" s="94">
        <f>SUM(C43:N43)</f>
        <v>2705.6</v>
      </c>
      <c r="P43" s="94">
        <v>197.34455626999997</v>
      </c>
      <c r="Q43" s="94">
        <v>218.35115563000002</v>
      </c>
      <c r="R43" s="94">
        <v>207.41315312999993</v>
      </c>
      <c r="S43" s="94">
        <v>243.78439020000005</v>
      </c>
      <c r="T43" s="114">
        <v>229.03619452999996</v>
      </c>
      <c r="U43" s="114">
        <v>380.72417890999998</v>
      </c>
      <c r="V43" s="114">
        <v>191.99226992347599</v>
      </c>
      <c r="W43" s="114">
        <v>186.64779037999998</v>
      </c>
      <c r="X43" s="114">
        <v>248.49395790199219</v>
      </c>
      <c r="Y43" s="114">
        <v>214.04858481210059</v>
      </c>
      <c r="Z43" s="114">
        <v>222.25741491304709</v>
      </c>
      <c r="AA43" s="114">
        <v>246.75945336844785</v>
      </c>
      <c r="AB43" s="96">
        <f>SUM(P43:AA43)</f>
        <v>2786.8530999690634</v>
      </c>
      <c r="AC43" s="96">
        <f t="shared" si="2"/>
        <v>-81.253099969063442</v>
      </c>
      <c r="AD43" s="105">
        <f t="shared" si="3"/>
        <v>97.084413958885548</v>
      </c>
    </row>
    <row r="44" spans="1:30" ht="18" customHeight="1">
      <c r="B44" s="115" t="s">
        <v>53</v>
      </c>
      <c r="C44" s="94">
        <f>SUM(C45:C46)</f>
        <v>1031.5</v>
      </c>
      <c r="D44" s="94">
        <f t="shared" ref="D44:N44" si="23">SUM(D45:D46)</f>
        <v>980.4</v>
      </c>
      <c r="E44" s="94">
        <f t="shared" si="23"/>
        <v>995.8</v>
      </c>
      <c r="F44" s="94">
        <f t="shared" si="23"/>
        <v>1002.7</v>
      </c>
      <c r="G44" s="94">
        <f t="shared" si="23"/>
        <v>863.9</v>
      </c>
      <c r="H44" s="94">
        <f t="shared" si="23"/>
        <v>828.7</v>
      </c>
      <c r="I44" s="94">
        <f t="shared" si="23"/>
        <v>946.7</v>
      </c>
      <c r="J44" s="94">
        <f t="shared" si="23"/>
        <v>1086.0999999999999</v>
      </c>
      <c r="K44" s="94">
        <f t="shared" si="23"/>
        <v>903.6</v>
      </c>
      <c r="L44" s="94">
        <f t="shared" si="23"/>
        <v>715.9</v>
      </c>
      <c r="M44" s="94">
        <f t="shared" si="23"/>
        <v>807.3</v>
      </c>
      <c r="N44" s="94">
        <f t="shared" si="23"/>
        <v>887.9</v>
      </c>
      <c r="O44" s="98">
        <f>SUM(O45:O46)</f>
        <v>11050.499999999998</v>
      </c>
      <c r="P44" s="114">
        <f>+P45+P46</f>
        <v>1031.51831889</v>
      </c>
      <c r="Q44" s="114">
        <f t="shared" ref="Q44:AA44" si="24">+Q45+Q46</f>
        <v>980.38520492999999</v>
      </c>
      <c r="R44" s="114">
        <f t="shared" si="24"/>
        <v>995.75878977999992</v>
      </c>
      <c r="S44" s="114">
        <f t="shared" si="24"/>
        <v>1002.6958135900001</v>
      </c>
      <c r="T44" s="114">
        <f t="shared" si="24"/>
        <v>863.87047944000005</v>
      </c>
      <c r="U44" s="114">
        <f t="shared" si="24"/>
        <v>828.72291114999996</v>
      </c>
      <c r="V44" s="114">
        <f t="shared" si="24"/>
        <v>946.76530804999993</v>
      </c>
      <c r="W44" s="114">
        <f t="shared" si="24"/>
        <v>1050.8068620579204</v>
      </c>
      <c r="X44" s="114">
        <f t="shared" si="24"/>
        <v>918.06870947183859</v>
      </c>
      <c r="Y44" s="114">
        <f t="shared" si="24"/>
        <v>895.22334596369001</v>
      </c>
      <c r="Z44" s="114">
        <f t="shared" si="24"/>
        <v>865.89253606294812</v>
      </c>
      <c r="AA44" s="114">
        <f t="shared" si="24"/>
        <v>893.00535828565421</v>
      </c>
      <c r="AB44" s="96">
        <f>+AB45+AB46</f>
        <v>11272.713637672048</v>
      </c>
      <c r="AC44" s="96">
        <f t="shared" si="2"/>
        <v>-222.21363767205003</v>
      </c>
      <c r="AD44" s="97">
        <f t="shared" si="3"/>
        <v>98.028747604042394</v>
      </c>
    </row>
    <row r="45" spans="1:30" ht="18" customHeight="1">
      <c r="B45" s="111" t="s">
        <v>54</v>
      </c>
      <c r="C45" s="100">
        <v>1031.5</v>
      </c>
      <c r="D45" s="100">
        <v>980.4</v>
      </c>
      <c r="E45" s="100">
        <v>995.8</v>
      </c>
      <c r="F45" s="100">
        <v>1002.7</v>
      </c>
      <c r="G45" s="100">
        <v>863.8</v>
      </c>
      <c r="H45" s="100">
        <v>828.7</v>
      </c>
      <c r="I45" s="100">
        <v>946.7</v>
      </c>
      <c r="J45" s="100">
        <v>1086.0999999999999</v>
      </c>
      <c r="K45" s="100">
        <v>903.6</v>
      </c>
      <c r="L45" s="100">
        <v>715.9</v>
      </c>
      <c r="M45" s="100">
        <v>807.3</v>
      </c>
      <c r="N45" s="100">
        <v>887.9</v>
      </c>
      <c r="O45" s="101">
        <f>SUM(C45:N45)</f>
        <v>11050.399999999998</v>
      </c>
      <c r="P45" s="107">
        <v>1031.51831889</v>
      </c>
      <c r="Q45" s="107">
        <v>980.38520492999999</v>
      </c>
      <c r="R45" s="107">
        <v>995.75878977999992</v>
      </c>
      <c r="S45" s="107">
        <v>1002.6958135900001</v>
      </c>
      <c r="T45" s="107">
        <v>863.84873544000004</v>
      </c>
      <c r="U45" s="108">
        <v>828.72291114999996</v>
      </c>
      <c r="V45" s="108">
        <v>946.76530804999993</v>
      </c>
      <c r="W45" s="108">
        <v>1050.80675325731</v>
      </c>
      <c r="X45" s="108">
        <v>918.06870947183859</v>
      </c>
      <c r="Y45" s="108">
        <v>895.22334596369001</v>
      </c>
      <c r="Z45" s="108">
        <v>865.89253606294812</v>
      </c>
      <c r="AA45" s="108">
        <v>893.00535828565421</v>
      </c>
      <c r="AB45" s="104">
        <f>SUM(P45:AA45)</f>
        <v>11272.691784871438</v>
      </c>
      <c r="AC45" s="104">
        <f t="shared" si="2"/>
        <v>-222.29178487144054</v>
      </c>
      <c r="AD45" s="105">
        <f t="shared" si="3"/>
        <v>98.028050539182061</v>
      </c>
    </row>
    <row r="46" spans="1:30" ht="18" customHeight="1">
      <c r="B46" s="111" t="s">
        <v>34</v>
      </c>
      <c r="C46" s="100">
        <v>0</v>
      </c>
      <c r="D46" s="100">
        <v>0</v>
      </c>
      <c r="E46" s="100">
        <v>0</v>
      </c>
      <c r="F46" s="100">
        <v>0</v>
      </c>
      <c r="G46" s="100">
        <v>0.1</v>
      </c>
      <c r="H46" s="100">
        <v>0</v>
      </c>
      <c r="I46" s="100">
        <v>0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1">
        <f>SUM(C46:N46)</f>
        <v>0.1</v>
      </c>
      <c r="P46" s="100">
        <v>0</v>
      </c>
      <c r="Q46" s="100">
        <v>0</v>
      </c>
      <c r="R46" s="100">
        <v>0</v>
      </c>
      <c r="S46" s="100">
        <v>0</v>
      </c>
      <c r="T46" s="100">
        <v>2.1743999999999999E-2</v>
      </c>
      <c r="U46" s="101">
        <v>0</v>
      </c>
      <c r="V46" s="101">
        <v>0</v>
      </c>
      <c r="W46" s="101">
        <v>1.0880061038346169E-4</v>
      </c>
      <c r="X46" s="101">
        <v>0</v>
      </c>
      <c r="Y46" s="101">
        <v>0</v>
      </c>
      <c r="Z46" s="101">
        <v>0</v>
      </c>
      <c r="AA46" s="101">
        <v>0</v>
      </c>
      <c r="AB46" s="104">
        <f>SUM(P46:AA46)</f>
        <v>2.1852800610383461E-2</v>
      </c>
      <c r="AC46" s="104">
        <f t="shared" si="2"/>
        <v>7.8147199389616548E-2</v>
      </c>
      <c r="AD46" s="105">
        <f t="shared" si="3"/>
        <v>457.6072503607823</v>
      </c>
    </row>
    <row r="47" spans="1:30" ht="18" customHeight="1">
      <c r="B47" s="115" t="s">
        <v>55</v>
      </c>
      <c r="C47" s="94">
        <v>128.80000000000001</v>
      </c>
      <c r="D47" s="94">
        <v>132.5</v>
      </c>
      <c r="E47" s="94">
        <v>135.80000000000001</v>
      </c>
      <c r="F47" s="94">
        <v>123.6</v>
      </c>
      <c r="G47" s="94">
        <v>128.6</v>
      </c>
      <c r="H47" s="94">
        <v>117.8</v>
      </c>
      <c r="I47" s="94">
        <v>140.69999999999999</v>
      </c>
      <c r="J47" s="94">
        <v>127.3</v>
      </c>
      <c r="K47" s="94">
        <v>128.9</v>
      </c>
      <c r="L47" s="94">
        <v>131.5</v>
      </c>
      <c r="M47" s="94">
        <v>129</v>
      </c>
      <c r="N47" s="94">
        <v>160.5</v>
      </c>
      <c r="O47" s="98">
        <f>SUM(C47:N47)</f>
        <v>1585</v>
      </c>
      <c r="P47" s="95">
        <v>128.79745370000001</v>
      </c>
      <c r="Q47" s="95">
        <v>132.5437263</v>
      </c>
      <c r="R47" s="95">
        <v>135.82295690999999</v>
      </c>
      <c r="S47" s="95">
        <v>123.58609462999999</v>
      </c>
      <c r="T47" s="95">
        <v>128.61917288999999</v>
      </c>
      <c r="U47" s="114">
        <v>117.81383906999999</v>
      </c>
      <c r="V47" s="114">
        <v>140.75755347</v>
      </c>
      <c r="W47" s="114">
        <v>128.58522361999999</v>
      </c>
      <c r="X47" s="114">
        <v>149.21113967532401</v>
      </c>
      <c r="Y47" s="114">
        <v>147.45958256614699</v>
      </c>
      <c r="Z47" s="114">
        <v>147.558060282979</v>
      </c>
      <c r="AA47" s="114">
        <v>156.46440548799646</v>
      </c>
      <c r="AB47" s="96">
        <f>SUM(P47:AA47)</f>
        <v>1637.2192086024461</v>
      </c>
      <c r="AC47" s="96">
        <f t="shared" si="2"/>
        <v>-52.219208602446088</v>
      </c>
      <c r="AD47" s="97">
        <f t="shared" si="3"/>
        <v>96.810493773340156</v>
      </c>
    </row>
    <row r="48" spans="1:30" ht="18" customHeight="1">
      <c r="A48" s="116"/>
      <c r="B48" s="115" t="s">
        <v>56</v>
      </c>
      <c r="C48" s="94">
        <v>0.1</v>
      </c>
      <c r="D48" s="94">
        <v>1.9</v>
      </c>
      <c r="E48" s="94">
        <v>0.3</v>
      </c>
      <c r="F48" s="94">
        <v>1.2</v>
      </c>
      <c r="G48" s="94">
        <v>0.2</v>
      </c>
      <c r="H48" s="94">
        <v>0.4</v>
      </c>
      <c r="I48" s="94">
        <v>0.4</v>
      </c>
      <c r="J48" s="94">
        <v>0.2</v>
      </c>
      <c r="K48" s="94">
        <v>0.3</v>
      </c>
      <c r="L48" s="94">
        <v>0.5</v>
      </c>
      <c r="M48" s="94">
        <v>0.3</v>
      </c>
      <c r="N48" s="94">
        <v>0.3</v>
      </c>
      <c r="O48" s="98">
        <f>SUM(C48:N48)</f>
        <v>6.1000000000000005</v>
      </c>
      <c r="P48" s="95">
        <v>0.13892564999999998</v>
      </c>
      <c r="Q48" s="95">
        <v>1.8772053</v>
      </c>
      <c r="R48" s="95">
        <v>0.33789173</v>
      </c>
      <c r="S48" s="95">
        <v>1.25039623</v>
      </c>
      <c r="T48" s="95">
        <v>0.15746010999999999</v>
      </c>
      <c r="U48" s="114">
        <v>0.39644016000000004</v>
      </c>
      <c r="V48" s="114">
        <v>0.37734087999999999</v>
      </c>
      <c r="W48" s="114">
        <v>0.11014414433261319</v>
      </c>
      <c r="X48" s="114">
        <v>0.19282100723857001</v>
      </c>
      <c r="Y48" s="114">
        <v>0.29156823349760619</v>
      </c>
      <c r="Z48" s="114">
        <v>0.23396760119310839</v>
      </c>
      <c r="AA48" s="114">
        <v>0.28224810985723592</v>
      </c>
      <c r="AB48" s="96">
        <f>SUM(P48:AA48)</f>
        <v>5.6464091561191339</v>
      </c>
      <c r="AC48" s="96">
        <f t="shared" si="2"/>
        <v>0.45359084388086668</v>
      </c>
      <c r="AD48" s="97">
        <f t="shared" si="3"/>
        <v>108.03326204919637</v>
      </c>
    </row>
    <row r="49" spans="1:203" ht="18" customHeight="1">
      <c r="B49" s="93" t="s">
        <v>57</v>
      </c>
      <c r="C49" s="94">
        <f>+C50+C53+C56</f>
        <v>448.9</v>
      </c>
      <c r="D49" s="94">
        <f t="shared" ref="D49:N49" si="25">+D50+D53+D56</f>
        <v>571.69999999999993</v>
      </c>
      <c r="E49" s="94">
        <f t="shared" si="25"/>
        <v>506.9</v>
      </c>
      <c r="F49" s="94">
        <f t="shared" si="25"/>
        <v>560.69999999999993</v>
      </c>
      <c r="G49" s="94">
        <f t="shared" si="25"/>
        <v>445.30000000000007</v>
      </c>
      <c r="H49" s="94">
        <f t="shared" si="25"/>
        <v>464.3</v>
      </c>
      <c r="I49" s="94">
        <f t="shared" si="25"/>
        <v>407.1</v>
      </c>
      <c r="J49" s="94">
        <f t="shared" si="25"/>
        <v>473.79999999999995</v>
      </c>
      <c r="K49" s="94">
        <f t="shared" si="25"/>
        <v>431.50000000000006</v>
      </c>
      <c r="L49" s="94">
        <f t="shared" si="25"/>
        <v>439.4</v>
      </c>
      <c r="M49" s="94">
        <f t="shared" si="25"/>
        <v>477.6</v>
      </c>
      <c r="N49" s="94">
        <f t="shared" si="25"/>
        <v>541.20000000000005</v>
      </c>
      <c r="O49" s="98">
        <f>+O50+O53+O56</f>
        <v>5768.4</v>
      </c>
      <c r="P49" s="98">
        <f>ROUNDUP(+P50+P53+P56,1)</f>
        <v>449</v>
      </c>
      <c r="Q49" s="98">
        <f t="shared" ref="Q49:AA49" si="26">+Q50+Q53+Q56</f>
        <v>571.73059778999993</v>
      </c>
      <c r="R49" s="98">
        <f t="shared" si="26"/>
        <v>506.87547870999992</v>
      </c>
      <c r="S49" s="98">
        <f t="shared" si="26"/>
        <v>560.70363965000001</v>
      </c>
      <c r="T49" s="98">
        <f t="shared" si="26"/>
        <v>445.28165689999997</v>
      </c>
      <c r="U49" s="98">
        <f t="shared" si="26"/>
        <v>464.32821052000008</v>
      </c>
      <c r="V49" s="98">
        <f t="shared" si="26"/>
        <v>406.88713372000001</v>
      </c>
      <c r="W49" s="98">
        <f t="shared" si="26"/>
        <v>471.17639767218623</v>
      </c>
      <c r="X49" s="98">
        <f t="shared" si="26"/>
        <v>423.92064874267999</v>
      </c>
      <c r="Y49" s="98">
        <f t="shared" si="26"/>
        <v>406.51562386927873</v>
      </c>
      <c r="Z49" s="98">
        <f t="shared" si="26"/>
        <v>456.3439669190825</v>
      </c>
      <c r="AA49" s="98">
        <f t="shared" si="26"/>
        <v>461.91167898553437</v>
      </c>
      <c r="AB49" s="96">
        <f>+AB50+AB53+AB56</f>
        <v>5624.6053993287615</v>
      </c>
      <c r="AC49" s="96">
        <f t="shared" si="2"/>
        <v>143.79460067123819</v>
      </c>
      <c r="AD49" s="97">
        <f t="shared" si="3"/>
        <v>102.5565277999484</v>
      </c>
    </row>
    <row r="50" spans="1:203" ht="18" customHeight="1">
      <c r="B50" s="117" t="s">
        <v>58</v>
      </c>
      <c r="C50" s="94">
        <f>+C51+C52</f>
        <v>0.2</v>
      </c>
      <c r="D50" s="94">
        <f t="shared" ref="D50:N50" si="27">+D51+D52</f>
        <v>0</v>
      </c>
      <c r="E50" s="94">
        <f t="shared" si="27"/>
        <v>1.2</v>
      </c>
      <c r="F50" s="94">
        <f t="shared" si="27"/>
        <v>2.2999999999999998</v>
      </c>
      <c r="G50" s="94">
        <f t="shared" si="27"/>
        <v>0.3</v>
      </c>
      <c r="H50" s="94">
        <f t="shared" si="27"/>
        <v>0.5</v>
      </c>
      <c r="I50" s="94">
        <f t="shared" si="27"/>
        <v>1.9</v>
      </c>
      <c r="J50" s="94">
        <f t="shared" si="27"/>
        <v>0.7</v>
      </c>
      <c r="K50" s="94">
        <f t="shared" si="27"/>
        <v>1</v>
      </c>
      <c r="L50" s="94">
        <f t="shared" si="27"/>
        <v>0.5</v>
      </c>
      <c r="M50" s="94">
        <f t="shared" si="27"/>
        <v>0.5</v>
      </c>
      <c r="N50" s="94">
        <f t="shared" si="27"/>
        <v>4.8</v>
      </c>
      <c r="O50" s="98">
        <f>+O51+O52</f>
        <v>13.900000000000002</v>
      </c>
      <c r="P50" s="95">
        <f t="shared" ref="P50:AA50" si="28">+P51+P52</f>
        <v>0.24475620000000001</v>
      </c>
      <c r="Q50" s="95">
        <f t="shared" si="28"/>
        <v>3.0540000000000001E-2</v>
      </c>
      <c r="R50" s="95">
        <f t="shared" si="28"/>
        <v>1.2129783000000001</v>
      </c>
      <c r="S50" s="95">
        <f t="shared" si="28"/>
        <v>2.2736714600000001</v>
      </c>
      <c r="T50" s="95">
        <f t="shared" si="28"/>
        <v>0.33037896</v>
      </c>
      <c r="U50" s="95">
        <f t="shared" si="28"/>
        <v>0.51755929999999994</v>
      </c>
      <c r="V50" s="95">
        <f t="shared" si="28"/>
        <v>1.8865913900000002</v>
      </c>
      <c r="W50" s="95">
        <f t="shared" si="28"/>
        <v>0.29798251423129024</v>
      </c>
      <c r="X50" s="95">
        <f t="shared" si="28"/>
        <v>1.639109375462328</v>
      </c>
      <c r="Y50" s="95">
        <f t="shared" si="28"/>
        <v>0.42871891490117331</v>
      </c>
      <c r="Z50" s="95">
        <f t="shared" si="28"/>
        <v>0.13033922558802777</v>
      </c>
      <c r="AA50" s="95">
        <f t="shared" si="28"/>
        <v>0.29401618610770058</v>
      </c>
      <c r="AB50" s="97">
        <f>+AB51+AB52</f>
        <v>9.2866418262905217</v>
      </c>
      <c r="AC50" s="97">
        <f t="shared" si="2"/>
        <v>4.6133581737094804</v>
      </c>
      <c r="AD50" s="97">
        <f t="shared" si="3"/>
        <v>149.67735657306221</v>
      </c>
    </row>
    <row r="51" spans="1:203" ht="18" customHeight="1">
      <c r="B51" s="113" t="s">
        <v>59</v>
      </c>
      <c r="C51" s="100">
        <v>0.2</v>
      </c>
      <c r="D51" s="100">
        <v>0</v>
      </c>
      <c r="E51" s="100">
        <v>1.2</v>
      </c>
      <c r="F51" s="100">
        <v>2.2999999999999998</v>
      </c>
      <c r="G51" s="100">
        <v>0.3</v>
      </c>
      <c r="H51" s="100">
        <v>0.5</v>
      </c>
      <c r="I51" s="100">
        <v>1.9</v>
      </c>
      <c r="J51" s="100">
        <v>0.7</v>
      </c>
      <c r="K51" s="100">
        <v>1</v>
      </c>
      <c r="L51" s="100">
        <v>0.5</v>
      </c>
      <c r="M51" s="100">
        <v>0.5</v>
      </c>
      <c r="N51" s="100">
        <v>4.8</v>
      </c>
      <c r="O51" s="101">
        <f>SUM(C51:N51)</f>
        <v>13.900000000000002</v>
      </c>
      <c r="P51" s="100">
        <v>0.24475620000000001</v>
      </c>
      <c r="Q51" s="100">
        <v>3.0540000000000001E-2</v>
      </c>
      <c r="R51" s="100">
        <v>1.2129783000000001</v>
      </c>
      <c r="S51" s="100">
        <v>2.2736714600000001</v>
      </c>
      <c r="T51" s="100">
        <v>0.33037896</v>
      </c>
      <c r="U51" s="100">
        <v>0.51755929999999994</v>
      </c>
      <c r="V51" s="100">
        <v>1.8865913900000002</v>
      </c>
      <c r="W51" s="100">
        <v>0.29798251423129024</v>
      </c>
      <c r="X51" s="100">
        <v>1.639109375462328</v>
      </c>
      <c r="Y51" s="100">
        <v>0.42871891490117331</v>
      </c>
      <c r="Z51" s="100">
        <v>0.13033922558802777</v>
      </c>
      <c r="AA51" s="100">
        <v>0.29401618610770058</v>
      </c>
      <c r="AB51" s="105">
        <f>SUM(P51:AA51)</f>
        <v>9.2866418262905217</v>
      </c>
      <c r="AC51" s="105">
        <f t="shared" si="2"/>
        <v>4.6133581737094804</v>
      </c>
      <c r="AD51" s="105">
        <f t="shared" si="3"/>
        <v>149.67735657306221</v>
      </c>
    </row>
    <row r="52" spans="1:203" ht="18" customHeight="1">
      <c r="B52" s="113" t="s">
        <v>60</v>
      </c>
      <c r="C52" s="100">
        <v>0</v>
      </c>
      <c r="D52" s="100">
        <v>0</v>
      </c>
      <c r="E52" s="100">
        <v>0</v>
      </c>
      <c r="F52" s="100">
        <v>0</v>
      </c>
      <c r="G52" s="100">
        <v>0</v>
      </c>
      <c r="H52" s="100">
        <v>0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1">
        <f>SUM(C52:N52)</f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07">
        <v>0</v>
      </c>
      <c r="V52" s="107">
        <v>0</v>
      </c>
      <c r="W52" s="107">
        <v>0</v>
      </c>
      <c r="X52" s="107">
        <v>0</v>
      </c>
      <c r="Y52" s="107">
        <v>0</v>
      </c>
      <c r="Z52" s="107">
        <v>0</v>
      </c>
      <c r="AA52" s="107">
        <v>0</v>
      </c>
      <c r="AB52" s="105">
        <f>SUM(P52:AA52)</f>
        <v>0</v>
      </c>
      <c r="AC52" s="105">
        <f t="shared" si="2"/>
        <v>0</v>
      </c>
      <c r="AD52" s="105" t="s">
        <v>85</v>
      </c>
    </row>
    <row r="53" spans="1:203" ht="18" customHeight="1">
      <c r="B53" s="117" t="s">
        <v>61</v>
      </c>
      <c r="C53" s="94">
        <f>+C54+C55</f>
        <v>448.7</v>
      </c>
      <c r="D53" s="94">
        <f t="shared" ref="D53:N53" si="29">+D54+D55</f>
        <v>571.69999999999993</v>
      </c>
      <c r="E53" s="94">
        <f t="shared" si="29"/>
        <v>505.7</v>
      </c>
      <c r="F53" s="94">
        <f t="shared" si="29"/>
        <v>558.4</v>
      </c>
      <c r="G53" s="94">
        <f t="shared" si="29"/>
        <v>444.90000000000003</v>
      </c>
      <c r="H53" s="94">
        <f t="shared" si="29"/>
        <v>463.8</v>
      </c>
      <c r="I53" s="94">
        <f t="shared" si="29"/>
        <v>405.1</v>
      </c>
      <c r="J53" s="94">
        <f t="shared" si="29"/>
        <v>473.09999999999997</v>
      </c>
      <c r="K53" s="94">
        <f t="shared" si="29"/>
        <v>430.40000000000003</v>
      </c>
      <c r="L53" s="94">
        <f t="shared" si="29"/>
        <v>438.9</v>
      </c>
      <c r="M53" s="94">
        <f t="shared" si="29"/>
        <v>477.1</v>
      </c>
      <c r="N53" s="94">
        <f t="shared" si="29"/>
        <v>535.20000000000005</v>
      </c>
      <c r="O53" s="98">
        <f>+O54+O55</f>
        <v>5753</v>
      </c>
      <c r="P53" s="95">
        <f t="shared" ref="P53:AA53" si="30">+P54+P55</f>
        <v>448.67406885999998</v>
      </c>
      <c r="Q53" s="95">
        <f t="shared" si="30"/>
        <v>571.69374661999996</v>
      </c>
      <c r="R53" s="95">
        <f t="shared" si="30"/>
        <v>505.64905875999995</v>
      </c>
      <c r="S53" s="95">
        <f t="shared" si="30"/>
        <v>558.41964933000008</v>
      </c>
      <c r="T53" s="95">
        <f t="shared" si="30"/>
        <v>444.91958914999998</v>
      </c>
      <c r="U53" s="95">
        <f t="shared" si="30"/>
        <v>463.79697222000004</v>
      </c>
      <c r="V53" s="95">
        <f t="shared" si="30"/>
        <v>404.95627023000003</v>
      </c>
      <c r="W53" s="95">
        <f t="shared" si="30"/>
        <v>470.87841515795492</v>
      </c>
      <c r="X53" s="95">
        <f t="shared" si="30"/>
        <v>422.28153936721765</v>
      </c>
      <c r="Y53" s="95">
        <f t="shared" si="30"/>
        <v>406.08690495437753</v>
      </c>
      <c r="Z53" s="95">
        <f t="shared" si="30"/>
        <v>456.21362769349446</v>
      </c>
      <c r="AA53" s="95">
        <f t="shared" si="30"/>
        <v>461.61766279942668</v>
      </c>
      <c r="AB53" s="96">
        <f>+AB54+AB55</f>
        <v>5615.1875051424713</v>
      </c>
      <c r="AC53" s="96">
        <f t="shared" si="2"/>
        <v>137.81249485752869</v>
      </c>
      <c r="AD53" s="97">
        <f t="shared" ref="AD53:AD59" si="31">+O53/AB53*100</f>
        <v>102.45428126365002</v>
      </c>
    </row>
    <row r="54" spans="1:203" ht="18" customHeight="1">
      <c r="A54" s="118"/>
      <c r="B54" s="111" t="s">
        <v>62</v>
      </c>
      <c r="C54" s="100">
        <v>446.2</v>
      </c>
      <c r="D54" s="100">
        <v>569.29999999999995</v>
      </c>
      <c r="E54" s="100">
        <v>502.7</v>
      </c>
      <c r="F54" s="100">
        <v>555.79999999999995</v>
      </c>
      <c r="G54" s="100">
        <v>442.3</v>
      </c>
      <c r="H54" s="100">
        <v>461.5</v>
      </c>
      <c r="I54" s="100">
        <v>402.3</v>
      </c>
      <c r="J54" s="100">
        <v>470.7</v>
      </c>
      <c r="K54" s="100">
        <v>427.8</v>
      </c>
      <c r="L54" s="100">
        <v>436.4</v>
      </c>
      <c r="M54" s="100">
        <v>475.1</v>
      </c>
      <c r="N54" s="100">
        <v>533.20000000000005</v>
      </c>
      <c r="O54" s="101">
        <f>SUM(C54:N54)</f>
        <v>5723.3</v>
      </c>
      <c r="P54" s="107">
        <v>446.16253702</v>
      </c>
      <c r="Q54" s="107">
        <v>569.25796575999993</v>
      </c>
      <c r="R54" s="107">
        <v>502.68343175999996</v>
      </c>
      <c r="S54" s="107">
        <v>555.81029997000007</v>
      </c>
      <c r="T54" s="107">
        <v>442.30361846</v>
      </c>
      <c r="U54" s="108">
        <v>461.45155422000005</v>
      </c>
      <c r="V54" s="108">
        <v>402.17152523000004</v>
      </c>
      <c r="W54" s="108">
        <v>468.11513195480745</v>
      </c>
      <c r="X54" s="108">
        <v>419.57132933235494</v>
      </c>
      <c r="Y54" s="108">
        <v>403.03498455406822</v>
      </c>
      <c r="Z54" s="108">
        <v>453.57553449984067</v>
      </c>
      <c r="AA54" s="108">
        <v>459.53525708269751</v>
      </c>
      <c r="AB54" s="104">
        <f>SUM(P54:AA54)</f>
        <v>5583.6731698437688</v>
      </c>
      <c r="AC54" s="104">
        <f t="shared" si="2"/>
        <v>139.62683015623134</v>
      </c>
      <c r="AD54" s="105">
        <f t="shared" si="31"/>
        <v>102.50062684381898</v>
      </c>
    </row>
    <row r="55" spans="1:203" ht="18" customHeight="1">
      <c r="B55" s="111" t="s">
        <v>34</v>
      </c>
      <c r="C55" s="100">
        <v>2.5</v>
      </c>
      <c r="D55" s="100">
        <v>2.4</v>
      </c>
      <c r="E55" s="100">
        <v>3</v>
      </c>
      <c r="F55" s="100">
        <v>2.6</v>
      </c>
      <c r="G55" s="100">
        <v>2.6</v>
      </c>
      <c r="H55" s="100">
        <v>2.2999999999999998</v>
      </c>
      <c r="I55" s="100">
        <v>2.8</v>
      </c>
      <c r="J55" s="100">
        <v>2.4</v>
      </c>
      <c r="K55" s="100">
        <v>2.6</v>
      </c>
      <c r="L55" s="100">
        <v>2.5</v>
      </c>
      <c r="M55" s="100">
        <v>2</v>
      </c>
      <c r="N55" s="100">
        <v>2</v>
      </c>
      <c r="O55" s="101">
        <f>SUM(C55:N55)</f>
        <v>29.7</v>
      </c>
      <c r="P55" s="107">
        <v>2.51153184</v>
      </c>
      <c r="Q55" s="107">
        <v>2.4357808599999999</v>
      </c>
      <c r="R55" s="107">
        <v>2.965627</v>
      </c>
      <c r="S55" s="107">
        <v>2.60934936</v>
      </c>
      <c r="T55" s="107">
        <v>2.6159706900000002</v>
      </c>
      <c r="U55" s="108">
        <v>2.345418</v>
      </c>
      <c r="V55" s="108">
        <v>2.784745</v>
      </c>
      <c r="W55" s="108">
        <v>2.763283203147489</v>
      </c>
      <c r="X55" s="108">
        <v>2.7102100348626945</v>
      </c>
      <c r="Y55" s="108">
        <v>3.051920400309287</v>
      </c>
      <c r="Z55" s="108">
        <v>2.6380931936537886</v>
      </c>
      <c r="AA55" s="108">
        <v>2.082405716729173</v>
      </c>
      <c r="AB55" s="104">
        <f>SUM(P55:AA55)</f>
        <v>31.514335298702431</v>
      </c>
      <c r="AC55" s="104">
        <f t="shared" si="2"/>
        <v>-1.8143352987024315</v>
      </c>
      <c r="AD55" s="105">
        <f t="shared" si="31"/>
        <v>94.242825426887123</v>
      </c>
    </row>
    <row r="56" spans="1:203" ht="18" customHeight="1">
      <c r="B56" s="117" t="s">
        <v>63</v>
      </c>
      <c r="C56" s="94">
        <v>0</v>
      </c>
      <c r="D56" s="94">
        <v>0</v>
      </c>
      <c r="E56" s="94">
        <v>0</v>
      </c>
      <c r="F56" s="94">
        <v>0</v>
      </c>
      <c r="G56" s="94">
        <v>0.1</v>
      </c>
      <c r="H56" s="94">
        <v>0</v>
      </c>
      <c r="I56" s="94">
        <v>0.1</v>
      </c>
      <c r="J56" s="94">
        <v>0</v>
      </c>
      <c r="K56" s="94">
        <v>0.1</v>
      </c>
      <c r="L56" s="94">
        <v>0</v>
      </c>
      <c r="M56" s="94">
        <v>0</v>
      </c>
      <c r="N56" s="94">
        <v>1.2</v>
      </c>
      <c r="O56" s="98">
        <f>SUM(C56:N56)</f>
        <v>1.5</v>
      </c>
      <c r="P56" s="94">
        <v>1.154079E-2</v>
      </c>
      <c r="Q56" s="94">
        <v>6.3111700000000005E-3</v>
      </c>
      <c r="R56" s="94">
        <v>1.3441649999999999E-2</v>
      </c>
      <c r="S56" s="94">
        <v>1.0318860000000001E-2</v>
      </c>
      <c r="T56" s="94">
        <v>3.1688790000000001E-2</v>
      </c>
      <c r="U56" s="98">
        <v>1.3679E-2</v>
      </c>
      <c r="V56" s="98">
        <v>4.4272100000000002E-2</v>
      </c>
      <c r="W56" s="98">
        <v>0</v>
      </c>
      <c r="X56" s="98">
        <v>0</v>
      </c>
      <c r="Y56" s="98">
        <v>0</v>
      </c>
      <c r="Z56" s="98">
        <v>0</v>
      </c>
      <c r="AA56" s="98">
        <v>0</v>
      </c>
      <c r="AB56" s="96">
        <f>SUM(P56:AA56)</f>
        <v>0.13125236000000001</v>
      </c>
      <c r="AC56" s="96">
        <f t="shared" si="2"/>
        <v>1.36874764</v>
      </c>
      <c r="AD56" s="97">
        <f t="shared" si="31"/>
        <v>1142.8365935667746</v>
      </c>
    </row>
    <row r="57" spans="1:203" ht="18" customHeight="1">
      <c r="B57" s="119" t="s">
        <v>64</v>
      </c>
      <c r="C57" s="94">
        <f>+C58+C62+C63</f>
        <v>1365.9</v>
      </c>
      <c r="D57" s="94">
        <f t="shared" ref="D57:N57" si="32">+D58+D62+D63</f>
        <v>1119.3</v>
      </c>
      <c r="E57" s="94">
        <f t="shared" si="32"/>
        <v>1085.0999999999999</v>
      </c>
      <c r="F57" s="94">
        <f t="shared" si="32"/>
        <v>1074</v>
      </c>
      <c r="G57" s="94">
        <f t="shared" si="32"/>
        <v>1227.8999999999999</v>
      </c>
      <c r="H57" s="94">
        <f t="shared" si="32"/>
        <v>1173.5999999999999</v>
      </c>
      <c r="I57" s="94">
        <f t="shared" si="32"/>
        <v>1398.9</v>
      </c>
      <c r="J57" s="94">
        <f t="shared" si="32"/>
        <v>1215.7</v>
      </c>
      <c r="K57" s="94">
        <f t="shared" si="32"/>
        <v>1222.5999999999999</v>
      </c>
      <c r="L57" s="94">
        <f t="shared" si="32"/>
        <v>1394.4</v>
      </c>
      <c r="M57" s="94">
        <f t="shared" si="32"/>
        <v>1355.8</v>
      </c>
      <c r="N57" s="94">
        <f t="shared" si="32"/>
        <v>10719.9</v>
      </c>
      <c r="O57" s="98">
        <f>+O58+O62+O63</f>
        <v>24353.1</v>
      </c>
      <c r="P57" s="95">
        <f>+P58+P62+P63</f>
        <v>1365.8502422399999</v>
      </c>
      <c r="Q57" s="95">
        <f t="shared" ref="Q57:AA57" si="33">+Q58+Q62+Q63</f>
        <v>1119.2647328799999</v>
      </c>
      <c r="R57" s="95">
        <f t="shared" si="33"/>
        <v>1085.1077659</v>
      </c>
      <c r="S57" s="95">
        <f t="shared" si="33"/>
        <v>1074.03198137</v>
      </c>
      <c r="T57" s="95">
        <f t="shared" si="33"/>
        <v>1227.8291968599876</v>
      </c>
      <c r="U57" s="95">
        <f t="shared" si="33"/>
        <v>1173.533624684432</v>
      </c>
      <c r="V57" s="95">
        <f t="shared" si="33"/>
        <v>1398.83754279709</v>
      </c>
      <c r="W57" s="95">
        <f t="shared" si="33"/>
        <v>1281.4231170108824</v>
      </c>
      <c r="X57" s="95">
        <f t="shared" si="33"/>
        <v>1198.1766972161715</v>
      </c>
      <c r="Y57" s="95">
        <f t="shared" si="33"/>
        <v>1301.6934267393065</v>
      </c>
      <c r="Z57" s="95">
        <f t="shared" si="33"/>
        <v>1126.7752020543244</v>
      </c>
      <c r="AA57" s="95">
        <f t="shared" si="33"/>
        <v>1241.4165612900724</v>
      </c>
      <c r="AB57" s="96">
        <f>+AB58+AB62+AB63</f>
        <v>14593.940091042266</v>
      </c>
      <c r="AC57" s="96">
        <f t="shared" si="2"/>
        <v>9759.1599089577321</v>
      </c>
      <c r="AD57" s="96">
        <f t="shared" si="31"/>
        <v>166.87131677995504</v>
      </c>
    </row>
    <row r="58" spans="1:203" s="120" customFormat="1" ht="18" customHeight="1">
      <c r="B58" s="119" t="s">
        <v>65</v>
      </c>
      <c r="C58" s="94">
        <f t="shared" ref="C58:AA58" si="34">+C59</f>
        <v>336.5</v>
      </c>
      <c r="D58" s="94">
        <f t="shared" si="34"/>
        <v>218.1</v>
      </c>
      <c r="E58" s="94">
        <f t="shared" si="34"/>
        <v>255.1</v>
      </c>
      <c r="F58" s="94">
        <f t="shared" si="34"/>
        <v>248.2</v>
      </c>
      <c r="G58" s="94">
        <f t="shared" si="34"/>
        <v>223.5</v>
      </c>
      <c r="H58" s="94">
        <f t="shared" si="34"/>
        <v>411.3</v>
      </c>
      <c r="I58" s="94">
        <f t="shared" si="34"/>
        <v>357.4</v>
      </c>
      <c r="J58" s="94">
        <f t="shared" si="34"/>
        <v>380.90000000000003</v>
      </c>
      <c r="K58" s="94">
        <f t="shared" si="34"/>
        <v>397.3</v>
      </c>
      <c r="L58" s="94">
        <f t="shared" si="34"/>
        <v>388.7</v>
      </c>
      <c r="M58" s="94">
        <f t="shared" si="34"/>
        <v>525.29999999999995</v>
      </c>
      <c r="N58" s="94">
        <f t="shared" si="34"/>
        <v>9753.4</v>
      </c>
      <c r="O58" s="98">
        <f>+O59</f>
        <v>13495.699999999999</v>
      </c>
      <c r="P58" s="95">
        <f t="shared" si="34"/>
        <v>336.48547834999999</v>
      </c>
      <c r="Q58" s="95">
        <f t="shared" si="34"/>
        <v>218.04856050999999</v>
      </c>
      <c r="R58" s="95">
        <f t="shared" si="34"/>
        <v>255.09415835000001</v>
      </c>
      <c r="S58" s="95">
        <f t="shared" si="34"/>
        <v>248.17343571000001</v>
      </c>
      <c r="T58" s="95">
        <f t="shared" si="34"/>
        <v>223.45887558998774</v>
      </c>
      <c r="U58" s="95">
        <f t="shared" si="34"/>
        <v>411.32124124443197</v>
      </c>
      <c r="V58" s="95">
        <f t="shared" si="34"/>
        <v>357.37374689709003</v>
      </c>
      <c r="W58" s="95">
        <f t="shared" si="34"/>
        <v>380.83947310557494</v>
      </c>
      <c r="X58" s="95">
        <f t="shared" si="34"/>
        <v>347.905483714463</v>
      </c>
      <c r="Y58" s="95">
        <f t="shared" si="34"/>
        <v>275.60555957087303</v>
      </c>
      <c r="Z58" s="95">
        <f t="shared" si="34"/>
        <v>229.52415369316219</v>
      </c>
      <c r="AA58" s="95">
        <f t="shared" si="34"/>
        <v>303.62557985002007</v>
      </c>
      <c r="AB58" s="96">
        <f>+AB59</f>
        <v>3587.4557465856033</v>
      </c>
      <c r="AC58" s="96">
        <f t="shared" si="2"/>
        <v>9908.2442534143956</v>
      </c>
      <c r="AD58" s="96">
        <f t="shared" si="31"/>
        <v>376.19140007077903</v>
      </c>
    </row>
    <row r="59" spans="1:203" ht="18" customHeight="1">
      <c r="B59" s="117" t="s">
        <v>66</v>
      </c>
      <c r="C59" s="94">
        <f>+C60+C61</f>
        <v>336.5</v>
      </c>
      <c r="D59" s="94">
        <f t="shared" ref="D59:N59" si="35">+D60+D61</f>
        <v>218.1</v>
      </c>
      <c r="E59" s="94">
        <f t="shared" si="35"/>
        <v>255.1</v>
      </c>
      <c r="F59" s="94">
        <f t="shared" si="35"/>
        <v>248.2</v>
      </c>
      <c r="G59" s="94">
        <f t="shared" si="35"/>
        <v>223.5</v>
      </c>
      <c r="H59" s="94">
        <f t="shared" si="35"/>
        <v>411.3</v>
      </c>
      <c r="I59" s="94">
        <f t="shared" si="35"/>
        <v>357.4</v>
      </c>
      <c r="J59" s="94">
        <f t="shared" si="35"/>
        <v>380.90000000000003</v>
      </c>
      <c r="K59" s="94">
        <f t="shared" si="35"/>
        <v>397.3</v>
      </c>
      <c r="L59" s="94">
        <f t="shared" si="35"/>
        <v>388.7</v>
      </c>
      <c r="M59" s="94">
        <f t="shared" si="35"/>
        <v>525.29999999999995</v>
      </c>
      <c r="N59" s="94">
        <f t="shared" si="35"/>
        <v>9753.4</v>
      </c>
      <c r="O59" s="98">
        <f>+O60+O61</f>
        <v>13495.699999999999</v>
      </c>
      <c r="P59" s="95">
        <f t="shared" ref="P59:AA59" si="36">+P60+P61</f>
        <v>336.48547834999999</v>
      </c>
      <c r="Q59" s="95">
        <f t="shared" si="36"/>
        <v>218.04856050999999</v>
      </c>
      <c r="R59" s="95">
        <f t="shared" si="36"/>
        <v>255.09415835000001</v>
      </c>
      <c r="S59" s="95">
        <f t="shared" si="36"/>
        <v>248.17343571000001</v>
      </c>
      <c r="T59" s="95">
        <f t="shared" si="36"/>
        <v>223.45887558998774</v>
      </c>
      <c r="U59" s="95">
        <f t="shared" si="36"/>
        <v>411.32124124443197</v>
      </c>
      <c r="V59" s="95">
        <f t="shared" si="36"/>
        <v>357.37374689709003</v>
      </c>
      <c r="W59" s="95">
        <f t="shared" si="36"/>
        <v>380.83947310557494</v>
      </c>
      <c r="X59" s="95">
        <f t="shared" si="36"/>
        <v>347.905483714463</v>
      </c>
      <c r="Y59" s="95">
        <f t="shared" si="36"/>
        <v>275.60555957087303</v>
      </c>
      <c r="Z59" s="95">
        <f t="shared" si="36"/>
        <v>229.52415369316219</v>
      </c>
      <c r="AA59" s="95">
        <f t="shared" si="36"/>
        <v>303.62557985002007</v>
      </c>
      <c r="AB59" s="96">
        <f>+AB60+AB61</f>
        <v>3587.4557465856033</v>
      </c>
      <c r="AC59" s="96">
        <f t="shared" si="2"/>
        <v>9908.2442534143956</v>
      </c>
      <c r="AD59" s="96">
        <f t="shared" si="31"/>
        <v>376.19140007077903</v>
      </c>
    </row>
    <row r="60" spans="1:203" s="121" customFormat="1" ht="18" customHeight="1">
      <c r="B60" s="111" t="s">
        <v>67</v>
      </c>
      <c r="C60" s="100">
        <v>336.5</v>
      </c>
      <c r="D60" s="100">
        <v>218.1</v>
      </c>
      <c r="E60" s="100">
        <v>255.1</v>
      </c>
      <c r="F60" s="100">
        <v>248.2</v>
      </c>
      <c r="G60" s="100">
        <v>223.5</v>
      </c>
      <c r="H60" s="100">
        <v>411.3</v>
      </c>
      <c r="I60" s="100">
        <v>357.4</v>
      </c>
      <c r="J60" s="100">
        <v>380.8</v>
      </c>
      <c r="K60" s="100">
        <v>397.3</v>
      </c>
      <c r="L60" s="100">
        <v>388.7</v>
      </c>
      <c r="M60" s="100">
        <v>525.29999999999995</v>
      </c>
      <c r="N60" s="100">
        <v>9753.4</v>
      </c>
      <c r="O60" s="101">
        <f>SUM(C60:N60)</f>
        <v>13495.599999999999</v>
      </c>
      <c r="P60" s="100">
        <v>336.46879576999999</v>
      </c>
      <c r="Q60" s="100">
        <v>218.02949131</v>
      </c>
      <c r="R60" s="100">
        <v>255.07799368000002</v>
      </c>
      <c r="S60" s="100">
        <v>248.17263955999999</v>
      </c>
      <c r="T60" s="100">
        <v>223.45623198998774</v>
      </c>
      <c r="U60" s="101">
        <v>411.31103810443199</v>
      </c>
      <c r="V60" s="101">
        <v>357.35320054709001</v>
      </c>
      <c r="W60" s="101">
        <v>380.83651585522404</v>
      </c>
      <c r="X60" s="101">
        <v>347.87924554301094</v>
      </c>
      <c r="Y60" s="101">
        <v>275.57932139942096</v>
      </c>
      <c r="Z60" s="101">
        <v>229.52218568666399</v>
      </c>
      <c r="AA60" s="101">
        <v>303.59690636847097</v>
      </c>
      <c r="AB60" s="104">
        <f t="shared" ref="AB60:AB65" si="37">SUM(P60:AA60)</f>
        <v>3587.2835658143008</v>
      </c>
      <c r="AC60" s="104">
        <f t="shared" si="2"/>
        <v>9908.3164341856973</v>
      </c>
      <c r="AD60" s="122">
        <v>0</v>
      </c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 t="s">
        <v>86</v>
      </c>
      <c r="BD60" s="35" t="s">
        <v>86</v>
      </c>
      <c r="BE60" s="35" t="s">
        <v>86</v>
      </c>
      <c r="BF60" s="35" t="s">
        <v>86</v>
      </c>
      <c r="BG60" s="35" t="s">
        <v>86</v>
      </c>
      <c r="BH60" s="35" t="s">
        <v>86</v>
      </c>
      <c r="BI60" s="35" t="s">
        <v>86</v>
      </c>
      <c r="BJ60" s="35" t="s">
        <v>86</v>
      </c>
      <c r="BK60" s="35" t="s">
        <v>86</v>
      </c>
      <c r="BL60" s="35" t="s">
        <v>86</v>
      </c>
      <c r="BM60" s="35" t="s">
        <v>86</v>
      </c>
      <c r="BN60" s="35" t="s">
        <v>86</v>
      </c>
      <c r="BO60" s="35" t="s">
        <v>86</v>
      </c>
      <c r="BP60" s="35" t="s">
        <v>86</v>
      </c>
      <c r="BQ60" s="35" t="s">
        <v>86</v>
      </c>
      <c r="BR60" s="35" t="s">
        <v>86</v>
      </c>
      <c r="BS60" s="35" t="s">
        <v>86</v>
      </c>
      <c r="BT60" s="35" t="s">
        <v>86</v>
      </c>
      <c r="BU60" s="35" t="s">
        <v>86</v>
      </c>
      <c r="BV60" s="35" t="s">
        <v>86</v>
      </c>
      <c r="BW60" s="35" t="s">
        <v>86</v>
      </c>
      <c r="BX60" s="35" t="s">
        <v>86</v>
      </c>
      <c r="BY60" s="35" t="s">
        <v>86</v>
      </c>
      <c r="BZ60" s="35" t="s">
        <v>86</v>
      </c>
      <c r="CA60" s="35" t="s">
        <v>86</v>
      </c>
      <c r="CB60" s="35" t="s">
        <v>86</v>
      </c>
      <c r="CC60" s="35" t="s">
        <v>86</v>
      </c>
      <c r="CD60" s="35" t="s">
        <v>86</v>
      </c>
      <c r="CE60" s="35" t="s">
        <v>86</v>
      </c>
      <c r="CF60" s="35" t="s">
        <v>86</v>
      </c>
      <c r="CG60" s="35" t="s">
        <v>86</v>
      </c>
      <c r="CH60" s="35" t="s">
        <v>86</v>
      </c>
      <c r="CI60" s="35" t="s">
        <v>86</v>
      </c>
      <c r="CJ60" s="35" t="s">
        <v>86</v>
      </c>
      <c r="CK60" s="35" t="s">
        <v>86</v>
      </c>
      <c r="CL60" s="35" t="s">
        <v>86</v>
      </c>
      <c r="CM60" s="35" t="s">
        <v>86</v>
      </c>
      <c r="CN60" s="35" t="s">
        <v>86</v>
      </c>
      <c r="CO60" s="35" t="s">
        <v>86</v>
      </c>
      <c r="CP60" s="35" t="s">
        <v>86</v>
      </c>
      <c r="CQ60" s="35" t="s">
        <v>86</v>
      </c>
      <c r="CR60" s="35" t="s">
        <v>86</v>
      </c>
      <c r="CS60" s="35" t="s">
        <v>86</v>
      </c>
      <c r="CT60" s="35" t="s">
        <v>86</v>
      </c>
      <c r="CU60" s="35" t="s">
        <v>86</v>
      </c>
      <c r="CV60" s="35" t="s">
        <v>86</v>
      </c>
      <c r="CW60" s="35" t="s">
        <v>86</v>
      </c>
      <c r="CX60" s="35" t="s">
        <v>86</v>
      </c>
      <c r="CY60" s="35" t="s">
        <v>86</v>
      </c>
      <c r="CZ60" s="35" t="s">
        <v>86</v>
      </c>
      <c r="DA60" s="35" t="s">
        <v>86</v>
      </c>
      <c r="DB60" s="35" t="s">
        <v>86</v>
      </c>
      <c r="DC60" s="35" t="s">
        <v>86</v>
      </c>
      <c r="DD60" s="35" t="s">
        <v>86</v>
      </c>
      <c r="DE60" s="35" t="s">
        <v>86</v>
      </c>
      <c r="DF60" s="35" t="s">
        <v>86</v>
      </c>
      <c r="DG60" s="35" t="s">
        <v>86</v>
      </c>
      <c r="DH60" s="35" t="s">
        <v>86</v>
      </c>
      <c r="DI60" s="35" t="s">
        <v>86</v>
      </c>
      <c r="DJ60" s="35" t="s">
        <v>86</v>
      </c>
      <c r="DK60" s="35" t="s">
        <v>86</v>
      </c>
      <c r="DL60" s="35" t="s">
        <v>86</v>
      </c>
      <c r="DM60" s="35" t="s">
        <v>86</v>
      </c>
      <c r="DN60" s="35" t="s">
        <v>86</v>
      </c>
      <c r="DO60" s="35" t="s">
        <v>86</v>
      </c>
      <c r="DP60" s="35" t="s">
        <v>86</v>
      </c>
      <c r="DQ60" s="35" t="s">
        <v>86</v>
      </c>
      <c r="DR60" s="35" t="s">
        <v>86</v>
      </c>
      <c r="DS60" s="35" t="s">
        <v>86</v>
      </c>
      <c r="DT60" s="35" t="s">
        <v>86</v>
      </c>
      <c r="DU60" s="35" t="s">
        <v>86</v>
      </c>
      <c r="DV60" s="35" t="s">
        <v>86</v>
      </c>
      <c r="DW60" s="35" t="s">
        <v>86</v>
      </c>
      <c r="DX60" s="35" t="s">
        <v>86</v>
      </c>
      <c r="DY60" s="35" t="s">
        <v>86</v>
      </c>
      <c r="DZ60" s="35" t="s">
        <v>86</v>
      </c>
      <c r="EA60" s="35" t="s">
        <v>86</v>
      </c>
      <c r="EB60" s="35" t="s">
        <v>86</v>
      </c>
      <c r="EC60" s="35" t="s">
        <v>86</v>
      </c>
      <c r="ED60" s="35" t="s">
        <v>86</v>
      </c>
      <c r="EE60" s="35" t="s">
        <v>86</v>
      </c>
      <c r="EF60" s="35" t="s">
        <v>86</v>
      </c>
      <c r="EG60" s="35" t="s">
        <v>86</v>
      </c>
      <c r="EH60" s="35" t="s">
        <v>86</v>
      </c>
      <c r="EI60" s="35" t="s">
        <v>86</v>
      </c>
      <c r="EJ60" s="35" t="s">
        <v>86</v>
      </c>
      <c r="EK60" s="35" t="s">
        <v>86</v>
      </c>
      <c r="EL60" s="35" t="s">
        <v>86</v>
      </c>
      <c r="EM60" s="35" t="s">
        <v>86</v>
      </c>
      <c r="EN60" s="35" t="s">
        <v>86</v>
      </c>
      <c r="EO60" s="35" t="s">
        <v>86</v>
      </c>
      <c r="EP60" s="35" t="s">
        <v>86</v>
      </c>
      <c r="EQ60" s="35" t="s">
        <v>86</v>
      </c>
      <c r="ER60" s="35" t="s">
        <v>86</v>
      </c>
      <c r="ES60" s="35" t="s">
        <v>86</v>
      </c>
      <c r="ET60" s="35" t="s">
        <v>86</v>
      </c>
      <c r="EU60" s="35" t="s">
        <v>86</v>
      </c>
      <c r="EV60" s="35" t="s">
        <v>86</v>
      </c>
      <c r="EW60" s="35" t="s">
        <v>86</v>
      </c>
      <c r="EX60" s="35" t="s">
        <v>86</v>
      </c>
      <c r="EY60" s="35" t="s">
        <v>86</v>
      </c>
      <c r="EZ60" s="35" t="s">
        <v>86</v>
      </c>
      <c r="FA60" s="35" t="s">
        <v>86</v>
      </c>
      <c r="FB60" s="35" t="s">
        <v>86</v>
      </c>
      <c r="FC60" s="35" t="s">
        <v>86</v>
      </c>
      <c r="FD60" s="35" t="s">
        <v>86</v>
      </c>
      <c r="FE60" s="35" t="s">
        <v>86</v>
      </c>
      <c r="FF60" s="35" t="s">
        <v>86</v>
      </c>
      <c r="FG60" s="35" t="s">
        <v>86</v>
      </c>
      <c r="FH60" s="35" t="s">
        <v>86</v>
      </c>
      <c r="FI60" s="35" t="s">
        <v>86</v>
      </c>
      <c r="FJ60" s="35" t="s">
        <v>86</v>
      </c>
      <c r="FK60" s="35" t="s">
        <v>86</v>
      </c>
      <c r="FL60" s="35" t="s">
        <v>86</v>
      </c>
      <c r="FM60" s="35" t="s">
        <v>86</v>
      </c>
      <c r="FN60" s="35" t="s">
        <v>86</v>
      </c>
      <c r="FO60" s="35" t="s">
        <v>86</v>
      </c>
      <c r="FP60" s="35" t="s">
        <v>86</v>
      </c>
      <c r="FQ60" s="35" t="s">
        <v>86</v>
      </c>
      <c r="FR60" s="35" t="s">
        <v>86</v>
      </c>
      <c r="FS60" s="35" t="s">
        <v>86</v>
      </c>
      <c r="FT60" s="35" t="s">
        <v>86</v>
      </c>
      <c r="FU60" s="35" t="s">
        <v>86</v>
      </c>
      <c r="FV60" s="35" t="s">
        <v>86</v>
      </c>
      <c r="FW60" s="35" t="s">
        <v>86</v>
      </c>
      <c r="FX60" s="35" t="s">
        <v>86</v>
      </c>
      <c r="FY60" s="35" t="s">
        <v>86</v>
      </c>
      <c r="FZ60" s="35" t="s">
        <v>86</v>
      </c>
      <c r="GA60" s="35" t="s">
        <v>86</v>
      </c>
      <c r="GB60" s="35" t="s">
        <v>86</v>
      </c>
      <c r="GC60" s="35" t="s">
        <v>86</v>
      </c>
      <c r="GD60" s="35" t="s">
        <v>86</v>
      </c>
      <c r="GE60" s="35" t="s">
        <v>86</v>
      </c>
      <c r="GF60" s="35" t="s">
        <v>86</v>
      </c>
      <c r="GG60" s="35" t="s">
        <v>86</v>
      </c>
      <c r="GH60" s="35" t="s">
        <v>86</v>
      </c>
      <c r="GI60" s="35" t="s">
        <v>86</v>
      </c>
      <c r="GJ60" s="35" t="s">
        <v>86</v>
      </c>
      <c r="GK60" s="35" t="s">
        <v>86</v>
      </c>
      <c r="GL60" s="35" t="s">
        <v>86</v>
      </c>
      <c r="GM60" s="35" t="s">
        <v>86</v>
      </c>
      <c r="GN60" s="35" t="s">
        <v>86</v>
      </c>
      <c r="GO60" s="35" t="s">
        <v>86</v>
      </c>
      <c r="GP60" s="35" t="s">
        <v>86</v>
      </c>
      <c r="GQ60" s="35" t="s">
        <v>86</v>
      </c>
      <c r="GR60" s="35" t="s">
        <v>86</v>
      </c>
      <c r="GS60" s="35" t="s">
        <v>86</v>
      </c>
      <c r="GT60" s="35" t="s">
        <v>86</v>
      </c>
      <c r="GU60" s="35" t="s">
        <v>86</v>
      </c>
    </row>
    <row r="61" spans="1:203" ht="18" customHeight="1">
      <c r="B61" s="111" t="s">
        <v>34</v>
      </c>
      <c r="C61" s="100">
        <v>0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0.1</v>
      </c>
      <c r="K61" s="100">
        <v>0</v>
      </c>
      <c r="L61" s="100">
        <v>0</v>
      </c>
      <c r="M61" s="100">
        <v>0</v>
      </c>
      <c r="N61" s="100">
        <v>0</v>
      </c>
      <c r="O61" s="101">
        <f>SUM(C61:N61)</f>
        <v>0.1</v>
      </c>
      <c r="P61" s="100">
        <v>1.6682579999999999E-2</v>
      </c>
      <c r="Q61" s="100">
        <v>1.9069200000000001E-2</v>
      </c>
      <c r="R61" s="100">
        <v>1.6164669999999999E-2</v>
      </c>
      <c r="S61" s="100">
        <v>7.9615000000000003E-4</v>
      </c>
      <c r="T61" s="100">
        <v>2.6435999999999999E-3</v>
      </c>
      <c r="U61" s="101">
        <v>1.0203139999999999E-2</v>
      </c>
      <c r="V61" s="101">
        <v>2.0546350000000001E-2</v>
      </c>
      <c r="W61" s="101">
        <v>2.9572503508890229E-3</v>
      </c>
      <c r="X61" s="101">
        <v>2.623817145204909E-2</v>
      </c>
      <c r="Y61" s="101">
        <v>2.623817145204909E-2</v>
      </c>
      <c r="Z61" s="101">
        <v>1.9680064981953348E-3</v>
      </c>
      <c r="AA61" s="101">
        <v>2.8673481549109623E-2</v>
      </c>
      <c r="AB61" s="104">
        <f t="shared" si="37"/>
        <v>0.17218077130229217</v>
      </c>
      <c r="AC61" s="104">
        <f t="shared" si="2"/>
        <v>-7.2180771302292168E-2</v>
      </c>
      <c r="AD61" s="105">
        <f>+O61/AB61*100</f>
        <v>58.078494621465751</v>
      </c>
    </row>
    <row r="62" spans="1:203" ht="18" customHeight="1">
      <c r="B62" s="117" t="s">
        <v>68</v>
      </c>
      <c r="C62" s="94">
        <v>10.7</v>
      </c>
      <c r="D62" s="94">
        <v>9.9</v>
      </c>
      <c r="E62" s="94">
        <v>13.9</v>
      </c>
      <c r="F62" s="94">
        <v>14.8</v>
      </c>
      <c r="G62" s="94">
        <v>14.1</v>
      </c>
      <c r="H62" s="94">
        <v>19.2</v>
      </c>
      <c r="I62" s="94">
        <v>25.1</v>
      </c>
      <c r="J62" s="94">
        <v>19.899999999999999</v>
      </c>
      <c r="K62" s="94">
        <v>13.4</v>
      </c>
      <c r="L62" s="94">
        <v>18.5</v>
      </c>
      <c r="M62" s="94">
        <v>15.9</v>
      </c>
      <c r="N62" s="94">
        <v>12.2</v>
      </c>
      <c r="O62" s="98">
        <f>SUM(C62:N62)</f>
        <v>187.6</v>
      </c>
      <c r="P62" s="94">
        <v>10.636436099999999</v>
      </c>
      <c r="Q62" s="94">
        <v>9.8918274900000007</v>
      </c>
      <c r="R62" s="94">
        <v>13.92980144</v>
      </c>
      <c r="S62" s="94">
        <v>14.81932623</v>
      </c>
      <c r="T62" s="94">
        <v>14.11433502</v>
      </c>
      <c r="U62" s="98">
        <v>19.17633927</v>
      </c>
      <c r="V62" s="98">
        <v>25.0872931</v>
      </c>
      <c r="W62" s="98">
        <v>15.393718978328764</v>
      </c>
      <c r="X62" s="98">
        <v>16.959334929084488</v>
      </c>
      <c r="Y62" s="98">
        <v>19.371219028988151</v>
      </c>
      <c r="Z62" s="98">
        <v>15.470179362784439</v>
      </c>
      <c r="AA62" s="98">
        <v>31.733592297217832</v>
      </c>
      <c r="AB62" s="96">
        <f t="shared" si="37"/>
        <v>206.58340324640366</v>
      </c>
      <c r="AC62" s="96">
        <f t="shared" si="2"/>
        <v>-18.983403246403668</v>
      </c>
      <c r="AD62" s="97">
        <f>+O62/AB62*100</f>
        <v>90.810780078126072</v>
      </c>
    </row>
    <row r="63" spans="1:203" ht="18" customHeight="1">
      <c r="B63" s="117" t="s">
        <v>69</v>
      </c>
      <c r="C63" s="94">
        <v>1018.7</v>
      </c>
      <c r="D63" s="94">
        <v>891.3</v>
      </c>
      <c r="E63" s="94">
        <v>816.1</v>
      </c>
      <c r="F63" s="94">
        <v>811</v>
      </c>
      <c r="G63" s="94">
        <v>990.3</v>
      </c>
      <c r="H63" s="94">
        <v>743.1</v>
      </c>
      <c r="I63" s="94">
        <v>1016.4</v>
      </c>
      <c r="J63" s="94">
        <v>814.9</v>
      </c>
      <c r="K63" s="94">
        <v>811.9</v>
      </c>
      <c r="L63" s="94">
        <v>987.2</v>
      </c>
      <c r="M63" s="94">
        <v>814.6</v>
      </c>
      <c r="N63" s="94">
        <v>954.3</v>
      </c>
      <c r="O63" s="98">
        <f>SUM(C63:N63)</f>
        <v>10669.8</v>
      </c>
      <c r="P63" s="95">
        <v>1018.72832779</v>
      </c>
      <c r="Q63" s="95">
        <v>891.32434488000001</v>
      </c>
      <c r="R63" s="95">
        <v>816.08380611000007</v>
      </c>
      <c r="S63" s="95">
        <v>811.03921943</v>
      </c>
      <c r="T63" s="95">
        <v>990.25598624999998</v>
      </c>
      <c r="U63" s="114">
        <v>743.03604416999997</v>
      </c>
      <c r="V63" s="114">
        <v>1016.3765028</v>
      </c>
      <c r="W63" s="114">
        <v>885.18992492697862</v>
      </c>
      <c r="X63" s="114">
        <v>833.31187857262398</v>
      </c>
      <c r="Y63" s="114">
        <v>1006.7166481394453</v>
      </c>
      <c r="Z63" s="114">
        <v>881.78086899837785</v>
      </c>
      <c r="AA63" s="114">
        <v>906.05738914283438</v>
      </c>
      <c r="AB63" s="96">
        <f t="shared" si="37"/>
        <v>10799.90094121026</v>
      </c>
      <c r="AC63" s="96">
        <f t="shared" si="2"/>
        <v>-130.10094121026123</v>
      </c>
      <c r="AD63" s="97">
        <f>+O63/AB63*100</f>
        <v>98.795350606283606</v>
      </c>
    </row>
    <row r="64" spans="1:203" ht="18" customHeight="1">
      <c r="B64" s="113" t="s">
        <v>87</v>
      </c>
      <c r="C64" s="100">
        <v>1014.3</v>
      </c>
      <c r="D64" s="100">
        <v>883.2</v>
      </c>
      <c r="E64" s="100">
        <v>810.1</v>
      </c>
      <c r="F64" s="100">
        <v>806.8</v>
      </c>
      <c r="G64" s="100">
        <v>984.6</v>
      </c>
      <c r="H64" s="100">
        <v>735.5</v>
      </c>
      <c r="I64" s="100">
        <v>1010.1</v>
      </c>
      <c r="J64" s="100">
        <v>810.7</v>
      </c>
      <c r="K64" s="100">
        <v>805</v>
      </c>
      <c r="L64" s="100">
        <v>983.2</v>
      </c>
      <c r="M64" s="100">
        <v>806.3</v>
      </c>
      <c r="N64" s="100">
        <v>951.4</v>
      </c>
      <c r="O64" s="101">
        <f>SUM(C64:N64)</f>
        <v>10601.199999999999</v>
      </c>
      <c r="P64" s="107">
        <v>1014.2658550499999</v>
      </c>
      <c r="Q64" s="107">
        <v>883.16467484999998</v>
      </c>
      <c r="R64" s="107">
        <v>810.14151207000009</v>
      </c>
      <c r="S64" s="107">
        <v>806.77876300000003</v>
      </c>
      <c r="T64" s="107">
        <v>984.63083175999998</v>
      </c>
      <c r="U64" s="108">
        <v>735.52762316999997</v>
      </c>
      <c r="V64" s="108">
        <v>1010.0439297</v>
      </c>
      <c r="W64" s="108">
        <v>879.23135205157269</v>
      </c>
      <c r="X64" s="108">
        <v>829.2693213275503</v>
      </c>
      <c r="Y64" s="108">
        <v>1002.9325118576019</v>
      </c>
      <c r="Z64" s="108">
        <v>877.70456840308532</v>
      </c>
      <c r="AA64" s="108">
        <v>899.47684709614771</v>
      </c>
      <c r="AB64" s="104">
        <f t="shared" si="37"/>
        <v>10733.16779033596</v>
      </c>
      <c r="AC64" s="104">
        <f t="shared" si="2"/>
        <v>-131.96779033596067</v>
      </c>
      <c r="AD64" s="105">
        <f>+O64/AB64*100</f>
        <v>98.770467462040585</v>
      </c>
    </row>
    <row r="65" spans="2:30" ht="21.75" customHeight="1" thickBot="1">
      <c r="B65" s="123" t="s">
        <v>71</v>
      </c>
      <c r="C65" s="124">
        <f>++C9</f>
        <v>85307.199999999997</v>
      </c>
      <c r="D65" s="124">
        <f t="shared" ref="D65:N65" si="38">++D9</f>
        <v>65990</v>
      </c>
      <c r="E65" s="124">
        <f t="shared" si="38"/>
        <v>67036.700000000012</v>
      </c>
      <c r="F65" s="124">
        <f t="shared" si="38"/>
        <v>102897.40000000001</v>
      </c>
      <c r="G65" s="124">
        <f t="shared" si="38"/>
        <v>80316</v>
      </c>
      <c r="H65" s="124">
        <f t="shared" si="38"/>
        <v>70596.800000000003</v>
      </c>
      <c r="I65" s="124">
        <f t="shared" si="38"/>
        <v>76462.699999999983</v>
      </c>
      <c r="J65" s="124">
        <f t="shared" si="38"/>
        <v>70340.600000000006</v>
      </c>
      <c r="K65" s="124">
        <f t="shared" si="38"/>
        <v>67700.200000000012</v>
      </c>
      <c r="L65" s="124">
        <f t="shared" si="38"/>
        <v>79510.89999999998</v>
      </c>
      <c r="M65" s="124">
        <f t="shared" si="38"/>
        <v>66596.400000000009</v>
      </c>
      <c r="N65" s="124">
        <f t="shared" si="38"/>
        <v>80994</v>
      </c>
      <c r="O65" s="124">
        <f>++O9</f>
        <v>913748.89999999991</v>
      </c>
      <c r="P65" s="124">
        <f>++P9</f>
        <v>85307.3</v>
      </c>
      <c r="Q65" s="124">
        <f t="shared" ref="Q65:AA65" si="39">++Q9</f>
        <v>65990.020402949987</v>
      </c>
      <c r="R65" s="124">
        <f t="shared" si="39"/>
        <v>67036.678663669998</v>
      </c>
      <c r="S65" s="124">
        <f t="shared" si="39"/>
        <v>102896.81680732001</v>
      </c>
      <c r="T65" s="124">
        <f t="shared" si="39"/>
        <v>80315.965132929967</v>
      </c>
      <c r="U65" s="124">
        <f t="shared" si="39"/>
        <v>70596.461835204449</v>
      </c>
      <c r="V65" s="124">
        <f t="shared" si="39"/>
        <v>76462.62857934057</v>
      </c>
      <c r="W65" s="124">
        <f t="shared" si="39"/>
        <v>69937.864256434521</v>
      </c>
      <c r="X65" s="124">
        <f t="shared" si="39"/>
        <v>67180.470755319897</v>
      </c>
      <c r="Y65" s="124">
        <f t="shared" si="39"/>
        <v>78969.990441493093</v>
      </c>
      <c r="Z65" s="124">
        <f t="shared" si="39"/>
        <v>66890.585131122964</v>
      </c>
      <c r="AA65" s="124">
        <f t="shared" si="39"/>
        <v>73213.921582288298</v>
      </c>
      <c r="AB65" s="124">
        <f t="shared" si="37"/>
        <v>904798.70358807384</v>
      </c>
      <c r="AC65" s="124">
        <f t="shared" si="2"/>
        <v>8950.1964119260665</v>
      </c>
      <c r="AD65" s="125">
        <f>+O65/AB65*100</f>
        <v>100.9891920022026</v>
      </c>
    </row>
    <row r="66" spans="2:30" ht="18" customHeight="1" thickTop="1">
      <c r="B66" s="46" t="s">
        <v>93</v>
      </c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8"/>
    </row>
    <row r="67" spans="2:30">
      <c r="B67" s="129" t="s">
        <v>78</v>
      </c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1"/>
      <c r="AD67" s="132"/>
    </row>
    <row r="68" spans="2:30" ht="12.75" customHeight="1">
      <c r="B68" s="133" t="s">
        <v>79</v>
      </c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4"/>
    </row>
    <row r="69" spans="2:30" ht="12" customHeight="1">
      <c r="B69" s="133" t="s">
        <v>80</v>
      </c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6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</row>
    <row r="70" spans="2:30">
      <c r="B70" s="133" t="s">
        <v>81</v>
      </c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</row>
    <row r="71" spans="2:30">
      <c r="B71" s="138" t="s">
        <v>82</v>
      </c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</row>
    <row r="72" spans="2:30">
      <c r="B72" s="139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</row>
    <row r="73" spans="2:30">
      <c r="B73" s="13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</row>
    <row r="74" spans="2:30">
      <c r="B74" s="13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</row>
    <row r="75" spans="2:30">
      <c r="B75" s="135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</row>
    <row r="76" spans="2:30"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</row>
    <row r="77" spans="2:30"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</row>
    <row r="78" spans="2:30"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</row>
    <row r="79" spans="2:30">
      <c r="B79" s="13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7"/>
    </row>
    <row r="80" spans="2:30"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</row>
    <row r="81" spans="2:30"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</row>
    <row r="82" spans="2:30"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</row>
    <row r="83" spans="2:30"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7"/>
    </row>
    <row r="84" spans="2:30">
      <c r="B84" s="135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</row>
    <row r="85" spans="2:30">
      <c r="B85" s="135"/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</row>
    <row r="86" spans="2:30">
      <c r="B86" s="135"/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</row>
    <row r="87" spans="2:30">
      <c r="B87" s="135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</row>
    <row r="88" spans="2:30">
      <c r="B88" s="135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</row>
    <row r="89" spans="2:30"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7"/>
    </row>
    <row r="90" spans="2:30"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</row>
    <row r="91" spans="2:30">
      <c r="B91" s="135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7"/>
    </row>
    <row r="92" spans="2:30"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</row>
    <row r="93" spans="2:30"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7"/>
    </row>
    <row r="94" spans="2:30"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7"/>
    </row>
    <row r="95" spans="2:30"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7"/>
    </row>
    <row r="96" spans="2:30">
      <c r="B96" s="135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</row>
    <row r="97" spans="2:30"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</row>
    <row r="98" spans="2:30">
      <c r="B98" s="135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</row>
    <row r="99" spans="2:30">
      <c r="B99" s="135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</row>
    <row r="100" spans="2:30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</row>
    <row r="101" spans="2:30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7"/>
    </row>
    <row r="102" spans="2:30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</row>
    <row r="103" spans="2:30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</row>
    <row r="104" spans="2:30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</row>
    <row r="105" spans="2:30"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</row>
    <row r="106" spans="2:30"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</row>
    <row r="107" spans="2:30"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</row>
    <row r="108" spans="2:30"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</row>
    <row r="109" spans="2:30"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</row>
    <row r="110" spans="2:30"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</row>
    <row r="111" spans="2:30"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</row>
    <row r="112" spans="2:30"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</row>
    <row r="113" spans="2:30">
      <c r="B113" s="135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</row>
    <row r="114" spans="2:30">
      <c r="B114" s="135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</row>
    <row r="115" spans="2:30">
      <c r="B115" s="135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</row>
    <row r="116" spans="2:30">
      <c r="B116" s="135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</row>
    <row r="117" spans="2:30">
      <c r="B117" s="135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</row>
    <row r="118" spans="2:30">
      <c r="B118" s="135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</row>
    <row r="119" spans="2:30">
      <c r="B119" s="135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</row>
    <row r="120" spans="2:30">
      <c r="B120" s="135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</row>
    <row r="121" spans="2:30">
      <c r="B121" s="135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</row>
    <row r="122" spans="2:30">
      <c r="B122" s="135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</row>
    <row r="123" spans="2:30">
      <c r="B123" s="135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</row>
    <row r="124" spans="2:30">
      <c r="B124" s="135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  <c r="M124" s="135"/>
      <c r="N124" s="135"/>
      <c r="O124" s="135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</row>
    <row r="125" spans="2:30">
      <c r="B125" s="135"/>
      <c r="C125" s="135"/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</row>
    <row r="126" spans="2:30">
      <c r="B126" s="135"/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</row>
    <row r="127" spans="2:30">
      <c r="B127" s="135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</row>
    <row r="128" spans="2:30">
      <c r="B128" s="135"/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</row>
    <row r="129" spans="2:30">
      <c r="B129" s="135"/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</row>
    <row r="130" spans="2:30">
      <c r="B130" s="135"/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</row>
    <row r="131" spans="2:30"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</row>
    <row r="132" spans="2:30">
      <c r="B132" s="135"/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</row>
    <row r="133" spans="2:30">
      <c r="B133" s="135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</row>
    <row r="134" spans="2:30">
      <c r="B134" s="135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</row>
    <row r="135" spans="2:30">
      <c r="B135" s="135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</row>
    <row r="136" spans="2:30">
      <c r="B136" s="135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</row>
    <row r="137" spans="2:30">
      <c r="B137" s="135"/>
      <c r="C137" s="135"/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</row>
    <row r="138" spans="2:30"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</row>
    <row r="139" spans="2:30">
      <c r="B139" s="135"/>
      <c r="C139" s="135"/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</row>
    <row r="140" spans="2:30">
      <c r="B140" s="135"/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</row>
    <row r="141" spans="2:30">
      <c r="B141" s="135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</row>
    <row r="142" spans="2:30">
      <c r="B142" s="135"/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</row>
    <row r="143" spans="2:30"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</row>
    <row r="144" spans="2:30">
      <c r="B144" s="135"/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</row>
    <row r="145" spans="2:30"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</row>
    <row r="146" spans="2:30">
      <c r="B146" s="135"/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</row>
    <row r="147" spans="2:30">
      <c r="B147" s="135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</row>
    <row r="148" spans="2:30">
      <c r="B148" s="135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</row>
    <row r="149" spans="2:30">
      <c r="B149" s="135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</row>
    <row r="150" spans="2:30">
      <c r="B150" s="135"/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</row>
    <row r="151" spans="2:30">
      <c r="B151" s="135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</row>
    <row r="152" spans="2:30">
      <c r="B152" s="135"/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</row>
    <row r="153" spans="2:30">
      <c r="B153" s="135"/>
      <c r="C153" s="135"/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</row>
    <row r="154" spans="2:30">
      <c r="B154" s="135"/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</row>
    <row r="155" spans="2:30">
      <c r="B155" s="135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</row>
    <row r="156" spans="2:30">
      <c r="B156" s="135"/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</row>
    <row r="157" spans="2:30">
      <c r="B157" s="135"/>
      <c r="C157" s="135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</row>
    <row r="158" spans="2:30">
      <c r="B158" s="135"/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</row>
    <row r="159" spans="2:30">
      <c r="B159" s="135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</row>
    <row r="160" spans="2:30">
      <c r="B160" s="135"/>
      <c r="C160" s="135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</row>
    <row r="161" spans="2:30">
      <c r="B161" s="135"/>
      <c r="C161" s="135"/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</row>
    <row r="162" spans="2:30">
      <c r="B162" s="135"/>
      <c r="C162" s="135"/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</row>
    <row r="163" spans="2:30">
      <c r="B163" s="135"/>
      <c r="C163" s="135"/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</row>
    <row r="164" spans="2:30">
      <c r="B164" s="135"/>
      <c r="C164" s="135"/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</row>
    <row r="165" spans="2:30">
      <c r="B165" s="135"/>
      <c r="C165" s="135"/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</row>
    <row r="166" spans="2:30">
      <c r="B166" s="135"/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</row>
    <row r="167" spans="2:30">
      <c r="B167" s="135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</row>
    <row r="168" spans="2:30">
      <c r="B168" s="135"/>
      <c r="C168" s="135"/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</row>
    <row r="169" spans="2:30">
      <c r="B169" s="135"/>
      <c r="C169" s="135"/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</row>
    <row r="170" spans="2:30">
      <c r="B170" s="135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</row>
    <row r="171" spans="2:30">
      <c r="B171" s="135"/>
      <c r="C171" s="135"/>
      <c r="D171" s="135"/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</row>
    <row r="172" spans="2:30">
      <c r="B172" s="135"/>
      <c r="C172" s="135"/>
      <c r="D172" s="135"/>
      <c r="E172" s="135"/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</row>
    <row r="173" spans="2:30">
      <c r="B173" s="135"/>
      <c r="C173" s="135"/>
      <c r="D173" s="135"/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</row>
    <row r="174" spans="2:30">
      <c r="B174" s="135"/>
      <c r="C174" s="135"/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</row>
    <row r="175" spans="2:30"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</row>
    <row r="176" spans="2:30"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</row>
    <row r="177" spans="2:30"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</row>
    <row r="178" spans="2:30">
      <c r="B178" s="135"/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</row>
    <row r="179" spans="2:30">
      <c r="B179" s="135"/>
      <c r="C179" s="135"/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</row>
    <row r="180" spans="2:30">
      <c r="B180" s="135"/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</row>
    <row r="181" spans="2:30">
      <c r="B181" s="135"/>
      <c r="C181" s="135"/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</row>
    <row r="182" spans="2:30">
      <c r="B182" s="135"/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</row>
    <row r="183" spans="2:30">
      <c r="B183" s="135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</row>
    <row r="184" spans="2:30">
      <c r="B184" s="135"/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</row>
    <row r="185" spans="2:30">
      <c r="B185" s="135"/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</row>
    <row r="186" spans="2:30">
      <c r="B186" s="135"/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</row>
    <row r="187" spans="2:30">
      <c r="B187" s="135"/>
      <c r="C187" s="135"/>
      <c r="D187" s="135"/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</row>
    <row r="188" spans="2:30">
      <c r="B188" s="135"/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</row>
    <row r="189" spans="2:30">
      <c r="B189" s="135"/>
      <c r="C189" s="135"/>
      <c r="D189" s="135"/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</row>
    <row r="190" spans="2:30" ht="14.25">
      <c r="B190" s="140"/>
      <c r="C190" s="140"/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</row>
    <row r="191" spans="2:30" ht="14.25">
      <c r="B191" s="140"/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</row>
    <row r="192" spans="2:30" ht="14.25">
      <c r="B192" s="140"/>
      <c r="C192" s="140"/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</row>
    <row r="193" spans="2:30" ht="14.25">
      <c r="B193" s="140"/>
      <c r="C193" s="140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1"/>
      <c r="Q193" s="141"/>
      <c r="R193" s="141"/>
      <c r="S193" s="141"/>
      <c r="T193" s="141"/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</row>
    <row r="194" spans="2:30" ht="14.25">
      <c r="B194" s="140"/>
      <c r="C194" s="140"/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1"/>
      <c r="Q194" s="141"/>
      <c r="R194" s="141"/>
      <c r="S194" s="141"/>
      <c r="T194" s="141"/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</row>
    <row r="195" spans="2:30" ht="14.25">
      <c r="B195" s="140"/>
      <c r="C195" s="140"/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1"/>
      <c r="Q195" s="141"/>
      <c r="R195" s="141"/>
      <c r="S195" s="141"/>
      <c r="T195" s="141"/>
      <c r="U195" s="141"/>
      <c r="V195" s="141"/>
      <c r="W195" s="141"/>
      <c r="X195" s="141"/>
      <c r="Y195" s="141"/>
      <c r="Z195" s="141"/>
      <c r="AA195" s="141"/>
      <c r="AB195" s="141"/>
      <c r="AC195" s="141"/>
      <c r="AD195" s="141"/>
    </row>
    <row r="196" spans="2:30" ht="14.25">
      <c r="B196" s="140"/>
      <c r="C196" s="140"/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</row>
    <row r="197" spans="2:30" ht="14.25"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1"/>
      <c r="Q197" s="141"/>
      <c r="R197" s="141"/>
      <c r="S197" s="141"/>
      <c r="T197" s="141"/>
      <c r="U197" s="141"/>
      <c r="V197" s="141"/>
      <c r="W197" s="141"/>
      <c r="X197" s="141"/>
      <c r="Y197" s="141"/>
      <c r="Z197" s="141"/>
      <c r="AA197" s="141"/>
      <c r="AB197" s="141"/>
      <c r="AC197" s="141"/>
      <c r="AD197" s="141"/>
    </row>
    <row r="198" spans="2:30" ht="14.25">
      <c r="B198" s="140"/>
      <c r="C198" s="140"/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1"/>
      <c r="Q198" s="141"/>
      <c r="R198" s="141"/>
      <c r="S198" s="141"/>
      <c r="T198" s="141"/>
      <c r="U198" s="141"/>
      <c r="V198" s="141"/>
      <c r="W198" s="141"/>
      <c r="X198" s="141"/>
      <c r="Y198" s="141"/>
      <c r="Z198" s="141"/>
      <c r="AA198" s="141"/>
      <c r="AB198" s="141"/>
      <c r="AC198" s="141"/>
      <c r="AD198" s="141"/>
    </row>
    <row r="199" spans="2:30" ht="14.25">
      <c r="B199" s="140"/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1"/>
      <c r="Q199" s="141"/>
      <c r="R199" s="141"/>
      <c r="S199" s="141"/>
      <c r="T199" s="141"/>
      <c r="U199" s="141"/>
      <c r="V199" s="141"/>
      <c r="W199" s="141"/>
      <c r="X199" s="141"/>
      <c r="Y199" s="141"/>
      <c r="Z199" s="141"/>
      <c r="AA199" s="141"/>
      <c r="AB199" s="141"/>
      <c r="AC199" s="141"/>
      <c r="AD199" s="141"/>
    </row>
    <row r="200" spans="2:30" ht="14.25">
      <c r="B200" s="140"/>
      <c r="C200" s="140"/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1"/>
      <c r="Q200" s="141"/>
      <c r="R200" s="141"/>
      <c r="S200" s="141"/>
      <c r="T200" s="141"/>
      <c r="U200" s="141"/>
      <c r="V200" s="141"/>
      <c r="W200" s="141"/>
      <c r="X200" s="141"/>
      <c r="Y200" s="141"/>
      <c r="Z200" s="141"/>
      <c r="AA200" s="141"/>
      <c r="AB200" s="141"/>
      <c r="AC200" s="141"/>
      <c r="AD200" s="141"/>
    </row>
    <row r="201" spans="2:30" ht="14.25">
      <c r="B201" s="140"/>
      <c r="C201" s="140"/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  <c r="AA201" s="141"/>
      <c r="AB201" s="141"/>
      <c r="AC201" s="141"/>
      <c r="AD201" s="141"/>
    </row>
    <row r="202" spans="2:30" ht="14.25">
      <c r="B202" s="140"/>
      <c r="C202" s="140"/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1"/>
      <c r="Q202" s="141"/>
      <c r="R202" s="141"/>
      <c r="S202" s="141"/>
      <c r="T202" s="141"/>
      <c r="U202" s="141"/>
      <c r="V202" s="141"/>
      <c r="W202" s="141"/>
      <c r="X202" s="141"/>
      <c r="Y202" s="141"/>
      <c r="Z202" s="141"/>
      <c r="AA202" s="141"/>
      <c r="AB202" s="141"/>
      <c r="AC202" s="141"/>
      <c r="AD202" s="141"/>
    </row>
    <row r="203" spans="2:30" ht="14.25">
      <c r="B203" s="140"/>
      <c r="C203" s="140"/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  <c r="AA203" s="141"/>
      <c r="AB203" s="141"/>
      <c r="AC203" s="141"/>
      <c r="AD203" s="141"/>
    </row>
    <row r="204" spans="2:30" ht="14.25">
      <c r="B204" s="140"/>
      <c r="C204" s="140"/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1"/>
      <c r="Q204" s="141"/>
      <c r="R204" s="141"/>
      <c r="S204" s="141"/>
      <c r="T204" s="141"/>
      <c r="U204" s="141"/>
      <c r="V204" s="141"/>
      <c r="W204" s="141"/>
      <c r="X204" s="141"/>
      <c r="Y204" s="141"/>
      <c r="Z204" s="141"/>
      <c r="AA204" s="141"/>
      <c r="AB204" s="141"/>
      <c r="AC204" s="141"/>
      <c r="AD204" s="141"/>
    </row>
    <row r="205" spans="2:30" ht="14.25">
      <c r="B205" s="140"/>
      <c r="C205" s="140"/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1"/>
      <c r="Q205" s="141"/>
      <c r="R205" s="141"/>
      <c r="S205" s="141"/>
      <c r="T205" s="141"/>
      <c r="U205" s="141"/>
      <c r="V205" s="141"/>
      <c r="W205" s="141"/>
      <c r="X205" s="141"/>
      <c r="Y205" s="141"/>
      <c r="Z205" s="141"/>
      <c r="AA205" s="141"/>
      <c r="AB205" s="141"/>
      <c r="AC205" s="141"/>
      <c r="AD205" s="141"/>
    </row>
    <row r="206" spans="2:30" ht="14.25">
      <c r="B206" s="140"/>
      <c r="C206" s="140"/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</row>
    <row r="207" spans="2:30" ht="14.25">
      <c r="B207" s="140"/>
      <c r="C207" s="140"/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1"/>
      <c r="Q207" s="141"/>
      <c r="R207" s="141"/>
      <c r="S207" s="141"/>
      <c r="T207" s="141"/>
      <c r="U207" s="141"/>
      <c r="V207" s="141"/>
      <c r="W207" s="141"/>
      <c r="X207" s="141"/>
      <c r="Y207" s="141"/>
      <c r="Z207" s="141"/>
      <c r="AA207" s="141"/>
      <c r="AB207" s="141"/>
      <c r="AC207" s="141"/>
      <c r="AD207" s="141"/>
    </row>
    <row r="208" spans="2:30" ht="14.25">
      <c r="B208" s="140"/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1"/>
      <c r="Q208" s="141"/>
      <c r="R208" s="141"/>
      <c r="S208" s="141"/>
      <c r="T208" s="141"/>
      <c r="U208" s="141"/>
      <c r="V208" s="141"/>
      <c r="W208" s="141"/>
      <c r="X208" s="141"/>
      <c r="Y208" s="141"/>
      <c r="Z208" s="141"/>
      <c r="AA208" s="141"/>
      <c r="AB208" s="141"/>
      <c r="AC208" s="141"/>
      <c r="AD208" s="141"/>
    </row>
    <row r="209" spans="2:30" ht="14.25">
      <c r="B209" s="140"/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  <c r="AA209" s="141"/>
      <c r="AB209" s="141"/>
      <c r="AC209" s="141"/>
      <c r="AD209" s="141"/>
    </row>
    <row r="210" spans="2:30" ht="14.25">
      <c r="B210" s="140"/>
      <c r="C210" s="140"/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  <c r="AA210" s="141"/>
      <c r="AB210" s="141"/>
      <c r="AC210" s="141"/>
      <c r="AD210" s="141"/>
    </row>
    <row r="211" spans="2:30" ht="14.25">
      <c r="B211" s="140"/>
      <c r="C211" s="140"/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1"/>
      <c r="Q211" s="141"/>
      <c r="R211" s="141"/>
      <c r="S211" s="141"/>
      <c r="T211" s="141"/>
      <c r="U211" s="141"/>
      <c r="V211" s="141"/>
      <c r="W211" s="141"/>
      <c r="X211" s="141"/>
      <c r="Y211" s="141"/>
      <c r="Z211" s="141"/>
      <c r="AA211" s="141"/>
      <c r="AB211" s="141"/>
      <c r="AC211" s="141"/>
      <c r="AD211" s="141"/>
    </row>
    <row r="212" spans="2:30" ht="14.25">
      <c r="B212" s="140"/>
      <c r="C212" s="140"/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1"/>
      <c r="Q212" s="141"/>
      <c r="R212" s="141"/>
      <c r="S212" s="141"/>
      <c r="T212" s="141"/>
      <c r="U212" s="141"/>
      <c r="V212" s="141"/>
      <c r="W212" s="141"/>
      <c r="X212" s="141"/>
      <c r="Y212" s="141"/>
      <c r="Z212" s="141"/>
      <c r="AA212" s="141"/>
      <c r="AB212" s="141"/>
      <c r="AC212" s="141"/>
      <c r="AD212" s="141"/>
    </row>
    <row r="213" spans="2:30" ht="14.25">
      <c r="B213" s="140"/>
      <c r="C213" s="140"/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1"/>
      <c r="Q213" s="141"/>
      <c r="R213" s="141"/>
      <c r="S213" s="141"/>
      <c r="T213" s="141"/>
      <c r="U213" s="141"/>
      <c r="V213" s="141"/>
      <c r="W213" s="141"/>
      <c r="X213" s="141"/>
      <c r="Y213" s="141"/>
      <c r="Z213" s="141"/>
      <c r="AA213" s="141"/>
      <c r="AB213" s="141"/>
      <c r="AC213" s="141"/>
      <c r="AD213" s="141"/>
    </row>
    <row r="214" spans="2:30" ht="14.25">
      <c r="B214" s="140"/>
      <c r="C214" s="140"/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1"/>
      <c r="Q214" s="141"/>
      <c r="R214" s="141"/>
      <c r="S214" s="141"/>
      <c r="T214" s="141"/>
      <c r="U214" s="141"/>
      <c r="V214" s="141"/>
      <c r="W214" s="141"/>
      <c r="X214" s="141"/>
      <c r="Y214" s="141"/>
      <c r="Z214" s="141"/>
      <c r="AA214" s="141"/>
      <c r="AB214" s="141"/>
      <c r="AC214" s="141"/>
      <c r="AD214" s="141"/>
    </row>
    <row r="215" spans="2:30" ht="14.25">
      <c r="B215" s="140"/>
      <c r="C215" s="140"/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1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</row>
    <row r="216" spans="2:30" ht="14.25">
      <c r="B216" s="140"/>
      <c r="C216" s="140"/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1"/>
      <c r="Q216" s="141"/>
      <c r="R216" s="141"/>
      <c r="S216" s="141"/>
      <c r="T216" s="141"/>
      <c r="U216" s="141"/>
      <c r="V216" s="141"/>
      <c r="W216" s="141"/>
      <c r="X216" s="141"/>
      <c r="Y216" s="141"/>
      <c r="Z216" s="141"/>
      <c r="AA216" s="141"/>
      <c r="AB216" s="141"/>
      <c r="AC216" s="141"/>
      <c r="AD216" s="141"/>
    </row>
    <row r="217" spans="2:30" ht="14.25">
      <c r="B217" s="140"/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  <c r="Z217" s="141"/>
      <c r="AA217" s="141"/>
      <c r="AB217" s="141"/>
      <c r="AC217" s="141"/>
      <c r="AD217" s="141"/>
    </row>
    <row r="218" spans="2:30" ht="14.25">
      <c r="B218" s="140"/>
      <c r="C218" s="140"/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1"/>
      <c r="Q218" s="141"/>
      <c r="R218" s="141"/>
      <c r="S218" s="141"/>
      <c r="T218" s="141"/>
      <c r="U218" s="141"/>
      <c r="V218" s="141"/>
      <c r="W218" s="141"/>
      <c r="X218" s="141"/>
      <c r="Y218" s="141"/>
      <c r="Z218" s="141"/>
      <c r="AA218" s="141"/>
      <c r="AB218" s="141"/>
      <c r="AC218" s="141"/>
      <c r="AD218" s="141"/>
    </row>
    <row r="219" spans="2:30" ht="14.25">
      <c r="B219" s="140"/>
      <c r="C219" s="140"/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1"/>
      <c r="Q219" s="141"/>
      <c r="R219" s="141"/>
      <c r="S219" s="141"/>
      <c r="T219" s="141"/>
      <c r="U219" s="141"/>
      <c r="V219" s="141"/>
      <c r="W219" s="141"/>
      <c r="X219" s="141"/>
      <c r="Y219" s="141"/>
      <c r="Z219" s="141"/>
      <c r="AA219" s="141"/>
      <c r="AB219" s="141"/>
      <c r="AC219" s="141"/>
      <c r="AD219" s="141"/>
    </row>
    <row r="220" spans="2:30" ht="14.25">
      <c r="B220" s="140"/>
      <c r="C220" s="140"/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1"/>
      <c r="Q220" s="141"/>
      <c r="R220" s="141"/>
      <c r="S220" s="141"/>
      <c r="T220" s="141"/>
      <c r="U220" s="141"/>
      <c r="V220" s="141"/>
      <c r="W220" s="141"/>
      <c r="X220" s="141"/>
      <c r="Y220" s="141"/>
      <c r="Z220" s="141"/>
      <c r="AA220" s="141"/>
      <c r="AB220" s="141"/>
      <c r="AC220" s="141"/>
      <c r="AD220" s="141"/>
    </row>
    <row r="221" spans="2:30" ht="14.25">
      <c r="B221" s="140"/>
      <c r="C221" s="140"/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1"/>
      <c r="Q221" s="141"/>
      <c r="R221" s="141"/>
      <c r="S221" s="141"/>
      <c r="T221" s="141"/>
      <c r="U221" s="141"/>
      <c r="V221" s="141"/>
      <c r="W221" s="141"/>
      <c r="X221" s="141"/>
      <c r="Y221" s="141"/>
      <c r="Z221" s="141"/>
      <c r="AA221" s="141"/>
      <c r="AB221" s="141"/>
      <c r="AC221" s="141"/>
      <c r="AD221" s="141"/>
    </row>
    <row r="222" spans="2:30" ht="14.25">
      <c r="B222" s="140"/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1"/>
      <c r="Q222" s="141"/>
      <c r="R222" s="141"/>
      <c r="S222" s="141"/>
      <c r="T222" s="141"/>
      <c r="U222" s="141"/>
      <c r="V222" s="141"/>
      <c r="W222" s="141"/>
      <c r="X222" s="141"/>
      <c r="Y222" s="141"/>
      <c r="Z222" s="141"/>
      <c r="AA222" s="141"/>
      <c r="AB222" s="141"/>
      <c r="AC222" s="141"/>
      <c r="AD222" s="141"/>
    </row>
    <row r="223" spans="2:30" ht="14.25">
      <c r="B223" s="140"/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1"/>
      <c r="Q223" s="141"/>
      <c r="R223" s="141"/>
      <c r="S223" s="141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</row>
    <row r="224" spans="2:30" ht="14.25">
      <c r="B224" s="140"/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1"/>
      <c r="Q224" s="141"/>
      <c r="R224" s="141"/>
      <c r="S224" s="141"/>
      <c r="T224" s="141"/>
      <c r="U224" s="141"/>
      <c r="V224" s="141"/>
      <c r="W224" s="141"/>
      <c r="X224" s="141"/>
      <c r="Y224" s="141"/>
      <c r="Z224" s="141"/>
      <c r="AA224" s="141"/>
      <c r="AB224" s="141"/>
      <c r="AC224" s="141"/>
      <c r="AD224" s="141"/>
    </row>
    <row r="225" spans="2:30" ht="14.25">
      <c r="B225" s="140"/>
      <c r="C225" s="140"/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41"/>
      <c r="AB225" s="141"/>
      <c r="AC225" s="141"/>
      <c r="AD225" s="141"/>
    </row>
    <row r="226" spans="2:30" ht="14.25">
      <c r="B226" s="140"/>
      <c r="C226" s="140"/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41"/>
      <c r="AB226" s="141"/>
      <c r="AC226" s="141"/>
      <c r="AD226" s="141"/>
    </row>
    <row r="227" spans="2:30" ht="14.25">
      <c r="B227" s="140"/>
      <c r="C227" s="140"/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41"/>
      <c r="AB227" s="141"/>
      <c r="AC227" s="141"/>
      <c r="AD227" s="141"/>
    </row>
    <row r="228" spans="2:30" ht="14.25">
      <c r="B228" s="140"/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</row>
    <row r="229" spans="2:30" ht="14.25">
      <c r="B229" s="140"/>
      <c r="C229" s="140"/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</row>
    <row r="230" spans="2:30" ht="14.25">
      <c r="B230" s="140"/>
      <c r="C230" s="140"/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</row>
    <row r="231" spans="2:30" ht="14.25">
      <c r="B231" s="140"/>
      <c r="C231" s="140"/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41"/>
      <c r="AB231" s="141"/>
      <c r="AC231" s="141"/>
      <c r="AD231" s="141"/>
    </row>
    <row r="232" spans="2:30" ht="14.25">
      <c r="B232" s="140"/>
      <c r="C232" s="140"/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41"/>
      <c r="AB232" s="141"/>
      <c r="AC232" s="141"/>
      <c r="AD232" s="141"/>
    </row>
    <row r="233" spans="2:30" ht="14.25">
      <c r="B233" s="140"/>
      <c r="C233" s="140"/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41"/>
      <c r="AB233" s="141"/>
      <c r="AC233" s="141"/>
      <c r="AD233" s="141"/>
    </row>
    <row r="234" spans="2:30" ht="14.25">
      <c r="B234" s="140"/>
      <c r="C234" s="140"/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41"/>
      <c r="AB234" s="141"/>
      <c r="AC234" s="141"/>
      <c r="AD234" s="141"/>
    </row>
    <row r="235" spans="2:30" ht="14.25">
      <c r="B235" s="140"/>
      <c r="C235" s="140"/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41"/>
      <c r="AB235" s="141"/>
      <c r="AC235" s="141"/>
      <c r="AD235" s="141"/>
    </row>
    <row r="236" spans="2:30" ht="14.25">
      <c r="B236" s="140"/>
      <c r="C236" s="140"/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41"/>
      <c r="AB236" s="141"/>
      <c r="AC236" s="141"/>
      <c r="AD236" s="141"/>
    </row>
    <row r="237" spans="2:30" ht="14.25">
      <c r="B237" s="140"/>
      <c r="C237" s="140"/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41"/>
      <c r="AB237" s="141"/>
      <c r="AC237" s="141"/>
      <c r="AD237" s="141"/>
    </row>
    <row r="238" spans="2:30" ht="14.25">
      <c r="B238" s="140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41"/>
      <c r="AB238" s="141"/>
      <c r="AC238" s="141"/>
      <c r="AD238" s="141"/>
    </row>
    <row r="239" spans="2:30" ht="14.25">
      <c r="B239" s="140"/>
      <c r="C239" s="140"/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1"/>
      <c r="Q239" s="141"/>
      <c r="R239" s="141"/>
      <c r="S239" s="141"/>
      <c r="T239" s="141"/>
      <c r="U239" s="141"/>
      <c r="V239" s="141"/>
      <c r="W239" s="141"/>
      <c r="X239" s="141"/>
      <c r="Y239" s="141"/>
      <c r="Z239" s="141"/>
      <c r="AA239" s="141"/>
      <c r="AB239" s="141"/>
      <c r="AC239" s="141"/>
      <c r="AD239" s="141"/>
    </row>
    <row r="240" spans="2:30" ht="14.25">
      <c r="B240" s="140"/>
      <c r="C240" s="140"/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1"/>
      <c r="Q240" s="141"/>
      <c r="R240" s="141"/>
      <c r="S240" s="141"/>
      <c r="T240" s="141"/>
      <c r="U240" s="141"/>
      <c r="V240" s="141"/>
      <c r="W240" s="141"/>
      <c r="X240" s="141"/>
      <c r="Y240" s="141"/>
      <c r="Z240" s="141"/>
      <c r="AA240" s="141"/>
      <c r="AB240" s="141"/>
      <c r="AC240" s="141"/>
      <c r="AD240" s="141"/>
    </row>
    <row r="241" spans="2:30" ht="14.25">
      <c r="B241" s="140"/>
      <c r="C241" s="140"/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1"/>
      <c r="Q241" s="141"/>
      <c r="R241" s="141"/>
      <c r="S241" s="141"/>
      <c r="T241" s="141"/>
      <c r="U241" s="141"/>
      <c r="V241" s="141"/>
      <c r="W241" s="141"/>
      <c r="X241" s="141"/>
      <c r="Y241" s="141"/>
      <c r="Z241" s="141"/>
      <c r="AA241" s="141"/>
      <c r="AB241" s="141"/>
      <c r="AC241" s="141"/>
      <c r="AD241" s="141"/>
    </row>
    <row r="242" spans="2:30" ht="14.25">
      <c r="B242" s="140"/>
      <c r="C242" s="140"/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1"/>
      <c r="Q242" s="141"/>
      <c r="R242" s="141"/>
      <c r="S242" s="141"/>
      <c r="T242" s="141"/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</row>
    <row r="243" spans="2:30" ht="14.25">
      <c r="B243" s="140"/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1"/>
      <c r="Q243" s="141"/>
      <c r="R243" s="141"/>
      <c r="S243" s="141"/>
      <c r="T243" s="141"/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</row>
    <row r="244" spans="2:30"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</row>
    <row r="245" spans="2:30"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</row>
    <row r="246" spans="2:30"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</row>
    <row r="247" spans="2:30"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</row>
    <row r="248" spans="2:30"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</row>
    <row r="249" spans="2:30"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</row>
    <row r="250" spans="2:30"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</row>
    <row r="251" spans="2:30"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</row>
    <row r="252" spans="2:30"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</row>
    <row r="253" spans="2:30"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</row>
    <row r="254" spans="2:30"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</row>
    <row r="255" spans="2:30"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</row>
    <row r="256" spans="2:30"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</row>
    <row r="257" spans="16:30"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</row>
    <row r="258" spans="16:30"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</row>
    <row r="259" spans="16:30"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</row>
    <row r="260" spans="16:30"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</row>
    <row r="261" spans="16:30"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</row>
    <row r="262" spans="16:30"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</row>
    <row r="263" spans="16:30"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</row>
    <row r="264" spans="16:30"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</row>
    <row r="265" spans="16:30"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</row>
    <row r="266" spans="16:30"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</row>
    <row r="267" spans="16:30"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</row>
    <row r="268" spans="16:30"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</row>
    <row r="269" spans="16:30"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</row>
    <row r="270" spans="16:30"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</row>
    <row r="271" spans="16:30"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</row>
    <row r="272" spans="16:30"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2"/>
      <c r="AD272" s="82"/>
    </row>
    <row r="273" spans="16:30"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2"/>
      <c r="AD273" s="82"/>
    </row>
    <row r="274" spans="16:30"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2"/>
      <c r="AD274" s="82"/>
    </row>
    <row r="275" spans="16:30"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</row>
    <row r="276" spans="16:30"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</row>
    <row r="277" spans="16:30"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</row>
    <row r="278" spans="16:30"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</row>
    <row r="279" spans="16:30"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</row>
    <row r="280" spans="16:30"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</row>
    <row r="281" spans="16:30"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</row>
    <row r="282" spans="16:30"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</row>
    <row r="283" spans="16:30"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</row>
    <row r="284" spans="16:30"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</row>
    <row r="285" spans="16:30"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</row>
    <row r="286" spans="16:30"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  <c r="AB286" s="82"/>
      <c r="AC286" s="82"/>
      <c r="AD286" s="82"/>
    </row>
    <row r="287" spans="16:30"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  <c r="AB287" s="82"/>
      <c r="AC287" s="82"/>
      <c r="AD287" s="82"/>
    </row>
    <row r="288" spans="16:30"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</row>
    <row r="289" spans="16:30"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  <c r="AB289" s="82"/>
      <c r="AC289" s="82"/>
      <c r="AD289" s="82"/>
    </row>
    <row r="290" spans="16:30"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  <c r="AB290" s="82"/>
      <c r="AC290" s="82"/>
      <c r="AD290" s="82"/>
    </row>
    <row r="291" spans="16:30"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  <c r="AB291" s="82"/>
      <c r="AC291" s="82"/>
      <c r="AD291" s="82"/>
    </row>
    <row r="292" spans="16:30"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  <c r="AB292" s="82"/>
      <c r="AC292" s="82"/>
      <c r="AD292" s="82"/>
    </row>
    <row r="293" spans="16:30"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</row>
    <row r="294" spans="16:30"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</row>
    <row r="295" spans="16:30"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</row>
    <row r="296" spans="16:30"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</row>
    <row r="297" spans="16:30"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</row>
    <row r="298" spans="16:30"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</row>
    <row r="299" spans="16:30"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</row>
    <row r="300" spans="16:30"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</row>
    <row r="301" spans="16:30"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</row>
    <row r="302" spans="16:30"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</row>
    <row r="303" spans="16:30"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  <c r="AB303" s="82"/>
      <c r="AC303" s="82"/>
      <c r="AD303" s="82"/>
    </row>
    <row r="304" spans="16:30"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</row>
    <row r="305" spans="2:30"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</row>
    <row r="306" spans="2:30"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</row>
    <row r="307" spans="2:30"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</row>
    <row r="308" spans="2:30"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</row>
    <row r="309" spans="2:30"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</row>
    <row r="310" spans="2:30"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</row>
    <row r="311" spans="2:30"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</row>
    <row r="312" spans="2:30"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</row>
    <row r="313" spans="2:30"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</row>
    <row r="314" spans="2:30">
      <c r="B314" s="142"/>
      <c r="P314" s="143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143"/>
    </row>
    <row r="315" spans="2:30">
      <c r="B315" s="142"/>
      <c r="P315" s="143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  <c r="AA315" s="143"/>
      <c r="AB315" s="143"/>
      <c r="AC315" s="143"/>
      <c r="AD315" s="143"/>
    </row>
    <row r="316" spans="2:30">
      <c r="B316" s="142"/>
      <c r="P316" s="143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  <c r="AA316" s="143"/>
      <c r="AB316" s="143"/>
      <c r="AC316" s="143"/>
      <c r="AD316" s="143"/>
    </row>
    <row r="317" spans="2:30">
      <c r="B317" s="142"/>
      <c r="P317" s="143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  <c r="AA317" s="143"/>
      <c r="AB317" s="143"/>
      <c r="AC317" s="143"/>
      <c r="AD317" s="143"/>
    </row>
    <row r="318" spans="2:30">
      <c r="B318" s="142"/>
      <c r="P318" s="143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3"/>
      <c r="AD318" s="143"/>
    </row>
    <row r="319" spans="2:30">
      <c r="B319" s="142"/>
      <c r="P319" s="143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143"/>
    </row>
    <row r="320" spans="2:30">
      <c r="B320" s="142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</row>
    <row r="321" spans="2:30">
      <c r="B321" s="142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</row>
    <row r="322" spans="2:30">
      <c r="B322" s="142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</row>
    <row r="323" spans="2:30">
      <c r="B323" s="142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</row>
    <row r="324" spans="2:30">
      <c r="B324" s="142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</row>
    <row r="325" spans="2:30">
      <c r="B325" s="142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</row>
    <row r="326" spans="2:30">
      <c r="B326" s="142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</row>
    <row r="327" spans="2:30">
      <c r="B327" s="142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</row>
    <row r="328" spans="2:30">
      <c r="B328" s="142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</row>
    <row r="329" spans="2:30">
      <c r="B329" s="142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</row>
    <row r="330" spans="2:30">
      <c r="B330" s="142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</row>
    <row r="331" spans="2:30">
      <c r="B331" s="142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</row>
    <row r="332" spans="2:30">
      <c r="B332" s="142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</row>
    <row r="333" spans="2:30">
      <c r="B333" s="142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</row>
    <row r="334" spans="2:30">
      <c r="B334" s="142"/>
      <c r="P334" s="143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3"/>
    </row>
    <row r="335" spans="2:30">
      <c r="B335" s="142"/>
      <c r="P335" s="143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  <c r="AA335" s="143"/>
      <c r="AB335" s="143"/>
      <c r="AC335" s="143"/>
      <c r="AD335" s="143"/>
    </row>
    <row r="336" spans="2:30">
      <c r="B336" s="142"/>
      <c r="P336" s="143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  <c r="AA336" s="143"/>
      <c r="AB336" s="143"/>
      <c r="AC336" s="143"/>
      <c r="AD336" s="143"/>
    </row>
    <row r="337" spans="2:30">
      <c r="B337" s="142"/>
      <c r="P337" s="143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3"/>
      <c r="AD337" s="143"/>
    </row>
    <row r="338" spans="2:30">
      <c r="B338" s="142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3"/>
      <c r="AB338" s="143"/>
      <c r="AC338" s="143"/>
      <c r="AD338" s="143"/>
    </row>
    <row r="339" spans="2:30">
      <c r="B339" s="142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3"/>
      <c r="AB339" s="143"/>
      <c r="AC339" s="143"/>
      <c r="AD339" s="143"/>
    </row>
    <row r="340" spans="2:30">
      <c r="B340" s="142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3"/>
    </row>
    <row r="341" spans="2:30">
      <c r="B341" s="142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3"/>
      <c r="AB341" s="143"/>
      <c r="AC341" s="143"/>
      <c r="AD341" s="143"/>
    </row>
    <row r="342" spans="2:30">
      <c r="B342" s="142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3"/>
      <c r="AB342" s="143"/>
      <c r="AC342" s="143"/>
      <c r="AD342" s="143"/>
    </row>
    <row r="343" spans="2:30">
      <c r="B343" s="142"/>
      <c r="P343" s="143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3"/>
      <c r="AD343" s="143"/>
    </row>
    <row r="344" spans="2:30">
      <c r="B344" s="142"/>
      <c r="P344" s="143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143"/>
    </row>
    <row r="345" spans="2:30">
      <c r="B345" s="142"/>
      <c r="P345" s="143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  <c r="AA345" s="143"/>
      <c r="AB345" s="143"/>
      <c r="AC345" s="143"/>
      <c r="AD345" s="143"/>
    </row>
    <row r="346" spans="2:30">
      <c r="B346" s="142"/>
      <c r="P346" s="143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143"/>
    </row>
    <row r="347" spans="2:30">
      <c r="B347" s="142"/>
      <c r="P347" s="143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143"/>
    </row>
    <row r="348" spans="2:30">
      <c r="B348" s="142"/>
      <c r="P348" s="143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143"/>
    </row>
    <row r="349" spans="2:30">
      <c r="B349" s="142"/>
      <c r="P349" s="143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  <c r="AA349" s="143"/>
      <c r="AB349" s="143"/>
      <c r="AC349" s="143"/>
      <c r="AD349" s="143"/>
    </row>
    <row r="350" spans="2:30">
      <c r="B350" s="142"/>
      <c r="P350" s="143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  <c r="AA350" s="143"/>
      <c r="AB350" s="143"/>
      <c r="AC350" s="143"/>
      <c r="AD350" s="143"/>
    </row>
    <row r="351" spans="2:30">
      <c r="B351" s="142"/>
      <c r="P351" s="143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3"/>
      <c r="AD351" s="143"/>
    </row>
    <row r="352" spans="2:30">
      <c r="B352" s="142"/>
      <c r="P352" s="143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  <c r="AA352" s="143"/>
      <c r="AB352" s="143"/>
      <c r="AC352" s="143"/>
      <c r="AD352" s="143"/>
    </row>
    <row r="353" spans="2:30">
      <c r="B353" s="142"/>
      <c r="P353" s="143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3"/>
      <c r="AD353" s="143"/>
    </row>
    <row r="354" spans="2:30">
      <c r="B354" s="142"/>
      <c r="P354" s="143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  <c r="AA354" s="143"/>
      <c r="AB354" s="143"/>
      <c r="AC354" s="143"/>
      <c r="AD354" s="143"/>
    </row>
    <row r="355" spans="2:30">
      <c r="B355" s="142"/>
      <c r="P355" s="143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  <c r="AA355" s="143"/>
      <c r="AB355" s="143"/>
      <c r="AC355" s="143"/>
      <c r="AD355" s="143"/>
    </row>
    <row r="356" spans="2:30">
      <c r="B356" s="142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</row>
    <row r="357" spans="2:30">
      <c r="B357" s="142"/>
      <c r="P357" s="143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3"/>
      <c r="AD357" s="143"/>
    </row>
    <row r="358" spans="2:30">
      <c r="B358" s="142"/>
      <c r="P358" s="143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143"/>
    </row>
    <row r="359" spans="2:30">
      <c r="B359" s="142"/>
      <c r="P359" s="143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  <c r="AA359" s="143"/>
      <c r="AB359" s="143"/>
      <c r="AC359" s="143"/>
      <c r="AD359" s="143"/>
    </row>
    <row r="360" spans="2:30">
      <c r="B360" s="142"/>
      <c r="P360" s="143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  <c r="AA360" s="143"/>
      <c r="AB360" s="143"/>
      <c r="AC360" s="143"/>
      <c r="AD360" s="143"/>
    </row>
    <row r="361" spans="2:30">
      <c r="B361" s="142"/>
      <c r="P361" s="143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  <c r="AA361" s="143"/>
      <c r="AB361" s="143"/>
      <c r="AC361" s="143"/>
      <c r="AD361" s="143"/>
    </row>
    <row r="362" spans="2:30">
      <c r="B362" s="142"/>
      <c r="P362" s="143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  <c r="AA362" s="143"/>
      <c r="AB362" s="143"/>
      <c r="AC362" s="143"/>
      <c r="AD362" s="143"/>
    </row>
    <row r="363" spans="2:30">
      <c r="B363" s="142"/>
      <c r="P363" s="143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  <c r="AA363" s="143"/>
      <c r="AB363" s="143"/>
      <c r="AC363" s="143"/>
      <c r="AD363" s="143"/>
    </row>
    <row r="364" spans="2:30">
      <c r="B364" s="142"/>
      <c r="P364" s="143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143"/>
    </row>
    <row r="365" spans="2:30">
      <c r="B365" s="142"/>
      <c r="P365" s="143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  <c r="AA365" s="143"/>
      <c r="AB365" s="143"/>
      <c r="AC365" s="143"/>
      <c r="AD365" s="143"/>
    </row>
    <row r="366" spans="2:30">
      <c r="B366" s="142"/>
      <c r="P366" s="143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  <c r="AA366" s="143"/>
      <c r="AB366" s="143"/>
      <c r="AC366" s="143"/>
      <c r="AD366" s="143"/>
    </row>
    <row r="367" spans="2:30">
      <c r="B367" s="142"/>
      <c r="P367" s="143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  <c r="AA367" s="143"/>
      <c r="AB367" s="143"/>
      <c r="AC367" s="143"/>
      <c r="AD367" s="143"/>
    </row>
    <row r="368" spans="2:30">
      <c r="B368" s="142"/>
      <c r="P368" s="143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3"/>
      <c r="AD368" s="143"/>
    </row>
    <row r="369" spans="2:30">
      <c r="B369" s="142"/>
      <c r="P369" s="143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  <c r="AA369" s="143"/>
      <c r="AB369" s="143"/>
      <c r="AC369" s="143"/>
      <c r="AD369" s="143"/>
    </row>
    <row r="370" spans="2:30">
      <c r="B370" s="142"/>
      <c r="P370" s="143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143"/>
    </row>
    <row r="371" spans="2:30">
      <c r="B371" s="142"/>
      <c r="P371" s="143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  <c r="AA371" s="143"/>
      <c r="AB371" s="143"/>
      <c r="AC371" s="143"/>
      <c r="AD371" s="143"/>
    </row>
    <row r="372" spans="2:30">
      <c r="B372" s="142"/>
      <c r="P372" s="143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143"/>
    </row>
    <row r="373" spans="2:30">
      <c r="B373" s="142"/>
      <c r="P373" s="143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  <c r="AA373" s="143"/>
      <c r="AB373" s="143"/>
      <c r="AC373" s="143"/>
      <c r="AD373" s="143"/>
    </row>
    <row r="374" spans="2:30">
      <c r="B374" s="142"/>
      <c r="P374" s="143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  <c r="AA374" s="143"/>
      <c r="AB374" s="143"/>
      <c r="AC374" s="143"/>
      <c r="AD374" s="143"/>
    </row>
    <row r="375" spans="2:30">
      <c r="B375" s="142"/>
      <c r="P375" s="143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3"/>
      <c r="AD375" s="143"/>
    </row>
    <row r="376" spans="2:30">
      <c r="B376" s="142"/>
      <c r="P376" s="143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3"/>
      <c r="AD376" s="143"/>
    </row>
    <row r="377" spans="2:30">
      <c r="B377" s="142"/>
      <c r="P377" s="143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  <c r="AA377" s="143"/>
      <c r="AB377" s="143"/>
      <c r="AC377" s="143"/>
      <c r="AD377" s="143"/>
    </row>
    <row r="378" spans="2:30">
      <c r="B378" s="142"/>
      <c r="P378" s="143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143"/>
    </row>
    <row r="379" spans="2:30">
      <c r="B379" s="142"/>
      <c r="P379" s="143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  <c r="AA379" s="143"/>
      <c r="AB379" s="143"/>
      <c r="AC379" s="143"/>
      <c r="AD379" s="143"/>
    </row>
    <row r="380" spans="2:30">
      <c r="B380" s="142"/>
      <c r="P380" s="143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  <c r="AA380" s="143"/>
      <c r="AB380" s="143"/>
      <c r="AC380" s="143"/>
      <c r="AD380" s="143"/>
    </row>
    <row r="381" spans="2:30">
      <c r="B381" s="142"/>
      <c r="P381" s="143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  <c r="AA381" s="143"/>
      <c r="AB381" s="143"/>
      <c r="AC381" s="143"/>
      <c r="AD381" s="143"/>
    </row>
    <row r="382" spans="2:30">
      <c r="B382" s="142"/>
      <c r="P382" s="143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143"/>
    </row>
    <row r="383" spans="2:30">
      <c r="B383" s="142"/>
      <c r="P383" s="143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143"/>
    </row>
    <row r="384" spans="2:30">
      <c r="B384" s="142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143"/>
    </row>
    <row r="385" spans="2:30">
      <c r="B385" s="142"/>
      <c r="P385" s="143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  <c r="AA385" s="143"/>
      <c r="AB385" s="143"/>
      <c r="AC385" s="143"/>
      <c r="AD385" s="143"/>
    </row>
    <row r="386" spans="2:30">
      <c r="B386" s="142"/>
      <c r="P386" s="143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3"/>
      <c r="AD386" s="143"/>
    </row>
    <row r="387" spans="2:30">
      <c r="B387" s="142"/>
      <c r="P387" s="143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  <c r="AA387" s="143"/>
      <c r="AB387" s="143"/>
      <c r="AC387" s="143"/>
      <c r="AD387" s="143"/>
    </row>
    <row r="388" spans="2:30">
      <c r="B388" s="142"/>
      <c r="P388" s="143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  <c r="AA388" s="143"/>
      <c r="AB388" s="143"/>
      <c r="AC388" s="143"/>
      <c r="AD388" s="143"/>
    </row>
    <row r="389" spans="2:30">
      <c r="B389" s="142"/>
      <c r="P389" s="143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  <c r="AA389" s="143"/>
      <c r="AB389" s="143"/>
      <c r="AC389" s="143"/>
      <c r="AD389" s="143"/>
    </row>
    <row r="390" spans="2:30">
      <c r="B390" s="142"/>
      <c r="P390" s="143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  <c r="AA390" s="143"/>
      <c r="AB390" s="143"/>
      <c r="AC390" s="143"/>
      <c r="AD390" s="143"/>
    </row>
    <row r="391" spans="2:30">
      <c r="B391" s="142"/>
      <c r="P391" s="143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  <c r="AA391" s="143"/>
      <c r="AB391" s="143"/>
      <c r="AC391" s="143"/>
      <c r="AD391" s="143"/>
    </row>
    <row r="392" spans="2:30">
      <c r="B392" s="142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</row>
    <row r="393" spans="2:30">
      <c r="B393" s="142"/>
      <c r="P393" s="143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3"/>
      <c r="AD393" s="143"/>
    </row>
    <row r="394" spans="2:30">
      <c r="B394" s="142"/>
      <c r="P394" s="143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143"/>
    </row>
    <row r="395" spans="2:30">
      <c r="B395" s="142"/>
      <c r="P395" s="143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  <c r="AA395" s="143"/>
      <c r="AB395" s="143"/>
      <c r="AC395" s="143"/>
      <c r="AD395" s="143"/>
    </row>
    <row r="396" spans="2:30">
      <c r="B396" s="142"/>
      <c r="P396" s="143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3"/>
    </row>
    <row r="397" spans="2:30">
      <c r="B397" s="142"/>
      <c r="P397" s="143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3"/>
      <c r="AD397" s="143"/>
    </row>
    <row r="398" spans="2:30">
      <c r="B398" s="142"/>
      <c r="P398" s="143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143"/>
    </row>
    <row r="399" spans="2:30">
      <c r="B399" s="142"/>
      <c r="P399" s="143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  <c r="AA399" s="143"/>
      <c r="AB399" s="143"/>
      <c r="AC399" s="143"/>
      <c r="AD399" s="143"/>
    </row>
    <row r="400" spans="2:30">
      <c r="B400" s="142"/>
      <c r="P400" s="143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143"/>
    </row>
    <row r="401" spans="2:30">
      <c r="B401" s="142"/>
      <c r="P401" s="143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3"/>
      <c r="AD401" s="143"/>
    </row>
    <row r="402" spans="2:30">
      <c r="B402" s="142"/>
      <c r="P402" s="143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  <c r="AA402" s="143"/>
      <c r="AB402" s="143"/>
      <c r="AC402" s="143"/>
      <c r="AD402" s="143"/>
    </row>
    <row r="403" spans="2:30">
      <c r="P403" s="143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  <c r="AA403" s="143"/>
      <c r="AB403" s="143"/>
      <c r="AC403" s="143"/>
      <c r="AD403" s="143"/>
    </row>
    <row r="404" spans="2:30">
      <c r="P404" s="143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  <c r="AA404" s="143"/>
      <c r="AB404" s="143"/>
      <c r="AC404" s="143"/>
      <c r="AD404" s="143"/>
    </row>
    <row r="405" spans="2:30">
      <c r="P405" s="143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  <c r="AA405" s="143"/>
      <c r="AB405" s="143"/>
      <c r="AC405" s="143"/>
      <c r="AD405" s="143"/>
    </row>
    <row r="406" spans="2:30">
      <c r="P406" s="143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  <c r="AA406" s="143"/>
      <c r="AB406" s="143"/>
      <c r="AC406" s="143"/>
      <c r="AD406" s="143"/>
    </row>
    <row r="407" spans="2:30">
      <c r="P407" s="143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  <c r="AA407" s="143"/>
      <c r="AB407" s="143"/>
      <c r="AC407" s="143"/>
      <c r="AD407" s="143"/>
    </row>
    <row r="408" spans="2:30">
      <c r="P408" s="143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  <c r="AA408" s="143"/>
      <c r="AB408" s="143"/>
      <c r="AC408" s="143"/>
      <c r="AD408" s="143"/>
    </row>
    <row r="409" spans="2:30">
      <c r="P409" s="143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  <c r="AA409" s="143"/>
      <c r="AB409" s="143"/>
      <c r="AC409" s="143"/>
      <c r="AD409" s="143"/>
    </row>
    <row r="410" spans="2:30"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3"/>
    </row>
    <row r="411" spans="2:30">
      <c r="P411" s="143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  <c r="AA411" s="143"/>
      <c r="AB411" s="143"/>
      <c r="AC411" s="143"/>
      <c r="AD411" s="143"/>
    </row>
    <row r="412" spans="2:30">
      <c r="P412" s="143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143"/>
    </row>
    <row r="413" spans="2:30">
      <c r="P413" s="143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  <c r="AA413" s="143"/>
      <c r="AB413" s="143"/>
      <c r="AC413" s="143"/>
      <c r="AD413" s="143"/>
    </row>
    <row r="414" spans="2:30">
      <c r="P414" s="143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143"/>
    </row>
    <row r="415" spans="2:30">
      <c r="P415" s="143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  <c r="AA415" s="143"/>
      <c r="AB415" s="143"/>
      <c r="AC415" s="143"/>
      <c r="AD415" s="143"/>
    </row>
    <row r="416" spans="2:30">
      <c r="P416" s="143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  <c r="AA416" s="143"/>
      <c r="AB416" s="143"/>
      <c r="AC416" s="143"/>
      <c r="AD416" s="143"/>
    </row>
    <row r="417" spans="16:30">
      <c r="P417" s="143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  <c r="AA417" s="143"/>
      <c r="AB417" s="143"/>
      <c r="AC417" s="143"/>
      <c r="AD417" s="143"/>
    </row>
    <row r="418" spans="16:30">
      <c r="P418" s="143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143"/>
    </row>
    <row r="419" spans="16:30">
      <c r="P419" s="143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  <c r="AA419" s="143"/>
      <c r="AB419" s="143"/>
      <c r="AC419" s="143"/>
      <c r="AD419" s="143"/>
    </row>
    <row r="420" spans="16:30">
      <c r="P420" s="143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143"/>
    </row>
    <row r="421" spans="16:30">
      <c r="P421" s="143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143"/>
    </row>
    <row r="422" spans="16:30">
      <c r="P422" s="143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143"/>
    </row>
    <row r="423" spans="16:30">
      <c r="P423" s="143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143"/>
    </row>
    <row r="424" spans="16:30"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</row>
    <row r="425" spans="16:30"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</row>
    <row r="426" spans="16:30"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</row>
    <row r="427" spans="16:30"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</row>
    <row r="428" spans="16:30"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</row>
    <row r="429" spans="16:30"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</row>
    <row r="430" spans="16:30"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</row>
    <row r="431" spans="16:30"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</row>
    <row r="432" spans="16:30"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</row>
    <row r="433" spans="16:30"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</row>
    <row r="434" spans="16:30">
      <c r="P434" s="143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143"/>
    </row>
    <row r="435" spans="16:30">
      <c r="P435" s="143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143"/>
    </row>
    <row r="436" spans="16:30">
      <c r="P436" s="143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143"/>
    </row>
    <row r="437" spans="16:30">
      <c r="P437" s="143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  <c r="AA437" s="143"/>
      <c r="AB437" s="143"/>
      <c r="AC437" s="143"/>
      <c r="AD437" s="143"/>
    </row>
    <row r="438" spans="16:30">
      <c r="P438" s="143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  <c r="AA438" s="143"/>
      <c r="AB438" s="143"/>
      <c r="AC438" s="143"/>
      <c r="AD438" s="143"/>
    </row>
    <row r="439" spans="16:30">
      <c r="P439" s="143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  <c r="AA439" s="143"/>
      <c r="AB439" s="143"/>
      <c r="AC439" s="143"/>
      <c r="AD439" s="143"/>
    </row>
    <row r="440" spans="16:30">
      <c r="P440" s="143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143"/>
    </row>
    <row r="441" spans="16:30">
      <c r="P441" s="143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  <c r="AA441" s="143"/>
      <c r="AB441" s="143"/>
      <c r="AC441" s="143"/>
      <c r="AD441" s="143"/>
    </row>
    <row r="442" spans="16:30">
      <c r="P442" s="143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  <c r="AA442" s="143"/>
      <c r="AB442" s="143"/>
      <c r="AC442" s="143"/>
      <c r="AD442" s="143"/>
    </row>
    <row r="443" spans="16:30">
      <c r="P443" s="143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  <c r="AA443" s="143"/>
      <c r="AB443" s="143"/>
      <c r="AC443" s="143"/>
      <c r="AD443" s="143"/>
    </row>
    <row r="444" spans="16:30">
      <c r="P444" s="143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  <c r="AA444" s="143"/>
      <c r="AB444" s="143"/>
      <c r="AC444" s="143"/>
      <c r="AD444" s="143"/>
    </row>
    <row r="445" spans="16:30">
      <c r="P445" s="143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  <c r="AA445" s="143"/>
      <c r="AB445" s="143"/>
      <c r="AC445" s="143"/>
      <c r="AD445" s="143"/>
    </row>
    <row r="446" spans="16:30">
      <c r="P446" s="143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</row>
    <row r="447" spans="16:30">
      <c r="P447" s="143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  <c r="AA447" s="143"/>
      <c r="AB447" s="143"/>
      <c r="AC447" s="143"/>
      <c r="AD447" s="143"/>
    </row>
    <row r="448" spans="16:30">
      <c r="P448" s="143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  <c r="AA448" s="143"/>
      <c r="AB448" s="143"/>
      <c r="AC448" s="143"/>
      <c r="AD448" s="143"/>
    </row>
    <row r="449" spans="16:30">
      <c r="P449" s="143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  <c r="AA449" s="143"/>
      <c r="AB449" s="143"/>
      <c r="AC449" s="143"/>
      <c r="AD449" s="143"/>
    </row>
    <row r="450" spans="16:30">
      <c r="P450" s="143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  <c r="AA450" s="143"/>
      <c r="AB450" s="143"/>
      <c r="AC450" s="143"/>
      <c r="AD450" s="143"/>
    </row>
    <row r="451" spans="16:30">
      <c r="P451" s="143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  <c r="AA451" s="143"/>
      <c r="AB451" s="143"/>
      <c r="AC451" s="143"/>
      <c r="AD451" s="143"/>
    </row>
    <row r="452" spans="16:30">
      <c r="P452" s="143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143"/>
    </row>
    <row r="453" spans="16:30">
      <c r="P453" s="143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  <c r="AA453" s="143"/>
      <c r="AB453" s="143"/>
      <c r="AC453" s="143"/>
      <c r="AD453" s="143"/>
    </row>
    <row r="454" spans="16:30">
      <c r="P454" s="143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  <c r="AA454" s="143"/>
      <c r="AB454" s="143"/>
      <c r="AC454" s="143"/>
      <c r="AD454" s="143"/>
    </row>
    <row r="455" spans="16:30">
      <c r="P455" s="143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  <c r="AA455" s="143"/>
      <c r="AB455" s="143"/>
      <c r="AC455" s="143"/>
      <c r="AD455" s="143"/>
    </row>
    <row r="456" spans="16:30">
      <c r="P456" s="143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3"/>
    </row>
    <row r="457" spans="16:30">
      <c r="P457" s="143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143"/>
    </row>
    <row r="458" spans="16:30">
      <c r="P458" s="143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143"/>
    </row>
    <row r="459" spans="16:30">
      <c r="P459" s="143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143"/>
    </row>
    <row r="460" spans="16:30"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</row>
    <row r="461" spans="16:30"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</row>
    <row r="462" spans="16:30"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</row>
    <row r="463" spans="16:30"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</row>
    <row r="464" spans="16:30"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</row>
    <row r="465" spans="16:30"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</row>
    <row r="466" spans="16:30"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</row>
    <row r="467" spans="16:30"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</row>
    <row r="468" spans="16:30">
      <c r="P468" s="143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</row>
    <row r="469" spans="16:30">
      <c r="P469" s="143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</row>
    <row r="470" spans="16:30">
      <c r="P470" s="143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</row>
    <row r="471" spans="16:30">
      <c r="P471" s="143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</row>
    <row r="472" spans="16:30">
      <c r="P472" s="143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143"/>
    </row>
    <row r="473" spans="16:30"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</row>
    <row r="474" spans="16:30">
      <c r="P474" s="143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</row>
    <row r="475" spans="16:30">
      <c r="P475" s="143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</row>
    <row r="476" spans="16:30">
      <c r="P476" s="143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</row>
    <row r="477" spans="16:30">
      <c r="P477" s="143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</row>
    <row r="478" spans="16:30">
      <c r="P478" s="143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</row>
    <row r="479" spans="16:30"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</row>
    <row r="480" spans="16:30">
      <c r="P480" s="143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</row>
    <row r="481" spans="16:30">
      <c r="P481" s="143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</row>
    <row r="482" spans="16:30">
      <c r="P482" s="143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</row>
    <row r="483" spans="16:30">
      <c r="P483" s="143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</row>
    <row r="484" spans="16:30">
      <c r="P484" s="143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143"/>
    </row>
    <row r="485" spans="16:30"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</row>
    <row r="486" spans="16:30"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143"/>
    </row>
    <row r="487" spans="16:30"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143"/>
    </row>
    <row r="488" spans="16:30"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43"/>
      <c r="AC488" s="143"/>
      <c r="AD488" s="143"/>
    </row>
    <row r="489" spans="16:30"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43"/>
      <c r="AC489" s="143"/>
      <c r="AD489" s="143"/>
    </row>
    <row r="490" spans="16:30"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43"/>
      <c r="AC490" s="143"/>
      <c r="AD490" s="143"/>
    </row>
    <row r="491" spans="16:30"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43"/>
      <c r="AC491" s="143"/>
      <c r="AD491" s="143"/>
    </row>
    <row r="492" spans="16:30"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43"/>
      <c r="AC492" s="143"/>
      <c r="AD492" s="143"/>
    </row>
    <row r="493" spans="16:30"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43"/>
      <c r="AC493" s="143"/>
      <c r="AD493" s="143"/>
    </row>
    <row r="494" spans="16:30"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43"/>
      <c r="AC494" s="143"/>
      <c r="AD494" s="143"/>
    </row>
    <row r="495" spans="16:30"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43"/>
      <c r="AC495" s="143"/>
      <c r="AD495" s="143"/>
    </row>
    <row r="496" spans="16:30">
      <c r="P496" s="143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</row>
    <row r="497" spans="16:30"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</row>
    <row r="498" spans="16:30">
      <c r="P498" s="143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</row>
    <row r="499" spans="16:30">
      <c r="P499" s="143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</row>
    <row r="500" spans="16:30">
      <c r="P500" s="143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</row>
    <row r="501" spans="16:30">
      <c r="P501" s="143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143"/>
    </row>
    <row r="502" spans="16:30">
      <c r="P502" s="143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3"/>
    </row>
    <row r="503" spans="16:30">
      <c r="P503" s="143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</row>
    <row r="504" spans="16:30">
      <c r="P504" s="143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</row>
    <row r="505" spans="16:30">
      <c r="P505" s="143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143"/>
    </row>
    <row r="506" spans="16:30">
      <c r="P506" s="143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143"/>
    </row>
    <row r="507" spans="16:30">
      <c r="P507" s="143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143"/>
    </row>
    <row r="508" spans="16:30">
      <c r="P508" s="143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3"/>
    </row>
    <row r="509" spans="16:30">
      <c r="P509" s="143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143"/>
    </row>
    <row r="510" spans="16:30">
      <c r="P510" s="143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143"/>
    </row>
    <row r="511" spans="16:30">
      <c r="P511" s="143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143"/>
    </row>
    <row r="512" spans="16:30">
      <c r="P512" s="143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3"/>
    </row>
    <row r="513" spans="16:30">
      <c r="P513" s="143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143"/>
    </row>
    <row r="514" spans="16:30">
      <c r="P514" s="143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143"/>
    </row>
    <row r="515" spans="16:30">
      <c r="P515" s="143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143"/>
    </row>
    <row r="516" spans="16:30">
      <c r="P516" s="143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143"/>
    </row>
    <row r="517" spans="16:30">
      <c r="P517" s="143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143"/>
    </row>
    <row r="518" spans="16:30"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</row>
    <row r="519" spans="16:30">
      <c r="P519" s="143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  <c r="AA519" s="143"/>
      <c r="AB519" s="143"/>
      <c r="AC519" s="143"/>
      <c r="AD519" s="143"/>
    </row>
    <row r="520" spans="16:30">
      <c r="P520" s="143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  <c r="AA520" s="143"/>
      <c r="AB520" s="143"/>
      <c r="AC520" s="143"/>
      <c r="AD520" s="143"/>
    </row>
    <row r="521" spans="16:30">
      <c r="P521" s="143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  <c r="AA521" s="143"/>
      <c r="AB521" s="143"/>
      <c r="AC521" s="143"/>
      <c r="AD521" s="143"/>
    </row>
    <row r="522" spans="16:30">
      <c r="P522" s="143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  <c r="AA522" s="143"/>
      <c r="AB522" s="143"/>
      <c r="AC522" s="143"/>
      <c r="AD522" s="143"/>
    </row>
    <row r="523" spans="16:30">
      <c r="P523" s="143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  <c r="AA523" s="143"/>
      <c r="AB523" s="143"/>
      <c r="AC523" s="143"/>
      <c r="AD523" s="143"/>
    </row>
    <row r="524" spans="16:30">
      <c r="P524" s="143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143"/>
    </row>
    <row r="525" spans="16:30">
      <c r="P525" s="143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143"/>
    </row>
    <row r="526" spans="16:30">
      <c r="P526" s="143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143"/>
    </row>
    <row r="527" spans="16:30">
      <c r="P527" s="143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143"/>
    </row>
    <row r="528" spans="16:30"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</row>
    <row r="529" spans="16:30"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</row>
    <row r="530" spans="16:30"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</row>
    <row r="531" spans="16:30"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</row>
    <row r="532" spans="16:30"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</row>
    <row r="533" spans="16:30"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</row>
    <row r="534" spans="16:30"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</row>
    <row r="535" spans="16:30"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</row>
    <row r="536" spans="16:30"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</row>
    <row r="537" spans="16:30"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143"/>
    </row>
    <row r="538" spans="16:30"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3"/>
    </row>
    <row r="539" spans="16:30"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143"/>
    </row>
    <row r="540" spans="16:30">
      <c r="P540" s="143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3"/>
    </row>
    <row r="541" spans="16:30"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</row>
    <row r="542" spans="16:30"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</row>
    <row r="543" spans="16:30"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</row>
    <row r="544" spans="16:30"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</row>
    <row r="545" spans="16:30">
      <c r="P545" s="143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143"/>
    </row>
    <row r="546" spans="16:30">
      <c r="P546" s="143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143"/>
    </row>
    <row r="547" spans="16:30">
      <c r="P547" s="143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143"/>
    </row>
    <row r="548" spans="16:30">
      <c r="P548" s="143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3"/>
    </row>
    <row r="549" spans="16:30">
      <c r="P549" s="143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143"/>
    </row>
    <row r="550" spans="16:30">
      <c r="P550" s="143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3"/>
    </row>
    <row r="551" spans="16:30">
      <c r="P551" s="143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143"/>
    </row>
    <row r="552" spans="16:30">
      <c r="P552" s="143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143"/>
    </row>
    <row r="553" spans="16:30">
      <c r="P553" s="143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143"/>
    </row>
    <row r="554" spans="16:30">
      <c r="P554" s="143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143"/>
    </row>
    <row r="555" spans="16:30">
      <c r="P555" s="143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143"/>
    </row>
    <row r="556" spans="16:30"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</row>
    <row r="557" spans="16:30">
      <c r="P557" s="143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143"/>
    </row>
    <row r="558" spans="16:30">
      <c r="P558" s="143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143"/>
    </row>
    <row r="559" spans="16:30">
      <c r="P559" s="143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143"/>
    </row>
    <row r="560" spans="16:30">
      <c r="P560" s="143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143"/>
    </row>
    <row r="561" spans="16:30">
      <c r="P561" s="143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143"/>
    </row>
    <row r="562" spans="16:30">
      <c r="P562" s="143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3"/>
    </row>
    <row r="563" spans="16:30">
      <c r="P563" s="143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143"/>
    </row>
    <row r="564" spans="16:30">
      <c r="P564" s="143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143"/>
    </row>
    <row r="565" spans="16:30">
      <c r="P565" s="143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143"/>
    </row>
    <row r="566" spans="16:30">
      <c r="P566" s="143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143"/>
    </row>
    <row r="567" spans="16:30">
      <c r="P567" s="143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143"/>
    </row>
    <row r="568" spans="16:30">
      <c r="P568" s="143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143"/>
    </row>
    <row r="569" spans="16:30">
      <c r="P569" s="143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143"/>
    </row>
    <row r="570" spans="16:30">
      <c r="P570" s="143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143"/>
    </row>
    <row r="571" spans="16:30">
      <c r="P571" s="143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143"/>
    </row>
    <row r="572" spans="16:30">
      <c r="P572" s="143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3"/>
    </row>
    <row r="573" spans="16:30">
      <c r="P573" s="143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143"/>
    </row>
    <row r="574" spans="16:30">
      <c r="P574" s="143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3"/>
    </row>
    <row r="575" spans="16:30">
      <c r="P575" s="143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143"/>
    </row>
    <row r="576" spans="16:30">
      <c r="P576" s="143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3"/>
    </row>
    <row r="577" spans="16:30">
      <c r="P577" s="143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143"/>
    </row>
    <row r="578" spans="16:30">
      <c r="P578" s="143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143"/>
    </row>
    <row r="579" spans="16:30">
      <c r="P579" s="143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143"/>
    </row>
    <row r="580" spans="16:30">
      <c r="P580" s="143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143"/>
    </row>
    <row r="581" spans="16:30">
      <c r="P581" s="143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143"/>
    </row>
    <row r="582" spans="16:30">
      <c r="P582" s="143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3"/>
    </row>
    <row r="583" spans="16:30">
      <c r="P583" s="143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143"/>
    </row>
    <row r="584" spans="16:30">
      <c r="P584" s="143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3"/>
    </row>
    <row r="585" spans="16:30">
      <c r="P585" s="143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143"/>
    </row>
    <row r="586" spans="16:30">
      <c r="P586" s="143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3"/>
    </row>
    <row r="587" spans="16:30">
      <c r="P587" s="143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143"/>
    </row>
    <row r="588" spans="16:30">
      <c r="P588" s="143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143"/>
    </row>
    <row r="589" spans="16:30">
      <c r="P589" s="143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143"/>
    </row>
    <row r="590" spans="16:30">
      <c r="P590" s="143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3"/>
    </row>
    <row r="591" spans="16:30">
      <c r="P591" s="143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143"/>
    </row>
    <row r="592" spans="16:30">
      <c r="P592" s="143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143"/>
    </row>
    <row r="593" spans="16:30">
      <c r="P593" s="143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  <c r="AA593" s="143"/>
      <c r="AB593" s="143"/>
      <c r="AC593" s="143"/>
      <c r="AD593" s="143"/>
    </row>
    <row r="594" spans="16:30">
      <c r="P594" s="143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143"/>
    </row>
    <row r="595" spans="16:30">
      <c r="P595" s="143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  <c r="AA595" s="143"/>
      <c r="AB595" s="143"/>
      <c r="AC595" s="143"/>
      <c r="AD595" s="143"/>
    </row>
    <row r="596" spans="16:30">
      <c r="P596" s="143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  <c r="AA596" s="143"/>
      <c r="AB596" s="143"/>
      <c r="AC596" s="143"/>
      <c r="AD596" s="143"/>
    </row>
    <row r="597" spans="16:30">
      <c r="P597" s="143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  <c r="AA597" s="143"/>
      <c r="AB597" s="143"/>
      <c r="AC597" s="143"/>
      <c r="AD597" s="143"/>
    </row>
    <row r="598" spans="16:30">
      <c r="P598" s="143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  <c r="AA598" s="143"/>
      <c r="AB598" s="143"/>
      <c r="AC598" s="143"/>
      <c r="AD598" s="143"/>
    </row>
    <row r="599" spans="16:30">
      <c r="P599" s="143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  <c r="AA599" s="143"/>
      <c r="AB599" s="143"/>
      <c r="AC599" s="143"/>
      <c r="AD599" s="143"/>
    </row>
    <row r="600" spans="16:30">
      <c r="P600" s="143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143"/>
    </row>
    <row r="601" spans="16:30">
      <c r="P601" s="143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143"/>
    </row>
    <row r="602" spans="16:30">
      <c r="P602" s="143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3"/>
    </row>
    <row r="603" spans="16:30">
      <c r="P603" s="143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143"/>
    </row>
    <row r="604" spans="16:30">
      <c r="P604" s="143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3"/>
    </row>
    <row r="605" spans="16:30">
      <c r="P605" s="143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143"/>
    </row>
    <row r="606" spans="16:30">
      <c r="P606" s="143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3"/>
    </row>
    <row r="607" spans="16:30">
      <c r="P607" s="143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</row>
    <row r="608" spans="16:30">
      <c r="P608" s="143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3"/>
    </row>
    <row r="609" spans="16:30">
      <c r="P609" s="143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  <c r="AA609" s="143"/>
      <c r="AB609" s="143"/>
      <c r="AC609" s="143"/>
      <c r="AD609" s="143"/>
    </row>
    <row r="610" spans="16:30">
      <c r="P610" s="143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143"/>
    </row>
    <row r="611" spans="16:30">
      <c r="P611" s="143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  <c r="AA611" s="143"/>
      <c r="AB611" s="143"/>
      <c r="AC611" s="143"/>
      <c r="AD611" s="143"/>
    </row>
    <row r="612" spans="16:30">
      <c r="P612" s="143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  <c r="AA612" s="143"/>
      <c r="AB612" s="143"/>
      <c r="AC612" s="143"/>
      <c r="AD612" s="143"/>
    </row>
    <row r="613" spans="16:30">
      <c r="P613" s="143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  <c r="AA613" s="143"/>
      <c r="AB613" s="143"/>
      <c r="AC613" s="143"/>
      <c r="AD613" s="143"/>
    </row>
    <row r="614" spans="16:30">
      <c r="P614" s="143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143"/>
    </row>
    <row r="615" spans="16:30">
      <c r="P615" s="143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143"/>
    </row>
    <row r="616" spans="16:30">
      <c r="P616" s="143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143"/>
    </row>
    <row r="617" spans="16:30">
      <c r="P617" s="143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143"/>
    </row>
    <row r="618" spans="16:30"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</row>
    <row r="619" spans="16:30"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</row>
    <row r="620" spans="16:30"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</row>
    <row r="621" spans="16:30"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</row>
    <row r="622" spans="16:30"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</row>
    <row r="623" spans="16:30"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</row>
    <row r="624" spans="16:30"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</row>
    <row r="625" spans="16:30"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</row>
    <row r="626" spans="16:30"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143"/>
    </row>
    <row r="627" spans="16:30">
      <c r="P627" s="143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  <c r="AA627" s="143"/>
      <c r="AB627" s="143"/>
      <c r="AC627" s="143"/>
      <c r="AD627" s="143"/>
    </row>
    <row r="628" spans="16:30">
      <c r="P628" s="143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143"/>
    </row>
    <row r="629" spans="16:30">
      <c r="P629" s="143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  <c r="AA629" s="143"/>
      <c r="AB629" s="143"/>
      <c r="AC629" s="143"/>
      <c r="AD629" s="143"/>
    </row>
    <row r="630" spans="16:30">
      <c r="P630" s="143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143"/>
    </row>
    <row r="631" spans="16:30">
      <c r="P631" s="143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  <c r="AA631" s="143"/>
      <c r="AB631" s="143"/>
      <c r="AC631" s="143"/>
      <c r="AD631" s="143"/>
    </row>
    <row r="632" spans="16:30">
      <c r="P632" s="143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  <c r="AA632" s="143"/>
      <c r="AB632" s="143"/>
      <c r="AC632" s="143"/>
      <c r="AD632" s="143"/>
    </row>
    <row r="633" spans="16:30">
      <c r="P633" s="143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  <c r="AA633" s="143"/>
      <c r="AB633" s="143"/>
      <c r="AC633" s="143"/>
      <c r="AD633" s="143"/>
    </row>
    <row r="634" spans="16:30">
      <c r="P634" s="143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143"/>
    </row>
    <row r="635" spans="16:30">
      <c r="P635" s="143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  <c r="AA635" s="143"/>
      <c r="AB635" s="143"/>
      <c r="AC635" s="143"/>
      <c r="AD635" s="143"/>
    </row>
    <row r="636" spans="16:30">
      <c r="P636" s="143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143"/>
    </row>
    <row r="637" spans="16:30">
      <c r="P637" s="143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143"/>
    </row>
    <row r="638" spans="16:30">
      <c r="P638" s="143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143"/>
    </row>
    <row r="639" spans="16:30"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  <c r="AA639" s="143"/>
      <c r="AB639" s="143"/>
      <c r="AC639" s="143"/>
      <c r="AD639" s="143"/>
    </row>
    <row r="640" spans="16:30"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  <c r="AA640" s="143"/>
      <c r="AB640" s="143"/>
      <c r="AC640" s="143"/>
      <c r="AD640" s="143"/>
    </row>
    <row r="641" spans="16:30">
      <c r="P641" s="143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  <c r="AA641" s="143"/>
      <c r="AB641" s="143"/>
      <c r="AC641" s="143"/>
      <c r="AD641" s="143"/>
    </row>
    <row r="642" spans="16:30">
      <c r="P642" s="143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143"/>
    </row>
    <row r="643" spans="16:30">
      <c r="P643" s="143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  <c r="AA643" s="143"/>
      <c r="AB643" s="143"/>
      <c r="AC643" s="143"/>
      <c r="AD643" s="143"/>
    </row>
    <row r="644" spans="16:30">
      <c r="P644" s="143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  <c r="AA644" s="143"/>
      <c r="AB644" s="143"/>
      <c r="AC644" s="143"/>
      <c r="AD644" s="143"/>
    </row>
    <row r="645" spans="16:30">
      <c r="P645" s="143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  <c r="AA645" s="143"/>
      <c r="AB645" s="143"/>
      <c r="AC645" s="143"/>
      <c r="AD645" s="143"/>
    </row>
    <row r="646" spans="16:30">
      <c r="P646" s="143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  <c r="AA646" s="143"/>
      <c r="AB646" s="143"/>
      <c r="AC646" s="143"/>
      <c r="AD646" s="143"/>
    </row>
    <row r="647" spans="16:30">
      <c r="P647" s="143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  <c r="AA647" s="143"/>
      <c r="AB647" s="143"/>
      <c r="AC647" s="143"/>
      <c r="AD647" s="143"/>
    </row>
    <row r="648" spans="16:30">
      <c r="P648" s="143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  <c r="AA648" s="143"/>
      <c r="AB648" s="143"/>
      <c r="AC648" s="143"/>
      <c r="AD648" s="143"/>
    </row>
    <row r="649" spans="16:30">
      <c r="P649" s="143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  <c r="AA649" s="143"/>
      <c r="AB649" s="143"/>
      <c r="AC649" s="143"/>
      <c r="AD649" s="143"/>
    </row>
    <row r="650" spans="16:30">
      <c r="P650" s="143"/>
      <c r="Q650" s="143"/>
      <c r="R650" s="143"/>
      <c r="S650" s="143"/>
      <c r="T650" s="143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143"/>
    </row>
    <row r="651" spans="16:30">
      <c r="P651" s="143"/>
      <c r="Q651" s="143"/>
      <c r="R651" s="143"/>
      <c r="S651" s="143"/>
      <c r="T651" s="143"/>
      <c r="U651" s="143"/>
      <c r="V651" s="143"/>
      <c r="W651" s="143"/>
      <c r="X651" s="143"/>
      <c r="Y651" s="143"/>
      <c r="Z651" s="143"/>
      <c r="AA651" s="143"/>
      <c r="AB651" s="143"/>
      <c r="AC651" s="143"/>
      <c r="AD651" s="143"/>
    </row>
    <row r="652" spans="16:30">
      <c r="P652" s="143"/>
      <c r="Q652" s="143"/>
      <c r="R652" s="143"/>
      <c r="S652" s="143"/>
      <c r="T652" s="143"/>
      <c r="U652" s="143"/>
      <c r="V652" s="143"/>
      <c r="W652" s="143"/>
      <c r="X652" s="143"/>
      <c r="Y652" s="143"/>
      <c r="Z652" s="143"/>
      <c r="AA652" s="143"/>
      <c r="AB652" s="143"/>
      <c r="AC652" s="143"/>
      <c r="AD652" s="143"/>
    </row>
    <row r="653" spans="16:30">
      <c r="P653" s="143"/>
      <c r="Q653" s="143"/>
      <c r="R653" s="143"/>
      <c r="S653" s="143"/>
      <c r="T653" s="143"/>
      <c r="U653" s="143"/>
      <c r="V653" s="143"/>
      <c r="W653" s="143"/>
      <c r="X653" s="143"/>
      <c r="Y653" s="143"/>
      <c r="Z653" s="143"/>
      <c r="AA653" s="143"/>
      <c r="AB653" s="143"/>
      <c r="AC653" s="143"/>
      <c r="AD653" s="143"/>
    </row>
    <row r="654" spans="16:30">
      <c r="P654" s="143"/>
      <c r="Q654" s="143"/>
      <c r="R654" s="143"/>
      <c r="S654" s="143"/>
      <c r="T654" s="143"/>
      <c r="U654" s="143"/>
      <c r="V654" s="143"/>
      <c r="W654" s="143"/>
      <c r="X654" s="143"/>
      <c r="Y654" s="143"/>
      <c r="Z654" s="143"/>
      <c r="AA654" s="143"/>
      <c r="AB654" s="143"/>
      <c r="AC654" s="143"/>
      <c r="AD654" s="143"/>
    </row>
    <row r="655" spans="16:30">
      <c r="P655" s="143"/>
      <c r="Q655" s="143"/>
      <c r="R655" s="143"/>
      <c r="S655" s="143"/>
      <c r="T655" s="143"/>
      <c r="U655" s="143"/>
      <c r="V655" s="143"/>
      <c r="W655" s="143"/>
      <c r="X655" s="143"/>
      <c r="Y655" s="143"/>
      <c r="Z655" s="143"/>
      <c r="AA655" s="143"/>
      <c r="AB655" s="143"/>
      <c r="AC655" s="143"/>
      <c r="AD655" s="143"/>
    </row>
    <row r="656" spans="16:30">
      <c r="P656" s="143"/>
      <c r="Q656" s="143"/>
      <c r="R656" s="143"/>
      <c r="S656" s="143"/>
      <c r="T656" s="143"/>
      <c r="U656" s="143"/>
      <c r="V656" s="143"/>
      <c r="W656" s="143"/>
      <c r="X656" s="143"/>
      <c r="Y656" s="143"/>
      <c r="Z656" s="143"/>
      <c r="AA656" s="143"/>
      <c r="AB656" s="143"/>
      <c r="AC656" s="143"/>
      <c r="AD656" s="143"/>
    </row>
    <row r="657" spans="16:30">
      <c r="P657" s="143"/>
      <c r="Q657" s="143"/>
      <c r="R657" s="143"/>
      <c r="S657" s="143"/>
      <c r="T657" s="143"/>
      <c r="U657" s="143"/>
      <c r="V657" s="143"/>
      <c r="W657" s="143"/>
      <c r="X657" s="143"/>
      <c r="Y657" s="143"/>
      <c r="Z657" s="143"/>
      <c r="AA657" s="143"/>
      <c r="AB657" s="143"/>
      <c r="AC657" s="143"/>
      <c r="AD657" s="143"/>
    </row>
    <row r="658" spans="16:30">
      <c r="P658" s="143"/>
      <c r="Q658" s="143"/>
      <c r="R658" s="143"/>
      <c r="S658" s="143"/>
      <c r="T658" s="143"/>
      <c r="U658" s="143"/>
      <c r="V658" s="143"/>
      <c r="W658" s="143"/>
      <c r="X658" s="143"/>
      <c r="Y658" s="143"/>
      <c r="Z658" s="143"/>
      <c r="AA658" s="143"/>
      <c r="AB658" s="143"/>
      <c r="AC658" s="143"/>
      <c r="AD658" s="143"/>
    </row>
    <row r="659" spans="16:30">
      <c r="P659" s="143"/>
      <c r="Q659" s="143"/>
      <c r="R659" s="143"/>
      <c r="S659" s="143"/>
      <c r="T659" s="143"/>
      <c r="U659" s="143"/>
      <c r="V659" s="143"/>
      <c r="W659" s="143"/>
      <c r="X659" s="143"/>
      <c r="Y659" s="143"/>
      <c r="Z659" s="143"/>
      <c r="AA659" s="143"/>
      <c r="AB659" s="143"/>
      <c r="AC659" s="143"/>
      <c r="AD659" s="143"/>
    </row>
    <row r="660" spans="16:30">
      <c r="P660" s="143"/>
      <c r="Q660" s="143"/>
      <c r="R660" s="143"/>
      <c r="S660" s="143"/>
      <c r="T660" s="143"/>
      <c r="U660" s="143"/>
      <c r="V660" s="143"/>
      <c r="W660" s="143"/>
      <c r="X660" s="143"/>
      <c r="Y660" s="143"/>
      <c r="Z660" s="143"/>
      <c r="AA660" s="143"/>
      <c r="AB660" s="143"/>
      <c r="AC660" s="143"/>
      <c r="AD660" s="143"/>
    </row>
    <row r="661" spans="16:30">
      <c r="P661" s="143"/>
      <c r="Q661" s="143"/>
      <c r="R661" s="143"/>
      <c r="S661" s="143"/>
      <c r="T661" s="143"/>
      <c r="U661" s="143"/>
      <c r="V661" s="143"/>
      <c r="W661" s="143"/>
      <c r="X661" s="143"/>
      <c r="Y661" s="143"/>
      <c r="Z661" s="143"/>
      <c r="AA661" s="143"/>
      <c r="AB661" s="143"/>
      <c r="AC661" s="143"/>
      <c r="AD661" s="143"/>
    </row>
    <row r="662" spans="16:30">
      <c r="P662" s="143"/>
      <c r="Q662" s="143"/>
      <c r="R662" s="143"/>
      <c r="S662" s="143"/>
      <c r="T662" s="143"/>
      <c r="U662" s="143"/>
      <c r="V662" s="143"/>
      <c r="W662" s="143"/>
      <c r="X662" s="143"/>
      <c r="Y662" s="143"/>
      <c r="Z662" s="143"/>
      <c r="AA662" s="143"/>
      <c r="AB662" s="143"/>
      <c r="AC662" s="143"/>
      <c r="AD662" s="143"/>
    </row>
    <row r="663" spans="16:30">
      <c r="P663" s="143"/>
      <c r="Q663" s="143"/>
      <c r="R663" s="143"/>
      <c r="S663" s="143"/>
      <c r="T663" s="143"/>
      <c r="U663" s="143"/>
      <c r="V663" s="143"/>
      <c r="W663" s="143"/>
      <c r="X663" s="143"/>
      <c r="Y663" s="143"/>
      <c r="Z663" s="143"/>
      <c r="AA663" s="143"/>
      <c r="AB663" s="143"/>
      <c r="AC663" s="143"/>
      <c r="AD663" s="143"/>
    </row>
    <row r="664" spans="16:30">
      <c r="P664" s="143"/>
      <c r="Q664" s="143"/>
      <c r="R664" s="143"/>
      <c r="S664" s="143"/>
      <c r="T664" s="143"/>
      <c r="U664" s="143"/>
      <c r="V664" s="143"/>
      <c r="W664" s="143"/>
      <c r="X664" s="143"/>
      <c r="Y664" s="143"/>
      <c r="Z664" s="143"/>
      <c r="AA664" s="143"/>
      <c r="AB664" s="143"/>
      <c r="AC664" s="143"/>
      <c r="AD664" s="143"/>
    </row>
    <row r="665" spans="16:30">
      <c r="P665" s="143"/>
      <c r="Q665" s="143"/>
      <c r="R665" s="143"/>
      <c r="S665" s="143"/>
      <c r="T665" s="143"/>
      <c r="U665" s="143"/>
      <c r="V665" s="143"/>
      <c r="W665" s="143"/>
      <c r="X665" s="143"/>
      <c r="Y665" s="143"/>
      <c r="Z665" s="143"/>
      <c r="AA665" s="143"/>
      <c r="AB665" s="143"/>
      <c r="AC665" s="143"/>
      <c r="AD665" s="143"/>
    </row>
    <row r="666" spans="16:30">
      <c r="P666" s="143"/>
      <c r="Q666" s="143"/>
      <c r="R666" s="143"/>
      <c r="S666" s="143"/>
      <c r="T666" s="143"/>
      <c r="U666" s="143"/>
      <c r="V666" s="143"/>
      <c r="W666" s="143"/>
      <c r="X666" s="143"/>
      <c r="Y666" s="143"/>
      <c r="Z666" s="143"/>
      <c r="AA666" s="143"/>
      <c r="AB666" s="143"/>
      <c r="AC666" s="143"/>
      <c r="AD666" s="143"/>
    </row>
    <row r="667" spans="16:30">
      <c r="P667" s="143"/>
      <c r="Q667" s="143"/>
      <c r="R667" s="143"/>
      <c r="S667" s="143"/>
      <c r="T667" s="143"/>
      <c r="U667" s="143"/>
      <c r="V667" s="143"/>
      <c r="W667" s="143"/>
      <c r="X667" s="143"/>
      <c r="Y667" s="143"/>
      <c r="Z667" s="143"/>
      <c r="AA667" s="143"/>
      <c r="AB667" s="143"/>
      <c r="AC667" s="143"/>
      <c r="AD667" s="143"/>
    </row>
    <row r="668" spans="16:30">
      <c r="P668" s="143"/>
      <c r="Q668" s="143"/>
      <c r="R668" s="143"/>
      <c r="S668" s="143"/>
      <c r="T668" s="143"/>
      <c r="U668" s="143"/>
      <c r="V668" s="143"/>
      <c r="W668" s="143"/>
      <c r="X668" s="143"/>
      <c r="Y668" s="143"/>
      <c r="Z668" s="143"/>
      <c r="AA668" s="143"/>
      <c r="AB668" s="143"/>
      <c r="AC668" s="143"/>
      <c r="AD668" s="143"/>
    </row>
    <row r="669" spans="16:30">
      <c r="P669" s="143"/>
      <c r="Q669" s="143"/>
      <c r="R669" s="143"/>
      <c r="S669" s="143"/>
      <c r="T669" s="143"/>
      <c r="U669" s="143"/>
      <c r="V669" s="143"/>
      <c r="W669" s="143"/>
      <c r="X669" s="143"/>
      <c r="Y669" s="143"/>
      <c r="Z669" s="143"/>
      <c r="AA669" s="143"/>
      <c r="AB669" s="143"/>
      <c r="AC669" s="143"/>
      <c r="AD669" s="143"/>
    </row>
    <row r="670" spans="16:30">
      <c r="P670" s="143"/>
      <c r="Q670" s="143"/>
      <c r="R670" s="143"/>
      <c r="S670" s="143"/>
      <c r="T670" s="143"/>
      <c r="U670" s="143"/>
      <c r="V670" s="143"/>
      <c r="W670" s="143"/>
      <c r="X670" s="143"/>
      <c r="Y670" s="143"/>
      <c r="Z670" s="143"/>
      <c r="AA670" s="143"/>
      <c r="AB670" s="143"/>
      <c r="AC670" s="143"/>
      <c r="AD670" s="143"/>
    </row>
    <row r="671" spans="16:30">
      <c r="P671" s="143"/>
      <c r="Q671" s="143"/>
      <c r="R671" s="143"/>
      <c r="S671" s="143"/>
      <c r="T671" s="143"/>
      <c r="U671" s="143"/>
      <c r="V671" s="143"/>
      <c r="W671" s="143"/>
      <c r="X671" s="143"/>
      <c r="Y671" s="143"/>
      <c r="Z671" s="143"/>
      <c r="AA671" s="143"/>
      <c r="AB671" s="143"/>
      <c r="AC671" s="143"/>
      <c r="AD671" s="143"/>
    </row>
    <row r="672" spans="16:30">
      <c r="P672" s="143"/>
      <c r="Q672" s="143"/>
      <c r="R672" s="143"/>
      <c r="S672" s="143"/>
      <c r="T672" s="143"/>
      <c r="U672" s="143"/>
      <c r="V672" s="143"/>
      <c r="W672" s="143"/>
      <c r="X672" s="143"/>
      <c r="Y672" s="143"/>
      <c r="Z672" s="143"/>
      <c r="AA672" s="143"/>
      <c r="AB672" s="143"/>
      <c r="AC672" s="143"/>
      <c r="AD672" s="143"/>
    </row>
    <row r="673" spans="16:30">
      <c r="P673" s="143"/>
      <c r="Q673" s="143"/>
      <c r="R673" s="143"/>
      <c r="S673" s="143"/>
      <c r="T673" s="143"/>
      <c r="U673" s="143"/>
      <c r="V673" s="143"/>
      <c r="W673" s="143"/>
      <c r="X673" s="143"/>
      <c r="Y673" s="143"/>
      <c r="Z673" s="143"/>
      <c r="AA673" s="143"/>
      <c r="AB673" s="143"/>
      <c r="AC673" s="143"/>
      <c r="AD673" s="143"/>
    </row>
    <row r="674" spans="16:30">
      <c r="P674" s="143"/>
      <c r="Q674" s="143"/>
      <c r="R674" s="143"/>
      <c r="S674" s="143"/>
      <c r="T674" s="143"/>
      <c r="U674" s="143"/>
      <c r="V674" s="143"/>
      <c r="W674" s="143"/>
      <c r="X674" s="143"/>
      <c r="Y674" s="143"/>
      <c r="Z674" s="143"/>
      <c r="AA674" s="143"/>
      <c r="AB674" s="143"/>
      <c r="AC674" s="143"/>
      <c r="AD674" s="143"/>
    </row>
    <row r="675" spans="16:30">
      <c r="P675" s="143"/>
      <c r="Q675" s="143"/>
      <c r="R675" s="143"/>
      <c r="S675" s="143"/>
      <c r="T675" s="143"/>
      <c r="U675" s="143"/>
      <c r="V675" s="143"/>
      <c r="W675" s="143"/>
      <c r="X675" s="143"/>
      <c r="Y675" s="143"/>
      <c r="Z675" s="143"/>
      <c r="AA675" s="143"/>
      <c r="AB675" s="143"/>
      <c r="AC675" s="143"/>
      <c r="AD675" s="143"/>
    </row>
    <row r="676" spans="16:30">
      <c r="P676" s="143"/>
      <c r="Q676" s="143"/>
      <c r="R676" s="143"/>
      <c r="S676" s="143"/>
      <c r="T676" s="143"/>
      <c r="U676" s="143"/>
      <c r="V676" s="143"/>
      <c r="W676" s="143"/>
      <c r="X676" s="143"/>
      <c r="Y676" s="143"/>
      <c r="Z676" s="143"/>
      <c r="AA676" s="143"/>
      <c r="AB676" s="143"/>
      <c r="AC676" s="143"/>
      <c r="AD676" s="143"/>
    </row>
    <row r="677" spans="16:30">
      <c r="P677" s="143"/>
      <c r="Q677" s="143"/>
      <c r="R677" s="143"/>
      <c r="S677" s="143"/>
      <c r="T677" s="143"/>
      <c r="U677" s="143"/>
      <c r="V677" s="143"/>
      <c r="W677" s="143"/>
      <c r="X677" s="143"/>
      <c r="Y677" s="143"/>
      <c r="Z677" s="143"/>
      <c r="AA677" s="143"/>
      <c r="AB677" s="143"/>
      <c r="AC677" s="143"/>
      <c r="AD677" s="143"/>
    </row>
    <row r="678" spans="16:30">
      <c r="P678" s="143"/>
      <c r="Q678" s="143"/>
      <c r="R678" s="143"/>
      <c r="S678" s="143"/>
      <c r="T678" s="143"/>
      <c r="U678" s="143"/>
      <c r="V678" s="143"/>
      <c r="W678" s="143"/>
      <c r="X678" s="143"/>
      <c r="Y678" s="143"/>
      <c r="Z678" s="143"/>
      <c r="AA678" s="143"/>
      <c r="AB678" s="143"/>
      <c r="AC678" s="143"/>
      <c r="AD678" s="143"/>
    </row>
    <row r="679" spans="16:30">
      <c r="P679" s="143"/>
      <c r="Q679" s="143"/>
      <c r="R679" s="143"/>
      <c r="S679" s="143"/>
      <c r="T679" s="143"/>
      <c r="U679" s="143"/>
      <c r="V679" s="143"/>
      <c r="W679" s="143"/>
      <c r="X679" s="143"/>
      <c r="Y679" s="143"/>
      <c r="Z679" s="143"/>
      <c r="AA679" s="143"/>
      <c r="AB679" s="143"/>
      <c r="AC679" s="143"/>
      <c r="AD679" s="143"/>
    </row>
    <row r="680" spans="16:30">
      <c r="P680" s="143"/>
      <c r="Q680" s="143"/>
      <c r="R680" s="143"/>
      <c r="S680" s="143"/>
      <c r="T680" s="143"/>
      <c r="U680" s="143"/>
      <c r="V680" s="143"/>
      <c r="W680" s="143"/>
      <c r="X680" s="143"/>
      <c r="Y680" s="143"/>
      <c r="Z680" s="143"/>
      <c r="AA680" s="143"/>
      <c r="AB680" s="143"/>
      <c r="AC680" s="143"/>
      <c r="AD680" s="143"/>
    </row>
    <row r="681" spans="16:30">
      <c r="P681" s="143"/>
      <c r="Q681" s="143"/>
      <c r="R681" s="143"/>
      <c r="S681" s="143"/>
      <c r="T681" s="143"/>
      <c r="U681" s="143"/>
      <c r="V681" s="143"/>
      <c r="W681" s="143"/>
      <c r="X681" s="143"/>
      <c r="Y681" s="143"/>
      <c r="Z681" s="143"/>
      <c r="AA681" s="143"/>
      <c r="AB681" s="143"/>
      <c r="AC681" s="143"/>
      <c r="AD681" s="143"/>
    </row>
    <row r="682" spans="16:30">
      <c r="P682" s="143"/>
      <c r="Q682" s="143"/>
      <c r="R682" s="143"/>
      <c r="S682" s="143"/>
      <c r="T682" s="143"/>
      <c r="U682" s="143"/>
      <c r="V682" s="143"/>
      <c r="W682" s="143"/>
      <c r="X682" s="143"/>
      <c r="Y682" s="143"/>
      <c r="Z682" s="143"/>
      <c r="AA682" s="143"/>
      <c r="AB682" s="143"/>
      <c r="AC682" s="143"/>
      <c r="AD682" s="143"/>
    </row>
    <row r="683" spans="16:30">
      <c r="P683" s="143"/>
      <c r="Q683" s="143"/>
      <c r="R683" s="143"/>
      <c r="S683" s="143"/>
      <c r="T683" s="143"/>
      <c r="U683" s="143"/>
      <c r="V683" s="143"/>
      <c r="W683" s="143"/>
      <c r="X683" s="143"/>
      <c r="Y683" s="143"/>
      <c r="Z683" s="143"/>
      <c r="AA683" s="143"/>
      <c r="AB683" s="143"/>
      <c r="AC683" s="143"/>
      <c r="AD683" s="143"/>
    </row>
    <row r="684" spans="16:30">
      <c r="P684" s="143"/>
      <c r="Q684" s="143"/>
      <c r="R684" s="143"/>
      <c r="S684" s="143"/>
      <c r="T684" s="143"/>
      <c r="U684" s="143"/>
      <c r="V684" s="143"/>
      <c r="W684" s="143"/>
      <c r="X684" s="143"/>
      <c r="Y684" s="143"/>
      <c r="Z684" s="143"/>
      <c r="AA684" s="143"/>
      <c r="AB684" s="143"/>
      <c r="AC684" s="143"/>
      <c r="AD684" s="143"/>
    </row>
    <row r="685" spans="16:30">
      <c r="P685" s="143"/>
      <c r="Q685" s="143"/>
      <c r="R685" s="143"/>
      <c r="S685" s="143"/>
      <c r="T685" s="143"/>
      <c r="U685" s="143"/>
      <c r="V685" s="143"/>
      <c r="W685" s="143"/>
      <c r="X685" s="143"/>
      <c r="Y685" s="143"/>
      <c r="Z685" s="143"/>
      <c r="AA685" s="143"/>
      <c r="AB685" s="143"/>
      <c r="AC685" s="143"/>
      <c r="AD685" s="143"/>
    </row>
    <row r="686" spans="16:30">
      <c r="P686" s="143"/>
      <c r="Q686" s="143"/>
      <c r="R686" s="143"/>
      <c r="S686" s="143"/>
      <c r="T686" s="143"/>
      <c r="U686" s="143"/>
      <c r="V686" s="143"/>
      <c r="W686" s="143"/>
      <c r="X686" s="143"/>
      <c r="Y686" s="143"/>
      <c r="Z686" s="143"/>
      <c r="AA686" s="143"/>
      <c r="AB686" s="143"/>
      <c r="AC686" s="143"/>
      <c r="AD686" s="143"/>
    </row>
    <row r="687" spans="16:30">
      <c r="P687" s="143"/>
      <c r="Q687" s="143"/>
      <c r="R687" s="143"/>
      <c r="S687" s="143"/>
      <c r="T687" s="143"/>
      <c r="U687" s="143"/>
      <c r="V687" s="143"/>
      <c r="W687" s="143"/>
      <c r="X687" s="143"/>
      <c r="Y687" s="143"/>
      <c r="Z687" s="143"/>
      <c r="AA687" s="143"/>
      <c r="AB687" s="143"/>
      <c r="AC687" s="143"/>
      <c r="AD687" s="143"/>
    </row>
    <row r="688" spans="16:30">
      <c r="P688" s="143"/>
      <c r="Q688" s="143"/>
      <c r="R688" s="143"/>
      <c r="S688" s="143"/>
      <c r="T688" s="143"/>
      <c r="U688" s="143"/>
      <c r="V688" s="143"/>
      <c r="W688" s="143"/>
      <c r="X688" s="143"/>
      <c r="Y688" s="143"/>
      <c r="Z688" s="143"/>
      <c r="AA688" s="143"/>
      <c r="AB688" s="143"/>
      <c r="AC688" s="143"/>
      <c r="AD688" s="143"/>
    </row>
    <row r="689" spans="16:30">
      <c r="P689" s="143"/>
      <c r="Q689" s="143"/>
      <c r="R689" s="143"/>
      <c r="S689" s="143"/>
      <c r="T689" s="143"/>
      <c r="U689" s="143"/>
      <c r="V689" s="143"/>
      <c r="W689" s="143"/>
      <c r="X689" s="143"/>
      <c r="Y689" s="143"/>
      <c r="Z689" s="143"/>
      <c r="AA689" s="143"/>
      <c r="AB689" s="143"/>
      <c r="AC689" s="143"/>
      <c r="AD689" s="143"/>
    </row>
    <row r="690" spans="16:30">
      <c r="P690" s="143"/>
      <c r="Q690" s="143"/>
      <c r="R690" s="143"/>
      <c r="S690" s="143"/>
      <c r="T690" s="143"/>
      <c r="U690" s="143"/>
      <c r="V690" s="143"/>
      <c r="W690" s="143"/>
      <c r="X690" s="143"/>
      <c r="Y690" s="143"/>
      <c r="Z690" s="143"/>
      <c r="AA690" s="143"/>
      <c r="AB690" s="143"/>
      <c r="AC690" s="143"/>
      <c r="AD690" s="143"/>
    </row>
    <row r="691" spans="16:30">
      <c r="P691" s="143"/>
      <c r="Q691" s="143"/>
      <c r="R691" s="143"/>
      <c r="S691" s="143"/>
      <c r="T691" s="143"/>
      <c r="U691" s="143"/>
      <c r="V691" s="143"/>
      <c r="W691" s="143"/>
      <c r="X691" s="143"/>
      <c r="Y691" s="143"/>
      <c r="Z691" s="143"/>
      <c r="AA691" s="143"/>
      <c r="AB691" s="143"/>
      <c r="AC691" s="143"/>
      <c r="AD691" s="143"/>
    </row>
    <row r="692" spans="16:30">
      <c r="P692" s="143"/>
      <c r="Q692" s="143"/>
      <c r="R692" s="143"/>
      <c r="S692" s="143"/>
      <c r="T692" s="143"/>
      <c r="U692" s="143"/>
      <c r="V692" s="143"/>
      <c r="W692" s="143"/>
      <c r="X692" s="143"/>
      <c r="Y692" s="143"/>
      <c r="Z692" s="143"/>
      <c r="AA692" s="143"/>
      <c r="AB692" s="143"/>
      <c r="AC692" s="143"/>
      <c r="AD692" s="143"/>
    </row>
    <row r="693" spans="16:30">
      <c r="P693" s="143"/>
      <c r="Q693" s="143"/>
      <c r="R693" s="143"/>
      <c r="S693" s="143"/>
      <c r="T693" s="143"/>
      <c r="U693" s="143"/>
      <c r="V693" s="143"/>
      <c r="W693" s="143"/>
      <c r="X693" s="143"/>
      <c r="Y693" s="143"/>
      <c r="Z693" s="143"/>
      <c r="AA693" s="143"/>
      <c r="AB693" s="143"/>
      <c r="AC693" s="143"/>
      <c r="AD693" s="143"/>
    </row>
    <row r="694" spans="16:30">
      <c r="P694" s="143"/>
      <c r="Q694" s="143"/>
      <c r="R694" s="143"/>
      <c r="S694" s="143"/>
      <c r="T694" s="143"/>
      <c r="U694" s="143"/>
      <c r="V694" s="143"/>
      <c r="W694" s="143"/>
      <c r="X694" s="143"/>
      <c r="Y694" s="143"/>
      <c r="Z694" s="143"/>
      <c r="AA694" s="143"/>
      <c r="AB694" s="143"/>
      <c r="AC694" s="143"/>
      <c r="AD694" s="143"/>
    </row>
    <row r="695" spans="16:30">
      <c r="P695" s="143"/>
      <c r="Q695" s="143"/>
      <c r="R695" s="143"/>
      <c r="S695" s="143"/>
      <c r="T695" s="143"/>
      <c r="U695" s="143"/>
      <c r="V695" s="143"/>
      <c r="W695" s="143"/>
      <c r="X695" s="143"/>
      <c r="Y695" s="143"/>
      <c r="Z695" s="143"/>
      <c r="AA695" s="143"/>
      <c r="AB695" s="143"/>
      <c r="AC695" s="143"/>
      <c r="AD695" s="143"/>
    </row>
    <row r="696" spans="16:30">
      <c r="P696" s="143"/>
      <c r="Q696" s="143"/>
      <c r="R696" s="143"/>
      <c r="S696" s="143"/>
      <c r="T696" s="143"/>
      <c r="U696" s="143"/>
      <c r="V696" s="143"/>
      <c r="W696" s="143"/>
      <c r="X696" s="143"/>
      <c r="Y696" s="143"/>
      <c r="Z696" s="143"/>
      <c r="AA696" s="143"/>
      <c r="AB696" s="143"/>
      <c r="AC696" s="143"/>
      <c r="AD696" s="143"/>
    </row>
    <row r="697" spans="16:30">
      <c r="P697" s="143"/>
      <c r="Q697" s="143"/>
      <c r="R697" s="143"/>
      <c r="S697" s="143"/>
      <c r="T697" s="143"/>
      <c r="U697" s="143"/>
      <c r="V697" s="143"/>
      <c r="W697" s="143"/>
      <c r="X697" s="143"/>
      <c r="Y697" s="143"/>
      <c r="Z697" s="143"/>
      <c r="AA697" s="143"/>
      <c r="AB697" s="143"/>
      <c r="AC697" s="143"/>
      <c r="AD697" s="143"/>
    </row>
    <row r="698" spans="16:30">
      <c r="P698" s="143"/>
      <c r="Q698" s="143"/>
      <c r="R698" s="143"/>
      <c r="S698" s="143"/>
      <c r="T698" s="143"/>
      <c r="U698" s="143"/>
      <c r="V698" s="143"/>
      <c r="W698" s="143"/>
      <c r="X698" s="143"/>
      <c r="Y698" s="143"/>
      <c r="Z698" s="143"/>
      <c r="AA698" s="143"/>
      <c r="AB698" s="143"/>
      <c r="AC698" s="143"/>
      <c r="AD698" s="143"/>
    </row>
    <row r="699" spans="16:30">
      <c r="P699" s="143"/>
      <c r="Q699" s="143"/>
      <c r="R699" s="143"/>
      <c r="S699" s="143"/>
      <c r="T699" s="143"/>
      <c r="U699" s="143"/>
      <c r="V699" s="143"/>
      <c r="W699" s="143"/>
      <c r="X699" s="143"/>
      <c r="Y699" s="143"/>
      <c r="Z699" s="143"/>
      <c r="AA699" s="143"/>
      <c r="AB699" s="143"/>
      <c r="AC699" s="143"/>
      <c r="AD699" s="143"/>
    </row>
    <row r="700" spans="16:30">
      <c r="P700" s="143"/>
      <c r="Q700" s="143"/>
      <c r="R700" s="143"/>
      <c r="S700" s="143"/>
      <c r="T700" s="143"/>
      <c r="U700" s="143"/>
      <c r="V700" s="143"/>
      <c r="W700" s="143"/>
      <c r="X700" s="143"/>
      <c r="Y700" s="143"/>
      <c r="Z700" s="143"/>
      <c r="AA700" s="143"/>
      <c r="AB700" s="143"/>
      <c r="AC700" s="143"/>
      <c r="AD700" s="143"/>
    </row>
    <row r="701" spans="16:30">
      <c r="P701" s="143"/>
      <c r="Q701" s="143"/>
      <c r="R701" s="143"/>
      <c r="S701" s="143"/>
      <c r="T701" s="143"/>
      <c r="U701" s="143"/>
      <c r="V701" s="143"/>
      <c r="W701" s="143"/>
      <c r="X701" s="143"/>
      <c r="Y701" s="143"/>
      <c r="Z701" s="143"/>
      <c r="AA701" s="143"/>
      <c r="AB701" s="143"/>
      <c r="AC701" s="143"/>
      <c r="AD701" s="143"/>
    </row>
    <row r="702" spans="16:30">
      <c r="P702" s="143"/>
      <c r="Q702" s="143"/>
      <c r="R702" s="143"/>
      <c r="S702" s="143"/>
      <c r="T702" s="143"/>
      <c r="U702" s="143"/>
      <c r="V702" s="143"/>
      <c r="W702" s="143"/>
      <c r="X702" s="143"/>
      <c r="Y702" s="143"/>
      <c r="Z702" s="143"/>
      <c r="AA702" s="143"/>
      <c r="AB702" s="143"/>
      <c r="AC702" s="143"/>
      <c r="AD702" s="143"/>
    </row>
    <row r="703" spans="16:30">
      <c r="P703" s="143"/>
      <c r="Q703" s="143"/>
      <c r="R703" s="143"/>
      <c r="S703" s="143"/>
      <c r="T703" s="143"/>
      <c r="U703" s="143"/>
      <c r="V703" s="143"/>
      <c r="W703" s="143"/>
      <c r="X703" s="143"/>
      <c r="Y703" s="143"/>
      <c r="Z703" s="143"/>
      <c r="AA703" s="143"/>
      <c r="AB703" s="143"/>
      <c r="AC703" s="143"/>
      <c r="AD703" s="143"/>
    </row>
    <row r="704" spans="16:30">
      <c r="P704" s="143"/>
      <c r="Q704" s="143"/>
      <c r="R704" s="143"/>
      <c r="S704" s="143"/>
      <c r="T704" s="143"/>
      <c r="U704" s="143"/>
      <c r="V704" s="143"/>
      <c r="W704" s="143"/>
      <c r="X704" s="143"/>
      <c r="Y704" s="143"/>
      <c r="Z704" s="143"/>
      <c r="AA704" s="143"/>
      <c r="AB704" s="143"/>
      <c r="AC704" s="143"/>
      <c r="AD704" s="143"/>
    </row>
    <row r="705" spans="16:30">
      <c r="P705" s="143"/>
      <c r="Q705" s="143"/>
      <c r="R705" s="143"/>
      <c r="S705" s="143"/>
      <c r="T705" s="143"/>
      <c r="U705" s="143"/>
      <c r="V705" s="143"/>
      <c r="W705" s="143"/>
      <c r="X705" s="143"/>
      <c r="Y705" s="143"/>
      <c r="Z705" s="143"/>
      <c r="AA705" s="143"/>
      <c r="AB705" s="143"/>
      <c r="AC705" s="143"/>
      <c r="AD705" s="143"/>
    </row>
    <row r="706" spans="16:30">
      <c r="P706" s="143"/>
      <c r="Q706" s="143"/>
      <c r="R706" s="143"/>
      <c r="S706" s="143"/>
      <c r="T706" s="143"/>
      <c r="U706" s="143"/>
      <c r="V706" s="143"/>
      <c r="W706" s="143"/>
      <c r="X706" s="143"/>
      <c r="Y706" s="143"/>
      <c r="Z706" s="143"/>
      <c r="AA706" s="143"/>
      <c r="AB706" s="143"/>
      <c r="AC706" s="143"/>
      <c r="AD706" s="143"/>
    </row>
    <row r="707" spans="16:30">
      <c r="P707" s="143"/>
      <c r="Q707" s="143"/>
      <c r="R707" s="143"/>
      <c r="S707" s="143"/>
      <c r="T707" s="143"/>
      <c r="U707" s="143"/>
      <c r="V707" s="143"/>
      <c r="W707" s="143"/>
      <c r="X707" s="143"/>
      <c r="Y707" s="143"/>
      <c r="Z707" s="143"/>
      <c r="AA707" s="143"/>
      <c r="AB707" s="143"/>
      <c r="AC707" s="143"/>
      <c r="AD707" s="143"/>
    </row>
    <row r="708" spans="16:30">
      <c r="P708" s="143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  <c r="AA708" s="143"/>
      <c r="AB708" s="143"/>
      <c r="AC708" s="143"/>
      <c r="AD708" s="143"/>
    </row>
    <row r="709" spans="16:30">
      <c r="P709" s="143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  <c r="AA709" s="143"/>
      <c r="AB709" s="143"/>
      <c r="AC709" s="143"/>
      <c r="AD709" s="143"/>
    </row>
    <row r="710" spans="16:30">
      <c r="P710" s="143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143"/>
    </row>
    <row r="711" spans="16:30">
      <c r="P711" s="143"/>
      <c r="Q711" s="143"/>
      <c r="R711" s="143"/>
      <c r="S711" s="143"/>
      <c r="T711" s="143"/>
      <c r="U711" s="143"/>
      <c r="V711" s="143"/>
      <c r="W711" s="143"/>
      <c r="X711" s="143"/>
      <c r="Y711" s="143"/>
      <c r="Z711" s="143"/>
      <c r="AA711" s="143"/>
      <c r="AB711" s="143"/>
      <c r="AC711" s="143"/>
      <c r="AD711" s="143"/>
    </row>
    <row r="712" spans="16:30">
      <c r="P712" s="143"/>
      <c r="Q712" s="143"/>
      <c r="R712" s="143"/>
      <c r="S712" s="143"/>
      <c r="T712" s="143"/>
      <c r="U712" s="143"/>
      <c r="V712" s="143"/>
      <c r="W712" s="143"/>
      <c r="X712" s="143"/>
      <c r="Y712" s="143"/>
      <c r="Z712" s="143"/>
      <c r="AA712" s="143"/>
      <c r="AB712" s="143"/>
      <c r="AC712" s="143"/>
      <c r="AD712" s="143"/>
    </row>
    <row r="713" spans="16:30">
      <c r="P713" s="143"/>
      <c r="Q713" s="143"/>
      <c r="R713" s="143"/>
      <c r="S713" s="143"/>
      <c r="T713" s="143"/>
      <c r="U713" s="143"/>
      <c r="V713" s="143"/>
      <c r="W713" s="143"/>
      <c r="X713" s="143"/>
      <c r="Y713" s="143"/>
      <c r="Z713" s="143"/>
      <c r="AA713" s="143"/>
      <c r="AB713" s="143"/>
      <c r="AC713" s="143"/>
      <c r="AD713" s="143"/>
    </row>
    <row r="714" spans="16:30">
      <c r="P714" s="143"/>
      <c r="Q714" s="143"/>
      <c r="R714" s="143"/>
      <c r="S714" s="143"/>
      <c r="T714" s="143"/>
      <c r="U714" s="143"/>
      <c r="V714" s="143"/>
      <c r="W714" s="143"/>
      <c r="X714" s="143"/>
      <c r="Y714" s="143"/>
      <c r="Z714" s="143"/>
      <c r="AA714" s="143"/>
      <c r="AB714" s="143"/>
      <c r="AC714" s="143"/>
      <c r="AD714" s="143"/>
    </row>
    <row r="715" spans="16:30">
      <c r="P715" s="143"/>
      <c r="Q715" s="143"/>
      <c r="R715" s="143"/>
      <c r="S715" s="143"/>
      <c r="T715" s="143"/>
      <c r="U715" s="143"/>
      <c r="V715" s="143"/>
      <c r="W715" s="143"/>
      <c r="X715" s="143"/>
      <c r="Y715" s="143"/>
      <c r="Z715" s="143"/>
      <c r="AA715" s="143"/>
      <c r="AB715" s="143"/>
      <c r="AC715" s="143"/>
      <c r="AD715" s="143"/>
    </row>
    <row r="716" spans="16:30">
      <c r="P716" s="143"/>
      <c r="Q716" s="143"/>
      <c r="R716" s="143"/>
      <c r="S716" s="143"/>
      <c r="T716" s="143"/>
      <c r="U716" s="143"/>
      <c r="V716" s="143"/>
      <c r="W716" s="143"/>
      <c r="X716" s="143"/>
      <c r="Y716" s="143"/>
      <c r="Z716" s="143"/>
      <c r="AA716" s="143"/>
      <c r="AB716" s="143"/>
      <c r="AC716" s="143"/>
      <c r="AD716" s="143"/>
    </row>
    <row r="717" spans="16:30">
      <c r="P717" s="143"/>
      <c r="Q717" s="143"/>
      <c r="R717" s="143"/>
      <c r="S717" s="143"/>
      <c r="T717" s="143"/>
      <c r="U717" s="143"/>
      <c r="V717" s="143"/>
      <c r="W717" s="143"/>
      <c r="X717" s="143"/>
      <c r="Y717" s="143"/>
      <c r="Z717" s="143"/>
      <c r="AA717" s="143"/>
      <c r="AB717" s="143"/>
      <c r="AC717" s="143"/>
      <c r="AD717" s="143"/>
    </row>
    <row r="718" spans="16:30">
      <c r="P718" s="143"/>
      <c r="Q718" s="143"/>
      <c r="R718" s="143"/>
      <c r="S718" s="143"/>
      <c r="T718" s="143"/>
      <c r="U718" s="143"/>
      <c r="V718" s="143"/>
      <c r="W718" s="143"/>
      <c r="X718" s="143"/>
      <c r="Y718" s="143"/>
      <c r="Z718" s="143"/>
      <c r="AA718" s="143"/>
      <c r="AB718" s="143"/>
      <c r="AC718" s="143"/>
      <c r="AD718" s="143"/>
    </row>
    <row r="719" spans="16:30">
      <c r="P719" s="143"/>
      <c r="Q719" s="143"/>
      <c r="R719" s="143"/>
      <c r="S719" s="143"/>
      <c r="T719" s="143"/>
      <c r="U719" s="143"/>
      <c r="V719" s="143"/>
      <c r="W719" s="143"/>
      <c r="X719" s="143"/>
      <c r="Y719" s="143"/>
      <c r="Z719" s="143"/>
      <c r="AA719" s="143"/>
      <c r="AB719" s="143"/>
      <c r="AC719" s="143"/>
      <c r="AD719" s="143"/>
    </row>
    <row r="720" spans="16:30">
      <c r="P720" s="143"/>
      <c r="Q720" s="143"/>
      <c r="R720" s="143"/>
      <c r="S720" s="143"/>
      <c r="T720" s="143"/>
      <c r="U720" s="143"/>
      <c r="V720" s="143"/>
      <c r="W720" s="143"/>
      <c r="X720" s="143"/>
      <c r="Y720" s="143"/>
      <c r="Z720" s="143"/>
      <c r="AA720" s="143"/>
      <c r="AB720" s="143"/>
      <c r="AC720" s="143"/>
      <c r="AD720" s="143"/>
    </row>
    <row r="721" spans="16:30">
      <c r="P721" s="143"/>
      <c r="Q721" s="143"/>
      <c r="R721" s="143"/>
      <c r="S721" s="143"/>
      <c r="T721" s="143"/>
      <c r="U721" s="143"/>
      <c r="V721" s="143"/>
      <c r="W721" s="143"/>
      <c r="X721" s="143"/>
      <c r="Y721" s="143"/>
      <c r="Z721" s="143"/>
      <c r="AA721" s="143"/>
      <c r="AB721" s="143"/>
      <c r="AC721" s="143"/>
      <c r="AD721" s="143"/>
    </row>
    <row r="722" spans="16:30">
      <c r="P722" s="143"/>
      <c r="Q722" s="143"/>
      <c r="R722" s="143"/>
      <c r="S722" s="143"/>
      <c r="T722" s="143"/>
      <c r="U722" s="143"/>
      <c r="V722" s="143"/>
      <c r="W722" s="143"/>
      <c r="X722" s="143"/>
      <c r="Y722" s="143"/>
      <c r="Z722" s="143"/>
      <c r="AA722" s="143"/>
      <c r="AB722" s="143"/>
      <c r="AC722" s="143"/>
      <c r="AD722" s="143"/>
    </row>
    <row r="723" spans="16:30">
      <c r="P723" s="143"/>
      <c r="Q723" s="143"/>
      <c r="R723" s="143"/>
      <c r="S723" s="143"/>
      <c r="T723" s="143"/>
      <c r="U723" s="143"/>
      <c r="V723" s="143"/>
      <c r="W723" s="143"/>
      <c r="X723" s="143"/>
      <c r="Y723" s="143"/>
      <c r="Z723" s="143"/>
      <c r="AA723" s="143"/>
      <c r="AB723" s="143"/>
      <c r="AC723" s="143"/>
      <c r="AD723" s="143"/>
    </row>
    <row r="724" spans="16:30">
      <c r="P724" s="143"/>
      <c r="Q724" s="143"/>
      <c r="R724" s="143"/>
      <c r="S724" s="143"/>
      <c r="T724" s="143"/>
      <c r="U724" s="143"/>
      <c r="V724" s="143"/>
      <c r="W724" s="143"/>
      <c r="X724" s="143"/>
      <c r="Y724" s="143"/>
      <c r="Z724" s="143"/>
      <c r="AA724" s="143"/>
      <c r="AB724" s="143"/>
      <c r="AC724" s="143"/>
      <c r="AD724" s="143"/>
    </row>
    <row r="725" spans="16:30">
      <c r="P725" s="143"/>
      <c r="Q725" s="143"/>
      <c r="R725" s="143"/>
      <c r="S725" s="143"/>
      <c r="T725" s="143"/>
      <c r="U725" s="143"/>
      <c r="V725" s="143"/>
      <c r="W725" s="143"/>
      <c r="X725" s="143"/>
      <c r="Y725" s="143"/>
      <c r="Z725" s="143"/>
      <c r="AA725" s="143"/>
      <c r="AB725" s="143"/>
      <c r="AC725" s="143"/>
      <c r="AD725" s="143"/>
    </row>
    <row r="726" spans="16:30">
      <c r="P726" s="143"/>
      <c r="Q726" s="143"/>
      <c r="R726" s="143"/>
      <c r="S726" s="143"/>
      <c r="T726" s="143"/>
      <c r="U726" s="143"/>
      <c r="V726" s="143"/>
      <c r="W726" s="143"/>
      <c r="X726" s="143"/>
      <c r="Y726" s="143"/>
      <c r="Z726" s="143"/>
      <c r="AA726" s="143"/>
      <c r="AB726" s="143"/>
      <c r="AC726" s="143"/>
      <c r="AD726" s="143"/>
    </row>
    <row r="727" spans="16:30">
      <c r="P727" s="143"/>
      <c r="Q727" s="143"/>
      <c r="R727" s="143"/>
      <c r="S727" s="143"/>
      <c r="T727" s="143"/>
      <c r="U727" s="143"/>
      <c r="V727" s="143"/>
      <c r="W727" s="143"/>
      <c r="X727" s="143"/>
      <c r="Y727" s="143"/>
      <c r="Z727" s="143"/>
      <c r="AA727" s="143"/>
      <c r="AB727" s="143"/>
      <c r="AC727" s="143"/>
      <c r="AD727" s="143"/>
    </row>
    <row r="728" spans="16:30">
      <c r="P728" s="143"/>
      <c r="Q728" s="143"/>
      <c r="R728" s="143"/>
      <c r="S728" s="143"/>
      <c r="T728" s="143"/>
      <c r="U728" s="143"/>
      <c r="V728" s="143"/>
      <c r="W728" s="143"/>
      <c r="X728" s="143"/>
      <c r="Y728" s="143"/>
      <c r="Z728" s="143"/>
      <c r="AA728" s="143"/>
      <c r="AB728" s="143"/>
      <c r="AC728" s="143"/>
      <c r="AD728" s="143"/>
    </row>
    <row r="729" spans="16:30">
      <c r="P729" s="143"/>
      <c r="Q729" s="143"/>
      <c r="R729" s="143"/>
      <c r="S729" s="143"/>
      <c r="T729" s="143"/>
      <c r="U729" s="143"/>
      <c r="V729" s="143"/>
      <c r="W729" s="143"/>
      <c r="X729" s="143"/>
      <c r="Y729" s="143"/>
      <c r="Z729" s="143"/>
      <c r="AA729" s="143"/>
      <c r="AB729" s="143"/>
      <c r="AC729" s="143"/>
      <c r="AD729" s="143"/>
    </row>
    <row r="730" spans="16:30">
      <c r="P730" s="143"/>
      <c r="Q730" s="143"/>
      <c r="R730" s="143"/>
      <c r="S730" s="143"/>
      <c r="T730" s="143"/>
      <c r="U730" s="143"/>
      <c r="V730" s="143"/>
      <c r="W730" s="143"/>
      <c r="X730" s="143"/>
      <c r="Y730" s="143"/>
      <c r="Z730" s="143"/>
      <c r="AA730" s="143"/>
      <c r="AB730" s="143"/>
      <c r="AC730" s="143"/>
      <c r="AD730" s="143"/>
    </row>
    <row r="731" spans="16:30">
      <c r="P731" s="143"/>
      <c r="Q731" s="143"/>
      <c r="R731" s="143"/>
      <c r="S731" s="143"/>
      <c r="T731" s="143"/>
      <c r="U731" s="143"/>
      <c r="V731" s="143"/>
      <c r="W731" s="143"/>
      <c r="X731" s="143"/>
      <c r="Y731" s="143"/>
      <c r="Z731" s="143"/>
      <c r="AA731" s="143"/>
      <c r="AB731" s="143"/>
      <c r="AC731" s="143"/>
      <c r="AD731" s="143"/>
    </row>
    <row r="732" spans="16:30">
      <c r="P732" s="143"/>
      <c r="Q732" s="143"/>
      <c r="R732" s="143"/>
      <c r="S732" s="143"/>
      <c r="T732" s="143"/>
      <c r="U732" s="143"/>
      <c r="V732" s="143"/>
      <c r="W732" s="143"/>
      <c r="X732" s="143"/>
      <c r="Y732" s="143"/>
      <c r="Z732" s="143"/>
      <c r="AA732" s="143"/>
      <c r="AB732" s="143"/>
      <c r="AC732" s="143"/>
      <c r="AD732" s="143"/>
    </row>
    <row r="733" spans="16:30">
      <c r="P733" s="143"/>
      <c r="Q733" s="143"/>
      <c r="R733" s="143"/>
      <c r="S733" s="143"/>
      <c r="T733" s="143"/>
      <c r="U733" s="143"/>
      <c r="V733" s="143"/>
      <c r="W733" s="143"/>
      <c r="X733" s="143"/>
      <c r="Y733" s="143"/>
      <c r="Z733" s="143"/>
      <c r="AA733" s="143"/>
      <c r="AB733" s="143"/>
      <c r="AC733" s="143"/>
      <c r="AD733" s="143"/>
    </row>
    <row r="734" spans="16:30">
      <c r="P734" s="143"/>
      <c r="Q734" s="143"/>
      <c r="R734" s="143"/>
      <c r="S734" s="143"/>
      <c r="T734" s="143"/>
      <c r="U734" s="143"/>
      <c r="V734" s="143"/>
      <c r="W734" s="143"/>
      <c r="X734" s="143"/>
      <c r="Y734" s="143"/>
      <c r="Z734" s="143"/>
      <c r="AA734" s="143"/>
      <c r="AB734" s="143"/>
      <c r="AC734" s="143"/>
      <c r="AD734" s="143"/>
    </row>
    <row r="735" spans="16:30">
      <c r="P735" s="143"/>
      <c r="Q735" s="143"/>
      <c r="R735" s="143"/>
      <c r="S735" s="143"/>
      <c r="T735" s="143"/>
      <c r="U735" s="143"/>
      <c r="V735" s="143"/>
      <c r="W735" s="143"/>
      <c r="X735" s="143"/>
      <c r="Y735" s="143"/>
      <c r="Z735" s="143"/>
      <c r="AA735" s="143"/>
      <c r="AB735" s="143"/>
      <c r="AC735" s="143"/>
      <c r="AD735" s="143"/>
    </row>
    <row r="736" spans="16:30">
      <c r="P736" s="143"/>
      <c r="Q736" s="143"/>
      <c r="R736" s="143"/>
      <c r="S736" s="143"/>
      <c r="T736" s="143"/>
      <c r="U736" s="143"/>
      <c r="V736" s="143"/>
      <c r="W736" s="143"/>
      <c r="X736" s="143"/>
      <c r="Y736" s="143"/>
      <c r="Z736" s="143"/>
      <c r="AA736" s="143"/>
      <c r="AB736" s="143"/>
      <c r="AC736" s="143"/>
      <c r="AD736" s="143"/>
    </row>
    <row r="737" spans="16:30">
      <c r="P737" s="143"/>
      <c r="Q737" s="143"/>
      <c r="R737" s="143"/>
      <c r="S737" s="143"/>
      <c r="T737" s="143"/>
      <c r="U737" s="143"/>
      <c r="V737" s="143"/>
      <c r="W737" s="143"/>
      <c r="X737" s="143"/>
      <c r="Y737" s="143"/>
      <c r="Z737" s="143"/>
      <c r="AA737" s="143"/>
      <c r="AB737" s="143"/>
      <c r="AC737" s="143"/>
      <c r="AD737" s="143"/>
    </row>
    <row r="738" spans="16:30">
      <c r="P738" s="143"/>
      <c r="Q738" s="143"/>
      <c r="R738" s="143"/>
      <c r="S738" s="143"/>
      <c r="T738" s="143"/>
      <c r="U738" s="143"/>
      <c r="V738" s="143"/>
      <c r="W738" s="143"/>
      <c r="X738" s="143"/>
      <c r="Y738" s="143"/>
      <c r="Z738" s="143"/>
      <c r="AA738" s="143"/>
      <c r="AB738" s="143"/>
      <c r="AC738" s="143"/>
      <c r="AD738" s="143"/>
    </row>
    <row r="739" spans="16:30">
      <c r="P739" s="143"/>
      <c r="Q739" s="143"/>
      <c r="R739" s="143"/>
      <c r="S739" s="143"/>
      <c r="T739" s="143"/>
      <c r="U739" s="143"/>
      <c r="V739" s="143"/>
      <c r="W739" s="143"/>
      <c r="X739" s="143"/>
      <c r="Y739" s="143"/>
      <c r="Z739" s="143"/>
      <c r="AA739" s="143"/>
      <c r="AB739" s="143"/>
      <c r="AC739" s="143"/>
      <c r="AD739" s="143"/>
    </row>
    <row r="740" spans="16:30">
      <c r="P740" s="143"/>
      <c r="Q740" s="143"/>
      <c r="R740" s="143"/>
      <c r="S740" s="143"/>
      <c r="T740" s="143"/>
      <c r="U740" s="143"/>
      <c r="V740" s="143"/>
      <c r="W740" s="143"/>
      <c r="X740" s="143"/>
      <c r="Y740" s="143"/>
      <c r="Z740" s="143"/>
      <c r="AA740" s="143"/>
      <c r="AB740" s="143"/>
      <c r="AC740" s="143"/>
      <c r="AD740" s="143"/>
    </row>
    <row r="741" spans="16:30">
      <c r="P741" s="143"/>
      <c r="Q741" s="143"/>
      <c r="R741" s="143"/>
      <c r="S741" s="143"/>
      <c r="T741" s="143"/>
      <c r="U741" s="143"/>
      <c r="V741" s="143"/>
      <c r="W741" s="143"/>
      <c r="X741" s="143"/>
      <c r="Y741" s="143"/>
      <c r="Z741" s="143"/>
      <c r="AA741" s="143"/>
      <c r="AB741" s="143"/>
      <c r="AC741" s="143"/>
      <c r="AD741" s="143"/>
    </row>
    <row r="742" spans="16:30">
      <c r="P742" s="143"/>
      <c r="Q742" s="143"/>
      <c r="R742" s="143"/>
      <c r="S742" s="143"/>
      <c r="T742" s="143"/>
      <c r="U742" s="143"/>
      <c r="V742" s="143"/>
      <c r="W742" s="143"/>
      <c r="X742" s="143"/>
      <c r="Y742" s="143"/>
      <c r="Z742" s="143"/>
      <c r="AA742" s="143"/>
      <c r="AB742" s="143"/>
      <c r="AC742" s="143"/>
      <c r="AD742" s="143"/>
    </row>
    <row r="743" spans="16:30">
      <c r="P743" s="143"/>
      <c r="Q743" s="143"/>
      <c r="R743" s="143"/>
      <c r="S743" s="143"/>
      <c r="T743" s="143"/>
      <c r="U743" s="143"/>
      <c r="V743" s="143"/>
      <c r="W743" s="143"/>
      <c r="X743" s="143"/>
      <c r="Y743" s="143"/>
      <c r="Z743" s="143"/>
      <c r="AA743" s="143"/>
      <c r="AB743" s="143"/>
      <c r="AC743" s="143"/>
      <c r="AD743" s="143"/>
    </row>
    <row r="744" spans="16:30">
      <c r="P744" s="143"/>
      <c r="Q744" s="143"/>
      <c r="R744" s="143"/>
      <c r="S744" s="143"/>
      <c r="T744" s="143"/>
      <c r="U744" s="143"/>
      <c r="V744" s="143"/>
      <c r="W744" s="143"/>
      <c r="X744" s="143"/>
      <c r="Y744" s="143"/>
      <c r="Z744" s="143"/>
      <c r="AA744" s="143"/>
      <c r="AB744" s="143"/>
      <c r="AC744" s="143"/>
      <c r="AD744" s="143"/>
    </row>
    <row r="745" spans="16:30">
      <c r="P745" s="143"/>
      <c r="Q745" s="143"/>
      <c r="R745" s="143"/>
      <c r="S745" s="143"/>
      <c r="T745" s="143"/>
      <c r="U745" s="143"/>
      <c r="V745" s="143"/>
      <c r="W745" s="143"/>
      <c r="X745" s="143"/>
      <c r="Y745" s="143"/>
      <c r="Z745" s="143"/>
      <c r="AA745" s="143"/>
      <c r="AB745" s="143"/>
      <c r="AC745" s="143"/>
      <c r="AD745" s="143"/>
    </row>
    <row r="746" spans="16:30">
      <c r="P746" s="143"/>
      <c r="Q746" s="143"/>
      <c r="R746" s="143"/>
      <c r="S746" s="143"/>
      <c r="T746" s="143"/>
      <c r="U746" s="143"/>
      <c r="V746" s="143"/>
      <c r="W746" s="143"/>
      <c r="X746" s="143"/>
      <c r="Y746" s="143"/>
      <c r="Z746" s="143"/>
      <c r="AA746" s="143"/>
      <c r="AB746" s="143"/>
      <c r="AC746" s="143"/>
      <c r="AD746" s="143"/>
    </row>
    <row r="747" spans="16:30">
      <c r="P747" s="143"/>
      <c r="Q747" s="143"/>
      <c r="R747" s="143"/>
      <c r="S747" s="143"/>
      <c r="T747" s="143"/>
      <c r="U747" s="143"/>
      <c r="V747" s="143"/>
      <c r="W747" s="143"/>
      <c r="X747" s="143"/>
      <c r="Y747" s="143"/>
      <c r="Z747" s="143"/>
      <c r="AA747" s="143"/>
      <c r="AB747" s="143"/>
      <c r="AC747" s="143"/>
      <c r="AD747" s="143"/>
    </row>
    <row r="748" spans="16:30">
      <c r="P748" s="143"/>
      <c r="Q748" s="143"/>
      <c r="R748" s="143"/>
      <c r="S748" s="143"/>
      <c r="T748" s="143"/>
      <c r="U748" s="143"/>
      <c r="V748" s="143"/>
      <c r="W748" s="143"/>
      <c r="X748" s="143"/>
      <c r="Y748" s="143"/>
      <c r="Z748" s="143"/>
      <c r="AA748" s="143"/>
      <c r="AB748" s="143"/>
      <c r="AC748" s="143"/>
      <c r="AD748" s="143"/>
    </row>
    <row r="749" spans="16:30">
      <c r="P749" s="143"/>
      <c r="Q749" s="143"/>
      <c r="R749" s="143"/>
      <c r="S749" s="143"/>
      <c r="T749" s="143"/>
      <c r="U749" s="143"/>
      <c r="V749" s="143"/>
      <c r="W749" s="143"/>
      <c r="X749" s="143"/>
      <c r="Y749" s="143"/>
      <c r="Z749" s="143"/>
      <c r="AA749" s="143"/>
      <c r="AB749" s="143"/>
      <c r="AC749" s="143"/>
      <c r="AD749" s="143"/>
    </row>
    <row r="750" spans="16:30">
      <c r="P750" s="143"/>
      <c r="Q750" s="143"/>
      <c r="R750" s="143"/>
      <c r="S750" s="143"/>
      <c r="T750" s="143"/>
      <c r="U750" s="143"/>
      <c r="V750" s="143"/>
      <c r="W750" s="143"/>
      <c r="X750" s="143"/>
      <c r="Y750" s="143"/>
      <c r="Z750" s="143"/>
      <c r="AA750" s="143"/>
      <c r="AB750" s="143"/>
      <c r="AC750" s="143"/>
      <c r="AD750" s="143"/>
    </row>
    <row r="751" spans="16:30">
      <c r="P751" s="143"/>
      <c r="Q751" s="143"/>
      <c r="R751" s="143"/>
      <c r="S751" s="143"/>
      <c r="T751" s="143"/>
      <c r="U751" s="143"/>
      <c r="V751" s="143"/>
      <c r="W751" s="143"/>
      <c r="X751" s="143"/>
      <c r="Y751" s="143"/>
      <c r="Z751" s="143"/>
      <c r="AA751" s="143"/>
      <c r="AB751" s="143"/>
      <c r="AC751" s="143"/>
      <c r="AD751" s="143"/>
    </row>
    <row r="752" spans="16:30">
      <c r="P752" s="143"/>
      <c r="Q752" s="143"/>
      <c r="R752" s="143"/>
      <c r="S752" s="143"/>
      <c r="T752" s="143"/>
      <c r="U752" s="143"/>
      <c r="V752" s="143"/>
      <c r="W752" s="143"/>
      <c r="X752" s="143"/>
      <c r="Y752" s="143"/>
      <c r="Z752" s="143"/>
      <c r="AA752" s="143"/>
      <c r="AB752" s="143"/>
      <c r="AC752" s="143"/>
      <c r="AD752" s="143"/>
    </row>
    <row r="753" spans="16:30">
      <c r="P753" s="143"/>
      <c r="Q753" s="143"/>
      <c r="R753" s="143"/>
      <c r="S753" s="143"/>
      <c r="T753" s="143"/>
      <c r="U753" s="143"/>
      <c r="V753" s="143"/>
      <c r="W753" s="143"/>
      <c r="X753" s="143"/>
      <c r="Y753" s="143"/>
      <c r="Z753" s="143"/>
      <c r="AA753" s="143"/>
      <c r="AB753" s="143"/>
      <c r="AC753" s="143"/>
      <c r="AD753" s="143"/>
    </row>
    <row r="754" spans="16:30">
      <c r="P754" s="143"/>
      <c r="Q754" s="143"/>
      <c r="R754" s="143"/>
      <c r="S754" s="143"/>
      <c r="T754" s="143"/>
      <c r="U754" s="143"/>
      <c r="V754" s="143"/>
      <c r="W754" s="143"/>
      <c r="X754" s="143"/>
      <c r="Y754" s="143"/>
      <c r="Z754" s="143"/>
      <c r="AA754" s="143"/>
      <c r="AB754" s="143"/>
      <c r="AC754" s="143"/>
      <c r="AD754" s="143"/>
    </row>
    <row r="755" spans="16:30">
      <c r="P755" s="143"/>
      <c r="Q755" s="143"/>
      <c r="R755" s="143"/>
      <c r="S755" s="143"/>
      <c r="T755" s="143"/>
      <c r="U755" s="143"/>
      <c r="V755" s="143"/>
      <c r="W755" s="143"/>
      <c r="X755" s="143"/>
      <c r="Y755" s="143"/>
      <c r="Z755" s="143"/>
      <c r="AA755" s="143"/>
      <c r="AB755" s="143"/>
      <c r="AC755" s="143"/>
      <c r="AD755" s="143"/>
    </row>
    <row r="756" spans="16:30">
      <c r="P756" s="143"/>
      <c r="Q756" s="143"/>
      <c r="R756" s="143"/>
      <c r="S756" s="143"/>
      <c r="T756" s="143"/>
      <c r="U756" s="143"/>
      <c r="V756" s="143"/>
      <c r="W756" s="143"/>
      <c r="X756" s="143"/>
      <c r="Y756" s="143"/>
      <c r="Z756" s="143"/>
      <c r="AA756" s="143"/>
      <c r="AB756" s="143"/>
      <c r="AC756" s="143"/>
      <c r="AD756" s="143"/>
    </row>
    <row r="757" spans="16:30">
      <c r="P757" s="143"/>
      <c r="Q757" s="143"/>
      <c r="R757" s="143"/>
      <c r="S757" s="143"/>
      <c r="T757" s="143"/>
      <c r="U757" s="143"/>
      <c r="V757" s="143"/>
      <c r="W757" s="143"/>
      <c r="X757" s="143"/>
      <c r="Y757" s="143"/>
      <c r="Z757" s="143"/>
      <c r="AA757" s="143"/>
      <c r="AB757" s="143"/>
      <c r="AC757" s="143"/>
      <c r="AD757" s="143"/>
    </row>
    <row r="758" spans="16:30">
      <c r="P758" s="143"/>
      <c r="Q758" s="143"/>
      <c r="R758" s="143"/>
      <c r="S758" s="143"/>
      <c r="T758" s="143"/>
      <c r="U758" s="143"/>
      <c r="V758" s="143"/>
      <c r="W758" s="143"/>
      <c r="X758" s="143"/>
      <c r="Y758" s="143"/>
      <c r="Z758" s="143"/>
      <c r="AA758" s="143"/>
      <c r="AB758" s="143"/>
      <c r="AC758" s="143"/>
      <c r="AD758" s="143"/>
    </row>
    <row r="759" spans="16:30">
      <c r="P759" s="143"/>
      <c r="Q759" s="143"/>
      <c r="R759" s="143"/>
      <c r="S759" s="143"/>
      <c r="T759" s="143"/>
      <c r="U759" s="143"/>
      <c r="V759" s="143"/>
      <c r="W759" s="143"/>
      <c r="X759" s="143"/>
      <c r="Y759" s="143"/>
      <c r="Z759" s="143"/>
      <c r="AA759" s="143"/>
      <c r="AB759" s="143"/>
      <c r="AC759" s="143"/>
      <c r="AD759" s="143"/>
    </row>
    <row r="760" spans="16:30">
      <c r="P760" s="143"/>
      <c r="Q760" s="143"/>
      <c r="R760" s="143"/>
      <c r="S760" s="143"/>
      <c r="T760" s="143"/>
      <c r="U760" s="143"/>
      <c r="V760" s="143"/>
      <c r="W760" s="143"/>
      <c r="X760" s="143"/>
      <c r="Y760" s="143"/>
      <c r="Z760" s="143"/>
      <c r="AA760" s="143"/>
      <c r="AB760" s="143"/>
      <c r="AC760" s="143"/>
      <c r="AD760" s="143"/>
    </row>
    <row r="761" spans="16:30">
      <c r="P761" s="143"/>
      <c r="Q761" s="143"/>
      <c r="R761" s="143"/>
      <c r="S761" s="143"/>
      <c r="T761" s="143"/>
      <c r="U761" s="143"/>
      <c r="V761" s="143"/>
      <c r="W761" s="143"/>
      <c r="X761" s="143"/>
      <c r="Y761" s="143"/>
      <c r="Z761" s="143"/>
      <c r="AA761" s="143"/>
      <c r="AB761" s="143"/>
      <c r="AC761" s="143"/>
      <c r="AD761" s="143"/>
    </row>
    <row r="762" spans="16:30">
      <c r="P762" s="143"/>
      <c r="Q762" s="143"/>
      <c r="R762" s="143"/>
      <c r="S762" s="143"/>
      <c r="T762" s="143"/>
      <c r="U762" s="143"/>
      <c r="V762" s="143"/>
      <c r="W762" s="143"/>
      <c r="X762" s="143"/>
      <c r="Y762" s="143"/>
      <c r="Z762" s="143"/>
      <c r="AA762" s="143"/>
      <c r="AB762" s="143"/>
      <c r="AC762" s="143"/>
      <c r="AD762" s="143"/>
    </row>
    <row r="763" spans="16:30">
      <c r="P763" s="143"/>
      <c r="Q763" s="143"/>
      <c r="R763" s="143"/>
      <c r="S763" s="143"/>
      <c r="T763" s="143"/>
      <c r="U763" s="143"/>
      <c r="V763" s="143"/>
      <c r="W763" s="143"/>
      <c r="X763" s="143"/>
      <c r="Y763" s="143"/>
      <c r="Z763" s="143"/>
      <c r="AA763" s="143"/>
      <c r="AB763" s="143"/>
      <c r="AC763" s="143"/>
      <c r="AD763" s="143"/>
    </row>
    <row r="764" spans="16:30">
      <c r="P764" s="143"/>
      <c r="Q764" s="143"/>
      <c r="R764" s="143"/>
      <c r="S764" s="143"/>
      <c r="T764" s="143"/>
      <c r="U764" s="143"/>
      <c r="V764" s="143"/>
      <c r="W764" s="143"/>
      <c r="X764" s="143"/>
      <c r="Y764" s="143"/>
      <c r="Z764" s="143"/>
      <c r="AA764" s="143"/>
      <c r="AB764" s="143"/>
      <c r="AC764" s="143"/>
      <c r="AD764" s="143"/>
    </row>
    <row r="765" spans="16:30">
      <c r="P765" s="143"/>
      <c r="Q765" s="143"/>
      <c r="R765" s="143"/>
      <c r="S765" s="143"/>
      <c r="T765" s="143"/>
      <c r="U765" s="143"/>
      <c r="V765" s="143"/>
      <c r="W765" s="143"/>
      <c r="X765" s="143"/>
      <c r="Y765" s="143"/>
      <c r="Z765" s="143"/>
      <c r="AA765" s="143"/>
      <c r="AB765" s="143"/>
      <c r="AC765" s="143"/>
      <c r="AD765" s="143"/>
    </row>
    <row r="766" spans="16:30">
      <c r="P766" s="143"/>
      <c r="Q766" s="143"/>
      <c r="R766" s="143"/>
      <c r="S766" s="143"/>
      <c r="T766" s="143"/>
      <c r="U766" s="143"/>
      <c r="V766" s="143"/>
      <c r="W766" s="143"/>
      <c r="X766" s="143"/>
      <c r="Y766" s="143"/>
      <c r="Z766" s="143"/>
      <c r="AA766" s="143"/>
      <c r="AB766" s="143"/>
      <c r="AC766" s="143"/>
      <c r="AD766" s="143"/>
    </row>
    <row r="767" spans="16:30">
      <c r="P767" s="143"/>
      <c r="Q767" s="143"/>
      <c r="R767" s="143"/>
      <c r="S767" s="143"/>
      <c r="T767" s="143"/>
      <c r="U767" s="143"/>
      <c r="V767" s="143"/>
      <c r="W767" s="143"/>
      <c r="X767" s="143"/>
      <c r="Y767" s="143"/>
      <c r="Z767" s="143"/>
      <c r="AA767" s="143"/>
      <c r="AB767" s="143"/>
      <c r="AC767" s="143"/>
      <c r="AD767" s="143"/>
    </row>
    <row r="768" spans="16:30">
      <c r="P768" s="143"/>
      <c r="Q768" s="143"/>
      <c r="R768" s="143"/>
      <c r="S768" s="143"/>
      <c r="T768" s="143"/>
      <c r="U768" s="143"/>
      <c r="V768" s="143"/>
      <c r="W768" s="143"/>
      <c r="X768" s="143"/>
      <c r="Y768" s="143"/>
      <c r="Z768" s="143"/>
      <c r="AA768" s="143"/>
      <c r="AB768" s="143"/>
      <c r="AC768" s="143"/>
      <c r="AD768" s="143"/>
    </row>
    <row r="769" spans="16:30">
      <c r="P769" s="143"/>
      <c r="Q769" s="143"/>
      <c r="R769" s="143"/>
      <c r="S769" s="143"/>
      <c r="T769" s="143"/>
      <c r="U769" s="143"/>
      <c r="V769" s="143"/>
      <c r="W769" s="143"/>
      <c r="X769" s="143"/>
      <c r="Y769" s="143"/>
      <c r="Z769" s="143"/>
      <c r="AA769" s="143"/>
      <c r="AB769" s="143"/>
      <c r="AC769" s="143"/>
      <c r="AD769" s="143"/>
    </row>
    <row r="770" spans="16:30">
      <c r="P770" s="143"/>
      <c r="Q770" s="143"/>
      <c r="R770" s="143"/>
      <c r="S770" s="143"/>
      <c r="T770" s="143"/>
      <c r="U770" s="143"/>
      <c r="V770" s="143"/>
      <c r="W770" s="143"/>
      <c r="X770" s="143"/>
      <c r="Y770" s="143"/>
      <c r="Z770" s="143"/>
      <c r="AA770" s="143"/>
      <c r="AB770" s="143"/>
      <c r="AC770" s="143"/>
      <c r="AD770" s="143"/>
    </row>
    <row r="771" spans="16:30">
      <c r="P771" s="143"/>
      <c r="Q771" s="143"/>
      <c r="R771" s="143"/>
      <c r="S771" s="143"/>
      <c r="T771" s="143"/>
      <c r="U771" s="143"/>
      <c r="V771" s="143"/>
      <c r="W771" s="143"/>
      <c r="X771" s="143"/>
      <c r="Y771" s="143"/>
      <c r="Z771" s="143"/>
      <c r="AA771" s="143"/>
      <c r="AB771" s="143"/>
      <c r="AC771" s="143"/>
      <c r="AD771" s="143"/>
    </row>
    <row r="772" spans="16:30">
      <c r="P772" s="143"/>
      <c r="Q772" s="143"/>
      <c r="R772" s="143"/>
      <c r="S772" s="143"/>
      <c r="T772" s="143"/>
      <c r="U772" s="143"/>
      <c r="V772" s="143"/>
      <c r="W772" s="143"/>
      <c r="X772" s="143"/>
      <c r="Y772" s="143"/>
      <c r="Z772" s="143"/>
      <c r="AA772" s="143"/>
      <c r="AB772" s="143"/>
      <c r="AC772" s="143"/>
      <c r="AD772" s="143"/>
    </row>
    <row r="773" spans="16:30">
      <c r="P773" s="143"/>
      <c r="Q773" s="143"/>
      <c r="R773" s="143"/>
      <c r="S773" s="143"/>
      <c r="T773" s="143"/>
      <c r="U773" s="143"/>
      <c r="V773" s="143"/>
      <c r="W773" s="143"/>
      <c r="X773" s="143"/>
      <c r="Y773" s="143"/>
      <c r="Z773" s="143"/>
      <c r="AA773" s="143"/>
      <c r="AB773" s="143"/>
      <c r="AC773" s="143"/>
      <c r="AD773" s="143"/>
    </row>
    <row r="774" spans="16:30">
      <c r="P774" s="143"/>
      <c r="Q774" s="143"/>
      <c r="R774" s="143"/>
      <c r="S774" s="143"/>
      <c r="T774" s="143"/>
      <c r="U774" s="143"/>
      <c r="V774" s="143"/>
      <c r="W774" s="143"/>
      <c r="X774" s="143"/>
      <c r="Y774" s="143"/>
      <c r="Z774" s="143"/>
      <c r="AA774" s="143"/>
      <c r="AB774" s="143"/>
      <c r="AC774" s="143"/>
      <c r="AD774" s="143"/>
    </row>
    <row r="775" spans="16:30">
      <c r="P775" s="143"/>
      <c r="Q775" s="143"/>
      <c r="R775" s="143"/>
      <c r="S775" s="143"/>
      <c r="T775" s="143"/>
      <c r="U775" s="143"/>
      <c r="V775" s="143"/>
      <c r="W775" s="143"/>
      <c r="X775" s="143"/>
      <c r="Y775" s="143"/>
      <c r="Z775" s="143"/>
      <c r="AA775" s="143"/>
      <c r="AB775" s="143"/>
      <c r="AC775" s="143"/>
      <c r="AD775" s="143"/>
    </row>
    <row r="776" spans="16:30">
      <c r="P776" s="143"/>
      <c r="Q776" s="143"/>
      <c r="R776" s="143"/>
      <c r="S776" s="143"/>
      <c r="T776" s="143"/>
      <c r="U776" s="143"/>
      <c r="V776" s="143"/>
      <c r="W776" s="143"/>
      <c r="X776" s="143"/>
      <c r="Y776" s="143"/>
      <c r="Z776" s="143"/>
      <c r="AA776" s="143"/>
      <c r="AB776" s="143"/>
      <c r="AC776" s="143"/>
      <c r="AD776" s="143"/>
    </row>
    <row r="777" spans="16:30">
      <c r="P777" s="143"/>
      <c r="Q777" s="143"/>
      <c r="R777" s="143"/>
      <c r="S777" s="143"/>
      <c r="T777" s="143"/>
      <c r="U777" s="143"/>
      <c r="V777" s="143"/>
      <c r="W777" s="143"/>
      <c r="X777" s="143"/>
      <c r="Y777" s="143"/>
      <c r="Z777" s="143"/>
      <c r="AA777" s="143"/>
      <c r="AB777" s="143"/>
      <c r="AC777" s="143"/>
      <c r="AD777" s="143"/>
    </row>
    <row r="778" spans="16:30">
      <c r="P778" s="143"/>
      <c r="Q778" s="143"/>
      <c r="R778" s="143"/>
      <c r="S778" s="143"/>
      <c r="T778" s="143"/>
      <c r="U778" s="143"/>
      <c r="V778" s="143"/>
      <c r="W778" s="143"/>
      <c r="X778" s="143"/>
      <c r="Y778" s="143"/>
      <c r="Z778" s="143"/>
      <c r="AA778" s="143"/>
      <c r="AB778" s="143"/>
      <c r="AC778" s="143"/>
      <c r="AD778" s="143"/>
    </row>
    <row r="779" spans="16:30">
      <c r="P779" s="143"/>
      <c r="Q779" s="143"/>
      <c r="R779" s="143"/>
      <c r="S779" s="143"/>
      <c r="T779" s="143"/>
      <c r="U779" s="143"/>
      <c r="V779" s="143"/>
      <c r="W779" s="143"/>
      <c r="X779" s="143"/>
      <c r="Y779" s="143"/>
      <c r="Z779" s="143"/>
      <c r="AA779" s="143"/>
      <c r="AB779" s="143"/>
      <c r="AC779" s="143"/>
      <c r="AD779" s="143"/>
    </row>
    <row r="780" spans="16:30">
      <c r="P780" s="143"/>
      <c r="Q780" s="143"/>
      <c r="R780" s="143"/>
      <c r="S780" s="143"/>
      <c r="T780" s="143"/>
      <c r="U780" s="143"/>
      <c r="V780" s="143"/>
      <c r="W780" s="143"/>
      <c r="X780" s="143"/>
      <c r="Y780" s="143"/>
      <c r="Z780" s="143"/>
      <c r="AA780" s="143"/>
      <c r="AB780" s="143"/>
      <c r="AC780" s="143"/>
      <c r="AD780" s="143"/>
    </row>
    <row r="781" spans="16:30">
      <c r="P781" s="143"/>
      <c r="Q781" s="143"/>
      <c r="R781" s="143"/>
      <c r="S781" s="143"/>
      <c r="T781" s="143"/>
      <c r="U781" s="143"/>
      <c r="V781" s="143"/>
      <c r="W781" s="143"/>
      <c r="X781" s="143"/>
      <c r="Y781" s="143"/>
      <c r="Z781" s="143"/>
      <c r="AA781" s="143"/>
      <c r="AB781" s="143"/>
      <c r="AC781" s="143"/>
      <c r="AD781" s="143"/>
    </row>
    <row r="782" spans="16:30">
      <c r="P782" s="143"/>
      <c r="Q782" s="143"/>
      <c r="R782" s="143"/>
      <c r="S782" s="143"/>
      <c r="T782" s="143"/>
      <c r="U782" s="143"/>
      <c r="V782" s="143"/>
      <c r="W782" s="143"/>
      <c r="X782" s="143"/>
      <c r="Y782" s="143"/>
      <c r="Z782" s="143"/>
      <c r="AA782" s="143"/>
      <c r="AB782" s="143"/>
      <c r="AC782" s="143"/>
      <c r="AD782" s="143"/>
    </row>
    <row r="783" spans="16:30">
      <c r="P783" s="143"/>
      <c r="Q783" s="143"/>
      <c r="R783" s="143"/>
      <c r="S783" s="143"/>
      <c r="T783" s="143"/>
      <c r="U783" s="143"/>
      <c r="V783" s="143"/>
      <c r="W783" s="143"/>
      <c r="X783" s="143"/>
      <c r="Y783" s="143"/>
      <c r="Z783" s="143"/>
      <c r="AA783" s="143"/>
      <c r="AB783" s="143"/>
      <c r="AC783" s="143"/>
      <c r="AD783" s="143"/>
    </row>
    <row r="784" spans="16:30">
      <c r="P784" s="143"/>
      <c r="Q784" s="143"/>
      <c r="R784" s="143"/>
      <c r="S784" s="143"/>
      <c r="T784" s="143"/>
      <c r="U784" s="143"/>
      <c r="V784" s="143"/>
      <c r="W784" s="143"/>
      <c r="X784" s="143"/>
      <c r="Y784" s="143"/>
      <c r="Z784" s="143"/>
      <c r="AA784" s="143"/>
      <c r="AB784" s="143"/>
      <c r="AC784" s="143"/>
      <c r="AD784" s="143"/>
    </row>
    <row r="785" spans="16:30">
      <c r="P785" s="143"/>
      <c r="Q785" s="143"/>
      <c r="R785" s="143"/>
      <c r="S785" s="143"/>
      <c r="T785" s="143"/>
      <c r="U785" s="143"/>
      <c r="V785" s="143"/>
      <c r="W785" s="143"/>
      <c r="X785" s="143"/>
      <c r="Y785" s="143"/>
      <c r="Z785" s="143"/>
      <c r="AA785" s="143"/>
      <c r="AB785" s="143"/>
      <c r="AC785" s="143"/>
      <c r="AD785" s="143"/>
    </row>
    <row r="786" spans="16:30">
      <c r="P786" s="143"/>
      <c r="Q786" s="143"/>
      <c r="R786" s="143"/>
      <c r="S786" s="143"/>
      <c r="T786" s="143"/>
      <c r="U786" s="143"/>
      <c r="V786" s="143"/>
      <c r="W786" s="143"/>
      <c r="X786" s="143"/>
      <c r="Y786" s="143"/>
      <c r="Z786" s="143"/>
      <c r="AA786" s="143"/>
      <c r="AB786" s="143"/>
      <c r="AC786" s="143"/>
      <c r="AD786" s="143"/>
    </row>
    <row r="787" spans="16:30">
      <c r="P787" s="143"/>
      <c r="Q787" s="143"/>
      <c r="R787" s="143"/>
      <c r="S787" s="143"/>
      <c r="T787" s="143"/>
      <c r="U787" s="143"/>
      <c r="V787" s="143"/>
      <c r="W787" s="143"/>
      <c r="X787" s="143"/>
      <c r="Y787" s="143"/>
      <c r="Z787" s="143"/>
      <c r="AA787" s="143"/>
      <c r="AB787" s="143"/>
      <c r="AC787" s="143"/>
      <c r="AD787" s="143"/>
    </row>
    <row r="788" spans="16:30">
      <c r="P788" s="143"/>
      <c r="Q788" s="143"/>
      <c r="R788" s="143"/>
      <c r="S788" s="143"/>
      <c r="T788" s="143"/>
      <c r="U788" s="143"/>
      <c r="V788" s="143"/>
      <c r="W788" s="143"/>
      <c r="X788" s="143"/>
      <c r="Y788" s="143"/>
      <c r="Z788" s="143"/>
      <c r="AA788" s="143"/>
      <c r="AB788" s="143"/>
      <c r="AC788" s="143"/>
      <c r="AD788" s="143"/>
    </row>
    <row r="789" spans="16:30">
      <c r="P789" s="143"/>
      <c r="Q789" s="143"/>
      <c r="R789" s="143"/>
      <c r="S789" s="143"/>
      <c r="T789" s="143"/>
      <c r="U789" s="143"/>
      <c r="V789" s="143"/>
      <c r="W789" s="143"/>
      <c r="X789" s="143"/>
      <c r="Y789" s="143"/>
      <c r="Z789" s="143"/>
      <c r="AA789" s="143"/>
      <c r="AB789" s="143"/>
      <c r="AC789" s="143"/>
      <c r="AD789" s="143"/>
    </row>
    <row r="790" spans="16:30">
      <c r="P790" s="143"/>
      <c r="Q790" s="143"/>
      <c r="R790" s="143"/>
      <c r="S790" s="143"/>
      <c r="T790" s="143"/>
      <c r="U790" s="143"/>
      <c r="V790" s="143"/>
      <c r="W790" s="143"/>
      <c r="X790" s="143"/>
      <c r="Y790" s="143"/>
      <c r="Z790" s="143"/>
      <c r="AA790" s="143"/>
      <c r="AB790" s="143"/>
      <c r="AC790" s="143"/>
      <c r="AD790" s="143"/>
    </row>
    <row r="791" spans="16:30">
      <c r="P791" s="143"/>
      <c r="Q791" s="143"/>
      <c r="R791" s="143"/>
      <c r="S791" s="143"/>
      <c r="T791" s="143"/>
      <c r="U791" s="143"/>
      <c r="V791" s="143"/>
      <c r="W791" s="143"/>
      <c r="X791" s="143"/>
      <c r="Y791" s="143"/>
      <c r="Z791" s="143"/>
      <c r="AA791" s="143"/>
      <c r="AB791" s="143"/>
      <c r="AC791" s="143"/>
      <c r="AD791" s="143"/>
    </row>
    <row r="792" spans="16:30">
      <c r="P792" s="143"/>
      <c r="Q792" s="143"/>
      <c r="R792" s="143"/>
      <c r="S792" s="143"/>
      <c r="T792" s="143"/>
      <c r="U792" s="143"/>
      <c r="V792" s="143"/>
      <c r="W792" s="143"/>
      <c r="X792" s="143"/>
      <c r="Y792" s="143"/>
      <c r="Z792" s="143"/>
      <c r="AA792" s="143"/>
      <c r="AB792" s="143"/>
      <c r="AC792" s="143"/>
      <c r="AD792" s="143"/>
    </row>
    <row r="793" spans="16:30">
      <c r="P793" s="143"/>
      <c r="Q793" s="143"/>
      <c r="R793" s="143"/>
      <c r="S793" s="143"/>
      <c r="T793" s="143"/>
      <c r="U793" s="143"/>
      <c r="V793" s="143"/>
      <c r="W793" s="143"/>
      <c r="X793" s="143"/>
      <c r="Y793" s="143"/>
      <c r="Z793" s="143"/>
      <c r="AA793" s="143"/>
      <c r="AB793" s="143"/>
      <c r="AC793" s="143"/>
      <c r="AD793" s="143"/>
    </row>
    <row r="794" spans="16:30">
      <c r="P794" s="143"/>
      <c r="Q794" s="143"/>
      <c r="R794" s="143"/>
      <c r="S794" s="143"/>
      <c r="T794" s="143"/>
      <c r="U794" s="143"/>
      <c r="V794" s="143"/>
      <c r="W794" s="143"/>
      <c r="X794" s="143"/>
      <c r="Y794" s="143"/>
      <c r="Z794" s="143"/>
      <c r="AA794" s="143"/>
      <c r="AB794" s="143"/>
      <c r="AC794" s="143"/>
      <c r="AD794" s="143"/>
    </row>
    <row r="795" spans="16:30">
      <c r="P795" s="143"/>
      <c r="Q795" s="143"/>
      <c r="R795" s="143"/>
      <c r="S795" s="143"/>
      <c r="T795" s="143"/>
      <c r="U795" s="143"/>
      <c r="V795" s="143"/>
      <c r="W795" s="143"/>
      <c r="X795" s="143"/>
      <c r="Y795" s="143"/>
      <c r="Z795" s="143"/>
      <c r="AA795" s="143"/>
      <c r="AB795" s="143"/>
      <c r="AC795" s="143"/>
      <c r="AD795" s="143"/>
    </row>
    <row r="796" spans="16:30">
      <c r="P796" s="143"/>
      <c r="Q796" s="143"/>
      <c r="R796" s="143"/>
      <c r="S796" s="143"/>
      <c r="T796" s="143"/>
      <c r="U796" s="143"/>
      <c r="V796" s="143"/>
      <c r="W796" s="143"/>
      <c r="X796" s="143"/>
      <c r="Y796" s="143"/>
      <c r="Z796" s="143"/>
      <c r="AA796" s="143"/>
      <c r="AB796" s="143"/>
      <c r="AC796" s="143"/>
      <c r="AD796" s="143"/>
    </row>
    <row r="797" spans="16:30">
      <c r="P797" s="143"/>
      <c r="Q797" s="143"/>
      <c r="R797" s="143"/>
      <c r="S797" s="143"/>
      <c r="T797" s="143"/>
      <c r="U797" s="143"/>
      <c r="V797" s="143"/>
      <c r="W797" s="143"/>
      <c r="X797" s="143"/>
      <c r="Y797" s="143"/>
      <c r="Z797" s="143"/>
      <c r="AA797" s="143"/>
      <c r="AB797" s="143"/>
      <c r="AC797" s="143"/>
      <c r="AD797" s="143"/>
    </row>
    <row r="798" spans="16:30">
      <c r="P798" s="143"/>
      <c r="Q798" s="143"/>
      <c r="R798" s="143"/>
      <c r="S798" s="143"/>
      <c r="T798" s="143"/>
      <c r="U798" s="143"/>
      <c r="V798" s="143"/>
      <c r="W798" s="143"/>
      <c r="X798" s="143"/>
      <c r="Y798" s="143"/>
      <c r="Z798" s="143"/>
      <c r="AA798" s="143"/>
      <c r="AB798" s="143"/>
      <c r="AC798" s="143"/>
      <c r="AD798" s="143"/>
    </row>
    <row r="799" spans="16:30">
      <c r="P799" s="143"/>
      <c r="Q799" s="143"/>
      <c r="R799" s="143"/>
      <c r="S799" s="143"/>
      <c r="T799" s="143"/>
      <c r="U799" s="143"/>
      <c r="V799" s="143"/>
      <c r="W799" s="143"/>
      <c r="X799" s="143"/>
      <c r="Y799" s="143"/>
      <c r="Z799" s="143"/>
      <c r="AA799" s="143"/>
      <c r="AB799" s="143"/>
      <c r="AC799" s="143"/>
      <c r="AD799" s="143"/>
    </row>
    <row r="800" spans="16:30">
      <c r="P800" s="143"/>
      <c r="Q800" s="143"/>
      <c r="R800" s="143"/>
      <c r="S800" s="143"/>
      <c r="T800" s="143"/>
      <c r="U800" s="143"/>
      <c r="V800" s="143"/>
      <c r="W800" s="143"/>
      <c r="X800" s="143"/>
      <c r="Y800" s="143"/>
      <c r="Z800" s="143"/>
      <c r="AA800" s="143"/>
      <c r="AB800" s="143"/>
      <c r="AC800" s="143"/>
      <c r="AD800" s="143"/>
    </row>
    <row r="801" spans="16:30">
      <c r="P801" s="143"/>
      <c r="Q801" s="143"/>
      <c r="R801" s="143"/>
      <c r="S801" s="143"/>
      <c r="T801" s="143"/>
      <c r="U801" s="143"/>
      <c r="V801" s="143"/>
      <c r="W801" s="143"/>
      <c r="X801" s="143"/>
      <c r="Y801" s="143"/>
      <c r="Z801" s="143"/>
      <c r="AA801" s="143"/>
      <c r="AB801" s="143"/>
      <c r="AC801" s="143"/>
      <c r="AD801" s="143"/>
    </row>
    <row r="802" spans="16:30">
      <c r="P802" s="143"/>
      <c r="Q802" s="143"/>
      <c r="R802" s="143"/>
      <c r="S802" s="143"/>
      <c r="T802" s="143"/>
      <c r="U802" s="143"/>
      <c r="V802" s="143"/>
      <c r="W802" s="143"/>
      <c r="X802" s="143"/>
      <c r="Y802" s="143"/>
      <c r="Z802" s="143"/>
      <c r="AA802" s="143"/>
      <c r="AB802" s="143"/>
      <c r="AC802" s="143"/>
      <c r="AD802" s="143"/>
    </row>
    <row r="803" spans="16:30">
      <c r="P803" s="143"/>
      <c r="Q803" s="143"/>
      <c r="R803" s="143"/>
      <c r="S803" s="143"/>
      <c r="T803" s="143"/>
      <c r="U803" s="143"/>
      <c r="V803" s="143"/>
      <c r="W803" s="143"/>
      <c r="X803" s="143"/>
      <c r="Y803" s="143"/>
      <c r="Z803" s="143"/>
      <c r="AA803" s="143"/>
      <c r="AB803" s="143"/>
      <c r="AC803" s="143"/>
      <c r="AD803" s="143"/>
    </row>
    <row r="804" spans="16:30">
      <c r="P804" s="143"/>
      <c r="Q804" s="143"/>
      <c r="R804" s="143"/>
      <c r="S804" s="143"/>
      <c r="T804" s="143"/>
      <c r="U804" s="143"/>
      <c r="V804" s="143"/>
      <c r="W804" s="143"/>
      <c r="X804" s="143"/>
      <c r="Y804" s="143"/>
      <c r="Z804" s="143"/>
      <c r="AA804" s="143"/>
      <c r="AB804" s="143"/>
      <c r="AC804" s="143"/>
      <c r="AD804" s="143"/>
    </row>
    <row r="805" spans="16:30">
      <c r="P805" s="143"/>
      <c r="Q805" s="143"/>
      <c r="R805" s="143"/>
      <c r="S805" s="143"/>
      <c r="T805" s="143"/>
      <c r="U805" s="143"/>
      <c r="V805" s="143"/>
      <c r="W805" s="143"/>
      <c r="X805" s="143"/>
      <c r="Y805" s="143"/>
      <c r="Z805" s="143"/>
      <c r="AA805" s="143"/>
      <c r="AB805" s="143"/>
      <c r="AC805" s="143"/>
      <c r="AD805" s="143"/>
    </row>
    <row r="806" spans="16:30">
      <c r="P806" s="143"/>
      <c r="Q806" s="143"/>
      <c r="R806" s="143"/>
      <c r="S806" s="143"/>
      <c r="T806" s="143"/>
      <c r="U806" s="143"/>
      <c r="V806" s="143"/>
      <c r="W806" s="143"/>
      <c r="X806" s="143"/>
      <c r="Y806" s="143"/>
      <c r="Z806" s="143"/>
      <c r="AA806" s="143"/>
      <c r="AB806" s="143"/>
      <c r="AC806" s="143"/>
      <c r="AD806" s="143"/>
    </row>
    <row r="807" spans="16:30">
      <c r="P807" s="143"/>
      <c r="Q807" s="143"/>
      <c r="R807" s="143"/>
      <c r="S807" s="143"/>
      <c r="T807" s="143"/>
      <c r="U807" s="143"/>
      <c r="V807" s="143"/>
      <c r="W807" s="143"/>
      <c r="X807" s="143"/>
      <c r="Y807" s="143"/>
      <c r="Z807" s="143"/>
      <c r="AA807" s="143"/>
      <c r="AB807" s="143"/>
      <c r="AC807" s="143"/>
      <c r="AD807" s="143"/>
    </row>
    <row r="808" spans="16:30">
      <c r="P808" s="143"/>
      <c r="Q808" s="143"/>
      <c r="R808" s="143"/>
      <c r="S808" s="143"/>
      <c r="T808" s="143"/>
      <c r="U808" s="143"/>
      <c r="V808" s="143"/>
      <c r="W808" s="143"/>
      <c r="X808" s="143"/>
      <c r="Y808" s="143"/>
      <c r="Z808" s="143"/>
      <c r="AA808" s="143"/>
      <c r="AB808" s="143"/>
      <c r="AC808" s="143"/>
      <c r="AD808" s="143"/>
    </row>
    <row r="809" spans="16:30">
      <c r="P809" s="143"/>
      <c r="Q809" s="143"/>
      <c r="R809" s="143"/>
      <c r="S809" s="143"/>
      <c r="T809" s="143"/>
      <c r="U809" s="143"/>
      <c r="V809" s="143"/>
      <c r="W809" s="143"/>
      <c r="X809" s="143"/>
      <c r="Y809" s="143"/>
      <c r="Z809" s="143"/>
      <c r="AA809" s="143"/>
      <c r="AB809" s="143"/>
      <c r="AC809" s="143"/>
      <c r="AD809" s="143"/>
    </row>
    <row r="810" spans="16:30">
      <c r="P810" s="143"/>
      <c r="Q810" s="143"/>
      <c r="R810" s="143"/>
      <c r="S810" s="143"/>
      <c r="T810" s="143"/>
      <c r="U810" s="143"/>
      <c r="V810" s="143"/>
      <c r="W810" s="143"/>
      <c r="X810" s="143"/>
      <c r="Y810" s="143"/>
      <c r="Z810" s="143"/>
      <c r="AA810" s="143"/>
      <c r="AB810" s="143"/>
      <c r="AC810" s="143"/>
      <c r="AD810" s="143"/>
    </row>
    <row r="811" spans="16:30">
      <c r="P811" s="143"/>
      <c r="Q811" s="143"/>
      <c r="R811" s="143"/>
      <c r="S811" s="143"/>
      <c r="T811" s="143"/>
      <c r="U811" s="143"/>
      <c r="V811" s="143"/>
      <c r="W811" s="143"/>
      <c r="X811" s="143"/>
      <c r="Y811" s="143"/>
      <c r="Z811" s="143"/>
      <c r="AA811" s="143"/>
      <c r="AB811" s="143"/>
      <c r="AC811" s="143"/>
      <c r="AD811" s="143"/>
    </row>
    <row r="812" spans="16:30">
      <c r="P812" s="143"/>
      <c r="Q812" s="143"/>
      <c r="R812" s="143"/>
      <c r="S812" s="143"/>
      <c r="T812" s="143"/>
      <c r="U812" s="143"/>
      <c r="V812" s="143"/>
      <c r="W812" s="143"/>
      <c r="X812" s="143"/>
      <c r="Y812" s="143"/>
      <c r="Z812" s="143"/>
      <c r="AA812" s="143"/>
      <c r="AB812" s="143"/>
      <c r="AC812" s="143"/>
      <c r="AD812" s="143"/>
    </row>
    <row r="813" spans="16:30">
      <c r="P813" s="143"/>
      <c r="Q813" s="143"/>
      <c r="R813" s="143"/>
      <c r="S813" s="143"/>
      <c r="T813" s="143"/>
      <c r="U813" s="143"/>
      <c r="V813" s="143"/>
      <c r="W813" s="143"/>
      <c r="X813" s="143"/>
      <c r="Y813" s="143"/>
      <c r="Z813" s="143"/>
      <c r="AA813" s="143"/>
      <c r="AB813" s="143"/>
      <c r="AC813" s="143"/>
      <c r="AD813" s="143"/>
    </row>
    <row r="814" spans="16:30">
      <c r="P814" s="143"/>
      <c r="Q814" s="143"/>
      <c r="R814" s="143"/>
      <c r="S814" s="143"/>
      <c r="T814" s="143"/>
      <c r="U814" s="143"/>
      <c r="V814" s="143"/>
      <c r="W814" s="143"/>
      <c r="X814" s="143"/>
      <c r="Y814" s="143"/>
      <c r="Z814" s="143"/>
      <c r="AA814" s="143"/>
      <c r="AB814" s="143"/>
      <c r="AC814" s="143"/>
      <c r="AD814" s="143"/>
    </row>
    <row r="815" spans="16:30">
      <c r="P815" s="143"/>
      <c r="Q815" s="143"/>
      <c r="R815" s="143"/>
      <c r="S815" s="143"/>
      <c r="T815" s="143"/>
      <c r="U815" s="143"/>
      <c r="V815" s="143"/>
      <c r="W815" s="143"/>
      <c r="X815" s="143"/>
      <c r="Y815" s="143"/>
      <c r="Z815" s="143"/>
      <c r="AA815" s="143"/>
      <c r="AB815" s="143"/>
      <c r="AC815" s="143"/>
      <c r="AD815" s="143"/>
    </row>
    <row r="816" spans="16:30">
      <c r="P816" s="143"/>
      <c r="Q816" s="143"/>
      <c r="R816" s="143"/>
      <c r="S816" s="143"/>
      <c r="T816" s="143"/>
      <c r="U816" s="143"/>
      <c r="V816" s="143"/>
      <c r="W816" s="143"/>
      <c r="X816" s="143"/>
      <c r="Y816" s="143"/>
      <c r="Z816" s="143"/>
      <c r="AA816" s="143"/>
      <c r="AB816" s="143"/>
      <c r="AC816" s="143"/>
      <c r="AD816" s="143"/>
    </row>
    <row r="817" spans="16:30">
      <c r="P817" s="143"/>
      <c r="Q817" s="143"/>
      <c r="R817" s="143"/>
      <c r="S817" s="143"/>
      <c r="T817" s="143"/>
      <c r="U817" s="143"/>
      <c r="V817" s="143"/>
      <c r="W817" s="143"/>
      <c r="X817" s="143"/>
      <c r="Y817" s="143"/>
      <c r="Z817" s="143"/>
      <c r="AA817" s="143"/>
      <c r="AB817" s="143"/>
      <c r="AC817" s="143"/>
      <c r="AD817" s="143"/>
    </row>
    <row r="818" spans="16:30">
      <c r="P818" s="143"/>
      <c r="Q818" s="143"/>
      <c r="R818" s="143"/>
      <c r="S818" s="143"/>
      <c r="T818" s="143"/>
      <c r="U818" s="143"/>
      <c r="V818" s="143"/>
      <c r="W818" s="143"/>
      <c r="X818" s="143"/>
      <c r="Y818" s="143"/>
      <c r="Z818" s="143"/>
      <c r="AA818" s="143"/>
      <c r="AB818" s="143"/>
      <c r="AC818" s="143"/>
      <c r="AD818" s="143"/>
    </row>
    <row r="819" spans="16:30">
      <c r="P819" s="143"/>
      <c r="Q819" s="143"/>
      <c r="R819" s="143"/>
      <c r="S819" s="143"/>
      <c r="T819" s="143"/>
      <c r="U819" s="143"/>
      <c r="V819" s="143"/>
      <c r="W819" s="143"/>
      <c r="X819" s="143"/>
      <c r="Y819" s="143"/>
      <c r="Z819" s="143"/>
      <c r="AA819" s="143"/>
      <c r="AB819" s="143"/>
      <c r="AC819" s="143"/>
      <c r="AD819" s="143"/>
    </row>
    <row r="820" spans="16:30">
      <c r="P820" s="143"/>
      <c r="Q820" s="143"/>
      <c r="R820" s="143"/>
      <c r="S820" s="143"/>
      <c r="T820" s="143"/>
      <c r="U820" s="143"/>
      <c r="V820" s="143"/>
      <c r="W820" s="143"/>
      <c r="X820" s="143"/>
      <c r="Y820" s="143"/>
      <c r="Z820" s="143"/>
      <c r="AA820" s="143"/>
      <c r="AB820" s="143"/>
      <c r="AC820" s="143"/>
      <c r="AD820" s="143"/>
    </row>
    <row r="821" spans="16:30">
      <c r="P821" s="143"/>
      <c r="Q821" s="143"/>
      <c r="R821" s="143"/>
      <c r="S821" s="143"/>
      <c r="T821" s="143"/>
      <c r="U821" s="143"/>
      <c r="V821" s="143"/>
      <c r="W821" s="143"/>
      <c r="X821" s="143"/>
      <c r="Y821" s="143"/>
      <c r="Z821" s="143"/>
      <c r="AA821" s="143"/>
      <c r="AB821" s="143"/>
      <c r="AC821" s="143"/>
      <c r="AD821" s="143"/>
    </row>
    <row r="822" spans="16:30">
      <c r="P822" s="143"/>
      <c r="Q822" s="143"/>
      <c r="R822" s="143"/>
      <c r="S822" s="143"/>
      <c r="T822" s="143"/>
      <c r="U822" s="143"/>
      <c r="V822" s="143"/>
      <c r="W822" s="143"/>
      <c r="X822" s="143"/>
      <c r="Y822" s="143"/>
      <c r="Z822" s="143"/>
      <c r="AA822" s="143"/>
      <c r="AB822" s="143"/>
      <c r="AC822" s="143"/>
      <c r="AD822" s="143"/>
    </row>
    <row r="823" spans="16:30">
      <c r="P823" s="143"/>
      <c r="Q823" s="143"/>
      <c r="R823" s="143"/>
      <c r="S823" s="143"/>
      <c r="T823" s="143"/>
      <c r="U823" s="143"/>
      <c r="V823" s="143"/>
      <c r="W823" s="143"/>
      <c r="X823" s="143"/>
      <c r="Y823" s="143"/>
      <c r="Z823" s="143"/>
      <c r="AA823" s="143"/>
      <c r="AB823" s="143"/>
      <c r="AC823" s="143"/>
      <c r="AD823" s="143"/>
    </row>
    <row r="824" spans="16:30">
      <c r="P824" s="143"/>
      <c r="Q824" s="143"/>
      <c r="R824" s="143"/>
      <c r="S824" s="143"/>
      <c r="T824" s="143"/>
      <c r="U824" s="143"/>
      <c r="V824" s="143"/>
      <c r="W824" s="143"/>
      <c r="X824" s="143"/>
      <c r="Y824" s="143"/>
      <c r="Z824" s="143"/>
      <c r="AA824" s="143"/>
      <c r="AB824" s="143"/>
      <c r="AC824" s="143"/>
      <c r="AD824" s="143"/>
    </row>
    <row r="825" spans="16:30">
      <c r="P825" s="143"/>
      <c r="Q825" s="143"/>
      <c r="R825" s="143"/>
      <c r="S825" s="143"/>
      <c r="T825" s="143"/>
      <c r="U825" s="143"/>
      <c r="V825" s="143"/>
      <c r="W825" s="143"/>
      <c r="X825" s="143"/>
      <c r="Y825" s="143"/>
      <c r="Z825" s="143"/>
      <c r="AA825" s="143"/>
      <c r="AB825" s="143"/>
      <c r="AC825" s="143"/>
      <c r="AD825" s="143"/>
    </row>
    <row r="826" spans="16:30">
      <c r="P826" s="143"/>
      <c r="Q826" s="143"/>
      <c r="R826" s="143"/>
      <c r="S826" s="143"/>
      <c r="T826" s="143"/>
      <c r="U826" s="143"/>
      <c r="V826" s="143"/>
      <c r="W826" s="143"/>
      <c r="X826" s="143"/>
      <c r="Y826" s="143"/>
      <c r="Z826" s="143"/>
      <c r="AA826" s="143"/>
      <c r="AB826" s="143"/>
      <c r="AC826" s="143"/>
      <c r="AD826" s="143"/>
    </row>
    <row r="827" spans="16:30">
      <c r="P827" s="143"/>
      <c r="Q827" s="143"/>
      <c r="R827" s="143"/>
      <c r="S827" s="143"/>
      <c r="T827" s="143"/>
      <c r="U827" s="143"/>
      <c r="V827" s="143"/>
      <c r="W827" s="143"/>
      <c r="X827" s="143"/>
      <c r="Y827" s="143"/>
      <c r="Z827" s="143"/>
      <c r="AA827" s="143"/>
      <c r="AB827" s="143"/>
      <c r="AC827" s="143"/>
      <c r="AD827" s="143"/>
    </row>
    <row r="828" spans="16:30">
      <c r="P828" s="143"/>
      <c r="Q828" s="143"/>
      <c r="R828" s="143"/>
      <c r="S828" s="143"/>
      <c r="T828" s="143"/>
      <c r="U828" s="143"/>
      <c r="V828" s="143"/>
      <c r="W828" s="143"/>
      <c r="X828" s="143"/>
      <c r="Y828" s="143"/>
      <c r="Z828" s="143"/>
      <c r="AA828" s="143"/>
      <c r="AB828" s="143"/>
      <c r="AC828" s="143"/>
      <c r="AD828" s="143"/>
    </row>
    <row r="829" spans="16:30">
      <c r="P829" s="143"/>
      <c r="Q829" s="143"/>
      <c r="R829" s="143"/>
      <c r="S829" s="143"/>
      <c r="T829" s="143"/>
      <c r="U829" s="143"/>
      <c r="V829" s="143"/>
      <c r="W829" s="143"/>
      <c r="X829" s="143"/>
      <c r="Y829" s="143"/>
      <c r="Z829" s="143"/>
      <c r="AA829" s="143"/>
      <c r="AB829" s="143"/>
      <c r="AC829" s="143"/>
      <c r="AD829" s="143"/>
    </row>
    <row r="830" spans="16:30">
      <c r="P830" s="143"/>
      <c r="Q830" s="143"/>
      <c r="R830" s="143"/>
      <c r="S830" s="143"/>
      <c r="T830" s="143"/>
      <c r="U830" s="143"/>
      <c r="V830" s="143"/>
      <c r="W830" s="143"/>
      <c r="X830" s="143"/>
      <c r="Y830" s="143"/>
      <c r="Z830" s="143"/>
      <c r="AA830" s="143"/>
      <c r="AB830" s="143"/>
      <c r="AC830" s="143"/>
      <c r="AD830" s="143"/>
    </row>
    <row r="831" spans="16:30">
      <c r="P831" s="143"/>
      <c r="Q831" s="143"/>
      <c r="R831" s="143"/>
      <c r="S831" s="143"/>
      <c r="T831" s="143"/>
      <c r="U831" s="143"/>
      <c r="V831" s="143"/>
      <c r="W831" s="143"/>
      <c r="X831" s="143"/>
      <c r="Y831" s="143"/>
      <c r="Z831" s="143"/>
      <c r="AA831" s="143"/>
      <c r="AB831" s="143"/>
      <c r="AC831" s="143"/>
      <c r="AD831" s="143"/>
    </row>
    <row r="832" spans="16:30">
      <c r="P832" s="143"/>
      <c r="Q832" s="143"/>
      <c r="R832" s="143"/>
      <c r="S832" s="143"/>
      <c r="T832" s="143"/>
      <c r="U832" s="143"/>
      <c r="V832" s="143"/>
      <c r="W832" s="143"/>
      <c r="X832" s="143"/>
      <c r="Y832" s="143"/>
      <c r="Z832" s="143"/>
      <c r="AA832" s="143"/>
      <c r="AB832" s="143"/>
      <c r="AC832" s="143"/>
      <c r="AD832" s="143"/>
    </row>
    <row r="833" spans="16:30">
      <c r="P833" s="143"/>
      <c r="Q833" s="143"/>
      <c r="R833" s="143"/>
      <c r="S833" s="143"/>
      <c r="T833" s="143"/>
      <c r="U833" s="143"/>
      <c r="V833" s="143"/>
      <c r="W833" s="143"/>
      <c r="X833" s="143"/>
      <c r="Y833" s="143"/>
      <c r="Z833" s="143"/>
      <c r="AA833" s="143"/>
      <c r="AB833" s="143"/>
      <c r="AC833" s="143"/>
      <c r="AD833" s="143"/>
    </row>
    <row r="834" spans="16:30">
      <c r="P834" s="143"/>
      <c r="Q834" s="143"/>
      <c r="R834" s="143"/>
      <c r="S834" s="143"/>
      <c r="T834" s="143"/>
      <c r="U834" s="143"/>
      <c r="V834" s="143"/>
      <c r="W834" s="143"/>
      <c r="X834" s="143"/>
      <c r="Y834" s="143"/>
      <c r="Z834" s="143"/>
      <c r="AA834" s="143"/>
      <c r="AB834" s="143"/>
      <c r="AC834" s="143"/>
      <c r="AD834" s="143"/>
    </row>
    <row r="835" spans="16:30">
      <c r="P835" s="143"/>
      <c r="Q835" s="143"/>
      <c r="R835" s="143"/>
      <c r="S835" s="143"/>
      <c r="T835" s="143"/>
      <c r="U835" s="143"/>
      <c r="V835" s="143"/>
      <c r="W835" s="143"/>
      <c r="X835" s="143"/>
      <c r="Y835" s="143"/>
      <c r="Z835" s="143"/>
      <c r="AA835" s="143"/>
      <c r="AB835" s="143"/>
      <c r="AC835" s="143"/>
      <c r="AD835" s="143"/>
    </row>
    <row r="836" spans="16:30">
      <c r="P836" s="143"/>
      <c r="Q836" s="143"/>
      <c r="R836" s="143"/>
      <c r="S836" s="143"/>
      <c r="T836" s="143"/>
      <c r="U836" s="143"/>
      <c r="V836" s="143"/>
      <c r="W836" s="143"/>
      <c r="X836" s="143"/>
      <c r="Y836" s="143"/>
      <c r="Z836" s="143"/>
      <c r="AA836" s="143"/>
      <c r="AB836" s="143"/>
      <c r="AC836" s="143"/>
      <c r="AD836" s="143"/>
    </row>
    <row r="837" spans="16:30">
      <c r="P837" s="143"/>
      <c r="Q837" s="143"/>
      <c r="R837" s="143"/>
      <c r="S837" s="143"/>
      <c r="T837" s="143"/>
      <c r="U837" s="143"/>
      <c r="V837" s="143"/>
      <c r="W837" s="143"/>
      <c r="X837" s="143"/>
      <c r="Y837" s="143"/>
      <c r="Z837" s="143"/>
      <c r="AA837" s="143"/>
      <c r="AB837" s="143"/>
      <c r="AC837" s="143"/>
      <c r="AD837" s="143"/>
    </row>
    <row r="838" spans="16:30">
      <c r="P838" s="143"/>
      <c r="Q838" s="143"/>
      <c r="R838" s="143"/>
      <c r="S838" s="143"/>
      <c r="T838" s="143"/>
      <c r="U838" s="143"/>
      <c r="V838" s="143"/>
      <c r="W838" s="143"/>
      <c r="X838" s="143"/>
      <c r="Y838" s="143"/>
      <c r="Z838" s="143"/>
      <c r="AA838" s="143"/>
      <c r="AB838" s="143"/>
      <c r="AC838" s="143"/>
      <c r="AD838" s="143"/>
    </row>
    <row r="839" spans="16:30">
      <c r="P839" s="143"/>
      <c r="Q839" s="143"/>
      <c r="R839" s="143"/>
      <c r="S839" s="143"/>
      <c r="T839" s="143"/>
      <c r="U839" s="143"/>
      <c r="V839" s="143"/>
      <c r="W839" s="143"/>
      <c r="X839" s="143"/>
      <c r="Y839" s="143"/>
      <c r="Z839" s="143"/>
      <c r="AA839" s="143"/>
      <c r="AB839" s="143"/>
      <c r="AC839" s="143"/>
      <c r="AD839" s="143"/>
    </row>
    <row r="840" spans="16:30">
      <c r="P840" s="143"/>
      <c r="Q840" s="143"/>
      <c r="R840" s="143"/>
      <c r="S840" s="143"/>
      <c r="T840" s="143"/>
      <c r="U840" s="143"/>
      <c r="V840" s="143"/>
      <c r="W840" s="143"/>
      <c r="X840" s="143"/>
      <c r="Y840" s="143"/>
      <c r="Z840" s="143"/>
      <c r="AA840" s="143"/>
      <c r="AB840" s="143"/>
      <c r="AC840" s="143"/>
      <c r="AD840" s="143"/>
    </row>
    <row r="841" spans="16:30">
      <c r="P841" s="143"/>
      <c r="Q841" s="143"/>
      <c r="R841" s="143"/>
      <c r="S841" s="143"/>
      <c r="T841" s="143"/>
      <c r="U841" s="143"/>
      <c r="V841" s="143"/>
      <c r="W841" s="143"/>
      <c r="X841" s="143"/>
      <c r="Y841" s="143"/>
      <c r="Z841" s="143"/>
      <c r="AA841" s="143"/>
      <c r="AB841" s="143"/>
      <c r="AC841" s="143"/>
      <c r="AD841" s="143"/>
    </row>
    <row r="842" spans="16:30">
      <c r="P842" s="143"/>
      <c r="Q842" s="143"/>
      <c r="R842" s="143"/>
      <c r="S842" s="143"/>
      <c r="T842" s="143"/>
      <c r="U842" s="143"/>
      <c r="V842" s="143"/>
      <c r="W842" s="143"/>
      <c r="X842" s="143"/>
      <c r="Y842" s="143"/>
      <c r="Z842" s="143"/>
      <c r="AA842" s="143"/>
      <c r="AB842" s="143"/>
      <c r="AC842" s="143"/>
      <c r="AD842" s="143"/>
    </row>
    <row r="843" spans="16:30">
      <c r="P843" s="143"/>
      <c r="Q843" s="143"/>
      <c r="R843" s="143"/>
      <c r="S843" s="143"/>
      <c r="T843" s="143"/>
      <c r="U843" s="143"/>
      <c r="V843" s="143"/>
      <c r="W843" s="143"/>
      <c r="X843" s="143"/>
      <c r="Y843" s="143"/>
      <c r="Z843" s="143"/>
      <c r="AA843" s="143"/>
      <c r="AB843" s="143"/>
      <c r="AC843" s="143"/>
      <c r="AD843" s="143"/>
    </row>
    <row r="844" spans="16:30">
      <c r="P844" s="143"/>
      <c r="Q844" s="143"/>
      <c r="R844" s="143"/>
      <c r="S844" s="143"/>
      <c r="T844" s="143"/>
      <c r="U844" s="143"/>
      <c r="V844" s="143"/>
      <c r="W844" s="143"/>
      <c r="X844" s="143"/>
      <c r="Y844" s="143"/>
      <c r="Z844" s="143"/>
      <c r="AA844" s="143"/>
      <c r="AB844" s="143"/>
      <c r="AC844" s="143"/>
      <c r="AD844" s="143"/>
    </row>
    <row r="845" spans="16:30">
      <c r="P845" s="143"/>
      <c r="Q845" s="143"/>
      <c r="R845" s="143"/>
      <c r="S845" s="143"/>
      <c r="T845" s="143"/>
      <c r="U845" s="143"/>
      <c r="V845" s="143"/>
      <c r="W845" s="143"/>
      <c r="X845" s="143"/>
      <c r="Y845" s="143"/>
      <c r="Z845" s="143"/>
      <c r="AA845" s="143"/>
      <c r="AB845" s="143"/>
      <c r="AC845" s="143"/>
      <c r="AD845" s="143"/>
    </row>
    <row r="846" spans="16:30">
      <c r="P846" s="143"/>
      <c r="Q846" s="143"/>
      <c r="R846" s="143"/>
      <c r="S846" s="143"/>
      <c r="T846" s="143"/>
      <c r="U846" s="143"/>
      <c r="V846" s="143"/>
      <c r="W846" s="143"/>
      <c r="X846" s="143"/>
      <c r="Y846" s="143"/>
      <c r="Z846" s="143"/>
      <c r="AA846" s="143"/>
      <c r="AB846" s="143"/>
      <c r="AC846" s="143"/>
      <c r="AD846" s="143"/>
    </row>
    <row r="847" spans="16:30">
      <c r="P847" s="143"/>
      <c r="Q847" s="143"/>
      <c r="R847" s="143"/>
      <c r="S847" s="143"/>
      <c r="T847" s="143"/>
      <c r="U847" s="143"/>
      <c r="V847" s="143"/>
      <c r="W847" s="143"/>
      <c r="X847" s="143"/>
      <c r="Y847" s="143"/>
      <c r="Z847" s="143"/>
      <c r="AA847" s="143"/>
      <c r="AB847" s="143"/>
      <c r="AC847" s="143"/>
      <c r="AD847" s="143"/>
    </row>
    <row r="848" spans="16:30">
      <c r="P848" s="143"/>
      <c r="Q848" s="143"/>
      <c r="R848" s="143"/>
      <c r="S848" s="143"/>
      <c r="T848" s="143"/>
      <c r="U848" s="143"/>
      <c r="V848" s="143"/>
      <c r="W848" s="143"/>
      <c r="X848" s="143"/>
      <c r="Y848" s="143"/>
      <c r="Z848" s="143"/>
      <c r="AA848" s="143"/>
      <c r="AB848" s="143"/>
      <c r="AC848" s="143"/>
      <c r="AD848" s="143"/>
    </row>
    <row r="849" spans="16:30">
      <c r="P849" s="143"/>
      <c r="Q849" s="143"/>
      <c r="R849" s="143"/>
      <c r="S849" s="143"/>
      <c r="T849" s="143"/>
      <c r="U849" s="143"/>
      <c r="V849" s="143"/>
      <c r="W849" s="143"/>
      <c r="X849" s="143"/>
      <c r="Y849" s="143"/>
      <c r="Z849" s="143"/>
      <c r="AA849" s="143"/>
      <c r="AB849" s="143"/>
      <c r="AC849" s="143"/>
      <c r="AD849" s="143"/>
    </row>
    <row r="850" spans="16:30">
      <c r="P850" s="143"/>
      <c r="Q850" s="143"/>
      <c r="R850" s="143"/>
      <c r="S850" s="143"/>
      <c r="T850" s="143"/>
      <c r="U850" s="143"/>
      <c r="V850" s="143"/>
      <c r="W850" s="143"/>
      <c r="X850" s="143"/>
      <c r="Y850" s="143"/>
      <c r="Z850" s="143"/>
      <c r="AA850" s="143"/>
      <c r="AB850" s="143"/>
      <c r="AC850" s="143"/>
      <c r="AD850" s="143"/>
    </row>
    <row r="851" spans="16:30">
      <c r="P851" s="143"/>
      <c r="Q851" s="143"/>
      <c r="R851" s="143"/>
      <c r="S851" s="143"/>
      <c r="T851" s="143"/>
      <c r="U851" s="143"/>
      <c r="V851" s="143"/>
      <c r="W851" s="143"/>
      <c r="X851" s="143"/>
      <c r="Y851" s="143"/>
      <c r="Z851" s="143"/>
      <c r="AA851" s="143"/>
      <c r="AB851" s="143"/>
      <c r="AC851" s="143"/>
      <c r="AD851" s="143"/>
    </row>
    <row r="852" spans="16:30">
      <c r="P852" s="143"/>
      <c r="Q852" s="143"/>
      <c r="R852" s="143"/>
      <c r="S852" s="143"/>
      <c r="T852" s="143"/>
      <c r="U852" s="143"/>
      <c r="V852" s="143"/>
      <c r="W852" s="143"/>
      <c r="X852" s="143"/>
      <c r="Y852" s="143"/>
      <c r="Z852" s="143"/>
      <c r="AA852" s="143"/>
      <c r="AB852" s="143"/>
      <c r="AC852" s="143"/>
      <c r="AD852" s="143"/>
    </row>
    <row r="853" spans="16:30">
      <c r="P853" s="143"/>
      <c r="Q853" s="143"/>
      <c r="R853" s="143"/>
      <c r="S853" s="143"/>
      <c r="T853" s="143"/>
      <c r="U853" s="143"/>
      <c r="V853" s="143"/>
      <c r="W853" s="143"/>
      <c r="X853" s="143"/>
      <c r="Y853" s="143"/>
      <c r="Z853" s="143"/>
      <c r="AA853" s="143"/>
      <c r="AB853" s="143"/>
      <c r="AC853" s="143"/>
      <c r="AD853" s="143"/>
    </row>
    <row r="854" spans="16:30">
      <c r="P854" s="143"/>
      <c r="Q854" s="143"/>
      <c r="R854" s="143"/>
      <c r="S854" s="143"/>
      <c r="T854" s="143"/>
      <c r="U854" s="143"/>
      <c r="V854" s="143"/>
      <c r="W854" s="143"/>
      <c r="X854" s="143"/>
      <c r="Y854" s="143"/>
      <c r="Z854" s="143"/>
      <c r="AA854" s="143"/>
      <c r="AB854" s="143"/>
      <c r="AC854" s="143"/>
      <c r="AD854" s="143"/>
    </row>
    <row r="855" spans="16:30">
      <c r="P855" s="143"/>
      <c r="Q855" s="143"/>
      <c r="R855" s="143"/>
      <c r="S855" s="143"/>
      <c r="T855" s="143"/>
      <c r="U855" s="143"/>
      <c r="V855" s="143"/>
      <c r="W855" s="143"/>
      <c r="X855" s="143"/>
      <c r="Y855" s="143"/>
      <c r="Z855" s="143"/>
      <c r="AA855" s="143"/>
      <c r="AB855" s="143"/>
      <c r="AC855" s="143"/>
      <c r="AD855" s="143"/>
    </row>
    <row r="856" spans="16:30">
      <c r="P856" s="143"/>
      <c r="Q856" s="143"/>
      <c r="R856" s="143"/>
      <c r="S856" s="143"/>
      <c r="T856" s="143"/>
      <c r="U856" s="143"/>
      <c r="V856" s="143"/>
      <c r="W856" s="143"/>
      <c r="X856" s="143"/>
      <c r="Y856" s="143"/>
      <c r="Z856" s="143"/>
      <c r="AA856" s="143"/>
      <c r="AB856" s="143"/>
      <c r="AC856" s="143"/>
      <c r="AD856" s="143"/>
    </row>
    <row r="857" spans="16:30">
      <c r="P857" s="143"/>
      <c r="Q857" s="143"/>
      <c r="R857" s="143"/>
      <c r="S857" s="143"/>
      <c r="T857" s="143"/>
      <c r="U857" s="143"/>
      <c r="V857" s="143"/>
      <c r="W857" s="143"/>
      <c r="X857" s="143"/>
      <c r="Y857" s="143"/>
      <c r="Z857" s="143"/>
      <c r="AA857" s="143"/>
      <c r="AB857" s="143"/>
      <c r="AC857" s="143"/>
      <c r="AD857" s="143"/>
    </row>
    <row r="858" spans="16:30">
      <c r="P858" s="143"/>
      <c r="Q858" s="143"/>
      <c r="R858" s="143"/>
      <c r="S858" s="143"/>
      <c r="T858" s="143"/>
      <c r="U858" s="143"/>
      <c r="V858" s="143"/>
      <c r="W858" s="143"/>
      <c r="X858" s="143"/>
      <c r="Y858" s="143"/>
      <c r="Z858" s="143"/>
      <c r="AA858" s="143"/>
      <c r="AB858" s="143"/>
      <c r="AC858" s="143"/>
      <c r="AD858" s="143"/>
    </row>
    <row r="859" spans="16:30">
      <c r="P859" s="143"/>
      <c r="Q859" s="143"/>
      <c r="R859" s="143"/>
      <c r="S859" s="143"/>
      <c r="T859" s="143"/>
      <c r="U859" s="143"/>
      <c r="V859" s="143"/>
      <c r="W859" s="143"/>
      <c r="X859" s="143"/>
      <c r="Y859" s="143"/>
      <c r="Z859" s="143"/>
      <c r="AA859" s="143"/>
      <c r="AB859" s="143"/>
      <c r="AC859" s="143"/>
      <c r="AD859" s="143"/>
    </row>
    <row r="860" spans="16:30">
      <c r="P860" s="143"/>
      <c r="Q860" s="143"/>
      <c r="R860" s="143"/>
      <c r="S860" s="143"/>
      <c r="T860" s="143"/>
      <c r="U860" s="143"/>
      <c r="V860" s="143"/>
      <c r="W860" s="143"/>
      <c r="X860" s="143"/>
      <c r="Y860" s="143"/>
      <c r="Z860" s="143"/>
      <c r="AA860" s="143"/>
      <c r="AB860" s="143"/>
      <c r="AC860" s="143"/>
      <c r="AD860" s="143"/>
    </row>
    <row r="861" spans="16:30">
      <c r="P861" s="143"/>
      <c r="Q861" s="143"/>
      <c r="R861" s="143"/>
      <c r="S861" s="143"/>
      <c r="T861" s="143"/>
      <c r="U861" s="143"/>
      <c r="V861" s="143"/>
      <c r="W861" s="143"/>
      <c r="X861" s="143"/>
      <c r="Y861" s="143"/>
      <c r="Z861" s="143"/>
      <c r="AA861" s="143"/>
      <c r="AB861" s="143"/>
      <c r="AC861" s="143"/>
      <c r="AD861" s="143"/>
    </row>
    <row r="862" spans="16:30">
      <c r="P862" s="143"/>
      <c r="Q862" s="143"/>
      <c r="R862" s="143"/>
      <c r="S862" s="143"/>
      <c r="T862" s="143"/>
      <c r="U862" s="143"/>
      <c r="V862" s="143"/>
      <c r="W862" s="143"/>
      <c r="X862" s="143"/>
      <c r="Y862" s="143"/>
      <c r="Z862" s="143"/>
      <c r="AA862" s="143"/>
      <c r="AB862" s="143"/>
      <c r="AC862" s="143"/>
      <c r="AD862" s="143"/>
    </row>
    <row r="863" spans="16:30">
      <c r="P863" s="143"/>
      <c r="Q863" s="143"/>
      <c r="R863" s="143"/>
      <c r="S863" s="143"/>
      <c r="T863" s="143"/>
      <c r="U863" s="143"/>
      <c r="V863" s="143"/>
      <c r="W863" s="143"/>
      <c r="X863" s="143"/>
      <c r="Y863" s="143"/>
      <c r="Z863" s="143"/>
      <c r="AA863" s="143"/>
      <c r="AB863" s="143"/>
      <c r="AC863" s="143"/>
      <c r="AD863" s="143"/>
    </row>
    <row r="864" spans="16:30">
      <c r="P864" s="143"/>
      <c r="Q864" s="143"/>
      <c r="R864" s="143"/>
      <c r="S864" s="143"/>
      <c r="T864" s="143"/>
      <c r="U864" s="143"/>
      <c r="V864" s="143"/>
      <c r="W864" s="143"/>
      <c r="X864" s="143"/>
      <c r="Y864" s="143"/>
      <c r="Z864" s="143"/>
      <c r="AA864" s="143"/>
      <c r="AB864" s="143"/>
      <c r="AC864" s="143"/>
      <c r="AD864" s="143"/>
    </row>
    <row r="865" spans="16:30">
      <c r="P865" s="143"/>
      <c r="Q865" s="143"/>
      <c r="R865" s="143"/>
      <c r="S865" s="143"/>
      <c r="T865" s="143"/>
      <c r="U865" s="143"/>
      <c r="V865" s="143"/>
      <c r="W865" s="143"/>
      <c r="X865" s="143"/>
      <c r="Y865" s="143"/>
      <c r="Z865" s="143"/>
      <c r="AA865" s="143"/>
      <c r="AB865" s="143"/>
      <c r="AC865" s="143"/>
      <c r="AD865" s="143"/>
    </row>
    <row r="866" spans="16:30">
      <c r="P866" s="143"/>
      <c r="Q866" s="143"/>
      <c r="R866" s="143"/>
      <c r="S866" s="143"/>
      <c r="T866" s="143"/>
      <c r="U866" s="143"/>
      <c r="V866" s="143"/>
      <c r="W866" s="143"/>
      <c r="X866" s="143"/>
      <c r="Y866" s="143"/>
      <c r="Z866" s="143"/>
      <c r="AA866" s="143"/>
      <c r="AB866" s="143"/>
      <c r="AC866" s="143"/>
      <c r="AD866" s="143"/>
    </row>
    <row r="867" spans="16:30">
      <c r="P867" s="143"/>
      <c r="Q867" s="143"/>
      <c r="R867" s="143"/>
      <c r="S867" s="143"/>
      <c r="T867" s="143"/>
      <c r="U867" s="143"/>
      <c r="V867" s="143"/>
      <c r="W867" s="143"/>
      <c r="X867" s="143"/>
      <c r="Y867" s="143"/>
      <c r="Z867" s="143"/>
      <c r="AA867" s="143"/>
      <c r="AB867" s="143"/>
      <c r="AC867" s="143"/>
      <c r="AD867" s="143"/>
    </row>
    <row r="868" spans="16:30">
      <c r="P868" s="143"/>
      <c r="Q868" s="143"/>
      <c r="R868" s="143"/>
      <c r="S868" s="143"/>
      <c r="T868" s="143"/>
      <c r="U868" s="143"/>
      <c r="V868" s="143"/>
      <c r="W868" s="143"/>
      <c r="X868" s="143"/>
      <c r="Y868" s="143"/>
      <c r="Z868" s="143"/>
      <c r="AA868" s="143"/>
      <c r="AB868" s="143"/>
      <c r="AC868" s="143"/>
      <c r="AD868" s="143"/>
    </row>
    <row r="869" spans="16:30">
      <c r="P869" s="143"/>
      <c r="Q869" s="143"/>
      <c r="R869" s="143"/>
      <c r="S869" s="143"/>
      <c r="T869" s="143"/>
      <c r="U869" s="143"/>
      <c r="V869" s="143"/>
      <c r="W869" s="143"/>
      <c r="X869" s="143"/>
      <c r="Y869" s="143"/>
      <c r="Z869" s="143"/>
      <c r="AA869" s="143"/>
      <c r="AB869" s="143"/>
      <c r="AC869" s="143"/>
      <c r="AD869" s="143"/>
    </row>
    <row r="870" spans="16:30">
      <c r="P870" s="143"/>
      <c r="Q870" s="143"/>
      <c r="R870" s="143"/>
      <c r="S870" s="143"/>
      <c r="T870" s="143"/>
      <c r="U870" s="143"/>
      <c r="V870" s="143"/>
      <c r="W870" s="143"/>
      <c r="X870" s="143"/>
      <c r="Y870" s="143"/>
      <c r="Z870" s="143"/>
      <c r="AA870" s="143"/>
      <c r="AB870" s="143"/>
      <c r="AC870" s="143"/>
      <c r="AD870" s="143"/>
    </row>
    <row r="871" spans="16:30">
      <c r="P871" s="143"/>
      <c r="Q871" s="143"/>
      <c r="R871" s="143"/>
      <c r="S871" s="143"/>
      <c r="T871" s="143"/>
      <c r="U871" s="143"/>
      <c r="V871" s="143"/>
      <c r="W871" s="143"/>
      <c r="X871" s="143"/>
      <c r="Y871" s="143"/>
      <c r="Z871" s="143"/>
      <c r="AA871" s="143"/>
      <c r="AB871" s="143"/>
      <c r="AC871" s="143"/>
      <c r="AD871" s="143"/>
    </row>
    <row r="872" spans="16:30">
      <c r="P872" s="143"/>
      <c r="Q872" s="143"/>
      <c r="R872" s="143"/>
      <c r="S872" s="143"/>
      <c r="T872" s="143"/>
      <c r="U872" s="143"/>
      <c r="V872" s="143"/>
      <c r="W872" s="143"/>
      <c r="X872" s="143"/>
      <c r="Y872" s="143"/>
      <c r="Z872" s="143"/>
      <c r="AA872" s="143"/>
      <c r="AB872" s="143"/>
      <c r="AC872" s="143"/>
      <c r="AD872" s="143"/>
    </row>
    <row r="873" spans="16:30">
      <c r="P873" s="143"/>
      <c r="Q873" s="143"/>
      <c r="R873" s="143"/>
      <c r="S873" s="143"/>
      <c r="T873" s="143"/>
      <c r="U873" s="143"/>
      <c r="V873" s="143"/>
      <c r="W873" s="143"/>
      <c r="X873" s="143"/>
      <c r="Y873" s="143"/>
      <c r="Z873" s="143"/>
      <c r="AA873" s="143"/>
      <c r="AB873" s="143"/>
      <c r="AC873" s="143"/>
      <c r="AD873" s="143"/>
    </row>
    <row r="874" spans="16:30">
      <c r="P874" s="143"/>
      <c r="Q874" s="143"/>
      <c r="R874" s="143"/>
      <c r="S874" s="143"/>
      <c r="T874" s="143"/>
      <c r="U874" s="143"/>
      <c r="V874" s="143"/>
      <c r="W874" s="143"/>
      <c r="X874" s="143"/>
      <c r="Y874" s="143"/>
      <c r="Z874" s="143"/>
      <c r="AA874" s="143"/>
      <c r="AB874" s="143"/>
      <c r="AC874" s="143"/>
      <c r="AD874" s="143"/>
    </row>
    <row r="875" spans="16:30">
      <c r="P875" s="143"/>
      <c r="Q875" s="143"/>
      <c r="R875" s="143"/>
      <c r="S875" s="143"/>
      <c r="T875" s="143"/>
      <c r="U875" s="143"/>
      <c r="V875" s="143"/>
      <c r="W875" s="143"/>
      <c r="X875" s="143"/>
      <c r="Y875" s="143"/>
      <c r="Z875" s="143"/>
      <c r="AA875" s="143"/>
      <c r="AB875" s="143"/>
      <c r="AC875" s="143"/>
      <c r="AD875" s="143"/>
    </row>
    <row r="876" spans="16:30">
      <c r="P876" s="143"/>
      <c r="Q876" s="143"/>
      <c r="R876" s="143"/>
      <c r="S876" s="143"/>
      <c r="T876" s="143"/>
      <c r="U876" s="143"/>
      <c r="V876" s="143"/>
      <c r="W876" s="143"/>
      <c r="X876" s="143"/>
      <c r="Y876" s="143"/>
      <c r="Z876" s="143"/>
      <c r="AA876" s="143"/>
      <c r="AB876" s="143"/>
      <c r="AC876" s="143"/>
      <c r="AD876" s="143"/>
    </row>
    <row r="877" spans="16:30">
      <c r="P877" s="143"/>
      <c r="Q877" s="143"/>
      <c r="R877" s="143"/>
      <c r="S877" s="143"/>
      <c r="T877" s="143"/>
      <c r="U877" s="143"/>
      <c r="V877" s="143"/>
      <c r="W877" s="143"/>
      <c r="X877" s="143"/>
      <c r="Y877" s="143"/>
      <c r="Z877" s="143"/>
      <c r="AA877" s="143"/>
      <c r="AB877" s="143"/>
      <c r="AC877" s="143"/>
      <c r="AD877" s="143"/>
    </row>
    <row r="878" spans="16:30">
      <c r="P878" s="143"/>
      <c r="Q878" s="143"/>
      <c r="R878" s="143"/>
      <c r="S878" s="143"/>
      <c r="T878" s="143"/>
      <c r="U878" s="143"/>
      <c r="V878" s="143"/>
      <c r="W878" s="143"/>
      <c r="X878" s="143"/>
      <c r="Y878" s="143"/>
      <c r="Z878" s="143"/>
      <c r="AA878" s="143"/>
      <c r="AB878" s="143"/>
      <c r="AC878" s="143"/>
      <c r="AD878" s="143"/>
    </row>
    <row r="879" spans="16:30">
      <c r="P879" s="143"/>
      <c r="Q879" s="143"/>
      <c r="R879" s="143"/>
      <c r="S879" s="143"/>
      <c r="T879" s="143"/>
      <c r="U879" s="143"/>
      <c r="V879" s="143"/>
      <c r="W879" s="143"/>
      <c r="X879" s="143"/>
      <c r="Y879" s="143"/>
      <c r="Z879" s="143"/>
      <c r="AA879" s="143"/>
      <c r="AB879" s="143"/>
      <c r="AC879" s="143"/>
      <c r="AD879" s="143"/>
    </row>
    <row r="880" spans="16:30">
      <c r="P880" s="143"/>
      <c r="Q880" s="143"/>
      <c r="R880" s="143"/>
      <c r="S880" s="143"/>
      <c r="T880" s="143"/>
      <c r="U880" s="143"/>
      <c r="V880" s="143"/>
      <c r="W880" s="143"/>
      <c r="X880" s="143"/>
      <c r="Y880" s="143"/>
      <c r="Z880" s="143"/>
      <c r="AA880" s="143"/>
      <c r="AB880" s="143"/>
      <c r="AC880" s="143"/>
      <c r="AD880" s="143"/>
    </row>
    <row r="881" spans="16:30">
      <c r="P881" s="143"/>
      <c r="Q881" s="143"/>
      <c r="R881" s="143"/>
      <c r="S881" s="143"/>
      <c r="T881" s="143"/>
      <c r="U881" s="143"/>
      <c r="V881" s="143"/>
      <c r="W881" s="143"/>
      <c r="X881" s="143"/>
      <c r="Y881" s="143"/>
      <c r="Z881" s="143"/>
      <c r="AA881" s="143"/>
      <c r="AB881" s="143"/>
      <c r="AC881" s="143"/>
      <c r="AD881" s="143"/>
    </row>
    <row r="882" spans="16:30">
      <c r="P882" s="143"/>
      <c r="Q882" s="143"/>
      <c r="R882" s="143"/>
      <c r="S882" s="143"/>
      <c r="T882" s="143"/>
      <c r="U882" s="143"/>
      <c r="V882" s="143"/>
      <c r="W882" s="143"/>
      <c r="X882" s="143"/>
      <c r="Y882" s="143"/>
      <c r="Z882" s="143"/>
      <c r="AA882" s="143"/>
      <c r="AB882" s="143"/>
      <c r="AC882" s="143"/>
      <c r="AD882" s="143"/>
    </row>
    <row r="883" spans="16:30">
      <c r="P883" s="143"/>
      <c r="Q883" s="143"/>
      <c r="R883" s="143"/>
      <c r="S883" s="143"/>
      <c r="T883" s="143"/>
      <c r="U883" s="143"/>
      <c r="V883" s="143"/>
      <c r="W883" s="143"/>
      <c r="X883" s="143"/>
      <c r="Y883" s="143"/>
      <c r="Z883" s="143"/>
      <c r="AA883" s="143"/>
      <c r="AB883" s="143"/>
      <c r="AC883" s="143"/>
      <c r="AD883" s="143"/>
    </row>
    <row r="884" spans="16:30">
      <c r="P884" s="143"/>
      <c r="Q884" s="143"/>
      <c r="R884" s="143"/>
      <c r="S884" s="143"/>
      <c r="T884" s="143"/>
      <c r="U884" s="143"/>
      <c r="V884" s="143"/>
      <c r="W884" s="143"/>
      <c r="X884" s="143"/>
      <c r="Y884" s="143"/>
      <c r="Z884" s="143"/>
      <c r="AA884" s="143"/>
      <c r="AB884" s="143"/>
      <c r="AC884" s="143"/>
      <c r="AD884" s="143"/>
    </row>
    <row r="885" spans="16:30">
      <c r="P885" s="143"/>
      <c r="Q885" s="143"/>
      <c r="R885" s="143"/>
      <c r="S885" s="143"/>
      <c r="T885" s="143"/>
      <c r="U885" s="143"/>
      <c r="V885" s="143"/>
      <c r="W885" s="143"/>
      <c r="X885" s="143"/>
      <c r="Y885" s="143"/>
      <c r="Z885" s="143"/>
      <c r="AA885" s="143"/>
      <c r="AB885" s="143"/>
      <c r="AC885" s="143"/>
      <c r="AD885" s="143"/>
    </row>
    <row r="886" spans="16:30">
      <c r="P886" s="143"/>
      <c r="Q886" s="143"/>
      <c r="R886" s="143"/>
      <c r="S886" s="143"/>
      <c r="T886" s="143"/>
      <c r="U886" s="143"/>
      <c r="V886" s="143"/>
      <c r="W886" s="143"/>
      <c r="X886" s="143"/>
      <c r="Y886" s="143"/>
      <c r="Z886" s="143"/>
      <c r="AA886" s="143"/>
      <c r="AB886" s="143"/>
      <c r="AC886" s="143"/>
      <c r="AD886" s="143"/>
    </row>
    <row r="887" spans="16:30">
      <c r="P887" s="143"/>
      <c r="Q887" s="143"/>
      <c r="R887" s="143"/>
      <c r="S887" s="143"/>
      <c r="T887" s="143"/>
      <c r="U887" s="143"/>
      <c r="V887" s="143"/>
      <c r="W887" s="143"/>
      <c r="X887" s="143"/>
      <c r="Y887" s="143"/>
      <c r="Z887" s="143"/>
      <c r="AA887" s="143"/>
      <c r="AB887" s="143"/>
      <c r="AC887" s="143"/>
      <c r="AD887" s="143"/>
    </row>
    <row r="888" spans="16:30">
      <c r="P888" s="143"/>
      <c r="Q888" s="143"/>
      <c r="R888" s="143"/>
      <c r="S888" s="143"/>
      <c r="T888" s="143"/>
      <c r="U888" s="143"/>
      <c r="V888" s="143"/>
      <c r="W888" s="143"/>
      <c r="X888" s="143"/>
      <c r="Y888" s="143"/>
      <c r="Z888" s="143"/>
      <c r="AA888" s="143"/>
      <c r="AB888" s="143"/>
      <c r="AC888" s="143"/>
      <c r="AD888" s="143"/>
    </row>
    <row r="889" spans="16:30">
      <c r="P889" s="143"/>
      <c r="Q889" s="143"/>
      <c r="R889" s="143"/>
      <c r="S889" s="143"/>
      <c r="T889" s="143"/>
      <c r="U889" s="143"/>
      <c r="V889" s="143"/>
      <c r="W889" s="143"/>
      <c r="X889" s="143"/>
      <c r="Y889" s="143"/>
      <c r="Z889" s="143"/>
      <c r="AA889" s="143"/>
      <c r="AB889" s="143"/>
      <c r="AC889" s="143"/>
      <c r="AD889" s="143"/>
    </row>
    <row r="890" spans="16:30">
      <c r="P890" s="143"/>
      <c r="Q890" s="143"/>
      <c r="R890" s="143"/>
      <c r="S890" s="143"/>
      <c r="T890" s="143"/>
      <c r="U890" s="143"/>
      <c r="V890" s="143"/>
      <c r="W890" s="143"/>
      <c r="X890" s="143"/>
      <c r="Y890" s="143"/>
      <c r="Z890" s="143"/>
      <c r="AA890" s="143"/>
      <c r="AB890" s="143"/>
      <c r="AC890" s="143"/>
      <c r="AD890" s="143"/>
    </row>
    <row r="891" spans="16:30">
      <c r="P891" s="143"/>
      <c r="Q891" s="143"/>
      <c r="R891" s="143"/>
      <c r="S891" s="143"/>
      <c r="T891" s="143"/>
      <c r="U891" s="143"/>
      <c r="V891" s="143"/>
      <c r="W891" s="143"/>
      <c r="X891" s="143"/>
      <c r="Y891" s="143"/>
      <c r="Z891" s="143"/>
      <c r="AA891" s="143"/>
      <c r="AB891" s="143"/>
      <c r="AC891" s="143"/>
      <c r="AD891" s="143"/>
    </row>
    <row r="892" spans="16:30">
      <c r="P892" s="143"/>
      <c r="Q892" s="143"/>
      <c r="R892" s="143"/>
      <c r="S892" s="143"/>
      <c r="T892" s="143"/>
      <c r="U892" s="143"/>
      <c r="V892" s="143"/>
      <c r="W892" s="143"/>
      <c r="X892" s="143"/>
      <c r="Y892" s="143"/>
      <c r="Z892" s="143"/>
      <c r="AA892" s="143"/>
      <c r="AB892" s="143"/>
      <c r="AC892" s="143"/>
      <c r="AD892" s="143"/>
    </row>
    <row r="893" spans="16:30">
      <c r="P893" s="143"/>
      <c r="Q893" s="143"/>
      <c r="R893" s="143"/>
      <c r="S893" s="143"/>
      <c r="T893" s="143"/>
      <c r="U893" s="143"/>
      <c r="V893" s="143"/>
      <c r="W893" s="143"/>
      <c r="X893" s="143"/>
      <c r="Y893" s="143"/>
      <c r="Z893" s="143"/>
      <c r="AA893" s="143"/>
      <c r="AB893" s="143"/>
      <c r="AC893" s="143"/>
      <c r="AD893" s="143"/>
    </row>
    <row r="894" spans="16:30">
      <c r="P894" s="143"/>
      <c r="Q894" s="143"/>
      <c r="R894" s="143"/>
      <c r="S894" s="143"/>
      <c r="T894" s="143"/>
      <c r="U894" s="143"/>
      <c r="V894" s="143"/>
      <c r="W894" s="143"/>
      <c r="X894" s="143"/>
      <c r="Y894" s="143"/>
      <c r="Z894" s="143"/>
      <c r="AA894" s="143"/>
      <c r="AB894" s="143"/>
      <c r="AC894" s="143"/>
      <c r="AD894" s="143"/>
    </row>
  </sheetData>
  <mergeCells count="11">
    <mergeCell ref="AD7:AD8"/>
    <mergeCell ref="B2:AD2"/>
    <mergeCell ref="B4:AD4"/>
    <mergeCell ref="B5:AD5"/>
    <mergeCell ref="B6:AD6"/>
    <mergeCell ref="B7:B8"/>
    <mergeCell ref="C7:M7"/>
    <mergeCell ref="O7:O8"/>
    <mergeCell ref="P7:Z7"/>
    <mergeCell ref="AB7:AB8"/>
    <mergeCell ref="AC7:AC8"/>
  </mergeCells>
  <printOptions horizontalCentered="1"/>
  <pageMargins left="0" right="0" top="0.59055118110236227" bottom="0.78740157480314965" header="0" footer="0.31496062992125984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DGII</vt:lpstr>
      <vt:lpstr>DGII (EST)</vt:lpstr>
      <vt:lpstr>DGII!Área_de_impresión</vt:lpstr>
      <vt:lpstr>'DGII (EST)'!Área_de_impresión</vt:lpstr>
      <vt:lpstr>DGII!Títulos_a_imprimir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Fidelia Raulina Pérez Castillo</dc:creator>
  <cp:lastModifiedBy>Elijah Daniel Solano Coronado</cp:lastModifiedBy>
  <dcterms:created xsi:type="dcterms:W3CDTF">2025-04-15T20:01:52Z</dcterms:created>
  <dcterms:modified xsi:type="dcterms:W3CDTF">2026-04-15T19:53:32Z</dcterms:modified>
</cp:coreProperties>
</file>