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mortiz_hacienda_gov_do/Documents/Downloads/"/>
    </mc:Choice>
  </mc:AlternateContent>
  <xr:revisionPtr revIDLastSave="3" documentId="8_{01558B82-8EBC-4D24-8185-E6931C59E548}" xr6:coauthVersionLast="47" xr6:coauthVersionMax="47" xr10:uidLastSave="{21455DF3-0781-4D58-8DD7-177E5EA8ABC6}"/>
  <bookViews>
    <workbookView xWindow="-120" yWindow="-120" windowWidth="29040" windowHeight="15720" xr2:uid="{F98E7694-BCDE-492F-8188-7C21CE8CBE0A}"/>
  </bookViews>
  <sheets>
    <sheet name="DGII" sheetId="4" r:id="rId1"/>
    <sheet name="DGII (EST)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>#N/A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 localSheetId="1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1">#REF!</definedName>
    <definedName name="\M">#REF!</definedName>
    <definedName name="\N">#N/A</definedName>
    <definedName name="\Ñ" localSheetId="1">#REF!</definedName>
    <definedName name="\Ñ">#REF!</definedName>
    <definedName name="\O">#N/A</definedName>
    <definedName name="\P" localSheetId="1">#REF!</definedName>
    <definedName name="\P">#REF!</definedName>
    <definedName name="\q">#N/A</definedName>
    <definedName name="\R">#N/A</definedName>
    <definedName name="\S" localSheetId="1">#REF!</definedName>
    <definedName name="\S">#REF!</definedName>
    <definedName name="\T" localSheetId="1">#REF!</definedName>
    <definedName name="\T">#REF!</definedName>
    <definedName name="\T1" localSheetId="1">#REF!</definedName>
    <definedName name="\T1">#REF!</definedName>
    <definedName name="\T2">[1]BOP!#REF!</definedName>
    <definedName name="\U" localSheetId="1">#REF!</definedName>
    <definedName name="\U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\Y" localSheetId="1">#REF!</definedName>
    <definedName name="\Y">#REF!</definedName>
    <definedName name="\Z" localSheetId="1">#REF!</definedName>
    <definedName name="\Z">#REF!</definedName>
    <definedName name="____________________________ROS1">#N/A</definedName>
    <definedName name="____________________________ROS2">#N/A</definedName>
    <definedName name="____________________________ROS3">#N/A</definedName>
    <definedName name="____________________________ROS4">#N/A</definedName>
    <definedName name="___________________________ROS1">#N/A</definedName>
    <definedName name="___________________________ROS2">#N/A</definedName>
    <definedName name="___________________________ROS3">#N/A</definedName>
    <definedName name="___________________________ROS4">#N/A</definedName>
    <definedName name="__________________________ROS1">#N/A</definedName>
    <definedName name="__________________________ROS2">#N/A</definedName>
    <definedName name="__________________________ROS3">#N/A</definedName>
    <definedName name="__________________________ROS4">#N/A</definedName>
    <definedName name="_________________________ROS1">#N/A</definedName>
    <definedName name="_________________________ROS2">#N/A</definedName>
    <definedName name="_________________________ROS3">#N/A</definedName>
    <definedName name="_________________________ROS4">#N/A</definedName>
    <definedName name="________________________ROS1">#N/A</definedName>
    <definedName name="________________________ROS2">#N/A</definedName>
    <definedName name="________________________ROS3">#N/A</definedName>
    <definedName name="________________________ROS4">#N/A</definedName>
    <definedName name="_______________________ROS1">#N/A</definedName>
    <definedName name="_______________________ROS2">#N/A</definedName>
    <definedName name="_______________________ROS3">#N/A</definedName>
    <definedName name="_______________________ROS4">#N/A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 localSheetId="1">#REF!</definedName>
    <definedName name="__10FA_L">#REF!</definedName>
    <definedName name="__11GAZ_LIABS" localSheetId="1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localSheetId="1" hidden="1">#REF!</definedName>
    <definedName name="__123Graph_BChart1" hidden="1">#REF!</definedName>
    <definedName name="__123Graph_BChart2" localSheetId="1" hidden="1">#REF!</definedName>
    <definedName name="__123Graph_BChart2" hidden="1">#REF!</definedName>
    <definedName name="__123Graph_BChart3" localSheetId="1" hidden="1">#REF!</definedName>
    <definedName name="__123Graph_BChart3" hidden="1">#REF!</definedName>
    <definedName name="__123Graph_BChart4" localSheetId="1" hidden="1">#REF!</definedName>
    <definedName name="__123Graph_BChart4" hidden="1">#REF!</definedName>
    <definedName name="__123Graph_BChart5" localSheetId="1" hidden="1">#REF!</definedName>
    <definedName name="__123Graph_BChart5" hidden="1">#REF!</definedName>
    <definedName name="__123Graph_BChart6" localSheetId="1" hidden="1">#REF!</definedName>
    <definedName name="__123Graph_BChart6" hidden="1">#REF!</definedName>
    <definedName name="__123Graph_BChart7" localSheetId="1" hidden="1">#REF!</definedName>
    <definedName name="__123Graph_BChart7" hidden="1">#REF!</definedName>
    <definedName name="__123Graph_BCurrent" localSheetId="1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 localSheetId="1">#REF!</definedName>
    <definedName name="__12INT_RESERVES">#REF!</definedName>
    <definedName name="__1r" localSheetId="1">#REF!</definedName>
    <definedName name="__1r">#REF!</definedName>
    <definedName name="__2Macros_Import_.qbop" localSheetId="0">[7]!'[Macros Import].qbop'</definedName>
    <definedName name="__2Macros_Import_.qbop" localSheetId="1">[7]!'[Macros Import].qbop'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 localSheetId="1">#REF!</definedName>
    <definedName name="__6B.2_B.3">#REF!</definedName>
    <definedName name="__7B.4___5" localSheetId="1">#REF!</definedName>
    <definedName name="__7B.4___5">#REF!</definedName>
    <definedName name="__8CONSOL_B2" localSheetId="1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 localSheetId="1">#REF!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 localSheetId="1">#REF!</definedName>
    <definedName name="__SUM2">#REF!</definedName>
    <definedName name="__TAB1" localSheetId="1">#REF!</definedName>
    <definedName name="__TAB1">#REF!</definedName>
    <definedName name="__Tab19" localSheetId="1">#REF!</definedName>
    <definedName name="__Tab19">#REF!</definedName>
    <definedName name="__Tab20" localSheetId="1">#REF!</definedName>
    <definedName name="__Tab20">#REF!</definedName>
    <definedName name="__Tab21" localSheetId="1">#REF!</definedName>
    <definedName name="__Tab21">#REF!</definedName>
    <definedName name="__Tab22" localSheetId="1">#REF!</definedName>
    <definedName name="__Tab22">#REF!</definedName>
    <definedName name="__Tab23" localSheetId="1">#REF!</definedName>
    <definedName name="__Tab23">#REF!</definedName>
    <definedName name="__Tab24" localSheetId="1">#REF!</definedName>
    <definedName name="__Tab24">#REF!</definedName>
    <definedName name="__Tab26" localSheetId="1">#REF!</definedName>
    <definedName name="__Tab26">#REF!</definedName>
    <definedName name="__Tab27" localSheetId="1">#REF!</definedName>
    <definedName name="__Tab27">#REF!</definedName>
    <definedName name="__Tab28" localSheetId="1">#REF!</definedName>
    <definedName name="__Tab28">#REF!</definedName>
    <definedName name="__Tab29" localSheetId="1">#REF!</definedName>
    <definedName name="__Tab29">#REF!</definedName>
    <definedName name="__Tab30" localSheetId="1">#REF!</definedName>
    <definedName name="__Tab30">#REF!</definedName>
    <definedName name="__Tab31" localSheetId="1">#REF!</definedName>
    <definedName name="__Tab31">#REF!</definedName>
    <definedName name="__Tab32" localSheetId="1">#REF!</definedName>
    <definedName name="__Tab32">#REF!</definedName>
    <definedName name="__Tab33" localSheetId="1">#REF!</definedName>
    <definedName name="__Tab33">#REF!</definedName>
    <definedName name="__Tab34" localSheetId="1">#REF!</definedName>
    <definedName name="__Tab34">#REF!</definedName>
    <definedName name="__Tab35" localSheetId="1">#REF!</definedName>
    <definedName name="__Tab35">#REF!</definedName>
    <definedName name="__WB2" localSheetId="1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 localSheetId="1">#REF!</definedName>
    <definedName name="_10FA_L">#REF!</definedName>
    <definedName name="_11__123Graph_BCPI_ER_LOG" hidden="1">[10]ER!#REF!</definedName>
    <definedName name="_11GAZ_LIABS" localSheetId="1">#REF!</definedName>
    <definedName name="_11GAZ_LIABS">#REF!</definedName>
    <definedName name="_12__123Graph_BIBA_IBRD" hidden="1">[10]WB!#REF!</definedName>
    <definedName name="_12INT_RESERVES" localSheetId="1">#REF!</definedName>
    <definedName name="_12INT_RESERVES">#REF!</definedName>
    <definedName name="_15Macros_Import_.qbop" localSheetId="0">[7]!'[Macros Import].qbop'</definedName>
    <definedName name="_15Macros_Import_.qbop" localSheetId="1">[7]!'[Macros Import].qbop'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 localSheetId="1">#REF!</definedName>
    <definedName name="_1IMPRESION">#REF!</definedName>
    <definedName name="_1Macros_Import_.qbop">#N/A</definedName>
    <definedName name="_1r" localSheetId="1">#REF!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 localSheetId="0">[12]!'[Macros Import].qbop'</definedName>
    <definedName name="_24Macros_Import_.qbop" localSheetId="1">[12]!'[Macros Import].qbop'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 localSheetId="1">#REF!</definedName>
    <definedName name="_28B.2_B.3">#REF!</definedName>
    <definedName name="_29B.4___5" localSheetId="1">#REF!</definedName>
    <definedName name="_29B.4___5">#REF!</definedName>
    <definedName name="_2IMPRESION" localSheetId="1">#REF!</definedName>
    <definedName name="_2IMPRESION">#REF!</definedName>
    <definedName name="_2Macros_Import_.qbop" localSheetId="0">[15]!'[Macros Import].qbop'</definedName>
    <definedName name="_2Macros_Import_.qbop" localSheetId="1">[15]!'[Macros Import].qbop'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 localSheetId="1">#REF!</definedName>
    <definedName name="_30CONSOL_B2">#REF!</definedName>
    <definedName name="_31_0GRÁFICO_N_10.2">[14]monthly!#REF!</definedName>
    <definedName name="_31CONSOL_DEPOSITS">'[16]A 11'!#REF!</definedName>
    <definedName name="_32FA_L" localSheetId="1">#REF!</definedName>
    <definedName name="_32FA_L">#REF!</definedName>
    <definedName name="_33GAZ_LIABS" localSheetId="1">#REF!</definedName>
    <definedName name="_33GAZ_LIABS">#REF!</definedName>
    <definedName name="_34INT_RESERVES" localSheetId="1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 localSheetId="1">#REF!</definedName>
    <definedName name="_52B.2_B.3">#REF!</definedName>
    <definedName name="_53B.4___5" localSheetId="1">#REF!</definedName>
    <definedName name="_53B.4___5">#REF!</definedName>
    <definedName name="_54CONSOL_B2" localSheetId="1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 localSheetId="1">#REF!</definedName>
    <definedName name="_69FA_L">#REF!</definedName>
    <definedName name="_6B.2_B.3" localSheetId="1">#REF!</definedName>
    <definedName name="_6B.2_B.3">#REF!</definedName>
    <definedName name="_7">#N/A</definedName>
    <definedName name="_70GAZ_LIABS" localSheetId="1">#REF!</definedName>
    <definedName name="_70GAZ_LIABS">#REF!</definedName>
    <definedName name="_71INT_RESERVES" localSheetId="1">#REF!</definedName>
    <definedName name="_71INT_RESERVES">#REF!</definedName>
    <definedName name="_7B.4___5" localSheetId="1">#REF!</definedName>
    <definedName name="_7B.4___5">#REF!</definedName>
    <definedName name="_8">#N/A</definedName>
    <definedName name="_8CONSOL_B2" localSheetId="1">#REF!</definedName>
    <definedName name="_8CONSOL_B2">#REF!</definedName>
    <definedName name="_9CONSOL_DEPOSITS">'[17]A 11'!#REF!</definedName>
    <definedName name="_AUS1">#N/A</definedName>
    <definedName name="_BOP2">[18]BoP!#REF!</definedName>
    <definedName name="_D" localSheetId="1">#REF!</definedName>
    <definedName name="_D">#REF!</definedName>
    <definedName name="_DEG1">#N/A</definedName>
    <definedName name="_DKR1">#N/A</definedName>
    <definedName name="_ECU1">#N/A</definedName>
    <definedName name="_END94" localSheetId="1">#REF!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 localSheetId="1">#REF!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 localSheetId="1">#REF!</definedName>
    <definedName name="_P">#REF!</definedName>
    <definedName name="_Parse_Out" localSheetId="1" hidden="1">#REF!</definedName>
    <definedName name="_Parse_Out" hidden="1">#REF!</definedName>
    <definedName name="_PTA1">#N/A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 localSheetId="1">#REF!</definedName>
    <definedName name="_SUM2">#REF!</definedName>
    <definedName name="_t7">[20]R7!$A$1:$G$31</definedName>
    <definedName name="_TAB1" localSheetId="1">#REF!</definedName>
    <definedName name="_TAB1">#REF!</definedName>
    <definedName name="_Tab19" localSheetId="1">#REF!</definedName>
    <definedName name="_Tab19">#REF!</definedName>
    <definedName name="_Tab20" localSheetId="1">#REF!</definedName>
    <definedName name="_Tab20">#REF!</definedName>
    <definedName name="_Tab21" localSheetId="1">#REF!</definedName>
    <definedName name="_Tab21">#REF!</definedName>
    <definedName name="_Tab22" localSheetId="1">#REF!</definedName>
    <definedName name="_Tab22">#REF!</definedName>
    <definedName name="_Tab23" localSheetId="1">#REF!</definedName>
    <definedName name="_Tab23">#REF!</definedName>
    <definedName name="_Tab24" localSheetId="1">#REF!</definedName>
    <definedName name="_Tab24">#REF!</definedName>
    <definedName name="_Tab26" localSheetId="1">#REF!</definedName>
    <definedName name="_Tab26">#REF!</definedName>
    <definedName name="_Tab27" localSheetId="1">#REF!</definedName>
    <definedName name="_Tab27">#REF!</definedName>
    <definedName name="_Tab28" localSheetId="1">#REF!</definedName>
    <definedName name="_Tab28">#REF!</definedName>
    <definedName name="_Tab29" localSheetId="1">#REF!</definedName>
    <definedName name="_Tab29">#REF!</definedName>
    <definedName name="_Tab30" localSheetId="1">#REF!</definedName>
    <definedName name="_Tab30">#REF!</definedName>
    <definedName name="_Tab31" localSheetId="1">#REF!</definedName>
    <definedName name="_Tab31">#REF!</definedName>
    <definedName name="_Tab32" localSheetId="1">#REF!</definedName>
    <definedName name="_Tab32">#REF!</definedName>
    <definedName name="_Tab33" localSheetId="1">#REF!</definedName>
    <definedName name="_Tab33">#REF!</definedName>
    <definedName name="_Tab34" localSheetId="1">#REF!</definedName>
    <definedName name="_Tab34">#REF!</definedName>
    <definedName name="_Tab35" localSheetId="1">#REF!</definedName>
    <definedName name="_Tab35">#REF!</definedName>
    <definedName name="_tAB4">'[19]shared data'!$A$1:$G$71</definedName>
    <definedName name="_WB2" localSheetId="1">#REF!</definedName>
    <definedName name="_WB2">#REF!</definedName>
    <definedName name="_xlcn.WorksheetConnection_MUCI2020v3.xlsxTabla1" hidden="1">[21]!Tabla1[#Data]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0">[22]!'[Macros Import].qbop'</definedName>
    <definedName name="A" localSheetId="1">[22]!'[Macros Import].qbop'</definedName>
    <definedName name="A">[22]!'[Macros Import].qbop'</definedName>
    <definedName name="A_impresión_IM">'[23]ponder a y p '!$A$1:$N$50</definedName>
    <definedName name="AAA" localSheetId="1">#REF!</definedName>
    <definedName name="AAA">#REF!</definedName>
    <definedName name="AccessDatabase" hidden="1">"\\De2kp-42538\BOLETIN\Claga\CLAGA2000.mdb"</definedName>
    <definedName name="ACTIVATE" localSheetId="1">#REF!</definedName>
    <definedName name="ACTIVATE">#REF!</definedName>
    <definedName name="ACUMULADO">#N/A</definedName>
    <definedName name="ALL">'[1]Imp:DSA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DGII!$B$4:$AD$72</definedName>
    <definedName name="_xlnm.Print_Area" localSheetId="1">'DGII (EST)'!$A$1:$AD$58</definedName>
    <definedName name="_xlnm.Print_Area">'[25]Table 1'!#REF!</definedName>
    <definedName name="AREACONSTRUCCIO" localSheetId="1">#REF!</definedName>
    <definedName name="AREACONSTRUCCIO">#REF!</definedName>
    <definedName name="ASAU">#N/A</definedName>
    <definedName name="ASAU1">#N/A</definedName>
    <definedName name="asd" localSheetId="0">'[26]SPNF Acuerdo Incl. Int.'!asd</definedName>
    <definedName name="asd" localSheetId="1">'[26]SPNF Acuerdo Incl. Int.'!asd</definedName>
    <definedName name="asd">'[26]SPNF Acuerdo Incl. Int.'!asd</definedName>
    <definedName name="ASO" localSheetId="1">#REF!</definedName>
    <definedName name="ASO">#REF!</definedName>
    <definedName name="atrade" localSheetId="0">[7]!atrade</definedName>
    <definedName name="atrade" localSheetId="1">[7]!atrade</definedName>
    <definedName name="atrade">[7]!atrade</definedName>
    <definedName name="AUS">#N/A</definedName>
    <definedName name="AVISO">#N/A</definedName>
    <definedName name="B">#N/A</definedName>
    <definedName name="BAL" localSheetId="1">#REF!</definedName>
    <definedName name="BAL">#REF!</definedName>
    <definedName name="BANCOS">#N/A</definedName>
    <definedName name="_xlnm.Database" localSheetId="1">#REF!</definedName>
    <definedName name="_xlnm.Database">#REF!</definedName>
    <definedName name="Batumi_debt" localSheetId="1">#REF!</definedName>
    <definedName name="Batumi_debt">#REF!</definedName>
    <definedName name="bb">#N/A</definedName>
    <definedName name="BBB" localSheetId="1">#REF!</definedName>
    <definedName name="BBB">#REF!</definedName>
    <definedName name="bc" hidden="1">'[2]Crédito SPNF (fiscal)'!#REF!</definedName>
    <definedName name="BCA">#N/A</definedName>
    <definedName name="BCA_GDP">#N/A</definedName>
    <definedName name="BCA_NGDP" localSheetId="1">#REF!</definedName>
    <definedName name="BCA_NGDP">#REF!</definedName>
    <definedName name="BCH" localSheetId="1">#REF!</definedName>
    <definedName name="BCH">#REF!</definedName>
    <definedName name="BCH_10G" localSheetId="1">#REF!</definedName>
    <definedName name="BCH_10G">#REF!</definedName>
    <definedName name="BCH_10R" localSheetId="1">#REF!</definedName>
    <definedName name="BCH_10R">#REF!</definedName>
    <definedName name="Bcos_Com_20G" localSheetId="1">#REF!</definedName>
    <definedName name="Bcos_Com_20G">#REF!</definedName>
    <definedName name="Bcos_Com20R" localSheetId="1">#REF!</definedName>
    <definedName name="Bcos_Com20R">#REF!</definedName>
    <definedName name="BCRD15" hidden="1">'[2]Crédito SPNF (fiscal)'!#REF!</definedName>
    <definedName name="BE">#N/A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1">#REF!</definedName>
    <definedName name="BED">#REF!</definedName>
    <definedName name="BED_6" localSheetId="1">#REF!</definedName>
    <definedName name="BED_6">#REF!</definedName>
    <definedName name="BEO" localSheetId="1">#REF!</definedName>
    <definedName name="BEO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">#REF!</definedName>
    <definedName name="BFD">#REF!</definedName>
    <definedName name="BFDA" localSheetId="1">#REF!</definedName>
    <definedName name="BFDA">#REF!</definedName>
    <definedName name="BFDI" localSheetId="1">#REF!</definedName>
    <definedName name="BFDI">#REF!</definedName>
    <definedName name="BFDIL" localSheetId="1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[27]!BFLD_DF</definedName>
    <definedName name="BFLD_DF" localSheetId="1">[27]!BFLD_DF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 localSheetId="1">#REF!</definedName>
    <definedName name="BFO">#REF!</definedName>
    <definedName name="BFOA" localSheetId="1">#REF!</definedName>
    <definedName name="BFOA">#REF!</definedName>
    <definedName name="BFOAG" localSheetId="1">#REF!</definedName>
    <definedName name="BFOAG">#REF!</definedName>
    <definedName name="BFOL" localSheetId="1">#REF!</definedName>
    <definedName name="BFOL">#REF!</definedName>
    <definedName name="BFOL_B" localSheetId="1">#REF!</definedName>
    <definedName name="BFOL_B">#REF!</definedName>
    <definedName name="BFOL_G" localSheetId="1">#REF!</definedName>
    <definedName name="BFOL_G">#REF!</definedName>
    <definedName name="BFOL_L" localSheetId="1">#REF!</definedName>
    <definedName name="BFOL_L">#REF!</definedName>
    <definedName name="BFOL_O" localSheetId="1">#REF!</definedName>
    <definedName name="BFOL_O">#REF!</definedName>
    <definedName name="BFOL_S" localSheetId="1">#REF!</definedName>
    <definedName name="BFOL_S">#REF!</definedName>
    <definedName name="BFOLB" localSheetId="1">#REF!</definedName>
    <definedName name="BFOLB">#REF!</definedName>
    <definedName name="BFOLG_L" localSheetId="1">#REF!</definedName>
    <definedName name="BFOLG_L">#REF!</definedName>
    <definedName name="BFP" localSheetId="1">#REF!</definedName>
    <definedName name="BFP">#REF!</definedName>
    <definedName name="BFPA" localSheetId="1">#REF!</definedName>
    <definedName name="BFPA">#REF!</definedName>
    <definedName name="BFPAG" localSheetId="1">#REF!</definedName>
    <definedName name="BFPAG">#REF!</definedName>
    <definedName name="BFPL" localSheetId="1">#REF!</definedName>
    <definedName name="BFPL">#REF!</definedName>
    <definedName name="BFPLBN" localSheetId="1">#REF!</definedName>
    <definedName name="BFPLBN">#REF!</definedName>
    <definedName name="BFPLD" localSheetId="1">#REF!</definedName>
    <definedName name="BFPLD">#REF!</definedName>
    <definedName name="BFPLD_G" localSheetId="1">#REF!</definedName>
    <definedName name="BFPLD_G">#REF!</definedName>
    <definedName name="BFPLE" localSheetId="1">#REF!</definedName>
    <definedName name="BFPLE">#REF!</definedName>
    <definedName name="BFPLE_G" localSheetId="1">#REF!</definedName>
    <definedName name="BFPLE_G">#REF!</definedName>
    <definedName name="BFPLMM" localSheetId="1">#REF!</definedName>
    <definedName name="BFPLMM">#REF!</definedName>
    <definedName name="BFRA">#N/A</definedName>
    <definedName name="BFUND" localSheetId="1">#REF!</definedName>
    <definedName name="BFUND">#REF!</definedName>
    <definedName name="BGS" localSheetId="1">#REF!</definedName>
    <definedName name="BGS">#REF!</definedName>
    <definedName name="BI">#N/A</definedName>
    <definedName name="BIP" localSheetId="1">#REF!</definedName>
    <definedName name="BIP">#REF!</definedName>
    <definedName name="BK">#N/A</definedName>
    <definedName name="BKF">#N/A</definedName>
    <definedName name="BKFA" localSheetId="1">#REF!</definedName>
    <definedName name="BKFA">#REF!</definedName>
    <definedName name="BKO" localSheetId="1">#REF!</definedName>
    <definedName name="BKO">#REF!</definedName>
    <definedName name="BM" localSheetId="1">#REF!</definedName>
    <definedName name="BM">#REF!</definedName>
    <definedName name="BMG">[28]Q6!$E$28:$AH$28</definedName>
    <definedName name="BMII">#N/A</definedName>
    <definedName name="BMII_7" localSheetId="1">#REF!</definedName>
    <definedName name="BMII_7">#REF!</definedName>
    <definedName name="BMIIB">#N/A</definedName>
    <definedName name="BMIIG">#N/A</definedName>
    <definedName name="BMS" localSheetId="1">#REF!</definedName>
    <definedName name="BMS">#REF!</definedName>
    <definedName name="BOLETIN">[24]BCP!#REF!</definedName>
    <definedName name="BOP">#N/A</definedName>
    <definedName name="BOPUSD" localSheetId="1">#REF!</definedName>
    <definedName name="BOPUSD">#REF!</definedName>
    <definedName name="BRASS" localSheetId="1">#REF!</definedName>
    <definedName name="BRASS">#REF!</definedName>
    <definedName name="BRASS_1" localSheetId="1">#REF!</definedName>
    <definedName name="BRASS_1">#REF!</definedName>
    <definedName name="BRASS_6" localSheetId="1">#REF!</definedName>
    <definedName name="BRASS_6">#REF!</definedName>
    <definedName name="BS">#N/A</definedName>
    <definedName name="BS1A">#N/A</definedName>
    <definedName name="BTR" localSheetId="1">#REF!</definedName>
    <definedName name="BTR">#REF!</definedName>
    <definedName name="BTRG" localSheetId="1">#REF!</definedName>
    <definedName name="BTRG">#REF!</definedName>
    <definedName name="Button_13">"CLAGA2000_Consolidado_2001_List"</definedName>
    <definedName name="BX" localSheetId="1">#REF!</definedName>
    <definedName name="BX">#REF!</definedName>
    <definedName name="BXG">[28]Q6!$E$26:$AH$26</definedName>
    <definedName name="BXS" localSheetId="1">#REF!</definedName>
    <definedName name="BXS">#REF!</definedName>
    <definedName name="C.2" localSheetId="1">#REF!</definedName>
    <definedName name="C.2">#REF!</definedName>
    <definedName name="C_">#N/A</definedName>
    <definedName name="CAD">#N/A</definedName>
    <definedName name="calcNGS_NGDP">#N/A</definedName>
    <definedName name="CAMARON" localSheetId="1">#REF!</definedName>
    <definedName name="CAMARON">#REF!</definedName>
    <definedName name="CCC" localSheetId="1">#REF!</definedName>
    <definedName name="CCC">#REF!</definedName>
    <definedName name="CD">#N/A</definedName>
    <definedName name="CD1A">#N/A</definedName>
    <definedName name="CEMENTO" localSheetId="1">#REF!</definedName>
    <definedName name="CEMENTO">#REF!</definedName>
    <definedName name="CHF">#N/A</definedName>
    <definedName name="CHK5.1" localSheetId="1">#REF!</definedName>
    <definedName name="CHK5.1">#REF!</definedName>
    <definedName name="cirr" localSheetId="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 localSheetId="1">#REF!</definedName>
    <definedName name="COM">#REF!</definedName>
    <definedName name="CONSOL" localSheetId="1">#REF!</definedName>
    <definedName name="CONSOL">#REF!</definedName>
    <definedName name="CONSOLC2" localSheetId="1">#REF!</definedName>
    <definedName name="CONSOLC2">#REF!</definedName>
    <definedName name="cooperantes">#REF!</definedName>
    <definedName name="copystart" localSheetId="1">#REF!</definedName>
    <definedName name="copystart">#REF!</definedName>
    <definedName name="Copytodebt">'[1]in-out'!#REF!</definedName>
    <definedName name="COUNT" localSheetId="1">#REF!</definedName>
    <definedName name="COUNT">#REF!</definedName>
    <definedName name="COUNTER" localSheetId="1">#REF!</definedName>
    <definedName name="COUNTER">#REF!</definedName>
    <definedName name="CPF" localSheetId="1">#REF!</definedName>
    <definedName name="CPF">#REF!</definedName>
    <definedName name="CPI_Core" localSheetId="1">#REF!</definedName>
    <definedName name="CPI_Core">#REF!</definedName>
    <definedName name="CPI_NAT_monthly" localSheetId="1">#REF!</definedName>
    <definedName name="CPI_NAT_monthly">#REF!</definedName>
    <definedName name="CREDITOBCH" localSheetId="1">#REF!</definedName>
    <definedName name="CREDITOBCH">#REF!</definedName>
    <definedName name="CREDITORSB" localSheetId="1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 localSheetId="1">#REF!</definedName>
    <definedName name="d">#REF!</definedName>
    <definedName name="D_B" localSheetId="1">#REF!</definedName>
    <definedName name="D_B">#REF!</definedName>
    <definedName name="D_G" localSheetId="1">#REF!</definedName>
    <definedName name="D_G">#REF!</definedName>
    <definedName name="D_Ind" localSheetId="1">#REF!</definedName>
    <definedName name="D_Ind">#REF!</definedName>
    <definedName name="D_L" localSheetId="1">#REF!</definedName>
    <definedName name="D_L">#REF!</definedName>
    <definedName name="D_O" localSheetId="1">#REF!</definedName>
    <definedName name="D_O">#REF!</definedName>
    <definedName name="D_S" localSheetId="1">#REF!</definedName>
    <definedName name="D_S">#REF!</definedName>
    <definedName name="D_SRM" localSheetId="1">#REF!</definedName>
    <definedName name="D_SRM">#REF!</definedName>
    <definedName name="D_SY" localSheetId="1">#REF!</definedName>
    <definedName name="D_SY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Seguimiento">#REF!</definedName>
    <definedName name="date" localSheetId="1">#REF!</definedName>
    <definedName name="date">#REF!</definedName>
    <definedName name="dates">'[19]shared data'!$S$8:$S$155</definedName>
    <definedName name="DATES_A">'[19]shared data'!$D$2:$AC$2</definedName>
    <definedName name="Dates1" localSheetId="1">#REF!</definedName>
    <definedName name="Dates1">#REF!</definedName>
    <definedName name="DB" localSheetId="1">#REF!</definedName>
    <definedName name="DB">#REF!</definedName>
    <definedName name="DBproj">#N/A</definedName>
    <definedName name="DDD">#N/A</definedName>
    <definedName name="DEBRIEF" localSheetId="1">#REF!</definedName>
    <definedName name="DEBRIEF">#REF!</definedName>
    <definedName name="DEBT" localSheetId="1">#REF!</definedName>
    <definedName name="DEBT">#REF!</definedName>
    <definedName name="DEFL" localSheetId="1">#REF!</definedName>
    <definedName name="DEFL">#REF!</definedName>
    <definedName name="DEG">#N/A</definedName>
    <definedName name="DEMEURO">#N/A</definedName>
    <definedName name="DES" localSheetId="1">#REF!</definedName>
    <definedName name="DES">#REF!</definedName>
    <definedName name="DG" localSheetId="1">#REF!</definedName>
    <definedName name="DG">#REF!</definedName>
    <definedName name="DG_S" localSheetId="1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 localSheetId="1">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 localSheetId="1">#REF!</definedName>
    <definedName name="DO">#REF!</definedName>
    <definedName name="Dproj">#N/A</definedName>
    <definedName name="DR">#N/A</definedName>
    <definedName name="DR1A">#N/A</definedName>
    <definedName name="DS" localSheetId="1">#REF!</definedName>
    <definedName name="DS">#REF!</definedName>
    <definedName name="DSA_Assumptions" localSheetId="1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>#REF!</definedName>
    <definedName name="DSPBproj">#N/A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 localSheetId="1">#REF!</definedName>
    <definedName name="EBRD">#REF!</definedName>
    <definedName name="ECU">#N/A</definedName>
    <definedName name="EDNA">#N/A</definedName>
    <definedName name="EMISION">[24]BCP!#REF!</definedName>
    <definedName name="empty" localSheetId="1">#REF!</definedName>
    <definedName name="empty">#REF!</definedName>
    <definedName name="ENDA">#N/A</definedName>
    <definedName name="ESAF_QUAR_GDP" localSheetId="1">#REF!</definedName>
    <definedName name="ESAF_QUAR_GDP">#REF!</definedName>
    <definedName name="esafr" localSheetId="1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 localSheetId="1">#REF!</definedName>
    <definedName name="FFNN">#REF!</definedName>
    <definedName name="Fisc" localSheetId="1">#REF!</definedName>
    <definedName name="Fisc">#REF!</definedName>
    <definedName name="FMI">[24]BCP!#REF!</definedName>
    <definedName name="FMK">#N/A</definedName>
    <definedName name="FORMATO">#N/A</definedName>
    <definedName name="FRAMENO" localSheetId="1">#REF!</definedName>
    <definedName name="FRAMENO">#REF!</definedName>
    <definedName name="framework_macro" localSheetId="1">#REF!</definedName>
    <definedName name="framework_macro">#REF!</definedName>
    <definedName name="framework_macro_new" localSheetId="1">#REF!</definedName>
    <definedName name="framework_macro_new">#REF!</definedName>
    <definedName name="framework_monetary" localSheetId="1">#REF!</definedName>
    <definedName name="framework_monetary">#REF!</definedName>
    <definedName name="FRAMEYES" localSheetId="1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 localSheetId="1">#REF!</definedName>
    <definedName name="FUENTE">#REF!</definedName>
    <definedName name="fuente1" localSheetId="1">#REF!</definedName>
    <definedName name="fuente1">#REF!</definedName>
    <definedName name="Fuentes" localSheetId="1">#REF!</definedName>
    <definedName name="Fuentes">#REF!</definedName>
    <definedName name="GAP" localSheetId="1">#REF!</definedName>
    <definedName name="GAP">#REF!</definedName>
    <definedName name="GAPFGFROM" localSheetId="1">#REF!</definedName>
    <definedName name="GAPFGFROM">#REF!</definedName>
    <definedName name="GAPFGTO" localSheetId="1">#REF!</definedName>
    <definedName name="GAPFGTO">#REF!</definedName>
    <definedName name="GAPSTFROM" localSheetId="1">#REF!</definedName>
    <definedName name="GAPSTFROM">#REF!</definedName>
    <definedName name="GAPSTTO" localSheetId="1">#REF!</definedName>
    <definedName name="GAPSTTO">#REF!</definedName>
    <definedName name="GAPTEST" localSheetId="1">#REF!</definedName>
    <definedName name="GAPTEST">#REF!</definedName>
    <definedName name="GAPTESTFG" localSheetId="1">#REF!</definedName>
    <definedName name="GAPTESTFG">#REF!</definedName>
    <definedName name="GAZZETTE" localSheetId="1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 localSheetId="1">#REF!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 localSheetId="1">#REF!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 localSheetId="1">#REF!</definedName>
    <definedName name="IDAr">#REF!</definedName>
    <definedName name="IDB">#N/A</definedName>
    <definedName name="IFSASSETS" localSheetId="1">#REF!</definedName>
    <definedName name="IFSASSETS">#REF!</definedName>
    <definedName name="IFSLIABS" localSheetId="1">#REF!</definedName>
    <definedName name="IFSLIABS">#REF!</definedName>
    <definedName name="IKR">#N/A</definedName>
    <definedName name="IM" localSheetId="1">#REF!</definedName>
    <definedName name="IM">#REF!</definedName>
    <definedName name="IMF" localSheetId="1">#REF!</definedName>
    <definedName name="IMF">#REF!</definedName>
    <definedName name="INDICEPRODUCCIO" localSheetId="1">#REF!</definedName>
    <definedName name="INDICEPRODUCCIO">#REF!</definedName>
    <definedName name="INFOGER">[24]BCP!#REF!</definedName>
    <definedName name="INGRESOS" localSheetId="1">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[30]NPV!$B$27</definedName>
    <definedName name="Interest_NC">[30]NPV!#REF!</definedName>
    <definedName name="InterestRate" localSheetId="1">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 localSheetId="1">#REF!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 localSheetId="1">#REF!</definedName>
    <definedName name="LTcirr">#REF!</definedName>
    <definedName name="LTr" localSheetId="1">#REF!</definedName>
    <definedName name="LTr">#REF!</definedName>
    <definedName name="LUR">#N/A</definedName>
    <definedName name="LUXF">#N/A</definedName>
    <definedName name="LUXF1">#N/A</definedName>
    <definedName name="MACRO" localSheetId="1">#REF!</definedName>
    <definedName name="MACRO">#REF!</definedName>
    <definedName name="MACRO_ASSUMP_2006" localSheetId="1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 localSheetId="1">#REF!</definedName>
    <definedName name="MCV_B1">#REF!</definedName>
    <definedName name="MCV_D">#N/A</definedName>
    <definedName name="MCV_D1" localSheetId="1">#REF!</definedName>
    <definedName name="MCV_D1">#REF!</definedName>
    <definedName name="MCV_N">#N/A</definedName>
    <definedName name="MCV_T">#N/A</definedName>
    <definedName name="MCV_T1" localSheetId="1">#REF!</definedName>
    <definedName name="MCV_T1">#REF!</definedName>
    <definedName name="MEX">#N/A</definedName>
    <definedName name="mflowsa" localSheetId="0">[7]!mflowsa</definedName>
    <definedName name="mflowsa" localSheetId="1">[7]!mflowsa</definedName>
    <definedName name="mflowsa">[7]!mflowsa</definedName>
    <definedName name="mflowsq" localSheetId="0">[7]!mflowsq</definedName>
    <definedName name="mflowsq" localSheetId="1">[7]!mflowsq</definedName>
    <definedName name="mflowsq">[7]!mflowsq</definedName>
    <definedName name="MIDDLE" localSheetId="1">#REF!</definedName>
    <definedName name="MIDDLE">#REF!</definedName>
    <definedName name="MISC4">[9]OUTPUT!#REF!</definedName>
    <definedName name="MN">[24]BCP!#REF!</definedName>
    <definedName name="MNP">[24]BCP!#REF!</definedName>
    <definedName name="MPETROLEO" localSheetId="1">#REF!</definedName>
    <definedName name="MPETROLEO">#REF!</definedName>
    <definedName name="mstocksa" localSheetId="0">[7]!mstocksa</definedName>
    <definedName name="mstocksa" localSheetId="1">[7]!mstocksa</definedName>
    <definedName name="mstocksa">[7]!mstocksa</definedName>
    <definedName name="mstocksq" localSheetId="0">[7]!mstocksq</definedName>
    <definedName name="mstocksq" localSheetId="1">[7]!mstocksq</definedName>
    <definedName name="mstocksq">[7]!mstocksq</definedName>
    <definedName name="n" localSheetId="1">#REF!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 localSheetId="1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 localSheetId="1">#REF!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 localSheetId="1">#REF!</definedName>
    <definedName name="NOTA_EXPLICATIV">#REF!</definedName>
    <definedName name="Notes">[35]UPLOAD!#REF!</definedName>
    <definedName name="NOTITLES" localSheetId="1">#REF!</definedName>
    <definedName name="NOTITLES">#REF!</definedName>
    <definedName name="NTDD_RG" localSheetId="0">[27]!NTDD_RG</definedName>
    <definedName name="NTDD_RG" localSheetId="1">[27]!NTDD_RG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 localSheetId="1">#REF!</definedName>
    <definedName name="OECD_Table">#REF!</definedName>
    <definedName name="OnShow" localSheetId="0">'[26]SPNF Acuerdo Incl. Int.'!OnShow</definedName>
    <definedName name="OnShow" localSheetId="1">'[26]SPNF Acuerdo Incl. Int.'!OnShow</definedName>
    <definedName name="OnShow">'[26]SPNF Acuerdo Incl. Int.'!OnShow</definedName>
    <definedName name="Otr_Inst_Banc_40G" localSheetId="1">#REF!</definedName>
    <definedName name="Otr_Inst_Banc_40G">#REF!</definedName>
    <definedName name="Pan_Bancario_50G" localSheetId="1">#REF!</definedName>
    <definedName name="Pan_Bancario_50G">#REF!</definedName>
    <definedName name="Pan_Monet_30G" localSheetId="1">#REF!</definedName>
    <definedName name="Pan_Monet_30G">#REF!</definedName>
    <definedName name="Path_Data">'[19]shared data'!$B$8</definedName>
    <definedName name="Path_System">'[19]shared data'!$B$7</definedName>
    <definedName name="Paym_Cap" localSheetId="1">#REF!</definedName>
    <definedName name="Paym_Cap">#REF!</definedName>
    <definedName name="pchBM" localSheetId="1">#REF!</definedName>
    <definedName name="pchBM">#REF!</definedName>
    <definedName name="pchBMG" localSheetId="1">#REF!</definedName>
    <definedName name="pchBMG">#REF!</definedName>
    <definedName name="pchBX" localSheetId="1">#REF!</definedName>
    <definedName name="pchBX">#REF!</definedName>
    <definedName name="pchBXG" localSheetId="1">#REF!</definedName>
    <definedName name="pchBXG">#REF!</definedName>
    <definedName name="PCPI" localSheetId="1">#REF!</definedName>
    <definedName name="PCPI">#REF!</definedName>
    <definedName name="PCPIG">#N/A</definedName>
    <definedName name="PF" localSheetId="1">#REF!</definedName>
    <definedName name="PF">#REF!</definedName>
    <definedName name="PFP" localSheetId="1">#REF!</definedName>
    <definedName name="PFP">#REF!</definedName>
    <definedName name="pfp_table1" localSheetId="1">#REF!</definedName>
    <definedName name="pfp_table1">#REF!</definedName>
    <definedName name="PK" localSheetId="1">#REF!</definedName>
    <definedName name="PK">#REF!</definedName>
    <definedName name="PLATA" localSheetId="1">#REF!</definedName>
    <definedName name="PLATA">#REF!</definedName>
    <definedName name="POLLO" localSheetId="1">#REF!</definedName>
    <definedName name="POLLO">#REF!</definedName>
    <definedName name="POTENCIAL">#N/A</definedName>
    <definedName name="PP">#N/A</definedName>
    <definedName name="PPPWGT">#N/A</definedName>
    <definedName name="PRECIOCIFBANANO" localSheetId="1">#REF!</definedName>
    <definedName name="PRECIOCIFBANANO">#REF!</definedName>
    <definedName name="PRICE" localSheetId="1">#REF!</definedName>
    <definedName name="PRICE">#REF!</definedName>
    <definedName name="PRICETAB" localSheetId="1">#REF!</definedName>
    <definedName name="PRICETAB">#REF!</definedName>
    <definedName name="Print_Area_MI">#N/A</definedName>
    <definedName name="PRINTMACRO" localSheetId="1">#REF!</definedName>
    <definedName name="PRINTMACRO">#REF!</definedName>
    <definedName name="PrintThis_Links">[31]Links!$A$1:$F$33</definedName>
    <definedName name="PRIV0" localSheetId="1">#REF!</definedName>
    <definedName name="PRIV0">#REF!</definedName>
    <definedName name="PRIV00" localSheetId="1">#REF!</definedName>
    <definedName name="PRIV00">#REF!</definedName>
    <definedName name="PRIV1" localSheetId="1">#REF!</definedName>
    <definedName name="PRIV1">#REF!</definedName>
    <definedName name="PRIV11" localSheetId="1">#REF!</definedName>
    <definedName name="PRIV11">#REF!</definedName>
    <definedName name="PRIV2" localSheetId="1">#REF!</definedName>
    <definedName name="PRIV2">#REF!</definedName>
    <definedName name="PRIV22" localSheetId="1">#REF!</definedName>
    <definedName name="PRIV22">#REF!</definedName>
    <definedName name="PRIV3" localSheetId="1">#REF!</definedName>
    <definedName name="PRIV3">#REF!</definedName>
    <definedName name="PRIV33" localSheetId="1">#REF!</definedName>
    <definedName name="PRIV33">#REF!</definedName>
    <definedName name="PRMONTH" localSheetId="1">#REF!</definedName>
    <definedName name="PRMONTH">#REF!</definedName>
    <definedName name="prn">[30]FSUOUT!$B$2:$V$32</definedName>
    <definedName name="Prog1998">'[36]2003'!#REF!</definedName>
    <definedName name="PRYEAR" localSheetId="1">#REF!</definedName>
    <definedName name="PRYEAR">#REF!</definedName>
    <definedName name="PTA">#N/A</definedName>
    <definedName name="PTAEURO">#N/A</definedName>
    <definedName name="PUBL00" localSheetId="1">#REF!</definedName>
    <definedName name="PUBL00">#REF!</definedName>
    <definedName name="PUBL11" localSheetId="1">#REF!</definedName>
    <definedName name="PUBL11">#REF!</definedName>
    <definedName name="PUBL2" localSheetId="1">#REF!</definedName>
    <definedName name="PUBL2">#REF!</definedName>
    <definedName name="PUBL22" localSheetId="1">#REF!</definedName>
    <definedName name="PUBL22">#REF!</definedName>
    <definedName name="PUBL33" localSheetId="1">#REF!</definedName>
    <definedName name="PUBL33">#REF!</definedName>
    <definedName name="PUBL5" localSheetId="1">#REF!</definedName>
    <definedName name="PUBL5">#REF!</definedName>
    <definedName name="PUBL55" localSheetId="1">#REF!</definedName>
    <definedName name="PUBL55">#REF!</definedName>
    <definedName name="PUBL6" localSheetId="1">#REF!</definedName>
    <definedName name="PUBL6">#REF!</definedName>
    <definedName name="PUBL66" localSheetId="1">#REF!</definedName>
    <definedName name="PUBL66">#REF!</definedName>
    <definedName name="Q_5" localSheetId="1">#REF!</definedName>
    <definedName name="Q_5">#REF!</definedName>
    <definedName name="Q_6" localSheetId="1">#REF!</definedName>
    <definedName name="Q_6">#REF!</definedName>
    <definedName name="Q_7" localSheetId="1">#REF!</definedName>
    <definedName name="Q_7">#REF!</definedName>
    <definedName name="QFISCAL">'[37]Quarterly Raw Data'!#REF!</definedName>
    <definedName name="qqq" localSheetId="1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 localSheetId="1">#REF!</definedName>
    <definedName name="red">#REF!</definedName>
    <definedName name="RED_BOP" localSheetId="1">#REF!</definedName>
    <definedName name="RED_BOP">#REF!</definedName>
    <definedName name="red_cpi" localSheetId="1">#REF!</definedName>
    <definedName name="red_cpi">#REF!</definedName>
    <definedName name="RED_D" localSheetId="1">#REF!</definedName>
    <definedName name="RED_D">#REF!</definedName>
    <definedName name="RED_DS" localSheetId="1">#REF!</definedName>
    <definedName name="RED_DS">#REF!</definedName>
    <definedName name="red_gdp_exp" localSheetId="1">#REF!</definedName>
    <definedName name="red_gdp_exp">#REF!</definedName>
    <definedName name="red_govt_empl" localSheetId="1">#REF!</definedName>
    <definedName name="red_govt_empl">#REF!</definedName>
    <definedName name="RED_NATCPI" localSheetId="1">#REF!</definedName>
    <definedName name="RED_NATCPI">#REF!</definedName>
    <definedName name="RED_TBCPI" localSheetId="1">#REF!</definedName>
    <definedName name="RED_TBCPI">#REF!</definedName>
    <definedName name="RED_TRD" localSheetId="1">#REF!</definedName>
    <definedName name="RED_TRD">#REF!</definedName>
    <definedName name="registro">#REF!</definedName>
    <definedName name="RESERVAS" localSheetId="1">#REF!</definedName>
    <definedName name="RESERVAS">#REF!</definedName>
    <definedName name="RESUMEN" localSheetId="1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 localSheetId="1">#REF!</definedName>
    <definedName name="right">#REF!</definedName>
    <definedName name="RIN" localSheetId="1">#REF!</definedName>
    <definedName name="RIN">#REF!</definedName>
    <definedName name="rindex" localSheetId="1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 localSheetId="1">#REF!</definedName>
    <definedName name="Rows_Table">#REF!</definedName>
    <definedName name="RR">#N/A</definedName>
    <definedName name="RS">#N/A</definedName>
    <definedName name="RS1A">#N/A</definedName>
    <definedName name="RSB" localSheetId="1">#REF!</definedName>
    <definedName name="RSB">#REF!</definedName>
    <definedName name="RSB_AHAP_40R" localSheetId="1">#REF!</definedName>
    <definedName name="RSB_AHAP_40R">#REF!</definedName>
    <definedName name="RSB_Bcos_Des_40R" localSheetId="1">#REF!</definedName>
    <definedName name="RSB_Bcos_Des_40R">#REF!</definedName>
    <definedName name="RSB_SOCFIN_40R" localSheetId="1">#REF!</definedName>
    <definedName name="RSB_SOCFIN_40R">#REF!</definedName>
    <definedName name="RUIZ">#N/A</definedName>
    <definedName name="S_">#N/A</definedName>
    <definedName name="S_1A">#N/A</definedName>
    <definedName name="SA_Tab" localSheetId="1">#REF!</definedName>
    <definedName name="SA_Tab">#REF!</definedName>
    <definedName name="SAR">#N/A</definedName>
    <definedName name="SCHILL">#N/A</definedName>
    <definedName name="SCHILL1">#N/A</definedName>
    <definedName name="sds_gdp_exp_lari" localSheetId="1">#REF!</definedName>
    <definedName name="sds_gdp_exp_lari">#REF!</definedName>
    <definedName name="sds_gdp_origin" localSheetId="1">#REF!</definedName>
    <definedName name="sds_gdp_origin">#REF!</definedName>
    <definedName name="sds_gpd_exp_gdp" localSheetId="1">#REF!</definedName>
    <definedName name="sds_gpd_exp_gdp">#REF!</definedName>
    <definedName name="seguimiento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 localSheetId="0">'[26]SPNF Acuerdo Incl. Int.'!spnf</definedName>
    <definedName name="spnf" localSheetId="1">'[26]SPNF Acuerdo Incl. Int.'!spnf</definedName>
    <definedName name="spnf">'[26]SPNF Acuerdo Incl. Int.'!spnf</definedName>
    <definedName name="START" localSheetId="1">#REF!</definedName>
    <definedName name="START">#REF!</definedName>
    <definedName name="STFQTAB" localSheetId="1">#REF!</definedName>
    <definedName name="STFQTAB">#REF!</definedName>
    <definedName name="STOP" localSheetId="1">#REF!</definedName>
    <definedName name="STOP">#REF!</definedName>
    <definedName name="SUM">[4]BoP!$E$313:$BE$365</definedName>
    <definedName name="SUPLI">#N/A</definedName>
    <definedName name="SUPLIDORES">#N/A</definedName>
    <definedName name="Tab25a" localSheetId="1">#REF!</definedName>
    <definedName name="Tab25a">#REF!</definedName>
    <definedName name="Tab25b" localSheetId="1">#REF!</definedName>
    <definedName name="Tab25b">#REF!</definedName>
    <definedName name="Table__47">[39]RED47!$A$1:$I$53</definedName>
    <definedName name="Table_2._Country_X___Public_Sector_Financing_1" localSheetId="1">#REF!</definedName>
    <definedName name="Table_2._Country_X___Public_Sector_Financing_1">#REF!</definedName>
    <definedName name="Table_Template" localSheetId="1">#REF!</definedName>
    <definedName name="Table_Template">#REF!</definedName>
    <definedName name="Table1" localSheetId="1">#REF!</definedName>
    <definedName name="Table1">#REF!</definedName>
    <definedName name="Table2" localSheetId="1">#REF!</definedName>
    <definedName name="Table2">#REF!</definedName>
    <definedName name="Table8">'[19]shared data'!$A$1:$E$32</definedName>
    <definedName name="TableA" localSheetId="1">#REF!</definedName>
    <definedName name="TableA">#REF!</definedName>
    <definedName name="TableB1" localSheetId="1">#REF!</definedName>
    <definedName name="TableB1">#REF!</definedName>
    <definedName name="TableB2" localSheetId="1">#REF!</definedName>
    <definedName name="TableB2">#REF!</definedName>
    <definedName name="TableB3" localSheetId="1">#REF!</definedName>
    <definedName name="TableB3">#REF!</definedName>
    <definedName name="TableC1" localSheetId="1">#REF!</definedName>
    <definedName name="TableC1">#REF!</definedName>
    <definedName name="TableC2" localSheetId="1">#REF!</definedName>
    <definedName name="TableC2">#REF!</definedName>
    <definedName name="TableC3" localSheetId="1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 localSheetId="1">#REF!</definedName>
    <definedName name="TELAS">#REF!</definedName>
    <definedName name="Template_Table" localSheetId="1">#REF!</definedName>
    <definedName name="Template_Table">#REF!</definedName>
    <definedName name="TIPOCAMBIO" localSheetId="1">#REF!</definedName>
    <definedName name="TIPOCAMBIO">#REF!</definedName>
    <definedName name="TITLES" localSheetId="1">#REF!</definedName>
    <definedName name="TITLES">#REF!</definedName>
    <definedName name="_xlnm.Print_Titles" localSheetId="0">DGII!$4:$8</definedName>
    <definedName name="_xlnm.Print_Titles" localSheetId="1">#REF!,#REF!</definedName>
    <definedName name="_xlnm.Print_Titles">#REF!,#REF!</definedName>
    <definedName name="TM" localSheetId="1">#REF!</definedName>
    <definedName name="TM">#REF!</definedName>
    <definedName name="TM_D" localSheetId="1">#REF!</definedName>
    <definedName name="TM_D">#REF!</definedName>
    <definedName name="TM_DPCH" localSheetId="1">#REF!</definedName>
    <definedName name="TM_DPCH">#REF!</definedName>
    <definedName name="TM_R" localSheetId="1">#REF!</definedName>
    <definedName name="TM_R">#REF!</definedName>
    <definedName name="TM_RPCH" localSheetId="1">#REF!</definedName>
    <definedName name="TM_RPCH">#REF!</definedName>
    <definedName name="TMG" localSheetId="1">#REF!</definedName>
    <definedName name="TMG">#REF!</definedName>
    <definedName name="TMG_D">[28]Q5!$E$23:$AH$23</definedName>
    <definedName name="TMG_DPCH" localSheetId="1">#REF!</definedName>
    <definedName name="TMG_DPCH">#REF!</definedName>
    <definedName name="TMG_R" localSheetId="1">#REF!</definedName>
    <definedName name="TMG_R">#REF!</definedName>
    <definedName name="TMG_RPCH" localSheetId="1">#REF!</definedName>
    <definedName name="TMG_RPCH">#REF!</definedName>
    <definedName name="TMGO">#N/A</definedName>
    <definedName name="TMGO_D" localSheetId="1">#REF!</definedName>
    <definedName name="TMGO_D">#REF!</definedName>
    <definedName name="TMGO_DPCH" localSheetId="1">#REF!</definedName>
    <definedName name="TMGO_DPCH">#REF!</definedName>
    <definedName name="TMGO_R" localSheetId="1">#REF!</definedName>
    <definedName name="TMGO_R">#REF!</definedName>
    <definedName name="TMGO_RPCH" localSheetId="1">#REF!</definedName>
    <definedName name="TMGO_RPCH">#REF!</definedName>
    <definedName name="TMGXO" localSheetId="1">#REF!</definedName>
    <definedName name="TMGXO">#REF!</definedName>
    <definedName name="TMGXO_D" localSheetId="1">#REF!</definedName>
    <definedName name="TMGXO_D">#REF!</definedName>
    <definedName name="TMGXO_DPCH" localSheetId="1">#REF!</definedName>
    <definedName name="TMGXO_DPCH">#REF!</definedName>
    <definedName name="TMGXO_R" localSheetId="1">#REF!</definedName>
    <definedName name="TMGXO_R">#REF!</definedName>
    <definedName name="TMGXO_RPCH" localSheetId="1">#REF!</definedName>
    <definedName name="TMGXO_RPCH">#REF!</definedName>
    <definedName name="TMS" localSheetId="1">#REF!</definedName>
    <definedName name="TMS">#REF!</definedName>
    <definedName name="TOC" localSheetId="1">#REF!</definedName>
    <definedName name="TOC">#REF!</definedName>
    <definedName name="TODO">[41]BCC!$A$1:$N$821,[41]BCC!$A$822:$N$1624</definedName>
    <definedName name="TOTAL">#N/A</definedName>
    <definedName name="Trade" localSheetId="1">#REF!</definedName>
    <definedName name="Trade">#REF!</definedName>
    <definedName name="TRADE3">[9]Trade!#REF!</definedName>
    <definedName name="TRIGO" localSheetId="1">#REF!</definedName>
    <definedName name="TRIGO">#REF!</definedName>
    <definedName name="TX" localSheetId="1">#REF!</definedName>
    <definedName name="TX">#REF!</definedName>
    <definedName name="TX_D" localSheetId="1">#REF!</definedName>
    <definedName name="TX_D">#REF!</definedName>
    <definedName name="TX_DPCH" localSheetId="1">#REF!</definedName>
    <definedName name="TX_DPCH">#REF!</definedName>
    <definedName name="TX_R" localSheetId="1">#REF!</definedName>
    <definedName name="TX_R">#REF!</definedName>
    <definedName name="TX_RPCH" localSheetId="1">#REF!</definedName>
    <definedName name="TX_RPCH">#REF!</definedName>
    <definedName name="TXG" localSheetId="1">#REF!</definedName>
    <definedName name="TXG">#REF!</definedName>
    <definedName name="TXG_D">#N/A</definedName>
    <definedName name="TXG_DPCH" localSheetId="1">#REF!</definedName>
    <definedName name="TXG_DPCH">#REF!</definedName>
    <definedName name="TXG_R" localSheetId="1">#REF!</definedName>
    <definedName name="TXG_R">#REF!</definedName>
    <definedName name="TXG_RPCH" localSheetId="1">#REF!</definedName>
    <definedName name="TXG_RPCH">#REF!</definedName>
    <definedName name="TXGO">#N/A</definedName>
    <definedName name="TXGO_D" localSheetId="1">#REF!</definedName>
    <definedName name="TXGO_D">#REF!</definedName>
    <definedName name="TXGO_DPCH" localSheetId="1">#REF!</definedName>
    <definedName name="TXGO_DPCH">#REF!</definedName>
    <definedName name="TXGO_R" localSheetId="1">#REF!</definedName>
    <definedName name="TXGO_R">#REF!</definedName>
    <definedName name="TXGO_RPCH" localSheetId="1">#REF!</definedName>
    <definedName name="TXGO_RPCH">#REF!</definedName>
    <definedName name="TXGXO" localSheetId="1">#REF!</definedName>
    <definedName name="TXGXO">#REF!</definedName>
    <definedName name="TXGXO_D" localSheetId="1">#REF!</definedName>
    <definedName name="TXGXO_D">#REF!</definedName>
    <definedName name="TXGXO_DPCH" localSheetId="1">#REF!</definedName>
    <definedName name="TXGXO_DPCH">#REF!</definedName>
    <definedName name="TXGXO_R" localSheetId="1">#REF!</definedName>
    <definedName name="TXGXO_R">#REF!</definedName>
    <definedName name="TXGXO_RPCH" localSheetId="1">#REF!</definedName>
    <definedName name="TXGXO_RPCH">#REF!</definedName>
    <definedName name="TXS" localSheetId="1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 localSheetId="1">#REF!</definedName>
    <definedName name="unemp_96Q3">#REF!</definedName>
    <definedName name="unemp_96Q4" localSheetId="1">#REF!</definedName>
    <definedName name="unemp_96Q4">#REF!</definedName>
    <definedName name="unemp_97Q1" localSheetId="1">#REF!</definedName>
    <definedName name="unemp_97Q1">#REF!</definedName>
    <definedName name="unemp_97Q2" localSheetId="1">#REF!</definedName>
    <definedName name="unemp_97Q2">#REF!</definedName>
    <definedName name="unemp_nat" localSheetId="1">#REF!</definedName>
    <definedName name="unemp_nat">#REF!</definedName>
    <definedName name="unemp_urbrural" localSheetId="1">#REF!</definedName>
    <definedName name="unemp_urbrural">#REF!</definedName>
    <definedName name="USDSR" localSheetId="1">#REF!</definedName>
    <definedName name="USDSR">#REF!</definedName>
    <definedName name="VENEZU">#N/A</definedName>
    <definedName name="VIAAEREA" localSheetId="1">#REF!</definedName>
    <definedName name="VIAAEREA">#REF!</definedName>
    <definedName name="VTITLES" localSheetId="1">#REF!</definedName>
    <definedName name="VTITLES">#REF!</definedName>
    <definedName name="wage_govt_sector" localSheetId="1">#REF!</definedName>
    <definedName name="wage_govt_sector">#REF!</definedName>
    <definedName name="WAPR" localSheetId="1">#REF!</definedName>
    <definedName name="WAPR">#REF!</definedName>
    <definedName name="WEO" localSheetId="1">#REF!</definedName>
    <definedName name="WEO">#REF!</definedName>
    <definedName name="will" localSheetId="0">'[26]SPNF Acuerdo Incl. Int.'!will</definedName>
    <definedName name="will" localSheetId="1">'[26]SPNF Acuerdo Incl. Int.'!will</definedName>
    <definedName name="will">'[26]SPNF Acuerdo Incl. Int.'!will</definedName>
    <definedName name="WPCP33_D" localSheetId="1">#REF!</definedName>
    <definedName name="WPCP33_D">#REF!</definedName>
    <definedName name="WPCP33pch" localSheetId="1">#REF!</definedName>
    <definedName name="WPCP33pch">#REF!</definedName>
    <definedName name="wrn.BANKS." localSheetId="1" hidden="1">{#N/A,#N/A,FALSE,"BANKS"}</definedName>
    <definedName name="wrn.BANKS." hidden="1">{#N/A,#N/A,FALSE,"BANKS"}</definedName>
    <definedName name="wrn.BOP." localSheetId="1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hidden="1">{#N/A,#N/A,FALSE,"DEPO"}</definedName>
    <definedName name="wrn.EXCISE." localSheetId="1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MS." localSheetId="1" hidden="1">{#N/A,#N/A,FALSE,"MS"}</definedName>
    <definedName name="wrn.MS." hidden="1">{#N/A,#N/A,FALSE,"MS"}</definedName>
    <definedName name="wrn.NBG." localSheetId="1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hidden="1">{#N/A,#N/A,FALSE,"WAGES"}</definedName>
    <definedName name="wrn.WEO." localSheetId="1" hidden="1">{"WEO",#N/A,FALSE,"T"}</definedName>
    <definedName name="wrn.WEO." hidden="1">{"WEO",#N/A,FALSE,"T"}</definedName>
    <definedName name="XBANANO" localSheetId="1">#REF!</definedName>
    <definedName name="XBANANO">#REF!</definedName>
    <definedName name="XCAFE" localSheetId="1">#REF!</definedName>
    <definedName name="XCAFE">#REF!</definedName>
    <definedName name="XGS" localSheetId="1">#REF!</definedName>
    <definedName name="XGS">#REF!</definedName>
    <definedName name="XMENSUALES" localSheetId="1">#REF!</definedName>
    <definedName name="XMENSUALES">#REF!</definedName>
    <definedName name="xxWRS_1">'[19]shared data'!$A$1:$A$77</definedName>
    <definedName name="xxWRS_2" localSheetId="1">#REF!</definedName>
    <definedName name="xxWRS_2">#REF!</definedName>
    <definedName name="xxWRS_3" localSheetId="1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 localSheetId="1">#REF!</definedName>
    <definedName name="XXX">#REF!</definedName>
    <definedName name="XXX1" localSheetId="1">#REF!</definedName>
    <definedName name="XXX1">#REF!</definedName>
    <definedName name="ycirr" localSheetId="1">#REF!</definedName>
    <definedName name="ycirr">#REF!</definedName>
    <definedName name="Year" localSheetId="1">#REF!</definedName>
    <definedName name="Year">#REF!</definedName>
    <definedName name="Years" localSheetId="1">#REF!</definedName>
    <definedName name="Years">#REF!</definedName>
    <definedName name="yenr" localSheetId="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2" i="4" l="1"/>
  <c r="AB64" i="5" l="1"/>
  <c r="O64" i="5"/>
  <c r="AB63" i="5"/>
  <c r="O63" i="5"/>
  <c r="AB62" i="5"/>
  <c r="O62" i="5"/>
  <c r="AB61" i="5"/>
  <c r="O61" i="5"/>
  <c r="AB60" i="5"/>
  <c r="AB59" i="5" s="1"/>
  <c r="AB58" i="5" s="1"/>
  <c r="AB57" i="5" s="1"/>
  <c r="O60" i="5"/>
  <c r="AA59" i="5"/>
  <c r="Z59" i="5"/>
  <c r="Y59" i="5"/>
  <c r="X59" i="5"/>
  <c r="W59" i="5"/>
  <c r="V59" i="5"/>
  <c r="U59" i="5"/>
  <c r="T59" i="5"/>
  <c r="S59" i="5"/>
  <c r="R59" i="5"/>
  <c r="Q59" i="5"/>
  <c r="P59" i="5"/>
  <c r="N59" i="5"/>
  <c r="M59" i="5"/>
  <c r="L59" i="5"/>
  <c r="K59" i="5"/>
  <c r="K58" i="5" s="1"/>
  <c r="K57" i="5" s="1"/>
  <c r="J59" i="5"/>
  <c r="I59" i="5"/>
  <c r="H59" i="5"/>
  <c r="G59" i="5"/>
  <c r="F59" i="5"/>
  <c r="E59" i="5"/>
  <c r="D59" i="5"/>
  <c r="C59" i="5"/>
  <c r="AA58" i="5"/>
  <c r="Z58" i="5"/>
  <c r="Y58" i="5"/>
  <c r="X58" i="5"/>
  <c r="W58" i="5"/>
  <c r="V58" i="5"/>
  <c r="U58" i="5"/>
  <c r="T58" i="5"/>
  <c r="S58" i="5"/>
  <c r="R58" i="5"/>
  <c r="Q58" i="5"/>
  <c r="P58" i="5"/>
  <c r="N58" i="5"/>
  <c r="M58" i="5"/>
  <c r="L58" i="5"/>
  <c r="J58" i="5"/>
  <c r="I58" i="5"/>
  <c r="H58" i="5"/>
  <c r="G58" i="5"/>
  <c r="F58" i="5"/>
  <c r="E58" i="5"/>
  <c r="D58" i="5"/>
  <c r="C58" i="5"/>
  <c r="AA57" i="5"/>
  <c r="Z57" i="5"/>
  <c r="Y57" i="5"/>
  <c r="X57" i="5"/>
  <c r="W57" i="5"/>
  <c r="V57" i="5"/>
  <c r="U57" i="5"/>
  <c r="T57" i="5"/>
  <c r="S57" i="5"/>
  <c r="R57" i="5"/>
  <c r="Q57" i="5"/>
  <c r="P57" i="5"/>
  <c r="N57" i="5"/>
  <c r="M57" i="5"/>
  <c r="L57" i="5"/>
  <c r="J57" i="5"/>
  <c r="I57" i="5"/>
  <c r="H57" i="5"/>
  <c r="G57" i="5"/>
  <c r="F57" i="5"/>
  <c r="E57" i="5"/>
  <c r="D57" i="5"/>
  <c r="C57" i="5"/>
  <c r="AB56" i="5"/>
  <c r="O56" i="5"/>
  <c r="AB55" i="5"/>
  <c r="O55" i="5"/>
  <c r="AB54" i="5"/>
  <c r="O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O52" i="5"/>
  <c r="AB51" i="5"/>
  <c r="O51" i="5"/>
  <c r="AB50" i="5"/>
  <c r="AB49" i="5" s="1"/>
  <c r="AA50" i="5"/>
  <c r="Z50" i="5"/>
  <c r="Z49" i="5" s="1"/>
  <c r="Y50" i="5"/>
  <c r="X50" i="5"/>
  <c r="W50" i="5"/>
  <c r="V50" i="5"/>
  <c r="U50" i="5"/>
  <c r="T50" i="5"/>
  <c r="S50" i="5"/>
  <c r="R50" i="5"/>
  <c r="Q50" i="5"/>
  <c r="P50" i="5"/>
  <c r="P49" i="5" s="1"/>
  <c r="N50" i="5"/>
  <c r="M50" i="5"/>
  <c r="L50" i="5"/>
  <c r="K50" i="5"/>
  <c r="J50" i="5"/>
  <c r="I50" i="5"/>
  <c r="H50" i="5"/>
  <c r="G50" i="5"/>
  <c r="F50" i="5"/>
  <c r="E50" i="5"/>
  <c r="D50" i="5"/>
  <c r="C50" i="5"/>
  <c r="AA49" i="5"/>
  <c r="Y49" i="5"/>
  <c r="X49" i="5"/>
  <c r="W49" i="5"/>
  <c r="V49" i="5"/>
  <c r="U49" i="5"/>
  <c r="T49" i="5"/>
  <c r="S49" i="5"/>
  <c r="R49" i="5"/>
  <c r="Q49" i="5"/>
  <c r="N49" i="5"/>
  <c r="M49" i="5"/>
  <c r="L49" i="5"/>
  <c r="K49" i="5"/>
  <c r="J49" i="5"/>
  <c r="I49" i="5"/>
  <c r="H49" i="5"/>
  <c r="G49" i="5"/>
  <c r="F49" i="5"/>
  <c r="E49" i="5"/>
  <c r="D49" i="5"/>
  <c r="C49" i="5"/>
  <c r="AB48" i="5"/>
  <c r="O48" i="5"/>
  <c r="AB47" i="5"/>
  <c r="O47" i="5"/>
  <c r="AB46" i="5"/>
  <c r="O46" i="5"/>
  <c r="AB45" i="5"/>
  <c r="AB44" i="5" s="1"/>
  <c r="O45" i="5"/>
  <c r="AA44" i="5"/>
  <c r="Z44" i="5"/>
  <c r="Y44" i="5"/>
  <c r="X44" i="5"/>
  <c r="W44" i="5"/>
  <c r="V44" i="5"/>
  <c r="U44" i="5"/>
  <c r="T44" i="5"/>
  <c r="S44" i="5"/>
  <c r="R44" i="5"/>
  <c r="Q44" i="5"/>
  <c r="P44" i="5"/>
  <c r="N44" i="5"/>
  <c r="M44" i="5"/>
  <c r="L44" i="5"/>
  <c r="K44" i="5"/>
  <c r="J44" i="5"/>
  <c r="I44" i="5"/>
  <c r="H44" i="5"/>
  <c r="G44" i="5"/>
  <c r="F44" i="5"/>
  <c r="E44" i="5"/>
  <c r="D44" i="5"/>
  <c r="C44" i="5"/>
  <c r="AB43" i="5"/>
  <c r="O43" i="5"/>
  <c r="AB42" i="5"/>
  <c r="O42" i="5"/>
  <c r="AB41" i="5"/>
  <c r="O41" i="5"/>
  <c r="AB40" i="5"/>
  <c r="O40" i="5"/>
  <c r="AB39" i="5"/>
  <c r="O39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N38" i="5"/>
  <c r="M38" i="5"/>
  <c r="L38" i="5"/>
  <c r="K38" i="5"/>
  <c r="J38" i="5"/>
  <c r="I38" i="5"/>
  <c r="H38" i="5"/>
  <c r="G38" i="5"/>
  <c r="F38" i="5"/>
  <c r="E38" i="5"/>
  <c r="D38" i="5"/>
  <c r="C38" i="5"/>
  <c r="AB37" i="5"/>
  <c r="O37" i="5"/>
  <c r="AB36" i="5"/>
  <c r="O36" i="5"/>
  <c r="AB35" i="5"/>
  <c r="O35" i="5"/>
  <c r="AB34" i="5"/>
  <c r="O34" i="5"/>
  <c r="AB33" i="5"/>
  <c r="O33" i="5"/>
  <c r="AB32" i="5"/>
  <c r="O32" i="5"/>
  <c r="AB31" i="5"/>
  <c r="O31" i="5"/>
  <c r="AB30" i="5"/>
  <c r="O30" i="5"/>
  <c r="AA29" i="5"/>
  <c r="Z29" i="5"/>
  <c r="Y29" i="5"/>
  <c r="X29" i="5"/>
  <c r="W29" i="5"/>
  <c r="V29" i="5"/>
  <c r="U29" i="5"/>
  <c r="T29" i="5"/>
  <c r="S29" i="5"/>
  <c r="R29" i="5"/>
  <c r="Q29" i="5"/>
  <c r="P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B27" i="5" s="1"/>
  <c r="O28" i="5"/>
  <c r="AA27" i="5"/>
  <c r="Z27" i="5"/>
  <c r="Y27" i="5"/>
  <c r="X27" i="5"/>
  <c r="W27" i="5"/>
  <c r="V27" i="5"/>
  <c r="U27" i="5"/>
  <c r="T27" i="5"/>
  <c r="S27" i="5"/>
  <c r="R27" i="5"/>
  <c r="Q27" i="5"/>
  <c r="P27" i="5"/>
  <c r="N27" i="5"/>
  <c r="M27" i="5"/>
  <c r="L27" i="5"/>
  <c r="K27" i="5"/>
  <c r="J27" i="5"/>
  <c r="I27" i="5"/>
  <c r="H27" i="5"/>
  <c r="G27" i="5"/>
  <c r="F27" i="5"/>
  <c r="E27" i="5"/>
  <c r="D27" i="5"/>
  <c r="C27" i="5"/>
  <c r="AA26" i="5"/>
  <c r="Z26" i="5"/>
  <c r="Y26" i="5"/>
  <c r="X26" i="5"/>
  <c r="W26" i="5"/>
  <c r="V26" i="5"/>
  <c r="U26" i="5"/>
  <c r="T26" i="5"/>
  <c r="S26" i="5"/>
  <c r="R26" i="5"/>
  <c r="Q26" i="5"/>
  <c r="P26" i="5"/>
  <c r="N26" i="5"/>
  <c r="M26" i="5"/>
  <c r="L26" i="5"/>
  <c r="K26" i="5"/>
  <c r="J26" i="5"/>
  <c r="I26" i="5"/>
  <c r="H26" i="5"/>
  <c r="G26" i="5"/>
  <c r="F26" i="5"/>
  <c r="E26" i="5"/>
  <c r="D26" i="5"/>
  <c r="C26" i="5"/>
  <c r="AB25" i="5"/>
  <c r="O25" i="5"/>
  <c r="AB24" i="5"/>
  <c r="O24" i="5"/>
  <c r="AB23" i="5"/>
  <c r="O23" i="5"/>
  <c r="AB22" i="5"/>
  <c r="O22" i="5"/>
  <c r="AB21" i="5"/>
  <c r="O21" i="5"/>
  <c r="AB20" i="5"/>
  <c r="O20" i="5"/>
  <c r="AB19" i="5"/>
  <c r="O19" i="5"/>
  <c r="AB18" i="5"/>
  <c r="O18" i="5"/>
  <c r="AB17" i="5"/>
  <c r="AA17" i="5"/>
  <c r="Z17" i="5"/>
  <c r="Y17" i="5"/>
  <c r="X17" i="5"/>
  <c r="X16" i="5" s="1"/>
  <c r="W17" i="5"/>
  <c r="V17" i="5"/>
  <c r="U17" i="5"/>
  <c r="T17" i="5"/>
  <c r="S17" i="5"/>
  <c r="R17" i="5"/>
  <c r="Q17" i="5"/>
  <c r="P17" i="5"/>
  <c r="N17" i="5"/>
  <c r="N16" i="5" s="1"/>
  <c r="M17" i="5"/>
  <c r="L17" i="5"/>
  <c r="K17" i="5"/>
  <c r="J17" i="5"/>
  <c r="I17" i="5"/>
  <c r="H17" i="5"/>
  <c r="G17" i="5"/>
  <c r="F17" i="5"/>
  <c r="E17" i="5"/>
  <c r="D17" i="5"/>
  <c r="C17" i="5"/>
  <c r="AB16" i="5"/>
  <c r="AA16" i="5"/>
  <c r="Z16" i="5"/>
  <c r="Y16" i="5"/>
  <c r="W16" i="5"/>
  <c r="V16" i="5"/>
  <c r="U16" i="5"/>
  <c r="T16" i="5"/>
  <c r="S16" i="5"/>
  <c r="R16" i="5"/>
  <c r="Q16" i="5"/>
  <c r="P16" i="5"/>
  <c r="M16" i="5"/>
  <c r="L16" i="5"/>
  <c r="K16" i="5"/>
  <c r="J16" i="5"/>
  <c r="I16" i="5"/>
  <c r="H16" i="5"/>
  <c r="G16" i="5"/>
  <c r="F16" i="5"/>
  <c r="E16" i="5"/>
  <c r="D16" i="5"/>
  <c r="C16" i="5"/>
  <c r="AB15" i="5"/>
  <c r="O15" i="5"/>
  <c r="AB14" i="5"/>
  <c r="O14" i="5"/>
  <c r="AB13" i="5"/>
  <c r="AB11" i="5" s="1"/>
  <c r="O13" i="5"/>
  <c r="AB12" i="5"/>
  <c r="O12" i="5"/>
  <c r="AA11" i="5"/>
  <c r="Z11" i="5"/>
  <c r="Y11" i="5"/>
  <c r="X11" i="5"/>
  <c r="W11" i="5"/>
  <c r="V11" i="5"/>
  <c r="U11" i="5"/>
  <c r="T11" i="5"/>
  <c r="S11" i="5"/>
  <c r="R11" i="5"/>
  <c r="Q11" i="5"/>
  <c r="P11" i="5"/>
  <c r="N11" i="5"/>
  <c r="M11" i="5"/>
  <c r="L11" i="5"/>
  <c r="K11" i="5"/>
  <c r="J11" i="5"/>
  <c r="I11" i="5"/>
  <c r="H11" i="5"/>
  <c r="G11" i="5"/>
  <c r="F11" i="5"/>
  <c r="E11" i="5"/>
  <c r="D11" i="5"/>
  <c r="C11" i="5"/>
  <c r="AA10" i="5"/>
  <c r="Z10" i="5"/>
  <c r="Y10" i="5"/>
  <c r="W10" i="5"/>
  <c r="V10" i="5"/>
  <c r="U10" i="5"/>
  <c r="U9" i="5" s="1"/>
  <c r="U65" i="5" s="1"/>
  <c r="T10" i="5"/>
  <c r="S10" i="5"/>
  <c r="R10" i="5"/>
  <c r="P10" i="5"/>
  <c r="M10" i="5"/>
  <c r="L10" i="5"/>
  <c r="L9" i="5" s="1"/>
  <c r="L65" i="5" s="1"/>
  <c r="K10" i="5"/>
  <c r="J10" i="5"/>
  <c r="I10" i="5"/>
  <c r="H10" i="5"/>
  <c r="G10" i="5"/>
  <c r="G9" i="5" s="1"/>
  <c r="G65" i="5" s="1"/>
  <c r="F10" i="5"/>
  <c r="F9" i="5" s="1"/>
  <c r="F65" i="5" s="1"/>
  <c r="E10" i="5"/>
  <c r="D10" i="5"/>
  <c r="C10" i="5"/>
  <c r="AA9" i="5"/>
  <c r="AA65" i="5" s="1"/>
  <c r="Y9" i="5"/>
  <c r="Y65" i="5" s="1"/>
  <c r="W9" i="5"/>
  <c r="W65" i="5" s="1"/>
  <c r="V9" i="5"/>
  <c r="V65" i="5" s="1"/>
  <c r="T9" i="5"/>
  <c r="T65" i="5" s="1"/>
  <c r="S9" i="5"/>
  <c r="S65" i="5" s="1"/>
  <c r="R9" i="5"/>
  <c r="R65" i="5" s="1"/>
  <c r="M9" i="5"/>
  <c r="M65" i="5" s="1"/>
  <c r="J9" i="5"/>
  <c r="J65" i="5" s="1"/>
  <c r="I9" i="5"/>
  <c r="I65" i="5" s="1"/>
  <c r="H9" i="5"/>
  <c r="H65" i="5" s="1"/>
  <c r="E9" i="5"/>
  <c r="E65" i="5" s="1"/>
  <c r="D9" i="5"/>
  <c r="D65" i="5" s="1"/>
  <c r="C9" i="5"/>
  <c r="C65" i="5" s="1"/>
  <c r="AD70" i="4"/>
  <c r="AD69" i="4"/>
  <c r="AC70" i="4"/>
  <c r="AB70" i="4"/>
  <c r="AC69" i="4"/>
  <c r="AD68" i="4"/>
  <c r="AD67" i="4"/>
  <c r="P66" i="4"/>
  <c r="C66" i="4"/>
  <c r="O70" i="4"/>
  <c r="AB71" i="4"/>
  <c r="O71" i="4"/>
  <c r="AB69" i="4"/>
  <c r="O69" i="4"/>
  <c r="AB68" i="4"/>
  <c r="O68" i="4"/>
  <c r="AB67" i="4"/>
  <c r="AC67" i="4" s="1"/>
  <c r="O67" i="4"/>
  <c r="AA66" i="4"/>
  <c r="Z66" i="4"/>
  <c r="Y66" i="4"/>
  <c r="X66" i="4"/>
  <c r="W66" i="4"/>
  <c r="V66" i="4"/>
  <c r="U66" i="4"/>
  <c r="T66" i="4"/>
  <c r="S66" i="4"/>
  <c r="R66" i="4"/>
  <c r="Q66" i="4"/>
  <c r="N66" i="4"/>
  <c r="M66" i="4"/>
  <c r="L66" i="4"/>
  <c r="K66" i="4"/>
  <c r="J66" i="4"/>
  <c r="I66" i="4"/>
  <c r="H66" i="4"/>
  <c r="G66" i="4"/>
  <c r="F66" i="4"/>
  <c r="E66" i="4"/>
  <c r="D66" i="4"/>
  <c r="AB64" i="4"/>
  <c r="O64" i="4"/>
  <c r="AB63" i="4"/>
  <c r="O63" i="4"/>
  <c r="AB62" i="4"/>
  <c r="O62" i="4"/>
  <c r="AB61" i="4"/>
  <c r="O61" i="4"/>
  <c r="AB60" i="4"/>
  <c r="O60" i="4"/>
  <c r="O59" i="4" s="1"/>
  <c r="O58" i="4" s="1"/>
  <c r="O57" i="4" s="1"/>
  <c r="AB59" i="4"/>
  <c r="AA59" i="4"/>
  <c r="Z59" i="4"/>
  <c r="Z58" i="4" s="1"/>
  <c r="Z57" i="4" s="1"/>
  <c r="Y59" i="4"/>
  <c r="X59" i="4"/>
  <c r="W59" i="4"/>
  <c r="W58" i="4" s="1"/>
  <c r="W57" i="4" s="1"/>
  <c r="V59" i="4"/>
  <c r="U59" i="4"/>
  <c r="T59" i="4"/>
  <c r="S59" i="4"/>
  <c r="R59" i="4"/>
  <c r="Q59" i="4"/>
  <c r="P59" i="4"/>
  <c r="N59" i="4"/>
  <c r="M59" i="4"/>
  <c r="L59" i="4"/>
  <c r="K59" i="4"/>
  <c r="J59" i="4"/>
  <c r="I59" i="4"/>
  <c r="H59" i="4"/>
  <c r="G59" i="4"/>
  <c r="F59" i="4"/>
  <c r="E59" i="4"/>
  <c r="D59" i="4"/>
  <c r="C59" i="4"/>
  <c r="AA58" i="4"/>
  <c r="Y58" i="4"/>
  <c r="X58" i="4"/>
  <c r="V58" i="4"/>
  <c r="U58" i="4"/>
  <c r="T58" i="4"/>
  <c r="T57" i="4" s="1"/>
  <c r="T9" i="4" s="1"/>
  <c r="T65" i="4" s="1"/>
  <c r="S58" i="4"/>
  <c r="R58" i="4"/>
  <c r="Q58" i="4"/>
  <c r="P58" i="4"/>
  <c r="N58" i="4"/>
  <c r="M58" i="4"/>
  <c r="L58" i="4"/>
  <c r="K58" i="4"/>
  <c r="J58" i="4"/>
  <c r="I58" i="4"/>
  <c r="H58" i="4"/>
  <c r="G58" i="4"/>
  <c r="F58" i="4"/>
  <c r="E58" i="4"/>
  <c r="D58" i="4"/>
  <c r="C58" i="4"/>
  <c r="AA57" i="4"/>
  <c r="Y57" i="4"/>
  <c r="X57" i="4"/>
  <c r="V57" i="4"/>
  <c r="U57" i="4"/>
  <c r="S57" i="4"/>
  <c r="R57" i="4"/>
  <c r="Q57" i="4"/>
  <c r="P57" i="4"/>
  <c r="N57" i="4"/>
  <c r="M57" i="4"/>
  <c r="L57" i="4"/>
  <c r="K57" i="4"/>
  <c r="J57" i="4"/>
  <c r="I57" i="4"/>
  <c r="H57" i="4"/>
  <c r="G57" i="4"/>
  <c r="F57" i="4"/>
  <c r="E57" i="4"/>
  <c r="D57" i="4"/>
  <c r="C57" i="4"/>
  <c r="AB56" i="4"/>
  <c r="O56" i="4"/>
  <c r="AB55" i="4"/>
  <c r="O55" i="4"/>
  <c r="AB54" i="4"/>
  <c r="O54" i="4"/>
  <c r="O53" i="4" s="1"/>
  <c r="AA53" i="4"/>
  <c r="Z53" i="4"/>
  <c r="Y53" i="4"/>
  <c r="X53" i="4"/>
  <c r="W53" i="4"/>
  <c r="V53" i="4"/>
  <c r="U53" i="4"/>
  <c r="T53" i="4"/>
  <c r="S53" i="4"/>
  <c r="R53" i="4"/>
  <c r="Q53" i="4"/>
  <c r="P53" i="4"/>
  <c r="N53" i="4"/>
  <c r="M53" i="4"/>
  <c r="L53" i="4"/>
  <c r="K53" i="4"/>
  <c r="J53" i="4"/>
  <c r="I53" i="4"/>
  <c r="H53" i="4"/>
  <c r="G53" i="4"/>
  <c r="F53" i="4"/>
  <c r="E53" i="4"/>
  <c r="D53" i="4"/>
  <c r="C53" i="4"/>
  <c r="AB52" i="4"/>
  <c r="O52" i="4"/>
  <c r="AB51" i="4"/>
  <c r="O51" i="4"/>
  <c r="O50" i="4" s="1"/>
  <c r="AB50" i="4"/>
  <c r="AA50" i="4"/>
  <c r="Z50" i="4"/>
  <c r="Y50" i="4"/>
  <c r="X50" i="4"/>
  <c r="W50" i="4"/>
  <c r="V50" i="4"/>
  <c r="U50" i="4"/>
  <c r="U49" i="4" s="1"/>
  <c r="U9" i="4" s="1"/>
  <c r="U65" i="4" s="1"/>
  <c r="T50" i="4"/>
  <c r="S50" i="4"/>
  <c r="R50" i="4"/>
  <c r="Q50" i="4"/>
  <c r="P50" i="4"/>
  <c r="N50" i="4"/>
  <c r="M50" i="4"/>
  <c r="L50" i="4"/>
  <c r="K50" i="4"/>
  <c r="J50" i="4"/>
  <c r="I50" i="4"/>
  <c r="H50" i="4"/>
  <c r="G50" i="4"/>
  <c r="F50" i="4"/>
  <c r="E50" i="4"/>
  <c r="D50" i="4"/>
  <c r="C50" i="4"/>
  <c r="AA49" i="4"/>
  <c r="Z49" i="4"/>
  <c r="Y49" i="4"/>
  <c r="X49" i="4"/>
  <c r="W49" i="4"/>
  <c r="V49" i="4"/>
  <c r="T49" i="4"/>
  <c r="S49" i="4"/>
  <c r="R49" i="4"/>
  <c r="Q49" i="4"/>
  <c r="P49" i="4"/>
  <c r="N49" i="4"/>
  <c r="M49" i="4"/>
  <c r="L49" i="4"/>
  <c r="K49" i="4"/>
  <c r="J49" i="4"/>
  <c r="I49" i="4"/>
  <c r="H49" i="4"/>
  <c r="G49" i="4"/>
  <c r="F49" i="4"/>
  <c r="E49" i="4"/>
  <c r="D49" i="4"/>
  <c r="C49" i="4"/>
  <c r="AB48" i="4"/>
  <c r="O48" i="4"/>
  <c r="AB47" i="4"/>
  <c r="O47" i="4"/>
  <c r="AB46" i="4"/>
  <c r="O46" i="4"/>
  <c r="AB45" i="4"/>
  <c r="O45" i="4"/>
  <c r="O44" i="4" s="1"/>
  <c r="AA44" i="4"/>
  <c r="Z44" i="4"/>
  <c r="Y44" i="4"/>
  <c r="X44" i="4"/>
  <c r="W44" i="4"/>
  <c r="V44" i="4"/>
  <c r="U44" i="4"/>
  <c r="T44" i="4"/>
  <c r="S44" i="4"/>
  <c r="R44" i="4"/>
  <c r="Q44" i="4"/>
  <c r="P44" i="4"/>
  <c r="N44" i="4"/>
  <c r="M44" i="4"/>
  <c r="L44" i="4"/>
  <c r="K44" i="4"/>
  <c r="J44" i="4"/>
  <c r="I44" i="4"/>
  <c r="H44" i="4"/>
  <c r="G44" i="4"/>
  <c r="F44" i="4"/>
  <c r="E44" i="4"/>
  <c r="D44" i="4"/>
  <c r="C44" i="4"/>
  <c r="AB43" i="4"/>
  <c r="O43" i="4"/>
  <c r="AB42" i="4"/>
  <c r="O42" i="4"/>
  <c r="AB41" i="4"/>
  <c r="O41" i="4"/>
  <c r="AB40" i="4"/>
  <c r="O40" i="4"/>
  <c r="AB39" i="4"/>
  <c r="O39" i="4"/>
  <c r="O38" i="4" s="1"/>
  <c r="O26" i="4" s="1"/>
  <c r="AA38" i="4"/>
  <c r="Z38" i="4"/>
  <c r="Y38" i="4"/>
  <c r="X38" i="4"/>
  <c r="W38" i="4"/>
  <c r="V38" i="4"/>
  <c r="U38" i="4"/>
  <c r="T38" i="4"/>
  <c r="S38" i="4"/>
  <c r="R38" i="4"/>
  <c r="Q38" i="4"/>
  <c r="P38" i="4"/>
  <c r="N38" i="4"/>
  <c r="M38" i="4"/>
  <c r="L38" i="4"/>
  <c r="K38" i="4"/>
  <c r="J38" i="4"/>
  <c r="I38" i="4"/>
  <c r="H38" i="4"/>
  <c r="G38" i="4"/>
  <c r="F38" i="4"/>
  <c r="E38" i="4"/>
  <c r="D38" i="4"/>
  <c r="C38" i="4"/>
  <c r="AB37" i="4"/>
  <c r="O37" i="4"/>
  <c r="AB36" i="4"/>
  <c r="O36" i="4"/>
  <c r="AB35" i="4"/>
  <c r="O35" i="4"/>
  <c r="AB34" i="4"/>
  <c r="O34" i="4"/>
  <c r="AB33" i="4"/>
  <c r="O33" i="4"/>
  <c r="AB32" i="4"/>
  <c r="O32" i="4"/>
  <c r="AB31" i="4"/>
  <c r="O31" i="4"/>
  <c r="AB30" i="4"/>
  <c r="O30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AB28" i="4"/>
  <c r="O28" i="4"/>
  <c r="O27" i="4" s="1"/>
  <c r="AA27" i="4"/>
  <c r="Z27" i="4"/>
  <c r="Y27" i="4"/>
  <c r="X27" i="4"/>
  <c r="W27" i="4"/>
  <c r="V27" i="4"/>
  <c r="U27" i="4"/>
  <c r="T27" i="4"/>
  <c r="S27" i="4"/>
  <c r="R27" i="4"/>
  <c r="Q27" i="4"/>
  <c r="P27" i="4"/>
  <c r="N27" i="4"/>
  <c r="M27" i="4"/>
  <c r="L27" i="4"/>
  <c r="K27" i="4"/>
  <c r="J27" i="4"/>
  <c r="I27" i="4"/>
  <c r="H27" i="4"/>
  <c r="G27" i="4"/>
  <c r="F27" i="4"/>
  <c r="E27" i="4"/>
  <c r="D27" i="4"/>
  <c r="C27" i="4"/>
  <c r="AA26" i="4"/>
  <c r="Z26" i="4"/>
  <c r="Y26" i="4"/>
  <c r="X26" i="4"/>
  <c r="W26" i="4"/>
  <c r="V26" i="4"/>
  <c r="U26" i="4"/>
  <c r="T26" i="4"/>
  <c r="S26" i="4"/>
  <c r="R26" i="4"/>
  <c r="Q26" i="4"/>
  <c r="P26" i="4"/>
  <c r="N26" i="4"/>
  <c r="N10" i="4" s="1"/>
  <c r="N9" i="4" s="1"/>
  <c r="N65" i="4" s="1"/>
  <c r="M26" i="4"/>
  <c r="M10" i="4" s="1"/>
  <c r="M9" i="4" s="1"/>
  <c r="M65" i="4" s="1"/>
  <c r="L26" i="4"/>
  <c r="L10" i="4" s="1"/>
  <c r="L9" i="4" s="1"/>
  <c r="L65" i="4" s="1"/>
  <c r="K26" i="4"/>
  <c r="K10" i="4" s="1"/>
  <c r="K9" i="4" s="1"/>
  <c r="K65" i="4" s="1"/>
  <c r="J26" i="4"/>
  <c r="J10" i="4" s="1"/>
  <c r="J9" i="4" s="1"/>
  <c r="J65" i="4" s="1"/>
  <c r="I26" i="4"/>
  <c r="I10" i="4" s="1"/>
  <c r="I9" i="4" s="1"/>
  <c r="I65" i="4" s="1"/>
  <c r="H26" i="4"/>
  <c r="H10" i="4" s="1"/>
  <c r="H9" i="4" s="1"/>
  <c r="H65" i="4" s="1"/>
  <c r="G26" i="4"/>
  <c r="G10" i="4" s="1"/>
  <c r="G9" i="4" s="1"/>
  <c r="G65" i="4" s="1"/>
  <c r="F26" i="4"/>
  <c r="F10" i="4" s="1"/>
  <c r="F9" i="4" s="1"/>
  <c r="F65" i="4" s="1"/>
  <c r="E26" i="4"/>
  <c r="E10" i="4" s="1"/>
  <c r="E9" i="4" s="1"/>
  <c r="E65" i="4" s="1"/>
  <c r="D26" i="4"/>
  <c r="D10" i="4" s="1"/>
  <c r="D9" i="4" s="1"/>
  <c r="D65" i="4" s="1"/>
  <c r="C26" i="4"/>
  <c r="AB25" i="4"/>
  <c r="O25" i="4"/>
  <c r="O16" i="4" s="1"/>
  <c r="AB24" i="4"/>
  <c r="O24" i="4"/>
  <c r="AB23" i="4"/>
  <c r="O23" i="4"/>
  <c r="AB22" i="4"/>
  <c r="O22" i="4"/>
  <c r="AB21" i="4"/>
  <c r="O21" i="4"/>
  <c r="AB20" i="4"/>
  <c r="O20" i="4"/>
  <c r="AB19" i="4"/>
  <c r="O19" i="4"/>
  <c r="AB18" i="4"/>
  <c r="O18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A16" i="4"/>
  <c r="Z16" i="4"/>
  <c r="Y16" i="4"/>
  <c r="X16" i="4"/>
  <c r="W16" i="4"/>
  <c r="V16" i="4"/>
  <c r="U16" i="4"/>
  <c r="T16" i="4"/>
  <c r="S16" i="4"/>
  <c r="R16" i="4"/>
  <c r="Q16" i="4"/>
  <c r="P16" i="4"/>
  <c r="N16" i="4"/>
  <c r="M16" i="4"/>
  <c r="L16" i="4"/>
  <c r="K16" i="4"/>
  <c r="J16" i="4"/>
  <c r="I16" i="4"/>
  <c r="H16" i="4"/>
  <c r="G16" i="4"/>
  <c r="F16" i="4"/>
  <c r="E16" i="4"/>
  <c r="D16" i="4"/>
  <c r="C16" i="4"/>
  <c r="AB15" i="4"/>
  <c r="O15" i="4"/>
  <c r="AB14" i="4"/>
  <c r="O14" i="4"/>
  <c r="AB13" i="4"/>
  <c r="O13" i="4"/>
  <c r="AB12" i="4"/>
  <c r="O12" i="4"/>
  <c r="O11" i="4" s="1"/>
  <c r="AA11" i="4"/>
  <c r="Z11" i="4"/>
  <c r="Y11" i="4"/>
  <c r="X11" i="4"/>
  <c r="W11" i="4"/>
  <c r="V11" i="4"/>
  <c r="U11" i="4"/>
  <c r="T11" i="4"/>
  <c r="S11" i="4"/>
  <c r="R11" i="4"/>
  <c r="Q11" i="4"/>
  <c r="P11" i="4"/>
  <c r="N11" i="4"/>
  <c r="M11" i="4"/>
  <c r="L11" i="4"/>
  <c r="K11" i="4"/>
  <c r="J11" i="4"/>
  <c r="I11" i="4"/>
  <c r="H11" i="4"/>
  <c r="G11" i="4"/>
  <c r="F11" i="4"/>
  <c r="E11" i="4"/>
  <c r="D11" i="4"/>
  <c r="C11" i="4"/>
  <c r="AA10" i="4"/>
  <c r="Z10" i="4"/>
  <c r="Y10" i="4"/>
  <c r="X10" i="4"/>
  <c r="W10" i="4"/>
  <c r="V10" i="4"/>
  <c r="U10" i="4"/>
  <c r="T10" i="4"/>
  <c r="S10" i="4"/>
  <c r="R10" i="4"/>
  <c r="Q10" i="4"/>
  <c r="P10" i="4"/>
  <c r="AA9" i="4"/>
  <c r="AA65" i="4" s="1"/>
  <c r="Y9" i="4"/>
  <c r="Y65" i="4" s="1"/>
  <c r="X9" i="4"/>
  <c r="X65" i="4" s="1"/>
  <c r="V9" i="4"/>
  <c r="V65" i="4" s="1"/>
  <c r="S9" i="4"/>
  <c r="S65" i="4" s="1"/>
  <c r="R9" i="4"/>
  <c r="R65" i="4" s="1"/>
  <c r="Q9" i="4"/>
  <c r="Q65" i="4" s="1"/>
  <c r="P9" i="4"/>
  <c r="P65" i="4" s="1"/>
  <c r="AC60" i="4" l="1"/>
  <c r="C10" i="4"/>
  <c r="C9" i="4" s="1"/>
  <c r="C65" i="4" s="1"/>
  <c r="C72" i="4" s="1"/>
  <c r="AC52" i="5"/>
  <c r="AB29" i="5"/>
  <c r="Q10" i="5"/>
  <c r="Q9" i="5" s="1"/>
  <c r="Q65" i="5" s="1"/>
  <c r="X10" i="5"/>
  <c r="X9" i="5" s="1"/>
  <c r="X65" i="5" s="1"/>
  <c r="K9" i="5"/>
  <c r="K65" i="5" s="1"/>
  <c r="AB26" i="5"/>
  <c r="AB10" i="5" s="1"/>
  <c r="AB9" i="5" s="1"/>
  <c r="Z9" i="5"/>
  <c r="Z65" i="5" s="1"/>
  <c r="P9" i="5"/>
  <c r="P65" i="5" s="1"/>
  <c r="AB65" i="5" s="1"/>
  <c r="N10" i="5"/>
  <c r="N9" i="5" s="1"/>
  <c r="N65" i="5" s="1"/>
  <c r="AC64" i="5"/>
  <c r="AD64" i="5"/>
  <c r="AC63" i="5"/>
  <c r="AD63" i="5"/>
  <c r="AC62" i="5"/>
  <c r="AD62" i="5"/>
  <c r="AC61" i="5"/>
  <c r="AD61" i="5"/>
  <c r="AC60" i="5"/>
  <c r="O59" i="5"/>
  <c r="AD56" i="5"/>
  <c r="AC56" i="5"/>
  <c r="AC55" i="5"/>
  <c r="AD55" i="5"/>
  <c r="AC54" i="5"/>
  <c r="O53" i="5"/>
  <c r="AD54" i="5"/>
  <c r="AD51" i="5"/>
  <c r="O50" i="5"/>
  <c r="AC51" i="5"/>
  <c r="AC48" i="5"/>
  <c r="AD48" i="5"/>
  <c r="AC47" i="5"/>
  <c r="AD47" i="5"/>
  <c r="AD46" i="5"/>
  <c r="AC46" i="5"/>
  <c r="AD45" i="5"/>
  <c r="AC45" i="5"/>
  <c r="O44" i="5"/>
  <c r="AC43" i="5"/>
  <c r="AD43" i="5"/>
  <c r="AD42" i="5"/>
  <c r="AC42" i="5"/>
  <c r="AD41" i="5"/>
  <c r="AC41" i="5"/>
  <c r="AD40" i="5"/>
  <c r="AC40" i="5"/>
  <c r="O38" i="5"/>
  <c r="AC39" i="5"/>
  <c r="AD39" i="5"/>
  <c r="AC37" i="5"/>
  <c r="AD37" i="5"/>
  <c r="AD36" i="5"/>
  <c r="AC36" i="5"/>
  <c r="AC35" i="5"/>
  <c r="AD35" i="5"/>
  <c r="AD34" i="5"/>
  <c r="AC34" i="5"/>
  <c r="AD33" i="5"/>
  <c r="AC33" i="5"/>
  <c r="AD32" i="5"/>
  <c r="AC32" i="5"/>
  <c r="AD31" i="5"/>
  <c r="AC31" i="5"/>
  <c r="AD30" i="5"/>
  <c r="AC30" i="5"/>
  <c r="O29" i="5"/>
  <c r="AD28" i="5"/>
  <c r="O27" i="5"/>
  <c r="AC28" i="5"/>
  <c r="AC25" i="5"/>
  <c r="AD25" i="5"/>
  <c r="AC24" i="5"/>
  <c r="AD24" i="5"/>
  <c r="AD23" i="5"/>
  <c r="AC23" i="5"/>
  <c r="AD22" i="5"/>
  <c r="AC22" i="5"/>
  <c r="AC21" i="5"/>
  <c r="AD21" i="5"/>
  <c r="AD20" i="5"/>
  <c r="AC20" i="5"/>
  <c r="AD19" i="5"/>
  <c r="AC19" i="5"/>
  <c r="AC18" i="5"/>
  <c r="AD18" i="5"/>
  <c r="O17" i="5"/>
  <c r="AC15" i="5"/>
  <c r="AD15" i="5"/>
  <c r="AD14" i="5"/>
  <c r="AC14" i="5"/>
  <c r="AC13" i="5"/>
  <c r="AD13" i="5"/>
  <c r="AC12" i="5"/>
  <c r="O11" i="5"/>
  <c r="AD12" i="5"/>
  <c r="O49" i="4"/>
  <c r="Z9" i="4"/>
  <c r="Z65" i="4" s="1"/>
  <c r="W9" i="4"/>
  <c r="W65" i="4" s="1"/>
  <c r="O66" i="4"/>
  <c r="AC14" i="4"/>
  <c r="AD14" i="4" s="1"/>
  <c r="O10" i="4"/>
  <c r="AC47" i="4"/>
  <c r="AD47" i="4" s="1"/>
  <c r="AC64" i="4"/>
  <c r="AD64" i="4" s="1"/>
  <c r="AC63" i="4"/>
  <c r="AD63" i="4" s="1"/>
  <c r="AC61" i="4"/>
  <c r="AD61" i="4" s="1"/>
  <c r="AC62" i="4"/>
  <c r="AD62" i="4" s="1"/>
  <c r="AC55" i="4"/>
  <c r="AD55" i="4" s="1"/>
  <c r="AC56" i="4"/>
  <c r="AD56" i="4" s="1"/>
  <c r="AC52" i="4"/>
  <c r="AC51" i="4"/>
  <c r="AD51" i="4" s="1"/>
  <c r="AC50" i="4"/>
  <c r="AD50" i="4" s="1"/>
  <c r="AC48" i="4"/>
  <c r="AD48" i="4" s="1"/>
  <c r="AC46" i="4"/>
  <c r="AC43" i="4"/>
  <c r="AD43" i="4" s="1"/>
  <c r="AC41" i="4"/>
  <c r="AD41" i="4" s="1"/>
  <c r="AC42" i="4"/>
  <c r="AD42" i="4" s="1"/>
  <c r="AC40" i="4"/>
  <c r="AD40" i="4" s="1"/>
  <c r="AC35" i="4"/>
  <c r="AD35" i="4" s="1"/>
  <c r="AC37" i="4"/>
  <c r="AD37" i="4" s="1"/>
  <c r="AC36" i="4"/>
  <c r="AD36" i="4" s="1"/>
  <c r="AC34" i="4"/>
  <c r="AD34" i="4" s="1"/>
  <c r="AC33" i="4"/>
  <c r="AD33" i="4" s="1"/>
  <c r="AC32" i="4"/>
  <c r="AD32" i="4" s="1"/>
  <c r="AC31" i="4"/>
  <c r="AD31" i="4" s="1"/>
  <c r="AC24" i="4"/>
  <c r="AD24" i="4" s="1"/>
  <c r="AC23" i="4"/>
  <c r="AD23" i="4" s="1"/>
  <c r="AC22" i="4"/>
  <c r="AD22" i="4" s="1"/>
  <c r="AC21" i="4"/>
  <c r="AD21" i="4" s="1"/>
  <c r="AC20" i="4"/>
  <c r="AD20" i="4" s="1"/>
  <c r="AC19" i="4"/>
  <c r="AD19" i="4" s="1"/>
  <c r="AC25" i="4"/>
  <c r="AD25" i="4" s="1"/>
  <c r="AC15" i="4"/>
  <c r="AD15" i="4" s="1"/>
  <c r="AC13" i="4"/>
  <c r="AD13" i="4" s="1"/>
  <c r="AC71" i="4"/>
  <c r="AC68" i="4"/>
  <c r="AB66" i="4"/>
  <c r="AC66" i="4" s="1"/>
  <c r="AD66" i="4" s="1"/>
  <c r="AB58" i="4"/>
  <c r="AC59" i="4"/>
  <c r="AD59" i="4" s="1"/>
  <c r="AC54" i="4"/>
  <c r="AD54" i="4" s="1"/>
  <c r="AB53" i="4"/>
  <c r="AC45" i="4"/>
  <c r="AD45" i="4" s="1"/>
  <c r="AB44" i="4"/>
  <c r="AC44" i="4" s="1"/>
  <c r="AD44" i="4" s="1"/>
  <c r="AC39" i="4"/>
  <c r="AD39" i="4" s="1"/>
  <c r="AB38" i="4"/>
  <c r="AC38" i="4" s="1"/>
  <c r="AD38" i="4" s="1"/>
  <c r="AB29" i="4"/>
  <c r="AC29" i="4" s="1"/>
  <c r="AD29" i="4" s="1"/>
  <c r="AC30" i="4"/>
  <c r="AD30" i="4" s="1"/>
  <c r="AB27" i="4"/>
  <c r="AC28" i="4"/>
  <c r="AD28" i="4" s="1"/>
  <c r="AB17" i="4"/>
  <c r="AC18" i="4"/>
  <c r="AD18" i="4" s="1"/>
  <c r="AB11" i="4"/>
  <c r="AC12" i="4"/>
  <c r="AD12" i="4" s="1"/>
  <c r="AA72" i="4"/>
  <c r="Z72" i="4"/>
  <c r="Y72" i="4"/>
  <c r="X72" i="4"/>
  <c r="W72" i="4"/>
  <c r="V72" i="4"/>
  <c r="U72" i="4"/>
  <c r="T72" i="4"/>
  <c r="S72" i="4"/>
  <c r="R72" i="4"/>
  <c r="Q72" i="4"/>
  <c r="P72" i="4"/>
  <c r="N72" i="4"/>
  <c r="M72" i="4"/>
  <c r="L72" i="4"/>
  <c r="K72" i="4"/>
  <c r="J72" i="4"/>
  <c r="I72" i="4"/>
  <c r="H72" i="4"/>
  <c r="G72" i="4"/>
  <c r="F72" i="4"/>
  <c r="E72" i="4"/>
  <c r="D72" i="4"/>
  <c r="O9" i="4" l="1"/>
  <c r="O65" i="4" s="1"/>
  <c r="O72" i="4" s="1"/>
  <c r="AC59" i="5"/>
  <c r="AD59" i="5"/>
  <c r="O58" i="5"/>
  <c r="AD53" i="5"/>
  <c r="AC53" i="5"/>
  <c r="AD50" i="5"/>
  <c r="O49" i="5"/>
  <c r="AC50" i="5"/>
  <c r="AC44" i="5"/>
  <c r="AD44" i="5"/>
  <c r="AC38" i="5"/>
  <c r="AD38" i="5"/>
  <c r="AD29" i="5"/>
  <c r="AC29" i="5"/>
  <c r="AC27" i="5"/>
  <c r="O26" i="5"/>
  <c r="AD27" i="5"/>
  <c r="AD17" i="5"/>
  <c r="O16" i="5"/>
  <c r="AC17" i="5"/>
  <c r="AC11" i="5"/>
  <c r="AD11" i="5"/>
  <c r="AB57" i="4"/>
  <c r="AC57" i="4" s="1"/>
  <c r="AD57" i="4" s="1"/>
  <c r="AC58" i="4"/>
  <c r="AD58" i="4" s="1"/>
  <c r="AC53" i="4"/>
  <c r="AD53" i="4" s="1"/>
  <c r="AB49" i="4"/>
  <c r="AC49" i="4" s="1"/>
  <c r="AD49" i="4" s="1"/>
  <c r="AC27" i="4"/>
  <c r="AD27" i="4" s="1"/>
  <c r="AB26" i="4"/>
  <c r="AC26" i="4" s="1"/>
  <c r="AD26" i="4" s="1"/>
  <c r="AB16" i="4"/>
  <c r="AC16" i="4" s="1"/>
  <c r="AD16" i="4" s="1"/>
  <c r="AC17" i="4"/>
  <c r="AD17" i="4" s="1"/>
  <c r="AC11" i="4"/>
  <c r="AD11" i="4" s="1"/>
  <c r="AB10" i="4"/>
  <c r="O10" i="5" l="1"/>
  <c r="AC58" i="5"/>
  <c r="AD58" i="5"/>
  <c r="O57" i="5"/>
  <c r="AC49" i="5"/>
  <c r="AD49" i="5"/>
  <c r="AD26" i="5"/>
  <c r="AC26" i="5"/>
  <c r="AD16" i="5"/>
  <c r="AC16" i="5"/>
  <c r="AC10" i="5"/>
  <c r="AB9" i="4"/>
  <c r="AC10" i="4"/>
  <c r="AD10" i="4" s="1"/>
  <c r="O9" i="5" l="1"/>
  <c r="AC9" i="5" s="1"/>
  <c r="AD10" i="5"/>
  <c r="AD57" i="5"/>
  <c r="AC57" i="5"/>
  <c r="AD9" i="5"/>
  <c r="O65" i="5"/>
  <c r="AB65" i="4"/>
  <c r="AC9" i="4"/>
  <c r="AD9" i="4" s="1"/>
  <c r="AC65" i="5" l="1"/>
  <c r="AD65" i="5"/>
  <c r="AC72" i="4"/>
  <c r="AD72" i="4" s="1"/>
  <c r="AC65" i="4"/>
  <c r="AD65" i="4" s="1"/>
</calcChain>
</file>

<file path=xl/sharedStrings.xml><?xml version="1.0" encoding="utf-8"?>
<sst xmlns="http://schemas.openxmlformats.org/spreadsheetml/2006/main" count="348" uniqueCount="94">
  <si>
    <t xml:space="preserve"> CUADRO No.2</t>
  </si>
  <si>
    <t>INGRESOS FISCALES COMPARADOS POR PARTIDAS, DIRECCION GENERAL DE IMPUESTOS INTERNOS</t>
  </si>
  <si>
    <t xml:space="preserve">(En millones RD$) </t>
  </si>
  <si>
    <t>PARTIDAS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</si>
  <si>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</si>
  <si>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</si>
  <si>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</si>
  <si>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</si>
  <si>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</si>
  <si>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</si>
  <si>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</si>
  <si>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</si>
  <si>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</si>
  <si>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</si>
  <si>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</si>
  <si>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</si>
  <si>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</si>
  <si>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</si>
  <si>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</si>
  <si>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</si>
  <si>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</si>
  <si>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</si>
  <si>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</si>
  <si>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</si>
  <si>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</si>
  <si>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</si>
  <si>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</si>
  <si>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</si>
  <si>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</si>
  <si>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</si>
  <si>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</si>
  <si>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</si>
  <si>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</si>
  <si>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</si>
  <si>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</si>
  <si>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</si>
  <si>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</si>
  <si>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</si>
  <si>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</si>
  <si>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</si>
  <si>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</si>
  <si>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</si>
  <si>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</si>
  <si>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</si>
  <si>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</si>
  <si>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</si>
  <si>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</si>
  <si>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</si>
  <si>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</si>
  <si>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</si>
  <si>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</si>
  <si>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</si>
  <si>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</si>
  <si>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</si>
  <si>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</si>
  <si>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</si>
  <si>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</si>
  <si>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</si>
  <si>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</si>
  <si>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</si>
  <si>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</si>
  <si>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</si>
  <si>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</si>
  <si>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</si>
  <si>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</si>
  <si>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</si>
  <si>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</si>
  <si>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</si>
  <si>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</si>
  <si>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</si>
  <si>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</si>
  <si>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</si>
  <si>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</si>
  <si>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>Depósitos a Cargo del Estado o Fondos Especiales y de Terceros</t>
  </si>
  <si>
    <t>Fondo de contribución especial para la gestión integral de residuos</t>
  </si>
  <si>
    <t>Devolución impuesto selectivo al consumo de combustibles</t>
  </si>
  <si>
    <t xml:space="preserve">Fondo para Registro y Devolución de los Depositos en excesos en la Cuenta Unica del Tesoro </t>
  </si>
  <si>
    <t>TOTAL DE INGRESOS REPORTADOS EN EL SIGEF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</si>
  <si>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</si>
  <si>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</si>
  <si>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</t>
  </si>
  <si>
    <t xml:space="preserve">     Fondo de devolución impuesto Selectivo al consumo de combustibles, los depósitos en exceso de la recaudadora.</t>
  </si>
  <si>
    <t>Las informaciones presentadas difieren de las presentadas en  Portal de Transparencia Fiscal,  ya que solo incluyen los ingresos presupuestarios.</t>
  </si>
  <si>
    <t>DIFERENCIA</t>
  </si>
  <si>
    <t xml:space="preserve">% ALCANZADO </t>
  </si>
  <si>
    <t>-</t>
  </si>
  <si>
    <t>C:\Documents and Settings\fperez\My Documents\Ingresos Mensuales 2004\Enero 2004.xls</t>
  </si>
  <si>
    <t>- Ingresos por diferencial del gas licuado de petróleo</t>
  </si>
  <si>
    <t>Venta de Sellos Especiales para el Colegio de Abogados</t>
  </si>
  <si>
    <t>PRESUPUESTO REFORMULADO 2026</t>
  </si>
  <si>
    <t>RECAUDADO 2025</t>
  </si>
  <si>
    <t>ENERO-DICIEMBRE 2025/PRESUPUESTO  2025</t>
  </si>
  <si>
    <t>ENERO-DICIEMBRE 2024/2025</t>
  </si>
  <si>
    <t>Elaborado por la Direción de Política Tributaria (DPT) del Viceministerio de Política Fiscal del Ministerio de Hacienda y Economía, con los datos del Sistema Integrado de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</si>
</sst>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_(* #,##0.0_);_(* \(#,##0.0\);_(* &quot;-&quot;??_);_(@_)"/>
    <numFmt numFmtId="167" formatCode="0.0"/>
  </numFmts>
  <fonts count="27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Gotham"/>
    </font>
    <font>
      <b/>
      <sz val="10"/>
      <name val="Arial"/>
      <family val="2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sz val="10"/>
      <name val="Gotham"/>
    </font>
    <font>
      <b/>
      <sz val="9"/>
      <color indexed="8"/>
      <name val="Gotham"/>
    </font>
    <font>
      <sz val="8"/>
      <color indexed="8"/>
      <name val="Gotham"/>
    </font>
    <font>
      <sz val="10"/>
      <name val="Segoe UI"/>
      <family val="2"/>
    </font>
    <font>
      <b/>
      <sz val="8"/>
      <color indexed="8"/>
      <name val="Gotham"/>
    </font>
    <font>
      <sz val="11"/>
      <name val="Segoe UI"/>
      <family val="2"/>
    </font>
    <font>
      <sz val="8"/>
      <name val="Gotham"/>
    </font>
    <font>
      <sz val="10"/>
      <name val="Antique Olive"/>
      <family val="2"/>
    </font>
    <font>
      <sz val="9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39" fontId="9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5" fillId="2" borderId="0" xfId="0" applyFont="1" applyFill="1"/>
    <xf numFmtId="0" fontId="5" fillId="0" borderId="0" xfId="0" applyFont="1"/>
    <xf numFmtId="0" fontId="7" fillId="3" borderId="5" xfId="0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5" fontId="8" fillId="2" borderId="9" xfId="3" applyNumberFormat="1" applyFont="1" applyFill="1" applyBorder="1"/>
    <xf numFmtId="0" fontId="8" fillId="0" borderId="9" xfId="2" applyFont="1" applyBorder="1"/>
    <xf numFmtId="165" fontId="8" fillId="2" borderId="10" xfId="2" applyNumberFormat="1" applyFont="1" applyFill="1" applyBorder="1"/>
    <xf numFmtId="49" fontId="10" fillId="0" borderId="9" xfId="4" applyNumberFormat="1" applyFont="1" applyBorder="1" applyAlignment="1">
      <alignment horizontal="left" indent="1"/>
    </xf>
    <xf numFmtId="165" fontId="10" fillId="2" borderId="10" xfId="2" applyNumberFormat="1" applyFont="1" applyFill="1" applyBorder="1"/>
    <xf numFmtId="165" fontId="10" fillId="2" borderId="10" xfId="5" applyNumberFormat="1" applyFont="1" applyFill="1" applyBorder="1"/>
    <xf numFmtId="49" fontId="8" fillId="0" borderId="9" xfId="2" applyNumberFormat="1" applyFont="1" applyBorder="1" applyAlignment="1">
      <alignment horizontal="left" indent="1"/>
    </xf>
    <xf numFmtId="49" fontId="10" fillId="0" borderId="9" xfId="4" applyNumberFormat="1" applyFont="1" applyBorder="1" applyAlignment="1">
      <alignment horizontal="left" indent="2"/>
    </xf>
    <xf numFmtId="49" fontId="10" fillId="0" borderId="9" xfId="0" applyNumberFormat="1" applyFont="1" applyBorder="1" applyAlignment="1">
      <alignment horizontal="left" indent="2"/>
    </xf>
    <xf numFmtId="165" fontId="8" fillId="2" borderId="10" xfId="5" applyNumberFormat="1" applyFont="1" applyFill="1" applyBorder="1"/>
    <xf numFmtId="49" fontId="10" fillId="0" borderId="9" xfId="2" applyNumberFormat="1" applyFont="1" applyBorder="1" applyAlignment="1">
      <alignment horizontal="left" indent="2"/>
    </xf>
    <xf numFmtId="0" fontId="8" fillId="0" borderId="9" xfId="2" applyFont="1" applyBorder="1" applyAlignment="1">
      <alignment horizontal="left" indent="1"/>
    </xf>
    <xf numFmtId="165" fontId="10" fillId="0" borderId="10" xfId="2" applyNumberFormat="1" applyFont="1" applyBorder="1"/>
    <xf numFmtId="49" fontId="10" fillId="0" borderId="9" xfId="6" applyNumberFormat="1" applyFont="1" applyBorder="1" applyAlignment="1">
      <alignment horizontal="left" indent="2"/>
    </xf>
    <xf numFmtId="0" fontId="11" fillId="0" borderId="9" xfId="0" applyFont="1" applyBorder="1"/>
    <xf numFmtId="0" fontId="12" fillId="0" borderId="0" xfId="0" applyFont="1"/>
    <xf numFmtId="49" fontId="8" fillId="0" borderId="9" xfId="6" applyNumberFormat="1" applyFont="1" applyBorder="1" applyAlignment="1">
      <alignment horizontal="left" indent="1"/>
    </xf>
    <xf numFmtId="164" fontId="10" fillId="2" borderId="10" xfId="1" applyFont="1" applyFill="1" applyBorder="1"/>
    <xf numFmtId="0" fontId="0" fillId="0" borderId="0" xfId="0" applyAlignment="1">
      <alignment vertical="center"/>
    </xf>
    <xf numFmtId="165" fontId="8" fillId="2" borderId="9" xfId="2" applyNumberFormat="1" applyFont="1" applyFill="1" applyBorder="1"/>
    <xf numFmtId="49" fontId="8" fillId="0" borderId="9" xfId="6" applyNumberFormat="1" applyFont="1" applyBorder="1" applyAlignment="1">
      <alignment horizontal="left"/>
    </xf>
    <xf numFmtId="165" fontId="0" fillId="0" borderId="0" xfId="0" applyNumberFormat="1"/>
    <xf numFmtId="0" fontId="13" fillId="0" borderId="0" xfId="0" applyFont="1"/>
    <xf numFmtId="0" fontId="14" fillId="0" borderId="0" xfId="0" applyFont="1"/>
    <xf numFmtId="0" fontId="16" fillId="0" borderId="0" xfId="7" applyFont="1" applyAlignment="1" applyProtection="1"/>
    <xf numFmtId="0" fontId="7" fillId="3" borderId="11" xfId="2" applyFont="1" applyFill="1" applyBorder="1" applyAlignment="1">
      <alignment horizontal="left" vertical="center"/>
    </xf>
    <xf numFmtId="165" fontId="7" fillId="3" borderId="11" xfId="2" applyNumberFormat="1" applyFont="1" applyFill="1" applyBorder="1" applyAlignment="1">
      <alignment vertical="center"/>
    </xf>
    <xf numFmtId="0" fontId="8" fillId="0" borderId="12" xfId="2" applyFont="1" applyBorder="1" applyAlignment="1">
      <alignment horizontal="left" vertical="center"/>
    </xf>
    <xf numFmtId="165" fontId="8" fillId="0" borderId="10" xfId="2" applyNumberFormat="1" applyFont="1" applyBorder="1" applyAlignment="1">
      <alignment vertical="center"/>
    </xf>
    <xf numFmtId="49" fontId="10" fillId="0" borderId="9" xfId="0" applyNumberFormat="1" applyFont="1" applyBorder="1" applyAlignment="1">
      <alignment horizontal="left"/>
    </xf>
    <xf numFmtId="165" fontId="10" fillId="2" borderId="9" xfId="2" applyNumberFormat="1" applyFont="1" applyFill="1" applyBorder="1" applyAlignment="1">
      <alignment vertical="center"/>
    </xf>
    <xf numFmtId="166" fontId="10" fillId="2" borderId="9" xfId="1" applyNumberFormat="1" applyFont="1" applyFill="1" applyBorder="1" applyAlignment="1" applyProtection="1">
      <alignment vertical="center"/>
    </xf>
    <xf numFmtId="49" fontId="7" fillId="3" borderId="14" xfId="0" applyNumberFormat="1" applyFont="1" applyFill="1" applyBorder="1" applyAlignment="1">
      <alignment horizontal="left" vertical="center"/>
    </xf>
    <xf numFmtId="165" fontId="7" fillId="3" borderId="15" xfId="0" applyNumberFormat="1" applyFont="1" applyFill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165" fontId="17" fillId="0" borderId="0" xfId="0" applyNumberFormat="1" applyFont="1"/>
    <xf numFmtId="165" fontId="10" fillId="0" borderId="0" xfId="2" applyNumberFormat="1" applyFont="1" applyAlignment="1">
      <alignment vertical="center"/>
    </xf>
    <xf numFmtId="165" fontId="18" fillId="2" borderId="0" xfId="0" applyNumberFormat="1" applyFont="1" applyFill="1"/>
    <xf numFmtId="165" fontId="10" fillId="2" borderId="0" xfId="2" applyNumberFormat="1" applyFont="1" applyFill="1" applyAlignment="1">
      <alignment vertical="center"/>
    </xf>
    <xf numFmtId="165" fontId="10" fillId="0" borderId="0" xfId="2" applyNumberFormat="1" applyFont="1"/>
    <xf numFmtId="49" fontId="19" fillId="0" borderId="0" xfId="0" applyNumberFormat="1" applyFont="1"/>
    <xf numFmtId="166" fontId="1" fillId="0" borderId="0" xfId="1" applyNumberFormat="1" applyFont="1"/>
    <xf numFmtId="166" fontId="1" fillId="2" borderId="0" xfId="1" applyNumberFormat="1" applyFont="1" applyFill="1"/>
    <xf numFmtId="165" fontId="20" fillId="0" borderId="0" xfId="0" applyNumberFormat="1" applyFont="1" applyAlignment="1">
      <alignment vertical="center" wrapText="1"/>
    </xf>
    <xf numFmtId="0" fontId="20" fillId="0" borderId="0" xfId="0" applyFont="1"/>
    <xf numFmtId="39" fontId="21" fillId="0" borderId="0" xfId="8" applyNumberFormat="1" applyFont="1"/>
    <xf numFmtId="39" fontId="0" fillId="0" borderId="0" xfId="0" applyNumberFormat="1"/>
    <xf numFmtId="0" fontId="20" fillId="0" borderId="0" xfId="0" applyFont="1" applyAlignment="1">
      <alignment horizontal="left" indent="1"/>
    </xf>
    <xf numFmtId="0" fontId="18" fillId="0" borderId="0" xfId="0" applyFont="1"/>
    <xf numFmtId="0" fontId="18" fillId="2" borderId="0" xfId="0" applyFont="1" applyFill="1"/>
    <xf numFmtId="165" fontId="22" fillId="0" borderId="0" xfId="0" applyNumberFormat="1" applyFont="1" applyAlignment="1">
      <alignment vertical="center" wrapText="1"/>
    </xf>
    <xf numFmtId="39" fontId="23" fillId="0" borderId="0" xfId="8" applyNumberFormat="1" applyFont="1"/>
    <xf numFmtId="166" fontId="20" fillId="0" borderId="0" xfId="2" applyNumberFormat="1" applyFont="1" applyAlignment="1">
      <alignment vertical="center"/>
    </xf>
    <xf numFmtId="165" fontId="22" fillId="0" borderId="0" xfId="2" applyNumberFormat="1" applyFont="1" applyAlignment="1">
      <alignment vertical="center"/>
    </xf>
    <xf numFmtId="166" fontId="24" fillId="0" borderId="0" xfId="0" applyNumberFormat="1" applyFont="1"/>
    <xf numFmtId="165" fontId="22" fillId="0" borderId="0" xfId="2" applyNumberFormat="1" applyFont="1"/>
    <xf numFmtId="165" fontId="24" fillId="0" borderId="0" xfId="0" applyNumberFormat="1" applyFont="1"/>
    <xf numFmtId="164" fontId="20" fillId="2" borderId="0" xfId="0" applyNumberFormat="1" applyFont="1" applyFill="1" applyAlignment="1">
      <alignment horizontal="right"/>
    </xf>
    <xf numFmtId="164" fontId="20" fillId="0" borderId="0" xfId="0" applyNumberFormat="1" applyFont="1" applyAlignment="1">
      <alignment horizontal="right"/>
    </xf>
    <xf numFmtId="165" fontId="24" fillId="2" borderId="0" xfId="0" applyNumberFormat="1" applyFont="1" applyFill="1"/>
    <xf numFmtId="0" fontId="24" fillId="0" borderId="0" xfId="0" applyFont="1"/>
    <xf numFmtId="165" fontId="18" fillId="0" borderId="0" xfId="0" applyNumberFormat="1" applyFont="1"/>
    <xf numFmtId="166" fontId="24" fillId="2" borderId="0" xfId="1" applyNumberFormat="1" applyFont="1" applyFill="1" applyBorder="1" applyAlignment="1"/>
    <xf numFmtId="166" fontId="11" fillId="2" borderId="0" xfId="0" applyNumberFormat="1" applyFont="1" applyFill="1"/>
    <xf numFmtId="166" fontId="18" fillId="2" borderId="0" xfId="0" applyNumberFormat="1" applyFont="1" applyFill="1"/>
    <xf numFmtId="0" fontId="21" fillId="0" borderId="0" xfId="0" applyFont="1"/>
    <xf numFmtId="0" fontId="21" fillId="2" borderId="0" xfId="0" applyFont="1" applyFill="1"/>
    <xf numFmtId="0" fontId="25" fillId="0" borderId="0" xfId="0" applyFont="1"/>
    <xf numFmtId="0" fontId="0" fillId="2" borderId="0" xfId="0" applyFill="1"/>
    <xf numFmtId="0" fontId="2" fillId="0" borderId="0" xfId="9" applyFont="1"/>
    <xf numFmtId="0" fontId="1" fillId="0" borderId="0" xfId="9"/>
    <xf numFmtId="166" fontId="1" fillId="0" borderId="0" xfId="1" applyNumberFormat="1" applyFont="1" applyFill="1" applyBorder="1"/>
    <xf numFmtId="0" fontId="4" fillId="0" borderId="0" xfId="9" applyFont="1"/>
    <xf numFmtId="0" fontId="5" fillId="0" borderId="0" xfId="9" applyFont="1"/>
    <xf numFmtId="166" fontId="5" fillId="0" borderId="0" xfId="1" applyNumberFormat="1" applyFont="1" applyFill="1" applyBorder="1"/>
    <xf numFmtId="0" fontId="7" fillId="3" borderId="5" xfId="9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 applyProtection="1">
      <alignment horizontal="center" vertical="center"/>
    </xf>
    <xf numFmtId="0" fontId="8" fillId="0" borderId="8" xfId="9" applyFont="1" applyBorder="1" applyAlignment="1">
      <alignment horizontal="left" vertical="center"/>
    </xf>
    <xf numFmtId="165" fontId="8" fillId="0" borderId="12" xfId="8" applyNumberFormat="1" applyFont="1" applyBorder="1"/>
    <xf numFmtId="165" fontId="8" fillId="0" borderId="12" xfId="1" applyNumberFormat="1" applyFont="1" applyFill="1" applyBorder="1"/>
    <xf numFmtId="165" fontId="8" fillId="0" borderId="12" xfId="1" applyNumberFormat="1" applyFont="1" applyFill="1" applyBorder="1" applyAlignment="1">
      <alignment horizontal="right" indent="1"/>
    </xf>
    <xf numFmtId="0" fontId="8" fillId="0" borderId="9" xfId="5" applyFont="1" applyBorder="1"/>
    <xf numFmtId="165" fontId="8" fillId="0" borderId="9" xfId="5" applyNumberFormat="1" applyFont="1" applyBorder="1"/>
    <xf numFmtId="165" fontId="8" fillId="0" borderId="9" xfId="1" applyNumberFormat="1" applyFont="1" applyFill="1" applyBorder="1" applyProtection="1"/>
    <xf numFmtId="165" fontId="8" fillId="0" borderId="10" xfId="1" applyNumberFormat="1" applyFont="1" applyFill="1" applyBorder="1" applyAlignment="1" applyProtection="1">
      <alignment horizontal="right" indent="1"/>
    </xf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10" xfId="5" applyNumberFormat="1" applyFont="1" applyBorder="1"/>
    <xf numFmtId="165" fontId="8" fillId="0" borderId="9" xfId="1" applyNumberFormat="1" applyFont="1" applyFill="1" applyBorder="1" applyAlignment="1" applyProtection="1"/>
    <xf numFmtId="165" fontId="10" fillId="0" borderId="9" xfId="5" applyNumberFormat="1" applyFont="1" applyBorder="1"/>
    <xf numFmtId="165" fontId="10" fillId="0" borderId="10" xfId="5" applyNumberFormat="1" applyFont="1" applyBorder="1"/>
    <xf numFmtId="165" fontId="10" fillId="0" borderId="9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>
      <alignment horizontal="right" indent="1"/>
    </xf>
    <xf numFmtId="165" fontId="10" fillId="0" borderId="9" xfId="1" applyNumberFormat="1" applyFont="1" applyFill="1" applyBorder="1" applyAlignment="1" applyProtection="1">
      <alignment horizontal="right" indent="1"/>
    </xf>
    <xf numFmtId="49" fontId="8" fillId="0" borderId="9" xfId="5" applyNumberFormat="1" applyFont="1" applyBorder="1" applyAlignment="1">
      <alignment horizontal="left" indent="1"/>
    </xf>
    <xf numFmtId="165" fontId="10" fillId="0" borderId="9" xfId="1" applyNumberFormat="1" applyFont="1" applyFill="1" applyBorder="1" applyProtection="1"/>
    <xf numFmtId="165" fontId="10" fillId="0" borderId="10" xfId="1" applyNumberFormat="1" applyFont="1" applyFill="1" applyBorder="1" applyProtection="1"/>
    <xf numFmtId="49" fontId="10" fillId="0" borderId="9" xfId="9" applyNumberFormat="1" applyFont="1" applyBorder="1" applyAlignment="1">
      <alignment horizontal="left" indent="2"/>
    </xf>
    <xf numFmtId="165" fontId="8" fillId="0" borderId="10" xfId="1" applyNumberFormat="1" applyFont="1" applyFill="1" applyBorder="1" applyAlignment="1" applyProtection="1"/>
    <xf numFmtId="49" fontId="10" fillId="0" borderId="9" xfId="5" applyNumberFormat="1" applyFont="1" applyBorder="1" applyAlignment="1">
      <alignment horizontal="left" indent="2"/>
    </xf>
    <xf numFmtId="0" fontId="8" fillId="0" borderId="9" xfId="5" applyFont="1" applyBorder="1" applyAlignment="1">
      <alignment horizontal="left" indent="1"/>
    </xf>
    <xf numFmtId="49" fontId="10" fillId="0" borderId="9" xfId="10" applyNumberFormat="1" applyFont="1" applyBorder="1" applyAlignment="1">
      <alignment horizontal="left" indent="2"/>
    </xf>
    <xf numFmtId="165" fontId="8" fillId="0" borderId="10" xfId="1" applyNumberFormat="1" applyFont="1" applyFill="1" applyBorder="1" applyProtection="1"/>
    <xf numFmtId="0" fontId="11" fillId="0" borderId="9" xfId="9" applyFont="1" applyBorder="1"/>
    <xf numFmtId="0" fontId="12" fillId="0" borderId="0" xfId="9" applyFont="1"/>
    <xf numFmtId="49" fontId="8" fillId="0" borderId="9" xfId="10" applyNumberFormat="1" applyFont="1" applyBorder="1" applyAlignment="1">
      <alignment horizontal="left" indent="1"/>
    </xf>
    <xf numFmtId="0" fontId="1" fillId="0" borderId="0" xfId="9" applyAlignment="1">
      <alignment vertical="center"/>
    </xf>
    <xf numFmtId="49" fontId="8" fillId="0" borderId="9" xfId="10" applyNumberFormat="1" applyFont="1" applyBorder="1" applyAlignment="1">
      <alignment horizontal="left"/>
    </xf>
    <xf numFmtId="0" fontId="13" fillId="0" borderId="0" xfId="9" applyFont="1"/>
    <xf numFmtId="0" fontId="14" fillId="0" borderId="0" xfId="9" applyFont="1"/>
    <xf numFmtId="166" fontId="10" fillId="0" borderId="10" xfId="1" applyNumberFormat="1" applyFont="1" applyFill="1" applyBorder="1" applyAlignment="1" applyProtection="1">
      <alignment horizontal="right" indent="1"/>
    </xf>
    <xf numFmtId="0" fontId="7" fillId="3" borderId="11" xfId="5" applyFont="1" applyFill="1" applyBorder="1" applyAlignment="1">
      <alignment horizontal="left" vertical="center"/>
    </xf>
    <xf numFmtId="165" fontId="7" fillId="3" borderId="11" xfId="5" applyNumberFormat="1" applyFont="1" applyFill="1" applyBorder="1" applyAlignment="1">
      <alignment vertical="center"/>
    </xf>
    <xf numFmtId="165" fontId="7" fillId="3" borderId="11" xfId="1" applyNumberFormat="1" applyFont="1" applyFill="1" applyBorder="1" applyAlignment="1" applyProtection="1">
      <alignment horizontal="right" vertical="center" indent="1"/>
    </xf>
    <xf numFmtId="165" fontId="8" fillId="0" borderId="0" xfId="5" applyNumberFormat="1" applyFont="1" applyAlignment="1">
      <alignment vertical="center"/>
    </xf>
    <xf numFmtId="166" fontId="10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49" fontId="19" fillId="0" borderId="0" xfId="9" applyNumberFormat="1" applyFont="1"/>
    <xf numFmtId="165" fontId="18" fillId="0" borderId="0" xfId="9" applyNumberFormat="1" applyFont="1"/>
    <xf numFmtId="166" fontId="10" fillId="0" borderId="0" xfId="1" applyNumberFormat="1" applyFont="1" applyFill="1" applyBorder="1" applyProtection="1"/>
    <xf numFmtId="166" fontId="8" fillId="0" borderId="0" xfId="1" applyNumberFormat="1" applyFont="1" applyFill="1" applyBorder="1" applyProtection="1"/>
    <xf numFmtId="0" fontId="20" fillId="0" borderId="0" xfId="9" applyFont="1"/>
    <xf numFmtId="166" fontId="26" fillId="0" borderId="0" xfId="1" applyNumberFormat="1" applyFont="1" applyAlignment="1">
      <alignment horizontal="right"/>
    </xf>
    <xf numFmtId="0" fontId="18" fillId="0" borderId="0" xfId="9" applyFont="1"/>
    <xf numFmtId="167" fontId="18" fillId="0" borderId="0" xfId="9" applyNumberFormat="1" applyFont="1"/>
    <xf numFmtId="166" fontId="18" fillId="0" borderId="0" xfId="1" applyNumberFormat="1" applyFont="1" applyFill="1" applyBorder="1"/>
    <xf numFmtId="0" fontId="20" fillId="0" borderId="0" xfId="9" applyFont="1" applyAlignment="1">
      <alignment horizontal="left" indent="1"/>
    </xf>
    <xf numFmtId="0" fontId="24" fillId="0" borderId="0" xfId="9" applyFont="1"/>
    <xf numFmtId="0" fontId="21" fillId="0" borderId="0" xfId="9" applyFont="1"/>
    <xf numFmtId="166" fontId="21" fillId="0" borderId="0" xfId="1" applyNumberFormat="1" applyFont="1" applyFill="1" applyBorder="1"/>
    <xf numFmtId="0" fontId="25" fillId="0" borderId="0" xfId="9" applyFont="1"/>
    <xf numFmtId="166" fontId="1" fillId="0" borderId="0" xfId="1" applyNumberFormat="1" applyFill="1" applyBorder="1"/>
    <xf numFmtId="166" fontId="1" fillId="0" borderId="0" xfId="1" applyNumberFormat="1"/>
    <xf numFmtId="49" fontId="10" fillId="0" borderId="13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6" fontId="7" fillId="3" borderId="1" xfId="1" applyNumberFormat="1" applyFont="1" applyFill="1" applyBorder="1" applyAlignment="1" applyProtection="1">
      <alignment horizontal="center" vertical="center" wrapText="1"/>
    </xf>
    <xf numFmtId="166" fontId="7" fillId="3" borderId="13" xfId="1" applyNumberFormat="1" applyFont="1" applyFill="1" applyBorder="1" applyAlignment="1" applyProtection="1">
      <alignment horizontal="center" vertical="center" wrapText="1"/>
    </xf>
    <xf numFmtId="0" fontId="3" fillId="0" borderId="0" xfId="9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7" fillId="3" borderId="1" xfId="5" applyFont="1" applyFill="1" applyBorder="1" applyAlignment="1">
      <alignment horizontal="center" vertical="center"/>
    </xf>
    <xf numFmtId="0" fontId="7" fillId="3" borderId="13" xfId="5" applyFont="1" applyFill="1" applyBorder="1" applyAlignment="1">
      <alignment horizontal="center" vertical="center"/>
    </xf>
    <xf numFmtId="0" fontId="7" fillId="3" borderId="2" xfId="9" applyFont="1" applyFill="1" applyBorder="1" applyAlignment="1">
      <alignment horizontal="center" vertical="center"/>
    </xf>
    <xf numFmtId="0" fontId="7" fillId="3" borderId="3" xfId="9" applyFont="1" applyFill="1" applyBorder="1" applyAlignment="1">
      <alignment horizontal="center" vertical="center"/>
    </xf>
    <xf numFmtId="0" fontId="7" fillId="3" borderId="4" xfId="9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 wrapText="1"/>
    </xf>
    <xf numFmtId="0" fontId="7" fillId="3" borderId="1" xfId="9" applyFont="1" applyFill="1" applyBorder="1" applyAlignment="1">
      <alignment horizontal="center" vertical="center" wrapText="1"/>
    </xf>
    <xf numFmtId="0" fontId="7" fillId="3" borderId="6" xfId="9" applyFont="1" applyFill="1" applyBorder="1" applyAlignment="1">
      <alignment horizontal="center" vertical="center" wrapText="1"/>
    </xf>
  </cellXfs>
  <cellStyles count="11">
    <cellStyle name="Hipervínculo" xfId="7" builtinId="8"/>
    <cellStyle name="Millares" xfId="1" builtinId="3"/>
    <cellStyle name="Normal" xfId="0" builtinId="0"/>
    <cellStyle name="Normal 10 2" xfId="9" xr:uid="{918E8FBF-2C31-4B65-88AB-94965C64C074}"/>
    <cellStyle name="Normal 2 2 2" xfId="3" xr:uid="{D4F03744-A5AA-4544-8439-147AA8490200}"/>
    <cellStyle name="Normal 2 2 2 2" xfId="8" xr:uid="{6D0823F4-723D-4AE4-BE4A-F904ED6CD499}"/>
    <cellStyle name="Normal 3" xfId="6" xr:uid="{D40B5F3E-9ACE-4098-8905-4063BFA69BED}"/>
    <cellStyle name="Normal 3 6" xfId="10" xr:uid="{0F88CECB-1E75-4FA1-A1AE-F80644A3A2A9}"/>
    <cellStyle name="Normal_COMPARACION 2002-2001" xfId="2" xr:uid="{AAC4B2CA-F55A-4F22-9DCA-9E973D8331CE}"/>
    <cellStyle name="Normal_COMPARACION 2002-2001 2" xfId="5" xr:uid="{E4058892-7CB1-4F2C-BACA-CA1A44EB81E5}"/>
    <cellStyle name="Normal_Hoja4" xfId="4" xr:uid="{C6982BE9-AB75-44C2-9928-A8C02CC25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fperez/Desktop/2022/PRESUPUESTO%202023/SEPTIEMBRE/Copia%20de%20Proyeccion%20Ingresos%20CUT%202023%20-%202026%20Envio%20a%20Presupuesto%20AL%2012%20Agosto%202022.xlsx" TargetMode="External"/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2809-2B96-4C74-8EAD-449900B7C67E}">
  <dimension ref="A1:EG385"/>
  <sheetViews>
    <sheetView showGridLines="0" tabSelected="1" zoomScaleNormal="100" workbookViewId="0">
      <pane xSplit="2" ySplit="8" topLeftCell="W57" activePane="bottomRight" state="frozen"/>
      <selection pane="topRight" activeCell="C1" sqref="C1"/>
      <selection pane="bottomLeft" activeCell="A9" sqref="A9"/>
      <selection pane="bottomRight" activeCell="AF64" sqref="AF64"/>
    </sheetView>
  </sheetViews>
  <sheetFormatPr baseColWidth="10" defaultColWidth="11.42578125" defaultRowHeight="12.75"/>
  <cols>
    <col min="1" max="1" width="0.85546875" customWidth="1"/>
    <col min="2" max="2" width="75" customWidth="1"/>
    <col min="3" max="10" width="10.7109375" customWidth="1"/>
    <col min="11" max="14" width="13.42578125" customWidth="1"/>
    <col min="15" max="15" width="12.28515625" style="79" customWidth="1"/>
    <col min="16" max="16" width="13.5703125" style="79" customWidth="1"/>
    <col min="17" max="17" width="13.140625" style="79" customWidth="1"/>
    <col min="18" max="18" width="12.7109375" style="79" customWidth="1"/>
    <col min="19" max="20" width="12.5703125" style="79" customWidth="1"/>
    <col min="21" max="21" width="12.28515625" style="79" customWidth="1"/>
    <col min="22" max="22" width="12" style="79" customWidth="1"/>
    <col min="23" max="25" width="15" style="79" customWidth="1"/>
    <col min="26" max="27" width="13.140625" style="79" customWidth="1"/>
    <col min="28" max="28" width="13.42578125" customWidth="1"/>
    <col min="29" max="29" width="12.85546875" bestFit="1" customWidth="1"/>
    <col min="30" max="30" width="11.5703125" customWidth="1"/>
  </cols>
  <sheetData>
    <row r="1" spans="2:30" ht="7.1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</row>
    <row r="2" spans="2:30" ht="15.75">
      <c r="B2" s="146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2:30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  <c r="AC3" s="6"/>
      <c r="AD3" s="6"/>
    </row>
    <row r="4" spans="2:30" ht="18" customHeight="1">
      <c r="B4" s="147" t="s">
        <v>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</row>
    <row r="5" spans="2:30" ht="15.75" customHeight="1">
      <c r="B5" s="148" t="s">
        <v>92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</row>
    <row r="6" spans="2:30" ht="14.25">
      <c r="B6" s="148" t="s">
        <v>2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</row>
    <row r="7" spans="2:30" ht="20.25" customHeight="1">
      <c r="B7" s="149" t="s">
        <v>3</v>
      </c>
      <c r="C7" s="151">
        <v>2024</v>
      </c>
      <c r="D7" s="152"/>
      <c r="E7" s="152"/>
      <c r="F7" s="152"/>
      <c r="G7" s="152"/>
      <c r="H7" s="152"/>
      <c r="I7" s="152"/>
      <c r="J7" s="152"/>
      <c r="K7" s="152"/>
      <c r="L7" s="152"/>
      <c r="M7" s="153"/>
      <c r="N7" s="7"/>
      <c r="O7" s="149">
        <v>2024</v>
      </c>
      <c r="P7" s="151">
        <v>2025</v>
      </c>
      <c r="Q7" s="152"/>
      <c r="R7" s="152"/>
      <c r="S7" s="152"/>
      <c r="T7" s="152"/>
      <c r="U7" s="152"/>
      <c r="V7" s="152"/>
      <c r="W7" s="152"/>
      <c r="X7" s="152"/>
      <c r="Y7" s="152"/>
      <c r="Z7" s="153"/>
      <c r="AA7" s="7"/>
      <c r="AB7" s="149">
        <v>2025</v>
      </c>
      <c r="AC7" s="154" t="s">
        <v>4</v>
      </c>
      <c r="AD7" s="155"/>
    </row>
    <row r="8" spans="2:30" ht="24" customHeight="1">
      <c r="B8" s="150"/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150"/>
      <c r="P8" s="8" t="s">
        <v>5</v>
      </c>
      <c r="Q8" s="8" t="s">
        <v>6</v>
      </c>
      <c r="R8" s="8" t="s">
        <v>7</v>
      </c>
      <c r="S8" s="8" t="s">
        <v>8</v>
      </c>
      <c r="T8" s="8" t="s">
        <v>9</v>
      </c>
      <c r="U8" s="8" t="s">
        <v>10</v>
      </c>
      <c r="V8" s="8" t="s">
        <v>11</v>
      </c>
      <c r="W8" s="8" t="s">
        <v>12</v>
      </c>
      <c r="X8" s="8" t="s">
        <v>13</v>
      </c>
      <c r="Y8" s="8" t="s">
        <v>14</v>
      </c>
      <c r="Z8" s="8" t="s">
        <v>15</v>
      </c>
      <c r="AA8" s="8" t="s">
        <v>16</v>
      </c>
      <c r="AB8" s="150"/>
      <c r="AC8" s="8" t="s">
        <v>17</v>
      </c>
      <c r="AD8" s="9" t="s">
        <v>18</v>
      </c>
    </row>
    <row r="9" spans="2:30" ht="18" customHeight="1">
      <c r="B9" s="10" t="s">
        <v>19</v>
      </c>
      <c r="C9" s="11">
        <f t="shared" ref="C9:AA9" si="0">+C10+C49+C57</f>
        <v>76588.39999999998</v>
      </c>
      <c r="D9" s="11">
        <f t="shared" si="0"/>
        <v>66251.200000000012</v>
      </c>
      <c r="E9" s="11">
        <f t="shared" si="0"/>
        <v>64829.2</v>
      </c>
      <c r="F9" s="11">
        <f t="shared" si="0"/>
        <v>94756.099999999991</v>
      </c>
      <c r="G9" s="11">
        <f t="shared" si="0"/>
        <v>67778.7</v>
      </c>
      <c r="H9" s="11">
        <f t="shared" si="0"/>
        <v>61757.19999999999</v>
      </c>
      <c r="I9" s="11">
        <f t="shared" si="0"/>
        <v>68864.000000000015</v>
      </c>
      <c r="J9" s="11">
        <f t="shared" si="0"/>
        <v>67168.799999999988</v>
      </c>
      <c r="K9" s="11">
        <f t="shared" si="0"/>
        <v>63431.799999999996</v>
      </c>
      <c r="L9" s="11">
        <f t="shared" si="0"/>
        <v>73662.7</v>
      </c>
      <c r="M9" s="11">
        <f t="shared" si="0"/>
        <v>71867.700000000012</v>
      </c>
      <c r="N9" s="11">
        <f t="shared" si="0"/>
        <v>69502.900000000009</v>
      </c>
      <c r="O9" s="11">
        <f>+O10+O49+O57</f>
        <v>846458.7</v>
      </c>
      <c r="P9" s="11">
        <f t="shared" si="0"/>
        <v>85307.199999999997</v>
      </c>
      <c r="Q9" s="11">
        <f t="shared" si="0"/>
        <v>65990</v>
      </c>
      <c r="R9" s="11">
        <f t="shared" si="0"/>
        <v>67036.700000000012</v>
      </c>
      <c r="S9" s="11">
        <f t="shared" si="0"/>
        <v>102897.40000000001</v>
      </c>
      <c r="T9" s="11">
        <f t="shared" si="0"/>
        <v>80316</v>
      </c>
      <c r="U9" s="11">
        <f t="shared" si="0"/>
        <v>70596.800000000003</v>
      </c>
      <c r="V9" s="11">
        <f t="shared" si="0"/>
        <v>76462.699999999983</v>
      </c>
      <c r="W9" s="11">
        <f t="shared" si="0"/>
        <v>70340.600000000006</v>
      </c>
      <c r="X9" s="11">
        <f t="shared" si="0"/>
        <v>67700.200000000012</v>
      </c>
      <c r="Y9" s="11">
        <f t="shared" si="0"/>
        <v>79510.89999999998</v>
      </c>
      <c r="Z9" s="11">
        <f t="shared" si="0"/>
        <v>66596.400000000009</v>
      </c>
      <c r="AA9" s="11">
        <f t="shared" si="0"/>
        <v>80994</v>
      </c>
      <c r="AB9" s="11">
        <f>+AB10+AB49+AB57</f>
        <v>913748.89999999991</v>
      </c>
      <c r="AC9" s="11">
        <f t="shared" ref="AC9:AC72" si="1">+AB9-O9</f>
        <v>67290.199999999953</v>
      </c>
      <c r="AD9" s="11">
        <f t="shared" ref="AD9:AD51" si="2">+AC9/O9*100</f>
        <v>7.9496140804034461</v>
      </c>
    </row>
    <row r="10" spans="2:30" ht="18" customHeight="1">
      <c r="B10" s="12" t="s">
        <v>20</v>
      </c>
      <c r="C10" s="13">
        <f t="shared" ref="C10:AA10" si="3">+C11+C16+C26+C44+C47+C48</f>
        <v>75360.999999999985</v>
      </c>
      <c r="D10" s="13">
        <f t="shared" si="3"/>
        <v>64587.200000000004</v>
      </c>
      <c r="E10" s="13">
        <f t="shared" si="3"/>
        <v>63500</v>
      </c>
      <c r="F10" s="13">
        <f t="shared" si="3"/>
        <v>93370.599999999991</v>
      </c>
      <c r="G10" s="13">
        <f t="shared" si="3"/>
        <v>66310.3</v>
      </c>
      <c r="H10" s="13">
        <f t="shared" si="3"/>
        <v>60535.799999999996</v>
      </c>
      <c r="I10" s="13">
        <f t="shared" si="3"/>
        <v>67526.000000000015</v>
      </c>
      <c r="J10" s="13">
        <f t="shared" si="3"/>
        <v>65485.19999999999</v>
      </c>
      <c r="K10" s="13">
        <f t="shared" si="3"/>
        <v>62020.999999999993</v>
      </c>
      <c r="L10" s="13">
        <f t="shared" si="3"/>
        <v>72036.899999999994</v>
      </c>
      <c r="M10" s="13">
        <f t="shared" si="3"/>
        <v>70279.400000000009</v>
      </c>
      <c r="N10" s="13">
        <f t="shared" si="3"/>
        <v>68025.8</v>
      </c>
      <c r="O10" s="13">
        <f>+O11+O16+O26+O44+O47+O48</f>
        <v>829039.2</v>
      </c>
      <c r="P10" s="13">
        <f t="shared" si="3"/>
        <v>83492.400000000009</v>
      </c>
      <c r="Q10" s="13">
        <f t="shared" si="3"/>
        <v>64299</v>
      </c>
      <c r="R10" s="13">
        <f t="shared" si="3"/>
        <v>65444.700000000012</v>
      </c>
      <c r="S10" s="13">
        <f t="shared" si="3"/>
        <v>101262.70000000001</v>
      </c>
      <c r="T10" s="13">
        <f t="shared" si="3"/>
        <v>78642.8</v>
      </c>
      <c r="U10" s="13">
        <f t="shared" si="3"/>
        <v>68958.899999999994</v>
      </c>
      <c r="V10" s="13">
        <f t="shared" si="3"/>
        <v>74656.699999999983</v>
      </c>
      <c r="W10" s="13">
        <f t="shared" si="3"/>
        <v>68651.100000000006</v>
      </c>
      <c r="X10" s="13">
        <f t="shared" si="3"/>
        <v>66046.100000000006</v>
      </c>
      <c r="Y10" s="13">
        <f t="shared" si="3"/>
        <v>77677.099999999991</v>
      </c>
      <c r="Z10" s="13">
        <f t="shared" si="3"/>
        <v>64763.000000000007</v>
      </c>
      <c r="AA10" s="13">
        <f t="shared" si="3"/>
        <v>69732.900000000009</v>
      </c>
      <c r="AB10" s="13">
        <f>+AB11+AB16+AB26+AB44+AB47+AB48</f>
        <v>883627.39999999991</v>
      </c>
      <c r="AC10" s="13">
        <f t="shared" si="1"/>
        <v>54588.199999999953</v>
      </c>
      <c r="AD10" s="13">
        <f t="shared" si="2"/>
        <v>6.5845137359005408</v>
      </c>
    </row>
    <row r="11" spans="2:30" ht="18" customHeight="1">
      <c r="B11" s="12" t="s">
        <v>21</v>
      </c>
      <c r="C11" s="13">
        <f t="shared" ref="C11:AA11" si="4">SUM(C12:C15)</f>
        <v>33787.200000000004</v>
      </c>
      <c r="D11" s="13">
        <f t="shared" si="4"/>
        <v>28997.600000000002</v>
      </c>
      <c r="E11" s="13">
        <f t="shared" si="4"/>
        <v>26235.5</v>
      </c>
      <c r="F11" s="13">
        <f t="shared" si="4"/>
        <v>52144.800000000003</v>
      </c>
      <c r="G11" s="13">
        <f t="shared" si="4"/>
        <v>28995.4</v>
      </c>
      <c r="H11" s="13">
        <f t="shared" si="4"/>
        <v>26678.799999999999</v>
      </c>
      <c r="I11" s="13">
        <f t="shared" si="4"/>
        <v>31649.1</v>
      </c>
      <c r="J11" s="13">
        <f t="shared" si="4"/>
        <v>28727.4</v>
      </c>
      <c r="K11" s="13">
        <f t="shared" si="4"/>
        <v>26084.499999999996</v>
      </c>
      <c r="L11" s="13">
        <f t="shared" si="4"/>
        <v>34098.5</v>
      </c>
      <c r="M11" s="13">
        <f t="shared" si="4"/>
        <v>34924.800000000003</v>
      </c>
      <c r="N11" s="13">
        <f t="shared" si="4"/>
        <v>30913.499999999996</v>
      </c>
      <c r="O11" s="13">
        <f>SUM(O12:O15)</f>
        <v>383237.10000000003</v>
      </c>
      <c r="P11" s="13">
        <f t="shared" si="4"/>
        <v>39449.800000000003</v>
      </c>
      <c r="Q11" s="13">
        <f t="shared" si="4"/>
        <v>27934.600000000002</v>
      </c>
      <c r="R11" s="13">
        <f t="shared" si="4"/>
        <v>27960.5</v>
      </c>
      <c r="S11" s="13">
        <f t="shared" si="4"/>
        <v>59551</v>
      </c>
      <c r="T11" s="13">
        <f t="shared" si="4"/>
        <v>41173.199999999997</v>
      </c>
      <c r="U11" s="13">
        <f t="shared" si="4"/>
        <v>32751.199999999997</v>
      </c>
      <c r="V11" s="13">
        <f t="shared" si="4"/>
        <v>36115.299999999996</v>
      </c>
      <c r="W11" s="13">
        <f t="shared" si="4"/>
        <v>31390.300000000003</v>
      </c>
      <c r="X11" s="13">
        <f t="shared" si="4"/>
        <v>27862.6</v>
      </c>
      <c r="Y11" s="13">
        <f t="shared" si="4"/>
        <v>37300.5</v>
      </c>
      <c r="Z11" s="13">
        <f t="shared" si="4"/>
        <v>28612.199999999997</v>
      </c>
      <c r="AA11" s="13">
        <f t="shared" si="4"/>
        <v>29279.200000000001</v>
      </c>
      <c r="AB11" s="13">
        <f>SUM(AB12:AB15)</f>
        <v>419380.39999999997</v>
      </c>
      <c r="AC11" s="13">
        <f t="shared" si="1"/>
        <v>36143.29999999993</v>
      </c>
      <c r="AD11" s="13">
        <f t="shared" si="2"/>
        <v>9.4310545612624477</v>
      </c>
    </row>
    <row r="12" spans="2:30" ht="18" customHeight="1">
      <c r="B12" s="14" t="s">
        <v>22</v>
      </c>
      <c r="C12" s="15">
        <v>11648</v>
      </c>
      <c r="D12" s="15">
        <v>10213.799999999999</v>
      </c>
      <c r="E12" s="15">
        <v>9585.4</v>
      </c>
      <c r="F12" s="15">
        <v>10858.6</v>
      </c>
      <c r="G12" s="16">
        <v>10904.2</v>
      </c>
      <c r="H12" s="16">
        <v>9130.1</v>
      </c>
      <c r="I12" s="16">
        <v>8562.7000000000007</v>
      </c>
      <c r="J12" s="16">
        <v>8963.7000000000007</v>
      </c>
      <c r="K12" s="16">
        <v>9138.6</v>
      </c>
      <c r="L12" s="16">
        <v>9173.7000000000007</v>
      </c>
      <c r="M12" s="16">
        <v>9036.2000000000007</v>
      </c>
      <c r="N12" s="16">
        <v>10036.700000000001</v>
      </c>
      <c r="O12" s="15">
        <f>SUM(C12:N12)</f>
        <v>117251.7</v>
      </c>
      <c r="P12" s="15">
        <v>12908.9</v>
      </c>
      <c r="Q12" s="15">
        <v>11313.6</v>
      </c>
      <c r="R12" s="15">
        <v>11933.5</v>
      </c>
      <c r="S12" s="15">
        <v>11986.6</v>
      </c>
      <c r="T12" s="15">
        <v>12744.3</v>
      </c>
      <c r="U12" s="15">
        <v>10631.9</v>
      </c>
      <c r="V12" s="15">
        <v>9242</v>
      </c>
      <c r="W12" s="15">
        <v>10913.3</v>
      </c>
      <c r="X12" s="15">
        <v>10144.9</v>
      </c>
      <c r="Y12" s="15">
        <v>9931.7999999999993</v>
      </c>
      <c r="Z12" s="15">
        <v>10458.9</v>
      </c>
      <c r="AA12" s="15">
        <v>11537.5</v>
      </c>
      <c r="AB12" s="15">
        <f>SUM(P12:AA12)</f>
        <v>133747.19999999998</v>
      </c>
      <c r="AC12" s="15">
        <f t="shared" si="1"/>
        <v>16495.499999999985</v>
      </c>
      <c r="AD12" s="15">
        <f t="shared" si="2"/>
        <v>14.068452738851537</v>
      </c>
    </row>
    <row r="13" spans="2:30" ht="18" customHeight="1">
      <c r="B13" s="14" t="s">
        <v>23</v>
      </c>
      <c r="C13" s="15">
        <v>12491.3</v>
      </c>
      <c r="D13" s="15">
        <v>14806.1</v>
      </c>
      <c r="E13" s="15">
        <v>11688.1</v>
      </c>
      <c r="F13" s="15">
        <v>35827.4</v>
      </c>
      <c r="G13" s="16">
        <v>11062.1</v>
      </c>
      <c r="H13" s="16">
        <v>11699.5</v>
      </c>
      <c r="I13" s="16">
        <v>16789.099999999999</v>
      </c>
      <c r="J13" s="16">
        <v>11811.5</v>
      </c>
      <c r="K13" s="16">
        <v>11808.5</v>
      </c>
      <c r="L13" s="16">
        <v>19174.5</v>
      </c>
      <c r="M13" s="16">
        <v>20761.7</v>
      </c>
      <c r="N13" s="16">
        <v>15510.9</v>
      </c>
      <c r="O13" s="15">
        <f>SUM(C13:N13)</f>
        <v>193430.7</v>
      </c>
      <c r="P13" s="15">
        <v>17302</v>
      </c>
      <c r="Q13" s="15">
        <v>12300.8</v>
      </c>
      <c r="R13" s="15">
        <v>11863.2</v>
      </c>
      <c r="S13" s="15">
        <v>40824.800000000003</v>
      </c>
      <c r="T13" s="15">
        <v>21556.2</v>
      </c>
      <c r="U13" s="15">
        <v>13687.3</v>
      </c>
      <c r="V13" s="15">
        <v>21721.8</v>
      </c>
      <c r="W13" s="15">
        <v>15323.6</v>
      </c>
      <c r="X13" s="15">
        <v>12940.4</v>
      </c>
      <c r="Y13" s="15">
        <v>22153</v>
      </c>
      <c r="Z13" s="15">
        <v>12368.3</v>
      </c>
      <c r="AA13" s="15">
        <v>12120.5</v>
      </c>
      <c r="AB13" s="15">
        <f>SUM(P13:AA13)</f>
        <v>214161.9</v>
      </c>
      <c r="AC13" s="15">
        <f t="shared" si="1"/>
        <v>20731.199999999983</v>
      </c>
      <c r="AD13" s="15">
        <f t="shared" si="2"/>
        <v>10.717636859092162</v>
      </c>
    </row>
    <row r="14" spans="2:30" ht="18" customHeight="1">
      <c r="B14" s="14" t="s">
        <v>24</v>
      </c>
      <c r="C14" s="15">
        <v>9395.6</v>
      </c>
      <c r="D14" s="15">
        <v>3826.2</v>
      </c>
      <c r="E14" s="15">
        <v>4821.7</v>
      </c>
      <c r="F14" s="15">
        <v>5219.8</v>
      </c>
      <c r="G14" s="16">
        <v>6756</v>
      </c>
      <c r="H14" s="16">
        <v>5569.2</v>
      </c>
      <c r="I14" s="16">
        <v>6058.4</v>
      </c>
      <c r="J14" s="16">
        <v>7760.5</v>
      </c>
      <c r="K14" s="16">
        <v>4915.1000000000004</v>
      </c>
      <c r="L14" s="16">
        <v>5517.6</v>
      </c>
      <c r="M14" s="16">
        <v>4922.8</v>
      </c>
      <c r="N14" s="16">
        <v>5046.6000000000004</v>
      </c>
      <c r="O14" s="15">
        <f>SUM(C14:N14)</f>
        <v>69809.5</v>
      </c>
      <c r="P14" s="15">
        <v>9006.4</v>
      </c>
      <c r="Q14" s="15">
        <v>4037.7</v>
      </c>
      <c r="R14" s="15">
        <v>3901.8</v>
      </c>
      <c r="S14" s="15">
        <v>6448.2</v>
      </c>
      <c r="T14" s="15">
        <v>6465.6</v>
      </c>
      <c r="U14" s="15">
        <v>8149.9</v>
      </c>
      <c r="V14" s="15">
        <v>4848.8</v>
      </c>
      <c r="W14" s="15">
        <v>4835.2</v>
      </c>
      <c r="X14" s="15">
        <v>4477.8999999999996</v>
      </c>
      <c r="Y14" s="15">
        <v>4917.8</v>
      </c>
      <c r="Z14" s="15">
        <v>5513.7</v>
      </c>
      <c r="AA14" s="15">
        <v>5331.2</v>
      </c>
      <c r="AB14" s="15">
        <f>SUM(P14:AA14)</f>
        <v>67934.2</v>
      </c>
      <c r="AC14" s="15">
        <f t="shared" si="1"/>
        <v>-1875.3000000000029</v>
      </c>
      <c r="AD14" s="15">
        <f t="shared" si="2"/>
        <v>-2.6863106024251753</v>
      </c>
    </row>
    <row r="15" spans="2:30" ht="18" customHeight="1">
      <c r="B15" s="14" t="s">
        <v>25</v>
      </c>
      <c r="C15" s="15">
        <v>252.3</v>
      </c>
      <c r="D15" s="15">
        <v>151.5</v>
      </c>
      <c r="E15" s="15">
        <v>140.30000000000001</v>
      </c>
      <c r="F15" s="15">
        <v>239</v>
      </c>
      <c r="G15" s="16">
        <v>273.10000000000002</v>
      </c>
      <c r="H15" s="16">
        <v>280</v>
      </c>
      <c r="I15" s="16">
        <v>238.9</v>
      </c>
      <c r="J15" s="16">
        <v>191.7</v>
      </c>
      <c r="K15" s="16">
        <v>222.3</v>
      </c>
      <c r="L15" s="16">
        <v>232.7</v>
      </c>
      <c r="M15" s="16">
        <v>204.1</v>
      </c>
      <c r="N15" s="16">
        <v>319.3</v>
      </c>
      <c r="O15" s="15">
        <f>SUM(C15:N15)</f>
        <v>2745.2000000000003</v>
      </c>
      <c r="P15" s="15">
        <v>232.5</v>
      </c>
      <c r="Q15" s="15">
        <v>282.5</v>
      </c>
      <c r="R15" s="15">
        <v>262</v>
      </c>
      <c r="S15" s="15">
        <v>291.39999999999998</v>
      </c>
      <c r="T15" s="15">
        <v>407.1</v>
      </c>
      <c r="U15" s="15">
        <v>282.10000000000002</v>
      </c>
      <c r="V15" s="15">
        <v>302.7</v>
      </c>
      <c r="W15" s="15">
        <v>318.2</v>
      </c>
      <c r="X15" s="15">
        <v>299.39999999999998</v>
      </c>
      <c r="Y15" s="15">
        <v>297.89999999999998</v>
      </c>
      <c r="Z15" s="15">
        <v>271.3</v>
      </c>
      <c r="AA15" s="15">
        <v>290</v>
      </c>
      <c r="AB15" s="15">
        <f>SUM(P15:AA15)</f>
        <v>3537.1</v>
      </c>
      <c r="AC15" s="15">
        <f t="shared" si="1"/>
        <v>791.89999999999964</v>
      </c>
      <c r="AD15" s="15">
        <f t="shared" si="2"/>
        <v>28.846714264898715</v>
      </c>
    </row>
    <row r="16" spans="2:30" ht="18" customHeight="1">
      <c r="B16" s="12" t="s">
        <v>26</v>
      </c>
      <c r="C16" s="13">
        <f t="shared" ref="C16:AA16" si="5">+C17+C25</f>
        <v>3217.7000000000003</v>
      </c>
      <c r="D16" s="13">
        <f t="shared" si="5"/>
        <v>3868.4999999999995</v>
      </c>
      <c r="E16" s="13">
        <f t="shared" si="5"/>
        <v>4933.1999999999989</v>
      </c>
      <c r="F16" s="13">
        <f t="shared" si="5"/>
        <v>7803.7999999999984</v>
      </c>
      <c r="G16" s="13">
        <f t="shared" si="5"/>
        <v>4123.8</v>
      </c>
      <c r="H16" s="13">
        <f t="shared" si="5"/>
        <v>3534.3</v>
      </c>
      <c r="I16" s="13">
        <f t="shared" si="5"/>
        <v>3690.6</v>
      </c>
      <c r="J16" s="13">
        <f t="shared" si="5"/>
        <v>4258.7</v>
      </c>
      <c r="K16" s="13">
        <f t="shared" si="5"/>
        <v>4804.3</v>
      </c>
      <c r="L16" s="13">
        <f t="shared" si="5"/>
        <v>6949.2</v>
      </c>
      <c r="M16" s="13">
        <f t="shared" si="5"/>
        <v>3892.8</v>
      </c>
      <c r="N16" s="13">
        <f t="shared" si="5"/>
        <v>4025.4</v>
      </c>
      <c r="O16" s="13">
        <f>+O17+O25</f>
        <v>55102.3</v>
      </c>
      <c r="P16" s="13">
        <f t="shared" si="5"/>
        <v>3853.7</v>
      </c>
      <c r="Q16" s="13">
        <f t="shared" si="5"/>
        <v>3770.2000000000003</v>
      </c>
      <c r="R16" s="13">
        <f t="shared" si="5"/>
        <v>6252.2000000000016</v>
      </c>
      <c r="S16" s="13">
        <f t="shared" si="5"/>
        <v>8025.0999999999995</v>
      </c>
      <c r="T16" s="13">
        <f t="shared" si="5"/>
        <v>4554.5999999999995</v>
      </c>
      <c r="U16" s="13">
        <f t="shared" si="5"/>
        <v>4043.5000000000005</v>
      </c>
      <c r="V16" s="13">
        <f t="shared" si="5"/>
        <v>3979.3</v>
      </c>
      <c r="W16" s="13">
        <f t="shared" si="5"/>
        <v>4519</v>
      </c>
      <c r="X16" s="13">
        <f t="shared" si="5"/>
        <v>5813.9</v>
      </c>
      <c r="Y16" s="13">
        <f t="shared" si="5"/>
        <v>8326.4</v>
      </c>
      <c r="Z16" s="13">
        <f t="shared" si="5"/>
        <v>4301.2999999999993</v>
      </c>
      <c r="AA16" s="13">
        <f t="shared" si="5"/>
        <v>4480.7000000000007</v>
      </c>
      <c r="AB16" s="13">
        <f>+AB17+AB25</f>
        <v>61919.9</v>
      </c>
      <c r="AC16" s="13">
        <f t="shared" si="1"/>
        <v>6817.5999999999985</v>
      </c>
      <c r="AD16" s="13">
        <f t="shared" si="2"/>
        <v>12.37262328432751</v>
      </c>
    </row>
    <row r="17" spans="2:30" ht="18" customHeight="1">
      <c r="B17" s="17" t="s">
        <v>27</v>
      </c>
      <c r="C17" s="13">
        <f t="shared" ref="C17:AA17" si="6">SUM(C18:C24)</f>
        <v>3070.3</v>
      </c>
      <c r="D17" s="13">
        <f t="shared" si="6"/>
        <v>3690.3999999999996</v>
      </c>
      <c r="E17" s="13">
        <f t="shared" si="6"/>
        <v>4726.2999999999993</v>
      </c>
      <c r="F17" s="13">
        <f t="shared" si="6"/>
        <v>7588.8999999999987</v>
      </c>
      <c r="G17" s="13">
        <f t="shared" si="6"/>
        <v>3913.7</v>
      </c>
      <c r="H17" s="13">
        <f t="shared" si="6"/>
        <v>3330.8</v>
      </c>
      <c r="I17" s="13">
        <f t="shared" si="6"/>
        <v>3487.7</v>
      </c>
      <c r="J17" s="13">
        <f t="shared" si="6"/>
        <v>4051.8999999999996</v>
      </c>
      <c r="K17" s="13">
        <f t="shared" si="6"/>
        <v>4588.1000000000004</v>
      </c>
      <c r="L17" s="13">
        <f t="shared" si="6"/>
        <v>6725.4</v>
      </c>
      <c r="M17" s="13">
        <f t="shared" si="6"/>
        <v>3647.2000000000003</v>
      </c>
      <c r="N17" s="13">
        <f t="shared" si="6"/>
        <v>3797.9</v>
      </c>
      <c r="O17" s="13">
        <f>SUM(O18:O24)</f>
        <v>52618.600000000006</v>
      </c>
      <c r="P17" s="13">
        <f t="shared" si="6"/>
        <v>3657.7999999999997</v>
      </c>
      <c r="Q17" s="13">
        <f t="shared" si="6"/>
        <v>3543.9</v>
      </c>
      <c r="R17" s="13">
        <f t="shared" si="6"/>
        <v>5918.6000000000013</v>
      </c>
      <c r="S17" s="13">
        <f t="shared" si="6"/>
        <v>7773.2999999999993</v>
      </c>
      <c r="T17" s="13">
        <f t="shared" si="6"/>
        <v>4253.7</v>
      </c>
      <c r="U17" s="13">
        <f t="shared" si="6"/>
        <v>3746.1000000000004</v>
      </c>
      <c r="V17" s="13">
        <f t="shared" si="6"/>
        <v>3719.8</v>
      </c>
      <c r="W17" s="13">
        <f t="shared" si="6"/>
        <v>4206.5</v>
      </c>
      <c r="X17" s="13">
        <f t="shared" si="6"/>
        <v>5449.2</v>
      </c>
      <c r="Y17" s="13">
        <f t="shared" si="6"/>
        <v>7983.4</v>
      </c>
      <c r="Z17" s="13">
        <f t="shared" si="6"/>
        <v>3924.9999999999995</v>
      </c>
      <c r="AA17" s="13">
        <f t="shared" si="6"/>
        <v>4147.4000000000005</v>
      </c>
      <c r="AB17" s="13">
        <f>SUM(AB18:AB24)</f>
        <v>58324.700000000004</v>
      </c>
      <c r="AC17" s="13">
        <f t="shared" si="1"/>
        <v>5706.0999999999985</v>
      </c>
      <c r="AD17" s="13">
        <f t="shared" si="2"/>
        <v>10.84426419555062</v>
      </c>
    </row>
    <row r="18" spans="2:30" ht="18" customHeight="1">
      <c r="B18" s="18" t="s">
        <v>28</v>
      </c>
      <c r="C18" s="15">
        <v>163.69999999999999</v>
      </c>
      <c r="D18" s="15">
        <v>486.5</v>
      </c>
      <c r="E18" s="15">
        <v>1757.6</v>
      </c>
      <c r="F18" s="15">
        <v>271.39999999999998</v>
      </c>
      <c r="G18" s="16">
        <v>200.3</v>
      </c>
      <c r="H18" s="16">
        <v>140.1</v>
      </c>
      <c r="I18" s="16">
        <v>156.9</v>
      </c>
      <c r="J18" s="16">
        <v>313</v>
      </c>
      <c r="K18" s="16">
        <v>1478.9</v>
      </c>
      <c r="L18" s="16">
        <v>175.3</v>
      </c>
      <c r="M18" s="16">
        <v>110</v>
      </c>
      <c r="N18" s="16">
        <v>95</v>
      </c>
      <c r="O18" s="15">
        <f t="shared" ref="O18:O25" si="7">SUM(C18:N18)</f>
        <v>5348.7000000000007</v>
      </c>
      <c r="P18" s="15">
        <v>133.5</v>
      </c>
      <c r="Q18" s="15">
        <v>511.2</v>
      </c>
      <c r="R18" s="15">
        <v>2130.3000000000002</v>
      </c>
      <c r="S18" s="15">
        <v>232.5</v>
      </c>
      <c r="T18" s="15">
        <v>199.3</v>
      </c>
      <c r="U18" s="15">
        <v>162.6</v>
      </c>
      <c r="V18" s="15">
        <v>150.6</v>
      </c>
      <c r="W18" s="15">
        <v>328.8</v>
      </c>
      <c r="X18" s="15">
        <v>1761.1</v>
      </c>
      <c r="Y18" s="15">
        <v>198.5</v>
      </c>
      <c r="Z18" s="15">
        <v>120.4</v>
      </c>
      <c r="AA18" s="15">
        <v>103.4</v>
      </c>
      <c r="AB18" s="15">
        <f t="shared" ref="AB18:AB25" si="8">SUM(P18:AA18)</f>
        <v>6032.1999999999989</v>
      </c>
      <c r="AC18" s="15">
        <f t="shared" si="1"/>
        <v>683.49999999999818</v>
      </c>
      <c r="AD18" s="15">
        <f t="shared" si="2"/>
        <v>12.778806065025112</v>
      </c>
    </row>
    <row r="19" spans="2:30" ht="18" customHeight="1">
      <c r="B19" s="18" t="s">
        <v>29</v>
      </c>
      <c r="C19" s="15">
        <v>330</v>
      </c>
      <c r="D19" s="15">
        <v>207.4</v>
      </c>
      <c r="E19" s="15">
        <v>184.7</v>
      </c>
      <c r="F19" s="15">
        <v>4032.4</v>
      </c>
      <c r="G19" s="16">
        <v>384.1</v>
      </c>
      <c r="H19" s="16">
        <v>286</v>
      </c>
      <c r="I19" s="16">
        <v>330.5</v>
      </c>
      <c r="J19" s="16">
        <v>144.5</v>
      </c>
      <c r="K19" s="16">
        <v>223.9</v>
      </c>
      <c r="L19" s="16">
        <v>3417.9</v>
      </c>
      <c r="M19" s="16">
        <v>285.5</v>
      </c>
      <c r="N19" s="16">
        <v>162.9</v>
      </c>
      <c r="O19" s="15">
        <f t="shared" si="7"/>
        <v>9989.7999999999993</v>
      </c>
      <c r="P19" s="15">
        <v>280.8</v>
      </c>
      <c r="Q19" s="15">
        <v>144.80000000000001</v>
      </c>
      <c r="R19" s="15">
        <v>363.7</v>
      </c>
      <c r="S19" s="15">
        <v>4321.7</v>
      </c>
      <c r="T19" s="15">
        <v>361.2</v>
      </c>
      <c r="U19" s="15">
        <v>273.5</v>
      </c>
      <c r="V19" s="15">
        <v>332</v>
      </c>
      <c r="W19" s="15">
        <v>311.7</v>
      </c>
      <c r="X19" s="15">
        <v>259.8</v>
      </c>
      <c r="Y19" s="15">
        <v>3713.5</v>
      </c>
      <c r="Z19" s="15">
        <v>264.2</v>
      </c>
      <c r="AA19" s="15">
        <v>196.6</v>
      </c>
      <c r="AB19" s="15">
        <f t="shared" si="8"/>
        <v>10823.500000000002</v>
      </c>
      <c r="AC19" s="15">
        <f t="shared" si="1"/>
        <v>833.70000000000255</v>
      </c>
      <c r="AD19" s="15">
        <f t="shared" si="2"/>
        <v>8.3455124226711508</v>
      </c>
    </row>
    <row r="20" spans="2:30" ht="18" customHeight="1">
      <c r="B20" s="18" t="s">
        <v>30</v>
      </c>
      <c r="C20" s="15">
        <v>960</v>
      </c>
      <c r="D20" s="15">
        <v>1157.3</v>
      </c>
      <c r="E20" s="15">
        <v>1093.0999999999999</v>
      </c>
      <c r="F20" s="15">
        <v>1127</v>
      </c>
      <c r="G20" s="16">
        <v>1220</v>
      </c>
      <c r="H20" s="16">
        <v>1165.4000000000001</v>
      </c>
      <c r="I20" s="16">
        <v>1269.3</v>
      </c>
      <c r="J20" s="16">
        <v>1190.0999999999999</v>
      </c>
      <c r="K20" s="16">
        <v>1164.5</v>
      </c>
      <c r="L20" s="16">
        <v>1318.8</v>
      </c>
      <c r="M20" s="16">
        <v>1159.8</v>
      </c>
      <c r="N20" s="16">
        <v>1281.3</v>
      </c>
      <c r="O20" s="15">
        <f t="shared" si="7"/>
        <v>14106.599999999997</v>
      </c>
      <c r="P20" s="15">
        <v>1004.4</v>
      </c>
      <c r="Q20" s="15">
        <v>1046.7</v>
      </c>
      <c r="R20" s="15">
        <v>1394.8</v>
      </c>
      <c r="S20" s="15">
        <v>1366.7</v>
      </c>
      <c r="T20" s="15">
        <v>1356.7</v>
      </c>
      <c r="U20" s="15">
        <v>1420.5</v>
      </c>
      <c r="V20" s="15">
        <v>1286.7</v>
      </c>
      <c r="W20" s="15">
        <v>1249.5999999999999</v>
      </c>
      <c r="X20" s="15">
        <v>1465.7</v>
      </c>
      <c r="Y20" s="15">
        <v>1651</v>
      </c>
      <c r="Z20" s="15">
        <v>1607.1</v>
      </c>
      <c r="AA20" s="15">
        <v>1497</v>
      </c>
      <c r="AB20" s="15">
        <f t="shared" si="8"/>
        <v>16346.900000000001</v>
      </c>
      <c r="AC20" s="15">
        <f t="shared" si="1"/>
        <v>2240.3000000000047</v>
      </c>
      <c r="AD20" s="15">
        <f t="shared" si="2"/>
        <v>15.881218720315351</v>
      </c>
    </row>
    <row r="21" spans="2:30" ht="18" customHeight="1">
      <c r="B21" s="18" t="s">
        <v>31</v>
      </c>
      <c r="C21" s="15">
        <v>215.2</v>
      </c>
      <c r="D21" s="15">
        <v>203.6</v>
      </c>
      <c r="E21" s="15">
        <v>203.9</v>
      </c>
      <c r="F21" s="15">
        <v>200.9</v>
      </c>
      <c r="G21" s="16">
        <v>203.5</v>
      </c>
      <c r="H21" s="16">
        <v>189.4</v>
      </c>
      <c r="I21" s="16">
        <v>209.1</v>
      </c>
      <c r="J21" s="16">
        <v>196.8</v>
      </c>
      <c r="K21" s="16">
        <v>184.5</v>
      </c>
      <c r="L21" s="16">
        <v>217.9</v>
      </c>
      <c r="M21" s="16">
        <v>181</v>
      </c>
      <c r="N21" s="16">
        <v>188.4</v>
      </c>
      <c r="O21" s="15">
        <f t="shared" si="7"/>
        <v>2394.2000000000003</v>
      </c>
      <c r="P21" s="15">
        <v>222.1</v>
      </c>
      <c r="Q21" s="15">
        <v>216.7</v>
      </c>
      <c r="R21" s="15">
        <v>220.1</v>
      </c>
      <c r="S21" s="15">
        <v>205</v>
      </c>
      <c r="T21" s="15">
        <v>213.7</v>
      </c>
      <c r="U21" s="15">
        <v>201.8</v>
      </c>
      <c r="V21" s="15">
        <v>232.9</v>
      </c>
      <c r="W21" s="15">
        <v>216.1</v>
      </c>
      <c r="X21" s="15">
        <v>209.1</v>
      </c>
      <c r="Y21" s="15">
        <v>219.4</v>
      </c>
      <c r="Z21" s="15">
        <v>199.7</v>
      </c>
      <c r="AA21" s="15">
        <v>232.5</v>
      </c>
      <c r="AB21" s="15">
        <f t="shared" si="8"/>
        <v>2589.0999999999995</v>
      </c>
      <c r="AC21" s="15">
        <f t="shared" si="1"/>
        <v>194.89999999999918</v>
      </c>
      <c r="AD21" s="15">
        <f t="shared" si="2"/>
        <v>8.1405062233731176</v>
      </c>
    </row>
    <row r="22" spans="2:30" ht="18" customHeight="1">
      <c r="B22" s="18" t="s">
        <v>32</v>
      </c>
      <c r="C22" s="15">
        <v>96.4</v>
      </c>
      <c r="D22" s="15">
        <v>147</v>
      </c>
      <c r="E22" s="15">
        <v>97.7</v>
      </c>
      <c r="F22" s="15">
        <v>104.9</v>
      </c>
      <c r="G22" s="16">
        <v>130</v>
      </c>
      <c r="H22" s="16">
        <v>123.3</v>
      </c>
      <c r="I22" s="16">
        <v>85.5</v>
      </c>
      <c r="J22" s="16">
        <v>89</v>
      </c>
      <c r="K22" s="16">
        <v>89.5</v>
      </c>
      <c r="L22" s="16">
        <v>90.6</v>
      </c>
      <c r="M22" s="16">
        <v>84.9</v>
      </c>
      <c r="N22" s="16">
        <v>112.2</v>
      </c>
      <c r="O22" s="15">
        <f t="shared" si="7"/>
        <v>1251</v>
      </c>
      <c r="P22" s="15">
        <v>97.5</v>
      </c>
      <c r="Q22" s="15">
        <v>99.5</v>
      </c>
      <c r="R22" s="15">
        <v>91.1</v>
      </c>
      <c r="S22" s="15">
        <v>120.1</v>
      </c>
      <c r="T22" s="15">
        <v>93.9</v>
      </c>
      <c r="U22" s="15">
        <v>111.4</v>
      </c>
      <c r="V22" s="15">
        <v>80.7</v>
      </c>
      <c r="W22" s="15">
        <v>91</v>
      </c>
      <c r="X22" s="15">
        <v>145.19999999999999</v>
      </c>
      <c r="Y22" s="15">
        <v>222.1</v>
      </c>
      <c r="Z22" s="15">
        <v>102.3</v>
      </c>
      <c r="AA22" s="15">
        <v>121.1</v>
      </c>
      <c r="AB22" s="15">
        <f t="shared" si="8"/>
        <v>1375.8999999999999</v>
      </c>
      <c r="AC22" s="15">
        <f t="shared" si="1"/>
        <v>124.89999999999986</v>
      </c>
      <c r="AD22" s="15">
        <f t="shared" si="2"/>
        <v>9.9840127897681743</v>
      </c>
    </row>
    <row r="23" spans="2:30" ht="18" customHeight="1">
      <c r="B23" s="19" t="s">
        <v>33</v>
      </c>
      <c r="C23" s="15">
        <v>1257.9000000000001</v>
      </c>
      <c r="D23" s="15">
        <v>1418.1</v>
      </c>
      <c r="E23" s="15">
        <v>1202.8</v>
      </c>
      <c r="F23" s="15">
        <v>1667.6</v>
      </c>
      <c r="G23" s="16">
        <v>1679.8</v>
      </c>
      <c r="H23" s="16">
        <v>1365.9</v>
      </c>
      <c r="I23" s="16">
        <v>1348.4</v>
      </c>
      <c r="J23" s="16">
        <v>1711.5</v>
      </c>
      <c r="K23" s="16">
        <v>1381</v>
      </c>
      <c r="L23" s="16">
        <v>1458.9</v>
      </c>
      <c r="M23" s="16">
        <v>1747.9</v>
      </c>
      <c r="N23" s="16">
        <v>1718.5</v>
      </c>
      <c r="O23" s="15">
        <f t="shared" si="7"/>
        <v>17958.3</v>
      </c>
      <c r="P23" s="15">
        <v>1792.6</v>
      </c>
      <c r="Q23" s="15">
        <v>1470.6</v>
      </c>
      <c r="R23" s="15">
        <v>1504</v>
      </c>
      <c r="S23" s="15">
        <v>1449.4</v>
      </c>
      <c r="T23" s="15">
        <v>1903.7</v>
      </c>
      <c r="U23" s="15">
        <v>1471</v>
      </c>
      <c r="V23" s="15">
        <v>1550.9</v>
      </c>
      <c r="W23" s="15">
        <v>1948.5</v>
      </c>
      <c r="X23" s="15">
        <v>1514</v>
      </c>
      <c r="Y23" s="15">
        <v>1915</v>
      </c>
      <c r="Z23" s="15">
        <v>1569.7</v>
      </c>
      <c r="AA23" s="15">
        <v>1920.2</v>
      </c>
      <c r="AB23" s="15">
        <f t="shared" si="8"/>
        <v>20009.599999999999</v>
      </c>
      <c r="AC23" s="15">
        <f t="shared" si="1"/>
        <v>2051.2999999999993</v>
      </c>
      <c r="AD23" s="15">
        <f t="shared" si="2"/>
        <v>11.422573406168732</v>
      </c>
    </row>
    <row r="24" spans="2:30" ht="18" customHeight="1">
      <c r="B24" s="19" t="s">
        <v>34</v>
      </c>
      <c r="C24" s="15">
        <v>47.1</v>
      </c>
      <c r="D24" s="15">
        <v>70.5</v>
      </c>
      <c r="E24" s="15">
        <v>186.5</v>
      </c>
      <c r="F24" s="15">
        <v>184.7</v>
      </c>
      <c r="G24" s="16">
        <v>96</v>
      </c>
      <c r="H24" s="16">
        <v>60.7</v>
      </c>
      <c r="I24" s="16">
        <v>88</v>
      </c>
      <c r="J24" s="16">
        <v>407</v>
      </c>
      <c r="K24" s="16">
        <v>65.8</v>
      </c>
      <c r="L24" s="16">
        <v>46</v>
      </c>
      <c r="M24" s="16">
        <v>78.099999999999994</v>
      </c>
      <c r="N24" s="16">
        <v>239.6</v>
      </c>
      <c r="O24" s="15">
        <f t="shared" si="7"/>
        <v>1569.9999999999998</v>
      </c>
      <c r="P24" s="15">
        <v>126.9</v>
      </c>
      <c r="Q24" s="15">
        <v>54.4</v>
      </c>
      <c r="R24" s="15">
        <v>214.6</v>
      </c>
      <c r="S24" s="15">
        <v>77.900000000000006</v>
      </c>
      <c r="T24" s="15">
        <v>125.2</v>
      </c>
      <c r="U24" s="15">
        <v>105.3</v>
      </c>
      <c r="V24" s="15">
        <v>86</v>
      </c>
      <c r="W24" s="15">
        <v>60.8</v>
      </c>
      <c r="X24" s="15">
        <v>94.3</v>
      </c>
      <c r="Y24" s="15">
        <v>63.9</v>
      </c>
      <c r="Z24" s="15">
        <v>61.6</v>
      </c>
      <c r="AA24" s="15">
        <v>76.599999999999994</v>
      </c>
      <c r="AB24" s="15">
        <f t="shared" si="8"/>
        <v>1147.4999999999998</v>
      </c>
      <c r="AC24" s="15">
        <f t="shared" si="1"/>
        <v>-422.5</v>
      </c>
      <c r="AD24" s="15">
        <f t="shared" si="2"/>
        <v>-26.910828025477713</v>
      </c>
    </row>
    <row r="25" spans="2:30" ht="18" customHeight="1">
      <c r="B25" s="17" t="s">
        <v>35</v>
      </c>
      <c r="C25" s="13">
        <v>147.4</v>
      </c>
      <c r="D25" s="13">
        <v>178.1</v>
      </c>
      <c r="E25" s="13">
        <v>206.9</v>
      </c>
      <c r="F25" s="13">
        <v>214.9</v>
      </c>
      <c r="G25" s="20">
        <v>210.1</v>
      </c>
      <c r="H25" s="20">
        <v>203.5</v>
      </c>
      <c r="I25" s="20">
        <v>202.9</v>
      </c>
      <c r="J25" s="20">
        <v>206.8</v>
      </c>
      <c r="K25" s="20">
        <v>216.2</v>
      </c>
      <c r="L25" s="20">
        <v>223.8</v>
      </c>
      <c r="M25" s="20">
        <v>245.6</v>
      </c>
      <c r="N25" s="20">
        <v>227.5</v>
      </c>
      <c r="O25" s="13">
        <f t="shared" si="7"/>
        <v>2483.7000000000003</v>
      </c>
      <c r="P25" s="13">
        <v>195.9</v>
      </c>
      <c r="Q25" s="13">
        <v>226.3</v>
      </c>
      <c r="R25" s="13">
        <v>333.6</v>
      </c>
      <c r="S25" s="13">
        <v>251.8</v>
      </c>
      <c r="T25" s="13">
        <v>300.89999999999998</v>
      </c>
      <c r="U25" s="13">
        <v>297.39999999999998</v>
      </c>
      <c r="V25" s="13">
        <v>259.5</v>
      </c>
      <c r="W25" s="13">
        <v>312.5</v>
      </c>
      <c r="X25" s="13">
        <v>364.7</v>
      </c>
      <c r="Y25" s="13">
        <v>343</v>
      </c>
      <c r="Z25" s="13">
        <v>376.3</v>
      </c>
      <c r="AA25" s="13">
        <v>333.3</v>
      </c>
      <c r="AB25" s="13">
        <f t="shared" si="8"/>
        <v>3595.2000000000003</v>
      </c>
      <c r="AC25" s="13">
        <f t="shared" si="1"/>
        <v>1111.5</v>
      </c>
      <c r="AD25" s="13">
        <f t="shared" si="2"/>
        <v>44.751781616137208</v>
      </c>
    </row>
    <row r="26" spans="2:30" ht="18" customHeight="1">
      <c r="B26" s="12" t="s">
        <v>36</v>
      </c>
      <c r="C26" s="13">
        <f t="shared" ref="C26:N26" si="9">+C27+C29+C38+C43</f>
        <v>37198.299999999996</v>
      </c>
      <c r="D26" s="13">
        <f t="shared" si="9"/>
        <v>30618.800000000003</v>
      </c>
      <c r="E26" s="13">
        <f t="shared" si="9"/>
        <v>31221.4</v>
      </c>
      <c r="F26" s="13">
        <f t="shared" si="9"/>
        <v>32220.299999999996</v>
      </c>
      <c r="G26" s="13">
        <f t="shared" si="9"/>
        <v>32220.5</v>
      </c>
      <c r="H26" s="13">
        <f t="shared" si="9"/>
        <v>29344.9</v>
      </c>
      <c r="I26" s="13">
        <f t="shared" si="9"/>
        <v>31105.4</v>
      </c>
      <c r="J26" s="13">
        <f t="shared" si="9"/>
        <v>31395.8</v>
      </c>
      <c r="K26" s="13">
        <f t="shared" si="9"/>
        <v>30186.199999999997</v>
      </c>
      <c r="L26" s="13">
        <f t="shared" si="9"/>
        <v>30184.500000000004</v>
      </c>
      <c r="M26" s="13">
        <f t="shared" si="9"/>
        <v>30612.099999999995</v>
      </c>
      <c r="N26" s="13">
        <f t="shared" si="9"/>
        <v>32152.100000000002</v>
      </c>
      <c r="O26" s="13">
        <f>+O27+O29+O38+O43</f>
        <v>378460.3</v>
      </c>
      <c r="P26" s="13">
        <f t="shared" ref="P26:AA26" si="10">+P27+P29+P38+P43</f>
        <v>39028.5</v>
      </c>
      <c r="Q26" s="13">
        <f t="shared" si="10"/>
        <v>31479.399999999998</v>
      </c>
      <c r="R26" s="13">
        <f t="shared" si="10"/>
        <v>30100.100000000002</v>
      </c>
      <c r="S26" s="13">
        <f t="shared" si="10"/>
        <v>32559.100000000002</v>
      </c>
      <c r="T26" s="13">
        <f t="shared" si="10"/>
        <v>31922.300000000003</v>
      </c>
      <c r="U26" s="13">
        <f t="shared" si="10"/>
        <v>31217.3</v>
      </c>
      <c r="V26" s="13">
        <f t="shared" si="10"/>
        <v>33474.299999999996</v>
      </c>
      <c r="W26" s="13">
        <f t="shared" si="10"/>
        <v>31528.2</v>
      </c>
      <c r="X26" s="13">
        <f t="shared" si="10"/>
        <v>31336.799999999999</v>
      </c>
      <c r="Y26" s="13">
        <f t="shared" si="10"/>
        <v>31202.299999999996</v>
      </c>
      <c r="Z26" s="13">
        <f t="shared" si="10"/>
        <v>30912.9</v>
      </c>
      <c r="AA26" s="13">
        <f t="shared" si="10"/>
        <v>34924.300000000003</v>
      </c>
      <c r="AB26" s="13">
        <f>+AB27+AB29+AB38+AB43</f>
        <v>389685.49999999994</v>
      </c>
      <c r="AC26" s="13">
        <f t="shared" si="1"/>
        <v>11225.199999999953</v>
      </c>
      <c r="AD26" s="13">
        <f t="shared" si="2"/>
        <v>2.9660178359526621</v>
      </c>
    </row>
    <row r="27" spans="2:30" ht="18" customHeight="1">
      <c r="B27" s="17" t="s">
        <v>37</v>
      </c>
      <c r="C27" s="13">
        <f t="shared" ref="C27:AA27" si="11">+C28</f>
        <v>21797.8</v>
      </c>
      <c r="D27" s="13">
        <f t="shared" si="11"/>
        <v>17100.7</v>
      </c>
      <c r="E27" s="13">
        <f t="shared" si="11"/>
        <v>16961.599999999999</v>
      </c>
      <c r="F27" s="13">
        <f t="shared" si="11"/>
        <v>18373.099999999999</v>
      </c>
      <c r="G27" s="13">
        <f t="shared" si="11"/>
        <v>16997.3</v>
      </c>
      <c r="H27" s="13">
        <f t="shared" si="11"/>
        <v>16427</v>
      </c>
      <c r="I27" s="13">
        <f t="shared" si="11"/>
        <v>16493.3</v>
      </c>
      <c r="J27" s="13">
        <f t="shared" si="11"/>
        <v>17110.400000000001</v>
      </c>
      <c r="K27" s="13">
        <f t="shared" si="11"/>
        <v>16901</v>
      </c>
      <c r="L27" s="13">
        <f t="shared" si="11"/>
        <v>15209.9</v>
      </c>
      <c r="M27" s="13">
        <f t="shared" si="11"/>
        <v>17038.5</v>
      </c>
      <c r="N27" s="13">
        <f t="shared" si="11"/>
        <v>17538.900000000001</v>
      </c>
      <c r="O27" s="13">
        <f>+O28</f>
        <v>207949.5</v>
      </c>
      <c r="P27" s="13">
        <f t="shared" si="11"/>
        <v>21901.9</v>
      </c>
      <c r="Q27" s="13">
        <f t="shared" si="11"/>
        <v>17624.8</v>
      </c>
      <c r="R27" s="13">
        <f t="shared" si="11"/>
        <v>16953.7</v>
      </c>
      <c r="S27" s="13">
        <f t="shared" si="11"/>
        <v>18555.400000000001</v>
      </c>
      <c r="T27" s="13">
        <f t="shared" si="11"/>
        <v>16861.400000000001</v>
      </c>
      <c r="U27" s="13">
        <f t="shared" si="11"/>
        <v>17399.099999999999</v>
      </c>
      <c r="V27" s="13">
        <f t="shared" si="11"/>
        <v>17189.3</v>
      </c>
      <c r="W27" s="13">
        <f t="shared" si="11"/>
        <v>18612.3</v>
      </c>
      <c r="X27" s="13">
        <f t="shared" si="11"/>
        <v>17448.7</v>
      </c>
      <c r="Y27" s="13">
        <f t="shared" si="11"/>
        <v>16529.8</v>
      </c>
      <c r="Z27" s="13">
        <f t="shared" si="11"/>
        <v>17564.900000000001</v>
      </c>
      <c r="AA27" s="13">
        <f t="shared" si="11"/>
        <v>19749.8</v>
      </c>
      <c r="AB27" s="13">
        <f>+AB28</f>
        <v>216391.09999999998</v>
      </c>
      <c r="AC27" s="13">
        <f t="shared" si="1"/>
        <v>8441.5999999999767</v>
      </c>
      <c r="AD27" s="13">
        <f t="shared" si="2"/>
        <v>4.0594471253837954</v>
      </c>
    </row>
    <row r="28" spans="2:30" ht="18" customHeight="1">
      <c r="B28" s="21" t="s">
        <v>38</v>
      </c>
      <c r="C28" s="15">
        <v>21797.8</v>
      </c>
      <c r="D28" s="15">
        <v>17100.7</v>
      </c>
      <c r="E28" s="15">
        <v>16961.599999999999</v>
      </c>
      <c r="F28" s="15">
        <v>18373.099999999999</v>
      </c>
      <c r="G28" s="15">
        <v>16997.3</v>
      </c>
      <c r="H28" s="15">
        <v>16427</v>
      </c>
      <c r="I28" s="15">
        <v>16493.3</v>
      </c>
      <c r="J28" s="15">
        <v>17110.400000000001</v>
      </c>
      <c r="K28" s="15">
        <v>16901</v>
      </c>
      <c r="L28" s="15">
        <v>15209.9</v>
      </c>
      <c r="M28" s="15">
        <v>17038.5</v>
      </c>
      <c r="N28" s="15">
        <v>17538.900000000001</v>
      </c>
      <c r="O28" s="15">
        <f>SUM(C28:N28)</f>
        <v>207949.5</v>
      </c>
      <c r="P28" s="15">
        <v>21901.9</v>
      </c>
      <c r="Q28" s="15">
        <v>17624.8</v>
      </c>
      <c r="R28" s="15">
        <v>16953.7</v>
      </c>
      <c r="S28" s="15">
        <v>18555.400000000001</v>
      </c>
      <c r="T28" s="15">
        <v>16861.400000000001</v>
      </c>
      <c r="U28" s="15">
        <v>17399.099999999999</v>
      </c>
      <c r="V28" s="15">
        <v>17189.3</v>
      </c>
      <c r="W28" s="15">
        <v>18612.3</v>
      </c>
      <c r="X28" s="15">
        <v>17448.7</v>
      </c>
      <c r="Y28" s="15">
        <v>16529.8</v>
      </c>
      <c r="Z28" s="15">
        <v>17564.900000000001</v>
      </c>
      <c r="AA28" s="15">
        <v>19749.8</v>
      </c>
      <c r="AB28" s="15">
        <f>SUM(P28:AA28)</f>
        <v>216391.09999999998</v>
      </c>
      <c r="AC28" s="15">
        <f t="shared" si="1"/>
        <v>8441.5999999999767</v>
      </c>
      <c r="AD28" s="15">
        <f t="shared" si="2"/>
        <v>4.0594471253837954</v>
      </c>
    </row>
    <row r="29" spans="2:30" ht="18" customHeight="1">
      <c r="B29" s="22" t="s">
        <v>39</v>
      </c>
      <c r="C29" s="13">
        <f t="shared" ref="C29:AA29" si="12">SUM(C30:C37)</f>
        <v>12488.7</v>
      </c>
      <c r="D29" s="13">
        <f t="shared" si="12"/>
        <v>10419</v>
      </c>
      <c r="E29" s="13">
        <f t="shared" si="12"/>
        <v>11897</v>
      </c>
      <c r="F29" s="13">
        <f t="shared" si="12"/>
        <v>11628.000000000002</v>
      </c>
      <c r="G29" s="13">
        <f t="shared" si="12"/>
        <v>13039.300000000001</v>
      </c>
      <c r="H29" s="13">
        <f t="shared" si="12"/>
        <v>10781.300000000001</v>
      </c>
      <c r="I29" s="13">
        <f t="shared" si="12"/>
        <v>12192.5</v>
      </c>
      <c r="J29" s="13">
        <f t="shared" si="12"/>
        <v>12295.2</v>
      </c>
      <c r="K29" s="13">
        <f t="shared" si="12"/>
        <v>11416.1</v>
      </c>
      <c r="L29" s="13">
        <f t="shared" si="12"/>
        <v>12559.800000000003</v>
      </c>
      <c r="M29" s="13">
        <f t="shared" si="12"/>
        <v>11160.399999999998</v>
      </c>
      <c r="N29" s="13">
        <f t="shared" si="12"/>
        <v>11527.099999999999</v>
      </c>
      <c r="O29" s="13">
        <f>SUM(O30:O37)</f>
        <v>141404.4</v>
      </c>
      <c r="P29" s="13">
        <f t="shared" si="12"/>
        <v>13760.699999999999</v>
      </c>
      <c r="Q29" s="13">
        <f t="shared" si="12"/>
        <v>10868.3</v>
      </c>
      <c r="R29" s="13">
        <f t="shared" si="12"/>
        <v>10847.2</v>
      </c>
      <c r="S29" s="13">
        <f t="shared" si="12"/>
        <v>11924.2</v>
      </c>
      <c r="T29" s="13">
        <f t="shared" si="12"/>
        <v>12746.499999999998</v>
      </c>
      <c r="U29" s="13">
        <f t="shared" si="12"/>
        <v>11542.599999999999</v>
      </c>
      <c r="V29" s="13">
        <f t="shared" si="12"/>
        <v>13845.9</v>
      </c>
      <c r="W29" s="13">
        <f t="shared" si="12"/>
        <v>10673.1</v>
      </c>
      <c r="X29" s="13">
        <f t="shared" si="12"/>
        <v>11665</v>
      </c>
      <c r="Y29" s="13">
        <f t="shared" si="12"/>
        <v>12433.399999999998</v>
      </c>
      <c r="Z29" s="13">
        <f t="shared" si="12"/>
        <v>10909.3</v>
      </c>
      <c r="AA29" s="13">
        <f t="shared" si="12"/>
        <v>12027.400000000001</v>
      </c>
      <c r="AB29" s="13">
        <f>SUM(AB30:AB37)</f>
        <v>143243.6</v>
      </c>
      <c r="AC29" s="13">
        <f t="shared" si="1"/>
        <v>1839.2000000000116</v>
      </c>
      <c r="AD29" s="13">
        <f t="shared" si="2"/>
        <v>1.3006667402145984</v>
      </c>
    </row>
    <row r="30" spans="2:30" ht="18" customHeight="1">
      <c r="B30" s="21" t="s">
        <v>40</v>
      </c>
      <c r="C30" s="15">
        <v>4142.6000000000004</v>
      </c>
      <c r="D30" s="15">
        <v>4157.3999999999996</v>
      </c>
      <c r="E30" s="15">
        <v>4844.7</v>
      </c>
      <c r="F30" s="15">
        <v>4087.7</v>
      </c>
      <c r="G30" s="15">
        <v>5115.3</v>
      </c>
      <c r="H30" s="15">
        <v>4165.2</v>
      </c>
      <c r="I30" s="15">
        <v>4697.2</v>
      </c>
      <c r="J30" s="15">
        <v>4798.3999999999996</v>
      </c>
      <c r="K30" s="15">
        <v>4197.7</v>
      </c>
      <c r="L30" s="15">
        <v>5307.2</v>
      </c>
      <c r="M30" s="15">
        <v>4100.1000000000004</v>
      </c>
      <c r="N30" s="15">
        <v>4495.1000000000004</v>
      </c>
      <c r="O30" s="15">
        <f t="shared" ref="O30:O37" si="13">SUM(C30:N30)</f>
        <v>54108.599999999991</v>
      </c>
      <c r="P30" s="15">
        <v>5006.6000000000004</v>
      </c>
      <c r="Q30" s="15">
        <v>4257.3</v>
      </c>
      <c r="R30" s="15">
        <v>4350.6000000000004</v>
      </c>
      <c r="S30" s="15">
        <v>4448.3999999999996</v>
      </c>
      <c r="T30" s="15">
        <v>4942.8999999999996</v>
      </c>
      <c r="U30" s="15">
        <v>4275.3999999999996</v>
      </c>
      <c r="V30" s="15">
        <v>5500</v>
      </c>
      <c r="W30" s="15">
        <v>3400</v>
      </c>
      <c r="X30" s="15">
        <v>4099.3999999999996</v>
      </c>
      <c r="Y30" s="15">
        <v>4805.3</v>
      </c>
      <c r="Z30" s="15">
        <v>3791.1</v>
      </c>
      <c r="AA30" s="15">
        <v>4656.8999999999996</v>
      </c>
      <c r="AB30" s="15">
        <f t="shared" ref="AB30:AB37" si="14">SUM(P30:AA30)</f>
        <v>53533.900000000009</v>
      </c>
      <c r="AC30" s="15">
        <f t="shared" si="1"/>
        <v>-574.69999999998254</v>
      </c>
      <c r="AD30" s="15">
        <f t="shared" si="2"/>
        <v>-1.0621232114672763</v>
      </c>
    </row>
    <row r="31" spans="2:30" ht="18" customHeight="1">
      <c r="B31" s="21" t="s">
        <v>41</v>
      </c>
      <c r="C31" s="15">
        <v>2466.9</v>
      </c>
      <c r="D31" s="15">
        <v>2569</v>
      </c>
      <c r="E31" s="15">
        <v>3012.3</v>
      </c>
      <c r="F31" s="15">
        <v>2512.9</v>
      </c>
      <c r="G31" s="15">
        <v>3049.3</v>
      </c>
      <c r="H31" s="15">
        <v>2480</v>
      </c>
      <c r="I31" s="15">
        <v>2840.6</v>
      </c>
      <c r="J31" s="15">
        <v>2773.3</v>
      </c>
      <c r="K31" s="15">
        <v>2455.9</v>
      </c>
      <c r="L31" s="15">
        <v>2825.5</v>
      </c>
      <c r="M31" s="15">
        <v>2460</v>
      </c>
      <c r="N31" s="15">
        <v>2601.8000000000002</v>
      </c>
      <c r="O31" s="15">
        <f t="shared" si="13"/>
        <v>32047.5</v>
      </c>
      <c r="P31" s="15">
        <v>2957.2</v>
      </c>
      <c r="Q31" s="15">
        <v>2520.6</v>
      </c>
      <c r="R31" s="15">
        <v>2544.4</v>
      </c>
      <c r="S31" s="15">
        <v>2598.6</v>
      </c>
      <c r="T31" s="15">
        <v>2876.1</v>
      </c>
      <c r="U31" s="15">
        <v>2478.1999999999998</v>
      </c>
      <c r="V31" s="15">
        <v>3372.1</v>
      </c>
      <c r="W31" s="15">
        <v>2375.1</v>
      </c>
      <c r="X31" s="15">
        <v>2611.8000000000002</v>
      </c>
      <c r="Y31" s="15">
        <v>3047</v>
      </c>
      <c r="Z31" s="15">
        <v>2492.4</v>
      </c>
      <c r="AA31" s="15">
        <v>2935.3</v>
      </c>
      <c r="AB31" s="15">
        <f t="shared" si="14"/>
        <v>32808.799999999996</v>
      </c>
      <c r="AC31" s="15">
        <f t="shared" si="1"/>
        <v>761.29999999999563</v>
      </c>
      <c r="AD31" s="15">
        <f t="shared" si="2"/>
        <v>2.3755363132849538</v>
      </c>
    </row>
    <row r="32" spans="2:30" ht="18" customHeight="1">
      <c r="B32" s="21" t="s">
        <v>42</v>
      </c>
      <c r="C32" s="15">
        <v>1505.7</v>
      </c>
      <c r="D32" s="15">
        <v>451.9</v>
      </c>
      <c r="E32" s="15">
        <v>618.1</v>
      </c>
      <c r="F32" s="15">
        <v>998.8</v>
      </c>
      <c r="G32" s="15">
        <v>937.2</v>
      </c>
      <c r="H32" s="15">
        <v>308.60000000000002</v>
      </c>
      <c r="I32" s="15">
        <v>688.1</v>
      </c>
      <c r="J32" s="15">
        <v>596.79999999999995</v>
      </c>
      <c r="K32" s="15">
        <v>675.3</v>
      </c>
      <c r="L32" s="15">
        <v>795.2</v>
      </c>
      <c r="M32" s="15">
        <v>792.4</v>
      </c>
      <c r="N32" s="15">
        <v>837.4</v>
      </c>
      <c r="O32" s="15">
        <f t="shared" si="13"/>
        <v>9205.5</v>
      </c>
      <c r="P32" s="15">
        <v>1194.8</v>
      </c>
      <c r="Q32" s="15">
        <v>506.2</v>
      </c>
      <c r="R32" s="15">
        <v>573.29999999999995</v>
      </c>
      <c r="S32" s="15">
        <v>809.6</v>
      </c>
      <c r="T32" s="15">
        <v>701.4</v>
      </c>
      <c r="U32" s="15">
        <v>787.5</v>
      </c>
      <c r="V32" s="15">
        <v>833.5</v>
      </c>
      <c r="W32" s="15">
        <v>601</v>
      </c>
      <c r="X32" s="23">
        <v>721.1</v>
      </c>
      <c r="Y32" s="23">
        <v>837.8</v>
      </c>
      <c r="Z32" s="23">
        <v>797.8</v>
      </c>
      <c r="AA32" s="23">
        <v>742.2</v>
      </c>
      <c r="AB32" s="15">
        <f t="shared" si="14"/>
        <v>9106.2000000000007</v>
      </c>
      <c r="AC32" s="15">
        <f t="shared" si="1"/>
        <v>-99.299999999999272</v>
      </c>
      <c r="AD32" s="15">
        <f t="shared" si="2"/>
        <v>-1.0787029493237659</v>
      </c>
    </row>
    <row r="33" spans="1:30" ht="18" customHeight="1">
      <c r="B33" s="21" t="s">
        <v>43</v>
      </c>
      <c r="C33" s="15">
        <v>2360.6999999999998</v>
      </c>
      <c r="D33" s="15">
        <v>1604</v>
      </c>
      <c r="E33" s="15">
        <v>1598.2</v>
      </c>
      <c r="F33" s="15">
        <v>1939.5</v>
      </c>
      <c r="G33" s="15">
        <v>1754.3</v>
      </c>
      <c r="H33" s="15">
        <v>1833.9</v>
      </c>
      <c r="I33" s="15">
        <v>1901.2</v>
      </c>
      <c r="J33" s="15">
        <v>1892.2</v>
      </c>
      <c r="K33" s="15">
        <v>2119.9</v>
      </c>
      <c r="L33" s="15">
        <v>1753.2</v>
      </c>
      <c r="M33" s="15">
        <v>1800.8</v>
      </c>
      <c r="N33" s="15">
        <v>1713</v>
      </c>
      <c r="O33" s="15">
        <f t="shared" si="13"/>
        <v>22270.9</v>
      </c>
      <c r="P33" s="15">
        <v>2517.1999999999998</v>
      </c>
      <c r="Q33" s="15">
        <v>1589.5</v>
      </c>
      <c r="R33" s="15">
        <v>1416.7</v>
      </c>
      <c r="S33" s="15">
        <v>1785.4</v>
      </c>
      <c r="T33" s="15">
        <v>1839.9</v>
      </c>
      <c r="U33" s="15">
        <v>1882.7</v>
      </c>
      <c r="V33" s="15">
        <v>1906</v>
      </c>
      <c r="W33" s="15">
        <v>2021.6</v>
      </c>
      <c r="X33" s="15">
        <v>2122.1999999999998</v>
      </c>
      <c r="Y33" s="15">
        <v>1707.9</v>
      </c>
      <c r="Z33" s="15">
        <v>1763.1</v>
      </c>
      <c r="AA33" s="15">
        <v>1767</v>
      </c>
      <c r="AB33" s="15">
        <f t="shared" si="14"/>
        <v>22319.200000000001</v>
      </c>
      <c r="AC33" s="15">
        <f t="shared" si="1"/>
        <v>48.299999999999272</v>
      </c>
      <c r="AD33" s="15">
        <f t="shared" si="2"/>
        <v>0.21687493545388498</v>
      </c>
    </row>
    <row r="34" spans="1:30" ht="18" customHeight="1">
      <c r="B34" s="21" t="s">
        <v>44</v>
      </c>
      <c r="C34" s="15">
        <v>46.2</v>
      </c>
      <c r="D34" s="15">
        <v>26.2</v>
      </c>
      <c r="E34" s="15">
        <v>30.4</v>
      </c>
      <c r="F34" s="15">
        <v>60</v>
      </c>
      <c r="G34" s="15">
        <v>29.6</v>
      </c>
      <c r="H34" s="15">
        <v>49.5</v>
      </c>
      <c r="I34" s="15">
        <v>46.3</v>
      </c>
      <c r="J34" s="15">
        <v>45.1</v>
      </c>
      <c r="K34" s="15">
        <v>41</v>
      </c>
      <c r="L34" s="15">
        <v>34.700000000000003</v>
      </c>
      <c r="M34" s="15">
        <v>50.3</v>
      </c>
      <c r="N34" s="15">
        <v>40.9</v>
      </c>
      <c r="O34" s="15">
        <f t="shared" si="13"/>
        <v>500.2</v>
      </c>
      <c r="P34" s="15">
        <v>44.9</v>
      </c>
      <c r="Q34" s="15">
        <v>27.7</v>
      </c>
      <c r="R34" s="15">
        <v>30.6</v>
      </c>
      <c r="S34" s="15">
        <v>63.6</v>
      </c>
      <c r="T34" s="15">
        <v>20.9</v>
      </c>
      <c r="U34" s="15">
        <v>34.9</v>
      </c>
      <c r="V34" s="15">
        <v>32.299999999999997</v>
      </c>
      <c r="W34" s="15">
        <v>30.4</v>
      </c>
      <c r="X34" s="15">
        <v>34.200000000000003</v>
      </c>
      <c r="Y34" s="15">
        <v>35.4</v>
      </c>
      <c r="Z34" s="15">
        <v>44.2</v>
      </c>
      <c r="AA34" s="15">
        <v>43.2</v>
      </c>
      <c r="AB34" s="15">
        <f t="shared" si="14"/>
        <v>442.2999999999999</v>
      </c>
      <c r="AC34" s="15">
        <f t="shared" si="1"/>
        <v>-57.900000000000091</v>
      </c>
      <c r="AD34" s="15">
        <f t="shared" si="2"/>
        <v>-11.575369852059195</v>
      </c>
    </row>
    <row r="35" spans="1:30" ht="18" customHeight="1">
      <c r="B35" s="21" t="s">
        <v>45</v>
      </c>
      <c r="C35" s="15">
        <v>786.5</v>
      </c>
      <c r="D35" s="15">
        <v>779.6</v>
      </c>
      <c r="E35" s="15">
        <v>773.4</v>
      </c>
      <c r="F35" s="15">
        <v>793</v>
      </c>
      <c r="G35" s="15">
        <v>786.1</v>
      </c>
      <c r="H35" s="15">
        <v>801.8</v>
      </c>
      <c r="I35" s="15">
        <v>790.6</v>
      </c>
      <c r="J35" s="15">
        <v>792.5</v>
      </c>
      <c r="K35" s="15">
        <v>808.8</v>
      </c>
      <c r="L35" s="15">
        <v>794.6</v>
      </c>
      <c r="M35" s="15">
        <v>805.3</v>
      </c>
      <c r="N35" s="15">
        <v>782.8</v>
      </c>
      <c r="O35" s="15">
        <f t="shared" si="13"/>
        <v>9495</v>
      </c>
      <c r="P35" s="15">
        <v>826.3</v>
      </c>
      <c r="Q35" s="15">
        <v>817.4</v>
      </c>
      <c r="R35" s="15">
        <v>795.2</v>
      </c>
      <c r="S35" s="15">
        <v>810.5</v>
      </c>
      <c r="T35" s="15">
        <v>805.3</v>
      </c>
      <c r="U35" s="15">
        <v>819.1</v>
      </c>
      <c r="V35" s="15">
        <v>816.7</v>
      </c>
      <c r="W35" s="15">
        <v>805.1</v>
      </c>
      <c r="X35" s="15">
        <v>828.4</v>
      </c>
      <c r="Y35" s="15">
        <v>813.9</v>
      </c>
      <c r="Z35" s="15">
        <v>814.8</v>
      </c>
      <c r="AA35" s="15">
        <v>806.7</v>
      </c>
      <c r="AB35" s="15">
        <f t="shared" si="14"/>
        <v>9759.4</v>
      </c>
      <c r="AC35" s="15">
        <f t="shared" si="1"/>
        <v>264.39999999999964</v>
      </c>
      <c r="AD35" s="15">
        <f t="shared" si="2"/>
        <v>2.784623486045283</v>
      </c>
    </row>
    <row r="36" spans="1:30" ht="18" customHeight="1">
      <c r="B36" s="21" t="s">
        <v>46</v>
      </c>
      <c r="C36" s="15">
        <v>1176.7</v>
      </c>
      <c r="D36" s="15">
        <v>827.5</v>
      </c>
      <c r="E36" s="15">
        <v>1016.5</v>
      </c>
      <c r="F36" s="15">
        <v>1231.5999999999999</v>
      </c>
      <c r="G36" s="15">
        <v>1364.1</v>
      </c>
      <c r="H36" s="15">
        <v>1141.2</v>
      </c>
      <c r="I36" s="15">
        <v>1224.5</v>
      </c>
      <c r="J36" s="15">
        <v>1389.9</v>
      </c>
      <c r="K36" s="15">
        <v>1102.2</v>
      </c>
      <c r="L36" s="15">
        <v>1042.2</v>
      </c>
      <c r="M36" s="15">
        <v>1146.5</v>
      </c>
      <c r="N36" s="15">
        <v>1052.4000000000001</v>
      </c>
      <c r="O36" s="15">
        <f t="shared" si="13"/>
        <v>13715.300000000001</v>
      </c>
      <c r="P36" s="15">
        <v>1205.7</v>
      </c>
      <c r="Q36" s="15">
        <v>1144.0999999999999</v>
      </c>
      <c r="R36" s="15">
        <v>1132.9000000000001</v>
      </c>
      <c r="S36" s="15">
        <v>1408.1</v>
      </c>
      <c r="T36" s="15">
        <v>1550.6</v>
      </c>
      <c r="U36" s="15">
        <v>1261.4000000000001</v>
      </c>
      <c r="V36" s="15">
        <v>1381.9</v>
      </c>
      <c r="W36" s="15">
        <v>1439.9</v>
      </c>
      <c r="X36" s="15">
        <v>1244.4000000000001</v>
      </c>
      <c r="Y36" s="15">
        <v>1182.3</v>
      </c>
      <c r="Z36" s="15">
        <v>1202.4000000000001</v>
      </c>
      <c r="AA36" s="15">
        <v>1076.0999999999999</v>
      </c>
      <c r="AB36" s="15">
        <f t="shared" si="14"/>
        <v>15229.799999999997</v>
      </c>
      <c r="AC36" s="15">
        <f t="shared" si="1"/>
        <v>1514.4999999999964</v>
      </c>
      <c r="AD36" s="15">
        <f t="shared" si="2"/>
        <v>11.042412488243029</v>
      </c>
    </row>
    <row r="37" spans="1:30" ht="18" customHeight="1">
      <c r="B37" s="21" t="s">
        <v>34</v>
      </c>
      <c r="C37" s="15">
        <v>3.4</v>
      </c>
      <c r="D37" s="15">
        <v>3.4</v>
      </c>
      <c r="E37" s="15">
        <v>3.4</v>
      </c>
      <c r="F37" s="15">
        <v>4.5</v>
      </c>
      <c r="G37" s="15">
        <v>3.4</v>
      </c>
      <c r="H37" s="15">
        <v>1.1000000000000001</v>
      </c>
      <c r="I37" s="15">
        <v>4</v>
      </c>
      <c r="J37" s="15">
        <v>7</v>
      </c>
      <c r="K37" s="15">
        <v>15.3</v>
      </c>
      <c r="L37" s="15">
        <v>7.2</v>
      </c>
      <c r="M37" s="15">
        <v>5</v>
      </c>
      <c r="N37" s="15">
        <v>3.7</v>
      </c>
      <c r="O37" s="15">
        <f t="shared" si="13"/>
        <v>61.400000000000006</v>
      </c>
      <c r="P37" s="15">
        <v>8</v>
      </c>
      <c r="Q37" s="15">
        <v>5.5</v>
      </c>
      <c r="R37" s="15">
        <v>3.5</v>
      </c>
      <c r="S37" s="15">
        <v>0</v>
      </c>
      <c r="T37" s="15">
        <v>9.4</v>
      </c>
      <c r="U37" s="15">
        <v>3.4</v>
      </c>
      <c r="V37" s="15">
        <v>3.4</v>
      </c>
      <c r="W37" s="15">
        <v>0</v>
      </c>
      <c r="X37" s="15">
        <v>3.5</v>
      </c>
      <c r="Y37" s="15">
        <v>3.8</v>
      </c>
      <c r="Z37" s="15">
        <v>3.5</v>
      </c>
      <c r="AA37" s="15">
        <v>0</v>
      </c>
      <c r="AB37" s="15">
        <f t="shared" si="14"/>
        <v>43.999999999999993</v>
      </c>
      <c r="AC37" s="15">
        <f t="shared" si="1"/>
        <v>-17.400000000000013</v>
      </c>
      <c r="AD37" s="15">
        <f t="shared" si="2"/>
        <v>-28.338762214983731</v>
      </c>
    </row>
    <row r="38" spans="1:30" ht="18" customHeight="1">
      <c r="B38" s="22" t="s">
        <v>47</v>
      </c>
      <c r="C38" s="13">
        <f t="shared" ref="C38:AA38" si="15">SUM(C39:C42)</f>
        <v>2707.2</v>
      </c>
      <c r="D38" s="13">
        <f t="shared" si="15"/>
        <v>2930.7000000000003</v>
      </c>
      <c r="E38" s="13">
        <f t="shared" si="15"/>
        <v>2092.8999999999996</v>
      </c>
      <c r="F38" s="13">
        <f t="shared" si="15"/>
        <v>2058.6000000000004</v>
      </c>
      <c r="G38" s="13">
        <f t="shared" si="15"/>
        <v>2009</v>
      </c>
      <c r="H38" s="13">
        <f t="shared" si="15"/>
        <v>1859.1</v>
      </c>
      <c r="I38" s="13">
        <f t="shared" si="15"/>
        <v>2256.4</v>
      </c>
      <c r="J38" s="13">
        <f t="shared" si="15"/>
        <v>1832.6000000000001</v>
      </c>
      <c r="K38" s="13">
        <f t="shared" si="15"/>
        <v>1731</v>
      </c>
      <c r="L38" s="13">
        <f t="shared" si="15"/>
        <v>2258.6</v>
      </c>
      <c r="M38" s="13">
        <f t="shared" si="15"/>
        <v>2244.6</v>
      </c>
      <c r="N38" s="13">
        <f t="shared" si="15"/>
        <v>2885.9</v>
      </c>
      <c r="O38" s="13">
        <f>SUM(O39:O42)</f>
        <v>26866.599999999995</v>
      </c>
      <c r="P38" s="13">
        <f t="shared" si="15"/>
        <v>3168.5999999999995</v>
      </c>
      <c r="Q38" s="13">
        <f t="shared" si="15"/>
        <v>2767.9999999999995</v>
      </c>
      <c r="R38" s="13">
        <f t="shared" si="15"/>
        <v>2091.8000000000002</v>
      </c>
      <c r="S38" s="13">
        <f t="shared" si="15"/>
        <v>1835.7</v>
      </c>
      <c r="T38" s="13">
        <f t="shared" si="15"/>
        <v>2085.4</v>
      </c>
      <c r="U38" s="13">
        <f t="shared" si="15"/>
        <v>1894.9</v>
      </c>
      <c r="V38" s="13">
        <f t="shared" si="15"/>
        <v>2247.1</v>
      </c>
      <c r="W38" s="13">
        <f t="shared" si="15"/>
        <v>2054.6</v>
      </c>
      <c r="X38" s="13">
        <f t="shared" si="15"/>
        <v>2019.8000000000002</v>
      </c>
      <c r="Y38" s="13">
        <f t="shared" si="15"/>
        <v>2023.9999999999998</v>
      </c>
      <c r="Z38" s="13">
        <f t="shared" si="15"/>
        <v>2236.2000000000003</v>
      </c>
      <c r="AA38" s="13">
        <f t="shared" si="15"/>
        <v>2919.1</v>
      </c>
      <c r="AB38" s="13">
        <f>SUM(AB39:AB42)</f>
        <v>27345.199999999997</v>
      </c>
      <c r="AC38" s="13">
        <f t="shared" si="1"/>
        <v>478.60000000000218</v>
      </c>
      <c r="AD38" s="13">
        <f t="shared" si="2"/>
        <v>1.7813939984962828</v>
      </c>
    </row>
    <row r="39" spans="1:30" ht="18" customHeight="1">
      <c r="B39" s="24" t="s">
        <v>48</v>
      </c>
      <c r="C39" s="15">
        <v>1684.8</v>
      </c>
      <c r="D39" s="15">
        <v>1971.1</v>
      </c>
      <c r="E39" s="15">
        <v>1770.4</v>
      </c>
      <c r="F39" s="15">
        <v>1837.7</v>
      </c>
      <c r="G39" s="15">
        <v>1824.1</v>
      </c>
      <c r="H39" s="15">
        <v>1682</v>
      </c>
      <c r="I39" s="15">
        <v>2069.8000000000002</v>
      </c>
      <c r="J39" s="15">
        <v>1660.4</v>
      </c>
      <c r="K39" s="15">
        <v>1559</v>
      </c>
      <c r="L39" s="15">
        <v>2022.1</v>
      </c>
      <c r="M39" s="15">
        <v>1770.5</v>
      </c>
      <c r="N39" s="15">
        <v>2064.6</v>
      </c>
      <c r="O39" s="15">
        <f>SUM(C39:N39)</f>
        <v>21916.499999999996</v>
      </c>
      <c r="P39" s="15">
        <v>1839</v>
      </c>
      <c r="Q39" s="15">
        <v>1973.2</v>
      </c>
      <c r="R39" s="15">
        <v>1885.9</v>
      </c>
      <c r="S39" s="15">
        <v>1649.7</v>
      </c>
      <c r="T39" s="15">
        <v>1897.5</v>
      </c>
      <c r="U39" s="15">
        <v>1715.8</v>
      </c>
      <c r="V39" s="15">
        <v>2040.6</v>
      </c>
      <c r="W39" s="15">
        <v>1877.4</v>
      </c>
      <c r="X39" s="15">
        <v>1841.5</v>
      </c>
      <c r="Y39" s="15">
        <v>1819.6</v>
      </c>
      <c r="Z39" s="15">
        <v>1826.9</v>
      </c>
      <c r="AA39" s="15">
        <v>2318.1</v>
      </c>
      <c r="AB39" s="15">
        <f>SUM(P39:AA39)</f>
        <v>22685.199999999997</v>
      </c>
      <c r="AC39" s="15">
        <f t="shared" si="1"/>
        <v>768.70000000000073</v>
      </c>
      <c r="AD39" s="15">
        <f t="shared" si="2"/>
        <v>3.5074030981224231</v>
      </c>
    </row>
    <row r="40" spans="1:30" ht="18" customHeight="1">
      <c r="B40" s="24" t="s">
        <v>49</v>
      </c>
      <c r="C40" s="15">
        <v>876.2</v>
      </c>
      <c r="D40" s="15">
        <v>817.7</v>
      </c>
      <c r="E40" s="15">
        <v>191.3</v>
      </c>
      <c r="F40" s="15">
        <v>77.7</v>
      </c>
      <c r="G40" s="15">
        <v>49.7</v>
      </c>
      <c r="H40" s="15">
        <v>42.3</v>
      </c>
      <c r="I40" s="15">
        <v>49.5</v>
      </c>
      <c r="J40" s="15">
        <v>40</v>
      </c>
      <c r="K40" s="15">
        <v>37.6</v>
      </c>
      <c r="L40" s="15">
        <v>103.8</v>
      </c>
      <c r="M40" s="15">
        <v>338.5</v>
      </c>
      <c r="N40" s="15">
        <v>689.9</v>
      </c>
      <c r="O40" s="15">
        <f>SUM(C40:N40)</f>
        <v>3314.2000000000003</v>
      </c>
      <c r="P40" s="15">
        <v>1196.2</v>
      </c>
      <c r="Q40" s="15">
        <v>661.4</v>
      </c>
      <c r="R40" s="15">
        <v>67.099999999999994</v>
      </c>
      <c r="S40" s="15">
        <v>45.5</v>
      </c>
      <c r="T40" s="15">
        <v>47.2</v>
      </c>
      <c r="U40" s="15">
        <v>41.4</v>
      </c>
      <c r="V40" s="15">
        <v>46.6</v>
      </c>
      <c r="W40" s="15">
        <v>40.799999999999997</v>
      </c>
      <c r="X40" s="15">
        <v>39.4</v>
      </c>
      <c r="Y40" s="15">
        <v>65.099999999999994</v>
      </c>
      <c r="Z40" s="15">
        <v>271.39999999999998</v>
      </c>
      <c r="AA40" s="15">
        <v>445.4</v>
      </c>
      <c r="AB40" s="15">
        <f>SUM(P40:AA40)</f>
        <v>2967.5</v>
      </c>
      <c r="AC40" s="15">
        <f t="shared" si="1"/>
        <v>-346.70000000000027</v>
      </c>
      <c r="AD40" s="15">
        <f t="shared" si="2"/>
        <v>-10.461046406372585</v>
      </c>
    </row>
    <row r="41" spans="1:30" ht="18" customHeight="1">
      <c r="B41" s="21" t="s">
        <v>50</v>
      </c>
      <c r="C41" s="15">
        <v>112.2</v>
      </c>
      <c r="D41" s="15">
        <v>108.1</v>
      </c>
      <c r="E41" s="15">
        <v>100</v>
      </c>
      <c r="F41" s="15">
        <v>111.4</v>
      </c>
      <c r="G41" s="15">
        <v>102.7</v>
      </c>
      <c r="H41" s="15">
        <v>99.2</v>
      </c>
      <c r="I41" s="15">
        <v>102.1</v>
      </c>
      <c r="J41" s="15">
        <v>98.2</v>
      </c>
      <c r="K41" s="15">
        <v>100.5</v>
      </c>
      <c r="L41" s="15">
        <v>98.6</v>
      </c>
      <c r="M41" s="15">
        <v>102</v>
      </c>
      <c r="N41" s="15">
        <v>98.1</v>
      </c>
      <c r="O41" s="15">
        <f>SUM(C41:N41)</f>
        <v>1233.1000000000001</v>
      </c>
      <c r="P41" s="15">
        <v>98.2</v>
      </c>
      <c r="Q41" s="15">
        <v>102.7</v>
      </c>
      <c r="R41" s="15">
        <v>105.4</v>
      </c>
      <c r="S41" s="15">
        <v>108.1</v>
      </c>
      <c r="T41" s="15">
        <v>106.2</v>
      </c>
      <c r="U41" s="15">
        <v>103.8</v>
      </c>
      <c r="V41" s="15">
        <v>126.1</v>
      </c>
      <c r="W41" s="15">
        <v>103.6</v>
      </c>
      <c r="X41" s="15">
        <v>104.9</v>
      </c>
      <c r="Y41" s="15">
        <v>105.2</v>
      </c>
      <c r="Z41" s="15">
        <v>104.5</v>
      </c>
      <c r="AA41" s="15">
        <v>122.5</v>
      </c>
      <c r="AB41" s="15">
        <f>SUM(P41:AA41)</f>
        <v>1291.2</v>
      </c>
      <c r="AC41" s="15">
        <f t="shared" si="1"/>
        <v>58.099999999999909</v>
      </c>
      <c r="AD41" s="15">
        <f t="shared" si="2"/>
        <v>4.7117022139323579</v>
      </c>
    </row>
    <row r="42" spans="1:30" ht="18" customHeight="1">
      <c r="B42" s="21" t="s">
        <v>51</v>
      </c>
      <c r="C42" s="15">
        <v>34</v>
      </c>
      <c r="D42" s="15">
        <v>33.799999999999997</v>
      </c>
      <c r="E42" s="15">
        <v>31.2</v>
      </c>
      <c r="F42" s="15">
        <v>31.8</v>
      </c>
      <c r="G42" s="15">
        <v>32.5</v>
      </c>
      <c r="H42" s="15">
        <v>35.6</v>
      </c>
      <c r="I42" s="15">
        <v>35</v>
      </c>
      <c r="J42" s="15">
        <v>34</v>
      </c>
      <c r="K42" s="15">
        <v>33.9</v>
      </c>
      <c r="L42" s="15">
        <v>34.1</v>
      </c>
      <c r="M42" s="15">
        <v>33.6</v>
      </c>
      <c r="N42" s="15">
        <v>33.299999999999997</v>
      </c>
      <c r="O42" s="15">
        <f>SUM(C42:N42)</f>
        <v>402.8</v>
      </c>
      <c r="P42" s="15">
        <v>35.200000000000003</v>
      </c>
      <c r="Q42" s="15">
        <v>30.7</v>
      </c>
      <c r="R42" s="15">
        <v>33.4</v>
      </c>
      <c r="S42" s="15">
        <v>32.4</v>
      </c>
      <c r="T42" s="15">
        <v>34.5</v>
      </c>
      <c r="U42" s="15">
        <v>33.9</v>
      </c>
      <c r="V42" s="15">
        <v>33.799999999999997</v>
      </c>
      <c r="W42" s="15">
        <v>32.799999999999997</v>
      </c>
      <c r="X42" s="15">
        <v>34</v>
      </c>
      <c r="Y42" s="15">
        <v>34.1</v>
      </c>
      <c r="Z42" s="15">
        <v>33.4</v>
      </c>
      <c r="AA42" s="15">
        <v>33.1</v>
      </c>
      <c r="AB42" s="15">
        <f>SUM(P42:AA42)</f>
        <v>401.30000000000007</v>
      </c>
      <c r="AC42" s="15">
        <f t="shared" si="1"/>
        <v>-1.4999999999999432</v>
      </c>
      <c r="AD42" s="15">
        <f t="shared" si="2"/>
        <v>-0.37239324726910206</v>
      </c>
    </row>
    <row r="43" spans="1:30" ht="18" customHeight="1">
      <c r="B43" s="17" t="s">
        <v>52</v>
      </c>
      <c r="C43" s="13">
        <v>204.6</v>
      </c>
      <c r="D43" s="13">
        <v>168.4</v>
      </c>
      <c r="E43" s="13">
        <v>269.89999999999998</v>
      </c>
      <c r="F43" s="13">
        <v>160.6</v>
      </c>
      <c r="G43" s="13">
        <v>174.9</v>
      </c>
      <c r="H43" s="13">
        <v>277.5</v>
      </c>
      <c r="I43" s="13">
        <v>163.19999999999999</v>
      </c>
      <c r="J43" s="13">
        <v>157.6</v>
      </c>
      <c r="K43" s="13">
        <v>138.1</v>
      </c>
      <c r="L43" s="13">
        <v>156.19999999999999</v>
      </c>
      <c r="M43" s="13">
        <v>168.6</v>
      </c>
      <c r="N43" s="13">
        <v>200.2</v>
      </c>
      <c r="O43" s="13">
        <f>SUM(C43:N43)</f>
        <v>2239.7999999999997</v>
      </c>
      <c r="P43" s="13">
        <v>197.3</v>
      </c>
      <c r="Q43" s="13">
        <v>218.3</v>
      </c>
      <c r="R43" s="13">
        <v>207.4</v>
      </c>
      <c r="S43" s="13">
        <v>243.8</v>
      </c>
      <c r="T43" s="13">
        <v>229</v>
      </c>
      <c r="U43" s="13">
        <v>380.7</v>
      </c>
      <c r="V43" s="13">
        <v>192</v>
      </c>
      <c r="W43" s="13">
        <v>188.2</v>
      </c>
      <c r="X43" s="13">
        <v>203.3</v>
      </c>
      <c r="Y43" s="13">
        <v>215.1</v>
      </c>
      <c r="Z43" s="13">
        <v>202.5</v>
      </c>
      <c r="AA43" s="13">
        <v>228</v>
      </c>
      <c r="AB43" s="13">
        <f>SUM(P43:AA43)</f>
        <v>2705.6</v>
      </c>
      <c r="AC43" s="13">
        <f t="shared" si="1"/>
        <v>465.80000000000018</v>
      </c>
      <c r="AD43" s="13">
        <f t="shared" si="2"/>
        <v>20.796499687472107</v>
      </c>
    </row>
    <row r="44" spans="1:30" ht="18" customHeight="1">
      <c r="B44" s="25" t="s">
        <v>53</v>
      </c>
      <c r="C44" s="13">
        <f t="shared" ref="C44:AA44" si="16">SUM(C45:C46)</f>
        <v>1030.7</v>
      </c>
      <c r="D44" s="13">
        <f t="shared" si="16"/>
        <v>955.3</v>
      </c>
      <c r="E44" s="13">
        <f t="shared" si="16"/>
        <v>976.9</v>
      </c>
      <c r="F44" s="13">
        <f t="shared" si="16"/>
        <v>1064.7</v>
      </c>
      <c r="G44" s="13">
        <f t="shared" si="16"/>
        <v>835.7</v>
      </c>
      <c r="H44" s="13">
        <f t="shared" si="16"/>
        <v>848.5</v>
      </c>
      <c r="I44" s="13">
        <f t="shared" si="16"/>
        <v>931.6</v>
      </c>
      <c r="J44" s="13">
        <f t="shared" si="16"/>
        <v>979.2</v>
      </c>
      <c r="K44" s="13">
        <f t="shared" si="16"/>
        <v>833.4</v>
      </c>
      <c r="L44" s="13">
        <f t="shared" si="16"/>
        <v>655.7</v>
      </c>
      <c r="M44" s="13">
        <f t="shared" si="16"/>
        <v>721.3</v>
      </c>
      <c r="N44" s="13">
        <f t="shared" si="16"/>
        <v>787.5</v>
      </c>
      <c r="O44" s="13">
        <f>SUM(O45:O46)</f>
        <v>10620.5</v>
      </c>
      <c r="P44" s="13">
        <f t="shared" si="16"/>
        <v>1031.5</v>
      </c>
      <c r="Q44" s="13">
        <f t="shared" si="16"/>
        <v>980.4</v>
      </c>
      <c r="R44" s="13">
        <f t="shared" si="16"/>
        <v>995.8</v>
      </c>
      <c r="S44" s="13">
        <f t="shared" si="16"/>
        <v>1002.7</v>
      </c>
      <c r="T44" s="13">
        <f t="shared" si="16"/>
        <v>863.9</v>
      </c>
      <c r="U44" s="13">
        <f t="shared" si="16"/>
        <v>828.7</v>
      </c>
      <c r="V44" s="13">
        <f t="shared" si="16"/>
        <v>946.7</v>
      </c>
      <c r="W44" s="13">
        <f t="shared" si="16"/>
        <v>1086.0999999999999</v>
      </c>
      <c r="X44" s="13">
        <f t="shared" si="16"/>
        <v>903.6</v>
      </c>
      <c r="Y44" s="13">
        <f t="shared" si="16"/>
        <v>715.9</v>
      </c>
      <c r="Z44" s="13">
        <f t="shared" si="16"/>
        <v>807.3</v>
      </c>
      <c r="AA44" s="13">
        <f t="shared" si="16"/>
        <v>887.9</v>
      </c>
      <c r="AB44" s="13">
        <f>SUM(AB45:AB46)</f>
        <v>11050.499999999998</v>
      </c>
      <c r="AC44" s="13">
        <f t="shared" si="1"/>
        <v>429.99999999999818</v>
      </c>
      <c r="AD44" s="13">
        <f t="shared" si="2"/>
        <v>4.048773598229821</v>
      </c>
    </row>
    <row r="45" spans="1:30" ht="18" customHeight="1">
      <c r="B45" s="21" t="s">
        <v>54</v>
      </c>
      <c r="C45" s="15">
        <v>1030.7</v>
      </c>
      <c r="D45" s="15">
        <v>955.3</v>
      </c>
      <c r="E45" s="15">
        <v>976.9</v>
      </c>
      <c r="F45" s="15">
        <v>1064.7</v>
      </c>
      <c r="G45" s="15">
        <v>835.7</v>
      </c>
      <c r="H45" s="15">
        <v>848.5</v>
      </c>
      <c r="I45" s="15">
        <v>931.6</v>
      </c>
      <c r="J45" s="15">
        <v>979.2</v>
      </c>
      <c r="K45" s="15">
        <v>833.4</v>
      </c>
      <c r="L45" s="15">
        <v>655.7</v>
      </c>
      <c r="M45" s="15">
        <v>721.3</v>
      </c>
      <c r="N45" s="15">
        <v>787.5</v>
      </c>
      <c r="O45" s="15">
        <f>SUM(C45:N45)</f>
        <v>10620.5</v>
      </c>
      <c r="P45" s="15">
        <v>1031.5</v>
      </c>
      <c r="Q45" s="15">
        <v>980.4</v>
      </c>
      <c r="R45" s="15">
        <v>995.8</v>
      </c>
      <c r="S45" s="15">
        <v>1002.7</v>
      </c>
      <c r="T45" s="15">
        <v>863.8</v>
      </c>
      <c r="U45" s="15">
        <v>828.7</v>
      </c>
      <c r="V45" s="15">
        <v>946.7</v>
      </c>
      <c r="W45" s="15">
        <v>1086.0999999999999</v>
      </c>
      <c r="X45" s="15">
        <v>903.6</v>
      </c>
      <c r="Y45" s="15">
        <v>715.9</v>
      </c>
      <c r="Z45" s="15">
        <v>807.3</v>
      </c>
      <c r="AA45" s="15">
        <v>887.9</v>
      </c>
      <c r="AB45" s="15">
        <f>SUM(P45:AA45)</f>
        <v>11050.399999999998</v>
      </c>
      <c r="AC45" s="15">
        <f t="shared" si="1"/>
        <v>429.89999999999782</v>
      </c>
      <c r="AD45" s="15">
        <f t="shared" si="2"/>
        <v>4.0478320229744158</v>
      </c>
    </row>
    <row r="46" spans="1:30" ht="18" customHeight="1">
      <c r="B46" s="21" t="s">
        <v>34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f>SUM(C46:N46)</f>
        <v>0</v>
      </c>
      <c r="P46" s="15">
        <v>0</v>
      </c>
      <c r="Q46" s="15">
        <v>0</v>
      </c>
      <c r="R46" s="15">
        <v>0</v>
      </c>
      <c r="S46" s="15">
        <v>0</v>
      </c>
      <c r="T46" s="15">
        <v>0.1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f>SUM(P46:AA46)</f>
        <v>0.1</v>
      </c>
      <c r="AC46" s="15">
        <f t="shared" si="1"/>
        <v>0.1</v>
      </c>
      <c r="AD46" s="15">
        <v>0</v>
      </c>
    </row>
    <row r="47" spans="1:30" ht="18" customHeight="1">
      <c r="B47" s="25" t="s">
        <v>55</v>
      </c>
      <c r="C47" s="13">
        <v>126.9</v>
      </c>
      <c r="D47" s="13">
        <v>146.69999999999999</v>
      </c>
      <c r="E47" s="13">
        <v>132.6</v>
      </c>
      <c r="F47" s="13">
        <v>136.80000000000001</v>
      </c>
      <c r="G47" s="13">
        <v>134.4</v>
      </c>
      <c r="H47" s="13">
        <v>129.1</v>
      </c>
      <c r="I47" s="13">
        <v>149.1</v>
      </c>
      <c r="J47" s="13">
        <v>124</v>
      </c>
      <c r="K47" s="13">
        <v>112.5</v>
      </c>
      <c r="L47" s="13">
        <v>148.80000000000001</v>
      </c>
      <c r="M47" s="13">
        <v>128.30000000000001</v>
      </c>
      <c r="N47" s="13">
        <v>147.19999999999999</v>
      </c>
      <c r="O47" s="13">
        <f>SUM(C47:N47)</f>
        <v>1616.3999999999999</v>
      </c>
      <c r="P47" s="13">
        <v>128.80000000000001</v>
      </c>
      <c r="Q47" s="13">
        <v>132.5</v>
      </c>
      <c r="R47" s="13">
        <v>135.80000000000001</v>
      </c>
      <c r="S47" s="13">
        <v>123.6</v>
      </c>
      <c r="T47" s="13">
        <v>128.6</v>
      </c>
      <c r="U47" s="13">
        <v>117.8</v>
      </c>
      <c r="V47" s="13">
        <v>140.69999999999999</v>
      </c>
      <c r="W47" s="13">
        <v>127.3</v>
      </c>
      <c r="X47" s="13">
        <v>128.9</v>
      </c>
      <c r="Y47" s="13">
        <v>131.5</v>
      </c>
      <c r="Z47" s="13">
        <v>129</v>
      </c>
      <c r="AA47" s="13">
        <v>160.5</v>
      </c>
      <c r="AB47" s="13">
        <f>SUM(P47:AA47)</f>
        <v>1585</v>
      </c>
      <c r="AC47" s="13">
        <f t="shared" si="1"/>
        <v>-31.399999999999864</v>
      </c>
      <c r="AD47" s="13">
        <f t="shared" si="2"/>
        <v>-1.9425884682009322</v>
      </c>
    </row>
    <row r="48" spans="1:30" ht="18" customHeight="1">
      <c r="A48" s="26"/>
      <c r="B48" s="25" t="s">
        <v>56</v>
      </c>
      <c r="C48" s="13">
        <v>0.2</v>
      </c>
      <c r="D48" s="13">
        <v>0.3</v>
      </c>
      <c r="E48" s="13">
        <v>0.4</v>
      </c>
      <c r="F48" s="13">
        <v>0.2</v>
      </c>
      <c r="G48" s="13">
        <v>0.5</v>
      </c>
      <c r="H48" s="13">
        <v>0.2</v>
      </c>
      <c r="I48" s="13">
        <v>0.2</v>
      </c>
      <c r="J48" s="13">
        <v>0.1</v>
      </c>
      <c r="K48" s="13">
        <v>0.1</v>
      </c>
      <c r="L48" s="13">
        <v>0.2</v>
      </c>
      <c r="M48" s="13">
        <v>0.1</v>
      </c>
      <c r="N48" s="13">
        <v>0.1</v>
      </c>
      <c r="O48" s="13">
        <f>SUM(C48:N48)</f>
        <v>2.6000000000000005</v>
      </c>
      <c r="P48" s="13">
        <v>0.1</v>
      </c>
      <c r="Q48" s="13">
        <v>1.9</v>
      </c>
      <c r="R48" s="13">
        <v>0.3</v>
      </c>
      <c r="S48" s="13">
        <v>1.2</v>
      </c>
      <c r="T48" s="13">
        <v>0.2</v>
      </c>
      <c r="U48" s="13">
        <v>0.4</v>
      </c>
      <c r="V48" s="13">
        <v>0.4</v>
      </c>
      <c r="W48" s="13">
        <v>0.2</v>
      </c>
      <c r="X48" s="13">
        <v>0.3</v>
      </c>
      <c r="Y48" s="13">
        <v>0.5</v>
      </c>
      <c r="Z48" s="13">
        <v>0.3</v>
      </c>
      <c r="AA48" s="13">
        <v>0.3</v>
      </c>
      <c r="AB48" s="13">
        <f>SUM(P48:AA48)</f>
        <v>6.1000000000000005</v>
      </c>
      <c r="AC48" s="13">
        <f t="shared" si="1"/>
        <v>3.5</v>
      </c>
      <c r="AD48" s="13">
        <f t="shared" si="2"/>
        <v>134.61538461538458</v>
      </c>
    </row>
    <row r="49" spans="1:137" ht="18" customHeight="1">
      <c r="B49" s="12" t="s">
        <v>57</v>
      </c>
      <c r="C49" s="13">
        <f t="shared" ref="C49:N49" si="17">+C50+C53+C56</f>
        <v>422.5</v>
      </c>
      <c r="D49" s="13">
        <f t="shared" si="17"/>
        <v>565.4</v>
      </c>
      <c r="E49" s="13">
        <f t="shared" si="17"/>
        <v>541.69999999999993</v>
      </c>
      <c r="F49" s="13">
        <f t="shared" si="17"/>
        <v>551.70000000000005</v>
      </c>
      <c r="G49" s="13">
        <f t="shared" si="17"/>
        <v>463.40000000000003</v>
      </c>
      <c r="H49" s="13">
        <f t="shared" si="17"/>
        <v>443.70000000000005</v>
      </c>
      <c r="I49" s="13">
        <f t="shared" si="17"/>
        <v>426.90000000000003</v>
      </c>
      <c r="J49" s="13">
        <f t="shared" si="17"/>
        <v>438.6</v>
      </c>
      <c r="K49" s="13">
        <f t="shared" si="17"/>
        <v>396.8</v>
      </c>
      <c r="L49" s="13">
        <f t="shared" si="17"/>
        <v>380.8</v>
      </c>
      <c r="M49" s="13">
        <f t="shared" si="17"/>
        <v>422.5</v>
      </c>
      <c r="N49" s="13">
        <f t="shared" si="17"/>
        <v>426.59999999999997</v>
      </c>
      <c r="O49" s="13">
        <f>+O50+O53+O56</f>
        <v>5480.5999999999995</v>
      </c>
      <c r="P49" s="13">
        <f>+P50+P53+P56</f>
        <v>448.9</v>
      </c>
      <c r="Q49" s="13">
        <f t="shared" ref="Q49:AA49" si="18">+Q50+Q53+Q56</f>
        <v>571.69999999999993</v>
      </c>
      <c r="R49" s="13">
        <f t="shared" si="18"/>
        <v>506.9</v>
      </c>
      <c r="S49" s="13">
        <f t="shared" si="18"/>
        <v>560.69999999999993</v>
      </c>
      <c r="T49" s="13">
        <f t="shared" si="18"/>
        <v>445.30000000000007</v>
      </c>
      <c r="U49" s="13">
        <f t="shared" si="18"/>
        <v>464.3</v>
      </c>
      <c r="V49" s="13">
        <f t="shared" si="18"/>
        <v>407.1</v>
      </c>
      <c r="W49" s="13">
        <f t="shared" si="18"/>
        <v>473.79999999999995</v>
      </c>
      <c r="X49" s="13">
        <f t="shared" si="18"/>
        <v>431.50000000000006</v>
      </c>
      <c r="Y49" s="13">
        <f t="shared" si="18"/>
        <v>439.4</v>
      </c>
      <c r="Z49" s="13">
        <f t="shared" si="18"/>
        <v>477.6</v>
      </c>
      <c r="AA49" s="13">
        <f t="shared" si="18"/>
        <v>541.20000000000005</v>
      </c>
      <c r="AB49" s="13">
        <f>+AB50+AB53+AB56</f>
        <v>5768.4</v>
      </c>
      <c r="AC49" s="13">
        <f t="shared" si="1"/>
        <v>287.80000000000018</v>
      </c>
      <c r="AD49" s="13">
        <f t="shared" si="2"/>
        <v>5.2512498631536726</v>
      </c>
    </row>
    <row r="50" spans="1:137" ht="18" customHeight="1">
      <c r="B50" s="27" t="s">
        <v>58</v>
      </c>
      <c r="C50" s="13">
        <f t="shared" ref="C50:N50" si="19">+C51+C52</f>
        <v>0.9</v>
      </c>
      <c r="D50" s="13">
        <f t="shared" si="19"/>
        <v>0</v>
      </c>
      <c r="E50" s="13">
        <f t="shared" si="19"/>
        <v>0</v>
      </c>
      <c r="F50" s="13">
        <f t="shared" si="19"/>
        <v>0</v>
      </c>
      <c r="G50" s="13">
        <f t="shared" si="19"/>
        <v>1.8</v>
      </c>
      <c r="H50" s="13">
        <f t="shared" si="19"/>
        <v>0</v>
      </c>
      <c r="I50" s="13">
        <f t="shared" si="19"/>
        <v>0.1</v>
      </c>
      <c r="J50" s="13">
        <f t="shared" si="19"/>
        <v>0.3</v>
      </c>
      <c r="K50" s="13">
        <f t="shared" si="19"/>
        <v>1.5</v>
      </c>
      <c r="L50" s="13">
        <f t="shared" si="19"/>
        <v>0.4</v>
      </c>
      <c r="M50" s="13">
        <f t="shared" si="19"/>
        <v>0.1</v>
      </c>
      <c r="N50" s="13">
        <f t="shared" si="19"/>
        <v>1.9</v>
      </c>
      <c r="O50" s="13">
        <f>+O51+O52</f>
        <v>7</v>
      </c>
      <c r="P50" s="13">
        <f t="shared" ref="P50:AA50" si="20">+P51+P52</f>
        <v>0.2</v>
      </c>
      <c r="Q50" s="13">
        <f t="shared" si="20"/>
        <v>0</v>
      </c>
      <c r="R50" s="13">
        <f t="shared" si="20"/>
        <v>1.2</v>
      </c>
      <c r="S50" s="13">
        <f t="shared" si="20"/>
        <v>2.2999999999999998</v>
      </c>
      <c r="T50" s="13">
        <f t="shared" si="20"/>
        <v>0.3</v>
      </c>
      <c r="U50" s="13">
        <f t="shared" si="20"/>
        <v>0.5</v>
      </c>
      <c r="V50" s="13">
        <f t="shared" si="20"/>
        <v>1.9</v>
      </c>
      <c r="W50" s="13">
        <f t="shared" si="20"/>
        <v>0.7</v>
      </c>
      <c r="X50" s="13">
        <f t="shared" si="20"/>
        <v>1</v>
      </c>
      <c r="Y50" s="13">
        <f t="shared" si="20"/>
        <v>0.5</v>
      </c>
      <c r="Z50" s="13">
        <f t="shared" si="20"/>
        <v>0.5</v>
      </c>
      <c r="AA50" s="13">
        <f t="shared" si="20"/>
        <v>4.8</v>
      </c>
      <c r="AB50" s="13">
        <f>+AB51+AB52</f>
        <v>13.900000000000002</v>
      </c>
      <c r="AC50" s="13">
        <f t="shared" si="1"/>
        <v>6.9000000000000021</v>
      </c>
      <c r="AD50" s="13">
        <f t="shared" si="2"/>
        <v>98.571428571428598</v>
      </c>
    </row>
    <row r="51" spans="1:137" ht="18" customHeight="1">
      <c r="B51" s="24" t="s">
        <v>59</v>
      </c>
      <c r="C51" s="15">
        <v>0.9</v>
      </c>
      <c r="D51" s="15">
        <v>0</v>
      </c>
      <c r="E51" s="15">
        <v>0</v>
      </c>
      <c r="F51" s="15">
        <v>0</v>
      </c>
      <c r="G51" s="15">
        <v>1.8</v>
      </c>
      <c r="H51" s="15">
        <v>0</v>
      </c>
      <c r="I51" s="15">
        <v>0.1</v>
      </c>
      <c r="J51" s="15">
        <v>0.3</v>
      </c>
      <c r="K51" s="15">
        <v>1.5</v>
      </c>
      <c r="L51" s="15">
        <v>0.4</v>
      </c>
      <c r="M51" s="15">
        <v>0.1</v>
      </c>
      <c r="N51" s="15">
        <v>1.9</v>
      </c>
      <c r="O51" s="15">
        <f>SUM(C51:N51)</f>
        <v>7</v>
      </c>
      <c r="P51" s="15">
        <v>0.2</v>
      </c>
      <c r="Q51" s="15">
        <v>0</v>
      </c>
      <c r="R51" s="15">
        <v>1.2</v>
      </c>
      <c r="S51" s="15">
        <v>2.2999999999999998</v>
      </c>
      <c r="T51" s="15">
        <v>0.3</v>
      </c>
      <c r="U51" s="15">
        <v>0.5</v>
      </c>
      <c r="V51" s="15">
        <v>1.9</v>
      </c>
      <c r="W51" s="15">
        <v>0.7</v>
      </c>
      <c r="X51" s="15">
        <v>1</v>
      </c>
      <c r="Y51" s="15">
        <v>0.5</v>
      </c>
      <c r="Z51" s="15">
        <v>0.5</v>
      </c>
      <c r="AA51" s="15">
        <v>4.8</v>
      </c>
      <c r="AB51" s="15">
        <f>SUM(P51:AA51)</f>
        <v>13.900000000000002</v>
      </c>
      <c r="AC51" s="15">
        <f t="shared" si="1"/>
        <v>6.9000000000000021</v>
      </c>
      <c r="AD51" s="15">
        <f t="shared" si="2"/>
        <v>98.571428571428598</v>
      </c>
    </row>
    <row r="52" spans="1:137" ht="18" customHeight="1">
      <c r="B52" s="24" t="s">
        <v>60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f>SUM(C52:N52)</f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f>SUM(P52:AA52)</f>
        <v>0</v>
      </c>
      <c r="AC52" s="15">
        <f t="shared" si="1"/>
        <v>0</v>
      </c>
      <c r="AD52" s="28">
        <v>0</v>
      </c>
    </row>
    <row r="53" spans="1:137" ht="18" customHeight="1">
      <c r="B53" s="27" t="s">
        <v>61</v>
      </c>
      <c r="C53" s="13">
        <f t="shared" ref="C53:AA53" si="21">+C54+C55</f>
        <v>421.5</v>
      </c>
      <c r="D53" s="13">
        <f t="shared" si="21"/>
        <v>565.4</v>
      </c>
      <c r="E53" s="13">
        <f t="shared" si="21"/>
        <v>541.69999999999993</v>
      </c>
      <c r="F53" s="13">
        <f t="shared" si="21"/>
        <v>551.70000000000005</v>
      </c>
      <c r="G53" s="13">
        <f t="shared" si="21"/>
        <v>461.6</v>
      </c>
      <c r="H53" s="13">
        <f t="shared" si="21"/>
        <v>443.70000000000005</v>
      </c>
      <c r="I53" s="13">
        <f t="shared" si="21"/>
        <v>426.7</v>
      </c>
      <c r="J53" s="13">
        <f t="shared" si="21"/>
        <v>438.3</v>
      </c>
      <c r="K53" s="13">
        <f t="shared" si="21"/>
        <v>395.2</v>
      </c>
      <c r="L53" s="13">
        <f t="shared" si="21"/>
        <v>380.40000000000003</v>
      </c>
      <c r="M53" s="13">
        <f t="shared" si="21"/>
        <v>422.4</v>
      </c>
      <c r="N53" s="13">
        <f t="shared" si="21"/>
        <v>424.7</v>
      </c>
      <c r="O53" s="13">
        <f>+O54+O55</f>
        <v>5473.2999999999993</v>
      </c>
      <c r="P53" s="13">
        <f t="shared" si="21"/>
        <v>448.7</v>
      </c>
      <c r="Q53" s="13">
        <f t="shared" si="21"/>
        <v>571.69999999999993</v>
      </c>
      <c r="R53" s="13">
        <f t="shared" si="21"/>
        <v>505.7</v>
      </c>
      <c r="S53" s="13">
        <f t="shared" si="21"/>
        <v>558.4</v>
      </c>
      <c r="T53" s="13">
        <f t="shared" si="21"/>
        <v>444.90000000000003</v>
      </c>
      <c r="U53" s="13">
        <f t="shared" si="21"/>
        <v>463.8</v>
      </c>
      <c r="V53" s="13">
        <f t="shared" si="21"/>
        <v>405.1</v>
      </c>
      <c r="W53" s="13">
        <f t="shared" si="21"/>
        <v>473.09999999999997</v>
      </c>
      <c r="X53" s="13">
        <f t="shared" si="21"/>
        <v>430.40000000000003</v>
      </c>
      <c r="Y53" s="13">
        <f t="shared" si="21"/>
        <v>438.9</v>
      </c>
      <c r="Z53" s="13">
        <f t="shared" si="21"/>
        <v>477.1</v>
      </c>
      <c r="AA53" s="13">
        <f t="shared" si="21"/>
        <v>535.20000000000005</v>
      </c>
      <c r="AB53" s="13">
        <f>+AB54+AB55</f>
        <v>5753</v>
      </c>
      <c r="AC53" s="13">
        <f t="shared" si="1"/>
        <v>279.70000000000073</v>
      </c>
      <c r="AD53" s="13">
        <f t="shared" ref="AD53:AD65" si="22">+AC53/O53*100</f>
        <v>5.1102625472749672</v>
      </c>
    </row>
    <row r="54" spans="1:137" ht="18" customHeight="1">
      <c r="A54" s="29"/>
      <c r="B54" s="21" t="s">
        <v>62</v>
      </c>
      <c r="C54" s="15">
        <v>419.1</v>
      </c>
      <c r="D54" s="15">
        <v>563.1</v>
      </c>
      <c r="E54" s="15">
        <v>539.29999999999995</v>
      </c>
      <c r="F54" s="15">
        <v>549.1</v>
      </c>
      <c r="G54" s="15">
        <v>459</v>
      </c>
      <c r="H54" s="15">
        <v>441.1</v>
      </c>
      <c r="I54" s="15">
        <v>424</v>
      </c>
      <c r="J54" s="15">
        <v>435.7</v>
      </c>
      <c r="K54" s="15">
        <v>392.7</v>
      </c>
      <c r="L54" s="15">
        <v>377.6</v>
      </c>
      <c r="M54" s="15">
        <v>419.9</v>
      </c>
      <c r="N54" s="15">
        <v>422.7</v>
      </c>
      <c r="O54" s="15">
        <f>SUM(C54:N54)</f>
        <v>5443.2999999999993</v>
      </c>
      <c r="P54" s="15">
        <v>446.2</v>
      </c>
      <c r="Q54" s="15">
        <v>569.29999999999995</v>
      </c>
      <c r="R54" s="15">
        <v>502.7</v>
      </c>
      <c r="S54" s="15">
        <v>555.79999999999995</v>
      </c>
      <c r="T54" s="15">
        <v>442.3</v>
      </c>
      <c r="U54" s="15">
        <v>461.5</v>
      </c>
      <c r="V54" s="15">
        <v>402.3</v>
      </c>
      <c r="W54" s="15">
        <v>470.7</v>
      </c>
      <c r="X54" s="15">
        <v>427.8</v>
      </c>
      <c r="Y54" s="15">
        <v>436.4</v>
      </c>
      <c r="Z54" s="15">
        <v>475.1</v>
      </c>
      <c r="AA54" s="15">
        <v>533.20000000000005</v>
      </c>
      <c r="AB54" s="15">
        <f>SUM(P54:AA54)</f>
        <v>5723.3</v>
      </c>
      <c r="AC54" s="15">
        <f t="shared" si="1"/>
        <v>280.00000000000091</v>
      </c>
      <c r="AD54" s="15">
        <f t="shared" si="22"/>
        <v>5.1439384197086495</v>
      </c>
    </row>
    <row r="55" spans="1:137" ht="18" customHeight="1">
      <c r="B55" s="21" t="s">
        <v>34</v>
      </c>
      <c r="C55" s="15">
        <v>2.4</v>
      </c>
      <c r="D55" s="15">
        <v>2.2999999999999998</v>
      </c>
      <c r="E55" s="15">
        <v>2.4</v>
      </c>
      <c r="F55" s="15">
        <v>2.6</v>
      </c>
      <c r="G55" s="15">
        <v>2.6</v>
      </c>
      <c r="H55" s="15">
        <v>2.6</v>
      </c>
      <c r="I55" s="15">
        <v>2.7</v>
      </c>
      <c r="J55" s="15">
        <v>2.6</v>
      </c>
      <c r="K55" s="15">
        <v>2.5</v>
      </c>
      <c r="L55" s="15">
        <v>2.8</v>
      </c>
      <c r="M55" s="15">
        <v>2.5</v>
      </c>
      <c r="N55" s="15">
        <v>2</v>
      </c>
      <c r="O55" s="15">
        <f>SUM(C55:N55)</f>
        <v>30</v>
      </c>
      <c r="P55" s="15">
        <v>2.5</v>
      </c>
      <c r="Q55" s="15">
        <v>2.4</v>
      </c>
      <c r="R55" s="15">
        <v>3</v>
      </c>
      <c r="S55" s="15">
        <v>2.6</v>
      </c>
      <c r="T55" s="15">
        <v>2.6</v>
      </c>
      <c r="U55" s="15">
        <v>2.2999999999999998</v>
      </c>
      <c r="V55" s="15">
        <v>2.8</v>
      </c>
      <c r="W55" s="15">
        <v>2.4</v>
      </c>
      <c r="X55" s="15">
        <v>2.6</v>
      </c>
      <c r="Y55" s="15">
        <v>2.5</v>
      </c>
      <c r="Z55" s="15">
        <v>2</v>
      </c>
      <c r="AA55" s="15">
        <v>2</v>
      </c>
      <c r="AB55" s="15">
        <f>SUM(P55:AA55)</f>
        <v>29.7</v>
      </c>
      <c r="AC55" s="15">
        <f t="shared" si="1"/>
        <v>-0.30000000000000071</v>
      </c>
      <c r="AD55" s="15">
        <f t="shared" si="22"/>
        <v>-1.0000000000000024</v>
      </c>
    </row>
    <row r="56" spans="1:137" ht="18" customHeight="1">
      <c r="B56" s="27" t="s">
        <v>63</v>
      </c>
      <c r="C56" s="30">
        <v>0.1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0.1</v>
      </c>
      <c r="J56" s="30">
        <v>0</v>
      </c>
      <c r="K56" s="30">
        <v>0.1</v>
      </c>
      <c r="L56" s="30">
        <v>0</v>
      </c>
      <c r="M56" s="30">
        <v>0</v>
      </c>
      <c r="N56" s="30">
        <v>0</v>
      </c>
      <c r="O56" s="30">
        <f>SUM(C56:N56)</f>
        <v>0.30000000000000004</v>
      </c>
      <c r="P56" s="30">
        <v>0</v>
      </c>
      <c r="Q56" s="30">
        <v>0</v>
      </c>
      <c r="R56" s="30">
        <v>0</v>
      </c>
      <c r="S56" s="30">
        <v>0</v>
      </c>
      <c r="T56" s="30">
        <v>0.1</v>
      </c>
      <c r="U56" s="30">
        <v>0</v>
      </c>
      <c r="V56" s="30">
        <v>0.1</v>
      </c>
      <c r="W56" s="30">
        <v>0</v>
      </c>
      <c r="X56" s="30">
        <v>0.1</v>
      </c>
      <c r="Y56" s="30">
        <v>0</v>
      </c>
      <c r="Z56" s="30">
        <v>0</v>
      </c>
      <c r="AA56" s="30">
        <v>1.2</v>
      </c>
      <c r="AB56" s="30">
        <f>SUM(P56:AA56)</f>
        <v>1.5</v>
      </c>
      <c r="AC56" s="30">
        <f t="shared" si="1"/>
        <v>1.2</v>
      </c>
      <c r="AD56" s="30">
        <f t="shared" si="22"/>
        <v>399.99999999999989</v>
      </c>
    </row>
    <row r="57" spans="1:137" ht="18" customHeight="1">
      <c r="B57" s="31" t="s">
        <v>64</v>
      </c>
      <c r="C57" s="13">
        <f t="shared" ref="C57:AA57" si="23">+C58+C62+C63</f>
        <v>804.90000000000009</v>
      </c>
      <c r="D57" s="13">
        <f t="shared" si="23"/>
        <v>1098.6000000000001</v>
      </c>
      <c r="E57" s="13">
        <f t="shared" si="23"/>
        <v>787.5</v>
      </c>
      <c r="F57" s="13">
        <f t="shared" si="23"/>
        <v>833.8</v>
      </c>
      <c r="G57" s="13">
        <f t="shared" si="23"/>
        <v>1005</v>
      </c>
      <c r="H57" s="13">
        <f t="shared" si="23"/>
        <v>777.7</v>
      </c>
      <c r="I57" s="13">
        <f t="shared" si="23"/>
        <v>911.1</v>
      </c>
      <c r="J57" s="13">
        <f t="shared" si="23"/>
        <v>1245</v>
      </c>
      <c r="K57" s="13">
        <f t="shared" si="23"/>
        <v>1014</v>
      </c>
      <c r="L57" s="13">
        <f t="shared" si="23"/>
        <v>1245</v>
      </c>
      <c r="M57" s="13">
        <f t="shared" si="23"/>
        <v>1165.8000000000002</v>
      </c>
      <c r="N57" s="13">
        <f t="shared" si="23"/>
        <v>1050.5</v>
      </c>
      <c r="O57" s="13">
        <f>+O58+O62+O63</f>
        <v>11938.900000000001</v>
      </c>
      <c r="P57" s="13">
        <f t="shared" si="23"/>
        <v>1365.9</v>
      </c>
      <c r="Q57" s="13">
        <f t="shared" si="23"/>
        <v>1119.3</v>
      </c>
      <c r="R57" s="13">
        <f t="shared" si="23"/>
        <v>1085.0999999999999</v>
      </c>
      <c r="S57" s="13">
        <f>+S58+S62+S63</f>
        <v>1074</v>
      </c>
      <c r="T57" s="13">
        <f t="shared" si="23"/>
        <v>1227.8999999999999</v>
      </c>
      <c r="U57" s="13">
        <f t="shared" si="23"/>
        <v>1173.5999999999999</v>
      </c>
      <c r="V57" s="13">
        <f t="shared" si="23"/>
        <v>1398.9</v>
      </c>
      <c r="W57" s="13">
        <f t="shared" si="23"/>
        <v>1215.7</v>
      </c>
      <c r="X57" s="13">
        <f t="shared" si="23"/>
        <v>1222.5999999999999</v>
      </c>
      <c r="Y57" s="13">
        <f t="shared" si="23"/>
        <v>1394.4</v>
      </c>
      <c r="Z57" s="13">
        <f t="shared" si="23"/>
        <v>1355.8</v>
      </c>
      <c r="AA57" s="13">
        <f t="shared" si="23"/>
        <v>10719.9</v>
      </c>
      <c r="AB57" s="13">
        <f>+AB58+AB62+AB63</f>
        <v>24353.1</v>
      </c>
      <c r="AC57" s="13">
        <f t="shared" si="1"/>
        <v>12414.199999999997</v>
      </c>
      <c r="AD57" s="13">
        <f t="shared" si="22"/>
        <v>103.98110378678098</v>
      </c>
      <c r="AE57" s="32"/>
    </row>
    <row r="58" spans="1:137" s="33" customFormat="1" ht="18" customHeight="1">
      <c r="B58" s="31" t="s">
        <v>65</v>
      </c>
      <c r="C58" s="13">
        <f t="shared" ref="C58:AA58" si="24">+C59</f>
        <v>0.1</v>
      </c>
      <c r="D58" s="13">
        <f t="shared" si="24"/>
        <v>0</v>
      </c>
      <c r="E58" s="13">
        <f t="shared" si="24"/>
        <v>0</v>
      </c>
      <c r="F58" s="13">
        <f t="shared" si="24"/>
        <v>0</v>
      </c>
      <c r="G58" s="13">
        <f t="shared" si="24"/>
        <v>0</v>
      </c>
      <c r="H58" s="13">
        <f t="shared" si="24"/>
        <v>0</v>
      </c>
      <c r="I58" s="13">
        <f t="shared" si="24"/>
        <v>115.19999999999999</v>
      </c>
      <c r="J58" s="13">
        <f t="shared" si="24"/>
        <v>212.4</v>
      </c>
      <c r="K58" s="13">
        <f t="shared" si="24"/>
        <v>222.1</v>
      </c>
      <c r="L58" s="13">
        <f t="shared" si="24"/>
        <v>295.89999999999998</v>
      </c>
      <c r="M58" s="13">
        <f t="shared" si="24"/>
        <v>334.3</v>
      </c>
      <c r="N58" s="13">
        <f t="shared" si="24"/>
        <v>188.2</v>
      </c>
      <c r="O58" s="13">
        <f>+O59</f>
        <v>1368.2</v>
      </c>
      <c r="P58" s="13">
        <f t="shared" si="24"/>
        <v>336.5</v>
      </c>
      <c r="Q58" s="13">
        <f t="shared" si="24"/>
        <v>218.1</v>
      </c>
      <c r="R58" s="13">
        <f t="shared" si="24"/>
        <v>255.1</v>
      </c>
      <c r="S58" s="13">
        <f t="shared" si="24"/>
        <v>248.2</v>
      </c>
      <c r="T58" s="13">
        <f t="shared" si="24"/>
        <v>223.5</v>
      </c>
      <c r="U58" s="13">
        <f t="shared" si="24"/>
        <v>411.3</v>
      </c>
      <c r="V58" s="13">
        <f t="shared" si="24"/>
        <v>357.4</v>
      </c>
      <c r="W58" s="13">
        <f t="shared" si="24"/>
        <v>380.90000000000003</v>
      </c>
      <c r="X58" s="13">
        <f t="shared" si="24"/>
        <v>397.3</v>
      </c>
      <c r="Y58" s="13">
        <f t="shared" si="24"/>
        <v>388.7</v>
      </c>
      <c r="Z58" s="13">
        <f t="shared" si="24"/>
        <v>525.29999999999995</v>
      </c>
      <c r="AA58" s="13">
        <f t="shared" si="24"/>
        <v>9753.4</v>
      </c>
      <c r="AB58" s="13">
        <f>+AB59</f>
        <v>13495.699999999999</v>
      </c>
      <c r="AC58" s="13">
        <f t="shared" si="1"/>
        <v>12127.499999999998</v>
      </c>
      <c r="AD58" s="13">
        <f t="shared" si="22"/>
        <v>886.38356965355922</v>
      </c>
    </row>
    <row r="59" spans="1:137" ht="18" customHeight="1">
      <c r="B59" s="27" t="s">
        <v>66</v>
      </c>
      <c r="C59" s="13">
        <f t="shared" ref="C59:N59" si="25">+C60+C61</f>
        <v>0.1</v>
      </c>
      <c r="D59" s="13">
        <f t="shared" si="25"/>
        <v>0</v>
      </c>
      <c r="E59" s="13">
        <f t="shared" si="25"/>
        <v>0</v>
      </c>
      <c r="F59" s="13">
        <f t="shared" si="25"/>
        <v>0</v>
      </c>
      <c r="G59" s="13">
        <f t="shared" si="25"/>
        <v>0</v>
      </c>
      <c r="H59" s="13">
        <f t="shared" si="25"/>
        <v>0</v>
      </c>
      <c r="I59" s="13">
        <f t="shared" si="25"/>
        <v>115.19999999999999</v>
      </c>
      <c r="J59" s="13">
        <f t="shared" si="25"/>
        <v>212.4</v>
      </c>
      <c r="K59" s="13">
        <f t="shared" si="25"/>
        <v>222.1</v>
      </c>
      <c r="L59" s="13">
        <f t="shared" si="25"/>
        <v>295.89999999999998</v>
      </c>
      <c r="M59" s="13">
        <f t="shared" si="25"/>
        <v>334.3</v>
      </c>
      <c r="N59" s="13">
        <f t="shared" si="25"/>
        <v>188.2</v>
      </c>
      <c r="O59" s="13">
        <f>+O60+O61</f>
        <v>1368.2</v>
      </c>
      <c r="P59" s="13">
        <f t="shared" ref="P59:AA59" si="26">+P60+P61</f>
        <v>336.5</v>
      </c>
      <c r="Q59" s="13">
        <f t="shared" si="26"/>
        <v>218.1</v>
      </c>
      <c r="R59" s="13">
        <f t="shared" si="26"/>
        <v>255.1</v>
      </c>
      <c r="S59" s="13">
        <f t="shared" si="26"/>
        <v>248.2</v>
      </c>
      <c r="T59" s="13">
        <f t="shared" si="26"/>
        <v>223.5</v>
      </c>
      <c r="U59" s="13">
        <f t="shared" si="26"/>
        <v>411.3</v>
      </c>
      <c r="V59" s="13">
        <f t="shared" si="26"/>
        <v>357.4</v>
      </c>
      <c r="W59" s="13">
        <f t="shared" si="26"/>
        <v>380.90000000000003</v>
      </c>
      <c r="X59" s="13">
        <f t="shared" si="26"/>
        <v>397.3</v>
      </c>
      <c r="Y59" s="13">
        <f t="shared" si="26"/>
        <v>388.7</v>
      </c>
      <c r="Z59" s="13">
        <f t="shared" si="26"/>
        <v>525.29999999999995</v>
      </c>
      <c r="AA59" s="13">
        <f t="shared" si="26"/>
        <v>9753.4</v>
      </c>
      <c r="AB59" s="13">
        <f>+AB60+AB61</f>
        <v>13495.699999999999</v>
      </c>
      <c r="AC59" s="13">
        <f t="shared" si="1"/>
        <v>12127.499999999998</v>
      </c>
      <c r="AD59" s="13">
        <f t="shared" si="22"/>
        <v>886.38356965355922</v>
      </c>
    </row>
    <row r="60" spans="1:137" s="34" customFormat="1" ht="18" customHeight="1">
      <c r="B60" s="21" t="s">
        <v>67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115.1</v>
      </c>
      <c r="J60" s="15">
        <v>212.4</v>
      </c>
      <c r="K60" s="15">
        <v>222.1</v>
      </c>
      <c r="L60" s="15">
        <v>295.89999999999998</v>
      </c>
      <c r="M60" s="15">
        <v>334.3</v>
      </c>
      <c r="N60" s="15">
        <v>188.2</v>
      </c>
      <c r="O60" s="15">
        <f>SUM(C60:N60)</f>
        <v>1368</v>
      </c>
      <c r="P60" s="15">
        <v>336.5</v>
      </c>
      <c r="Q60" s="15">
        <v>218.1</v>
      </c>
      <c r="R60" s="15">
        <v>255.1</v>
      </c>
      <c r="S60" s="15">
        <v>248.2</v>
      </c>
      <c r="T60" s="15">
        <v>223.5</v>
      </c>
      <c r="U60" s="15">
        <v>411.3</v>
      </c>
      <c r="V60" s="15">
        <v>357.4</v>
      </c>
      <c r="W60" s="15">
        <v>380.8</v>
      </c>
      <c r="X60" s="15">
        <v>397.3</v>
      </c>
      <c r="Y60" s="15">
        <v>388.7</v>
      </c>
      <c r="Z60" s="15">
        <v>525.29999999999995</v>
      </c>
      <c r="AA60" s="15">
        <v>9753.4</v>
      </c>
      <c r="AB60" s="15">
        <f>SUM(P60:AA60)</f>
        <v>13495.599999999999</v>
      </c>
      <c r="AC60" s="15">
        <f t="shared" si="1"/>
        <v>12127.599999999999</v>
      </c>
      <c r="AD60" s="28">
        <v>0</v>
      </c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</row>
    <row r="61" spans="1:137" ht="18" customHeight="1">
      <c r="B61" s="21" t="s">
        <v>34</v>
      </c>
      <c r="C61" s="15">
        <v>0.1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0.1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f>SUM(C61:N61)</f>
        <v>0.2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0.1</v>
      </c>
      <c r="X61" s="15">
        <v>0</v>
      </c>
      <c r="Y61" s="15">
        <v>0</v>
      </c>
      <c r="Z61" s="15">
        <v>0</v>
      </c>
      <c r="AA61" s="15">
        <v>0</v>
      </c>
      <c r="AB61" s="15">
        <f>SUM(P61:AA61)</f>
        <v>0.1</v>
      </c>
      <c r="AC61" s="15">
        <f t="shared" si="1"/>
        <v>-0.1</v>
      </c>
      <c r="AD61" s="15">
        <f t="shared" si="22"/>
        <v>-50</v>
      </c>
    </row>
    <row r="62" spans="1:137" ht="18" customHeight="1">
      <c r="B62" s="27" t="s">
        <v>68</v>
      </c>
      <c r="C62" s="13">
        <v>64.099999999999994</v>
      </c>
      <c r="D62" s="13">
        <v>51.7</v>
      </c>
      <c r="E62" s="13">
        <v>11.5</v>
      </c>
      <c r="F62" s="13">
        <v>40</v>
      </c>
      <c r="G62" s="13">
        <v>43</v>
      </c>
      <c r="H62" s="13">
        <v>10.1</v>
      </c>
      <c r="I62" s="13">
        <v>26.9</v>
      </c>
      <c r="J62" s="13">
        <v>14.3</v>
      </c>
      <c r="K62" s="13">
        <v>16</v>
      </c>
      <c r="L62" s="13">
        <v>17.600000000000001</v>
      </c>
      <c r="M62" s="13">
        <v>14.3</v>
      </c>
      <c r="N62" s="13">
        <v>28.2</v>
      </c>
      <c r="O62" s="13">
        <f>SUM(C62:N62)</f>
        <v>337.70000000000005</v>
      </c>
      <c r="P62" s="13">
        <v>10.7</v>
      </c>
      <c r="Q62" s="13">
        <v>9.9</v>
      </c>
      <c r="R62" s="13">
        <v>13.9</v>
      </c>
      <c r="S62" s="13">
        <v>14.8</v>
      </c>
      <c r="T62" s="13">
        <v>14.1</v>
      </c>
      <c r="U62" s="13">
        <v>19.2</v>
      </c>
      <c r="V62" s="13">
        <v>25.1</v>
      </c>
      <c r="W62" s="13">
        <v>19.899999999999999</v>
      </c>
      <c r="X62" s="13">
        <v>13.4</v>
      </c>
      <c r="Y62" s="13">
        <v>18.5</v>
      </c>
      <c r="Z62" s="13">
        <v>15.9</v>
      </c>
      <c r="AA62" s="13">
        <v>12.2</v>
      </c>
      <c r="AB62" s="13">
        <f>SUM(P62:AA62)</f>
        <v>187.6</v>
      </c>
      <c r="AC62" s="13">
        <f t="shared" si="1"/>
        <v>-150.10000000000005</v>
      </c>
      <c r="AD62" s="13">
        <f t="shared" si="22"/>
        <v>-44.447734675747711</v>
      </c>
    </row>
    <row r="63" spans="1:137" ht="18" customHeight="1">
      <c r="B63" s="27" t="s">
        <v>69</v>
      </c>
      <c r="C63" s="13">
        <v>740.7</v>
      </c>
      <c r="D63" s="13">
        <v>1046.9000000000001</v>
      </c>
      <c r="E63" s="13">
        <v>776</v>
      </c>
      <c r="F63" s="13">
        <v>793.8</v>
      </c>
      <c r="G63" s="13">
        <v>962</v>
      </c>
      <c r="H63" s="13">
        <v>767.6</v>
      </c>
      <c r="I63" s="13">
        <v>769</v>
      </c>
      <c r="J63" s="13">
        <v>1018.3</v>
      </c>
      <c r="K63" s="13">
        <v>775.9</v>
      </c>
      <c r="L63" s="13">
        <v>931.5</v>
      </c>
      <c r="M63" s="13">
        <v>817.2</v>
      </c>
      <c r="N63" s="13">
        <v>834.1</v>
      </c>
      <c r="O63" s="13">
        <f>SUM(C63:N63)</f>
        <v>10233.000000000002</v>
      </c>
      <c r="P63" s="13">
        <v>1018.7</v>
      </c>
      <c r="Q63" s="13">
        <v>891.3</v>
      </c>
      <c r="R63" s="13">
        <v>816.1</v>
      </c>
      <c r="S63" s="13">
        <v>811</v>
      </c>
      <c r="T63" s="13">
        <v>990.3</v>
      </c>
      <c r="U63" s="13">
        <v>743.1</v>
      </c>
      <c r="V63" s="13">
        <v>1016.4</v>
      </c>
      <c r="W63" s="13">
        <v>814.9</v>
      </c>
      <c r="X63" s="13">
        <v>811.9</v>
      </c>
      <c r="Y63" s="13">
        <v>987.2</v>
      </c>
      <c r="Z63" s="13">
        <v>814.6</v>
      </c>
      <c r="AA63" s="13">
        <v>954.3</v>
      </c>
      <c r="AB63" s="13">
        <f>SUM(P63:AA63)</f>
        <v>10669.8</v>
      </c>
      <c r="AC63" s="13">
        <f t="shared" si="1"/>
        <v>436.79999999999745</v>
      </c>
      <c r="AD63" s="13">
        <f t="shared" si="22"/>
        <v>4.2685429492817093</v>
      </c>
    </row>
    <row r="64" spans="1:137" ht="18" customHeight="1">
      <c r="B64" s="24" t="s">
        <v>70</v>
      </c>
      <c r="C64" s="15">
        <v>736.3</v>
      </c>
      <c r="D64" s="15">
        <v>1040.5</v>
      </c>
      <c r="E64" s="15">
        <v>766.8</v>
      </c>
      <c r="F64" s="15">
        <v>785.8</v>
      </c>
      <c r="G64" s="15">
        <v>959</v>
      </c>
      <c r="H64" s="15">
        <v>754.7</v>
      </c>
      <c r="I64" s="15">
        <v>760</v>
      </c>
      <c r="J64" s="15">
        <v>1012.4</v>
      </c>
      <c r="K64" s="15">
        <v>771.9</v>
      </c>
      <c r="L64" s="15">
        <v>927.8</v>
      </c>
      <c r="M64" s="15">
        <v>813.4</v>
      </c>
      <c r="N64" s="15">
        <v>830</v>
      </c>
      <c r="O64" s="15">
        <f>SUM(C64:N64)</f>
        <v>10158.599999999999</v>
      </c>
      <c r="P64" s="15">
        <v>1014.3</v>
      </c>
      <c r="Q64" s="15">
        <v>883.2</v>
      </c>
      <c r="R64" s="15">
        <v>810.1</v>
      </c>
      <c r="S64" s="15">
        <v>806.8</v>
      </c>
      <c r="T64" s="15">
        <v>984.6</v>
      </c>
      <c r="U64" s="15">
        <v>735.5</v>
      </c>
      <c r="V64" s="15">
        <v>1010.1</v>
      </c>
      <c r="W64" s="15">
        <v>810.7</v>
      </c>
      <c r="X64" s="15">
        <v>805</v>
      </c>
      <c r="Y64" s="15">
        <v>983.2</v>
      </c>
      <c r="Z64" s="15">
        <v>806.3</v>
      </c>
      <c r="AA64" s="15">
        <v>951.4</v>
      </c>
      <c r="AB64" s="15">
        <f>SUM(P64:AA64)</f>
        <v>10601.199999999999</v>
      </c>
      <c r="AC64" s="15">
        <f t="shared" si="1"/>
        <v>442.60000000000036</v>
      </c>
      <c r="AD64" s="15">
        <f t="shared" si="22"/>
        <v>4.3568995727757809</v>
      </c>
    </row>
    <row r="65" spans="2:30" ht="18" customHeight="1" thickBot="1">
      <c r="B65" s="36" t="s">
        <v>71</v>
      </c>
      <c r="C65" s="37">
        <f t="shared" ref="C65:AA65" si="27">+C9</f>
        <v>76588.39999999998</v>
      </c>
      <c r="D65" s="37">
        <f t="shared" si="27"/>
        <v>66251.200000000012</v>
      </c>
      <c r="E65" s="37">
        <f t="shared" si="27"/>
        <v>64829.2</v>
      </c>
      <c r="F65" s="37">
        <f t="shared" si="27"/>
        <v>94756.099999999991</v>
      </c>
      <c r="G65" s="37">
        <f t="shared" si="27"/>
        <v>67778.7</v>
      </c>
      <c r="H65" s="37">
        <f t="shared" si="27"/>
        <v>61757.19999999999</v>
      </c>
      <c r="I65" s="37">
        <f t="shared" si="27"/>
        <v>68864.000000000015</v>
      </c>
      <c r="J65" s="37">
        <f t="shared" si="27"/>
        <v>67168.799999999988</v>
      </c>
      <c r="K65" s="37">
        <f t="shared" si="27"/>
        <v>63431.799999999996</v>
      </c>
      <c r="L65" s="37">
        <f t="shared" si="27"/>
        <v>73662.7</v>
      </c>
      <c r="M65" s="37">
        <f t="shared" si="27"/>
        <v>71867.700000000012</v>
      </c>
      <c r="N65" s="37">
        <f t="shared" si="27"/>
        <v>69502.900000000009</v>
      </c>
      <c r="O65" s="37">
        <f>+O9</f>
        <v>846458.7</v>
      </c>
      <c r="P65" s="37">
        <f t="shared" si="27"/>
        <v>85307.199999999997</v>
      </c>
      <c r="Q65" s="37">
        <f t="shared" si="27"/>
        <v>65990</v>
      </c>
      <c r="R65" s="37">
        <f t="shared" si="27"/>
        <v>67036.700000000012</v>
      </c>
      <c r="S65" s="37">
        <f t="shared" si="27"/>
        <v>102897.40000000001</v>
      </c>
      <c r="T65" s="37">
        <f t="shared" si="27"/>
        <v>80316</v>
      </c>
      <c r="U65" s="37">
        <f t="shared" si="27"/>
        <v>70596.800000000003</v>
      </c>
      <c r="V65" s="37">
        <f t="shared" si="27"/>
        <v>76462.699999999983</v>
      </c>
      <c r="W65" s="37">
        <f t="shared" si="27"/>
        <v>70340.600000000006</v>
      </c>
      <c r="X65" s="37">
        <f t="shared" si="27"/>
        <v>67700.200000000012</v>
      </c>
      <c r="Y65" s="37">
        <f t="shared" si="27"/>
        <v>79510.89999999998</v>
      </c>
      <c r="Z65" s="37">
        <f t="shared" si="27"/>
        <v>66596.400000000009</v>
      </c>
      <c r="AA65" s="37">
        <f t="shared" si="27"/>
        <v>80994</v>
      </c>
      <c r="AB65" s="37">
        <f>+AB9</f>
        <v>913748.89999999991</v>
      </c>
      <c r="AC65" s="37">
        <f t="shared" si="1"/>
        <v>67290.199999999953</v>
      </c>
      <c r="AD65" s="37">
        <f t="shared" si="22"/>
        <v>7.9496140804034461</v>
      </c>
    </row>
    <row r="66" spans="2:30" ht="18" customHeight="1" thickTop="1">
      <c r="B66" s="38" t="s">
        <v>72</v>
      </c>
      <c r="C66" s="39">
        <f>SUM(C67:C71)</f>
        <v>102.89999999999999</v>
      </c>
      <c r="D66" s="39">
        <f t="shared" ref="D66:AB66" si="28">SUM(D67:D71)</f>
        <v>51.6</v>
      </c>
      <c r="E66" s="39">
        <f t="shared" si="28"/>
        <v>100</v>
      </c>
      <c r="F66" s="39">
        <f t="shared" si="28"/>
        <v>1977.3</v>
      </c>
      <c r="G66" s="39">
        <f t="shared" si="28"/>
        <v>229.6</v>
      </c>
      <c r="H66" s="39">
        <f t="shared" si="28"/>
        <v>89.2</v>
      </c>
      <c r="I66" s="39">
        <f t="shared" si="28"/>
        <v>188.6</v>
      </c>
      <c r="J66" s="39">
        <f t="shared" si="28"/>
        <v>53.7</v>
      </c>
      <c r="K66" s="39">
        <f t="shared" si="28"/>
        <v>40.699999999999996</v>
      </c>
      <c r="L66" s="39">
        <f t="shared" si="28"/>
        <v>130.6</v>
      </c>
      <c r="M66" s="39">
        <f t="shared" si="28"/>
        <v>39.900000000000006</v>
      </c>
      <c r="N66" s="39">
        <f t="shared" si="28"/>
        <v>21.2</v>
      </c>
      <c r="O66" s="39">
        <f>SUM(O67:O71)</f>
        <v>3025.3</v>
      </c>
      <c r="P66" s="39">
        <f>SUM(P67:P71)</f>
        <v>101.4</v>
      </c>
      <c r="Q66" s="39">
        <f t="shared" si="28"/>
        <v>54.000000000000007</v>
      </c>
      <c r="R66" s="39">
        <f t="shared" si="28"/>
        <v>109.5</v>
      </c>
      <c r="S66" s="39">
        <f t="shared" si="28"/>
        <v>2223.7000000000003</v>
      </c>
      <c r="T66" s="39">
        <f t="shared" si="28"/>
        <v>197.4</v>
      </c>
      <c r="U66" s="39">
        <f t="shared" si="28"/>
        <v>109.8</v>
      </c>
      <c r="V66" s="39">
        <f t="shared" si="28"/>
        <v>201</v>
      </c>
      <c r="W66" s="39">
        <f t="shared" si="28"/>
        <v>1489.5</v>
      </c>
      <c r="X66" s="39">
        <f t="shared" si="28"/>
        <v>421.9</v>
      </c>
      <c r="Y66" s="39">
        <f t="shared" si="28"/>
        <v>544.70000000000005</v>
      </c>
      <c r="Z66" s="39">
        <f t="shared" si="28"/>
        <v>379.70000000000005</v>
      </c>
      <c r="AA66" s="39">
        <f t="shared" si="28"/>
        <v>450.20000000000005</v>
      </c>
      <c r="AB66" s="39">
        <f t="shared" si="28"/>
        <v>6282.8</v>
      </c>
      <c r="AC66" s="39">
        <f t="shared" si="1"/>
        <v>3257.5</v>
      </c>
      <c r="AD66" s="39">
        <f>+AC66/O66*100</f>
        <v>107.67527187386375</v>
      </c>
    </row>
    <row r="67" spans="2:30" ht="18" customHeight="1">
      <c r="B67" s="40" t="s">
        <v>73</v>
      </c>
      <c r="C67" s="41">
        <v>23.7</v>
      </c>
      <c r="D67" s="41">
        <v>25.1</v>
      </c>
      <c r="E67" s="41">
        <v>42.8</v>
      </c>
      <c r="F67" s="41">
        <v>15.9</v>
      </c>
      <c r="G67" s="41">
        <v>37.1</v>
      </c>
      <c r="H67" s="41">
        <v>19.399999999999999</v>
      </c>
      <c r="I67" s="41">
        <v>34.700000000000003</v>
      </c>
      <c r="J67" s="41">
        <v>12.2</v>
      </c>
      <c r="K67" s="41">
        <v>15.7</v>
      </c>
      <c r="L67" s="41">
        <v>26.3</v>
      </c>
      <c r="M67" s="41">
        <v>19.399999999999999</v>
      </c>
      <c r="N67" s="41">
        <v>6.8</v>
      </c>
      <c r="O67" s="41">
        <f>SUM(C67:N67)</f>
        <v>279.09999999999997</v>
      </c>
      <c r="P67" s="41">
        <v>17</v>
      </c>
      <c r="Q67" s="41">
        <v>20.8</v>
      </c>
      <c r="R67" s="41">
        <v>36.099999999999994</v>
      </c>
      <c r="S67" s="41">
        <v>29.3</v>
      </c>
      <c r="T67" s="41">
        <v>18.899999999999999</v>
      </c>
      <c r="U67" s="41">
        <v>38.1</v>
      </c>
      <c r="V67" s="41">
        <v>42.599999999999994</v>
      </c>
      <c r="W67" s="41">
        <v>17.3</v>
      </c>
      <c r="X67" s="41">
        <v>40.6</v>
      </c>
      <c r="Y67" s="41">
        <v>26.9</v>
      </c>
      <c r="Z67" s="41">
        <v>33.1</v>
      </c>
      <c r="AA67" s="41">
        <v>36.700000000000003</v>
      </c>
      <c r="AB67" s="41">
        <f>SUM(P67:AA67)</f>
        <v>357.4</v>
      </c>
      <c r="AC67" s="41">
        <f t="shared" si="1"/>
        <v>78.300000000000011</v>
      </c>
      <c r="AD67" s="41">
        <f>+AC67/O67*100</f>
        <v>28.054460766750278</v>
      </c>
    </row>
    <row r="68" spans="2:30" ht="18" customHeight="1">
      <c r="B68" s="40" t="s">
        <v>74</v>
      </c>
      <c r="C68" s="41">
        <v>75.099999999999994</v>
      </c>
      <c r="D68" s="41">
        <v>23.1</v>
      </c>
      <c r="E68" s="41">
        <v>53.2</v>
      </c>
      <c r="F68" s="41">
        <v>1957.6</v>
      </c>
      <c r="G68" s="41">
        <v>188.6</v>
      </c>
      <c r="H68" s="41">
        <v>65.5</v>
      </c>
      <c r="I68" s="41">
        <v>149.80000000000001</v>
      </c>
      <c r="J68" s="41">
        <v>37.299999999999997</v>
      </c>
      <c r="K68" s="41">
        <v>21.2</v>
      </c>
      <c r="L68" s="41">
        <v>99.7</v>
      </c>
      <c r="M68" s="41">
        <v>15.3</v>
      </c>
      <c r="N68" s="41">
        <v>12.9</v>
      </c>
      <c r="O68" s="41">
        <f>SUM(C68:N68)</f>
        <v>2699.3</v>
      </c>
      <c r="P68" s="41">
        <v>81</v>
      </c>
      <c r="Q68" s="41">
        <v>29.1</v>
      </c>
      <c r="R68" s="41">
        <v>69.400000000000006</v>
      </c>
      <c r="S68" s="41">
        <v>2190</v>
      </c>
      <c r="T68" s="41">
        <v>174.8</v>
      </c>
      <c r="U68" s="41">
        <v>67.5</v>
      </c>
      <c r="V68" s="41">
        <v>153.9</v>
      </c>
      <c r="W68" s="41">
        <v>40.4</v>
      </c>
      <c r="X68" s="41">
        <v>27</v>
      </c>
      <c r="Y68" s="41">
        <v>103.7</v>
      </c>
      <c r="Z68" s="41">
        <v>17.2</v>
      </c>
      <c r="AA68" s="41">
        <v>15.1</v>
      </c>
      <c r="AB68" s="41">
        <f>SUM(P68:AA68)</f>
        <v>2969.1</v>
      </c>
      <c r="AC68" s="41">
        <f t="shared" si="1"/>
        <v>269.79999999999973</v>
      </c>
      <c r="AD68" s="41">
        <f>+AC68/O68*100</f>
        <v>9.9951839365761384</v>
      </c>
    </row>
    <row r="69" spans="2:30" ht="15.75" customHeight="1">
      <c r="B69" s="40" t="s">
        <v>75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1">
        <f>SUM(C69:N69)</f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1428</v>
      </c>
      <c r="X69" s="42">
        <v>350.2</v>
      </c>
      <c r="Y69" s="42">
        <v>410.3</v>
      </c>
      <c r="Z69" s="42">
        <v>325.60000000000002</v>
      </c>
      <c r="AA69" s="42">
        <v>395.5</v>
      </c>
      <c r="AB69" s="41">
        <f>SUM(P69:AA69)</f>
        <v>2909.6</v>
      </c>
      <c r="AC69" s="42">
        <f>+AB69-O69</f>
        <v>2909.6</v>
      </c>
      <c r="AD69" s="42">
        <f>IFERROR(+AC69/O69*100,0)</f>
        <v>0</v>
      </c>
    </row>
    <row r="70" spans="2:30" ht="15.75" customHeight="1">
      <c r="B70" s="40" t="s">
        <v>88</v>
      </c>
      <c r="C70" s="42">
        <v>4.0999999999999996</v>
      </c>
      <c r="D70" s="42">
        <v>3.4</v>
      </c>
      <c r="E70" s="42">
        <v>4</v>
      </c>
      <c r="F70" s="42">
        <v>3.8</v>
      </c>
      <c r="G70" s="42">
        <v>3.9</v>
      </c>
      <c r="H70" s="42">
        <v>4.3</v>
      </c>
      <c r="I70" s="42">
        <v>4.0999999999999996</v>
      </c>
      <c r="J70" s="42">
        <v>4.2</v>
      </c>
      <c r="K70" s="42">
        <v>3.8</v>
      </c>
      <c r="L70" s="42">
        <v>4.5</v>
      </c>
      <c r="M70" s="42">
        <v>3.7</v>
      </c>
      <c r="N70" s="42">
        <v>3.1</v>
      </c>
      <c r="O70" s="41">
        <f>SUM(C70:N70)</f>
        <v>46.900000000000006</v>
      </c>
      <c r="P70" s="42">
        <v>3.4</v>
      </c>
      <c r="Q70" s="42">
        <v>4.0999999999999996</v>
      </c>
      <c r="R70" s="42">
        <v>4</v>
      </c>
      <c r="S70" s="42">
        <v>4.4000000000000004</v>
      </c>
      <c r="T70" s="42">
        <v>3.7</v>
      </c>
      <c r="U70" s="42">
        <v>4.2</v>
      </c>
      <c r="V70" s="42">
        <v>4.5</v>
      </c>
      <c r="W70" s="42">
        <v>3.8</v>
      </c>
      <c r="X70" s="42">
        <v>4.0999999999999996</v>
      </c>
      <c r="Y70" s="42">
        <v>3.6</v>
      </c>
      <c r="Z70" s="42">
        <v>3.8</v>
      </c>
      <c r="AA70" s="42">
        <v>2.8</v>
      </c>
      <c r="AB70" s="41">
        <f>SUM(P70:AA70)</f>
        <v>46.4</v>
      </c>
      <c r="AC70" s="42">
        <f>+AB70-O70</f>
        <v>-0.50000000000000711</v>
      </c>
      <c r="AD70" s="42">
        <f>IFERROR(+AC70/O70*100,0)</f>
        <v>-1.0660980810234693</v>
      </c>
    </row>
    <row r="71" spans="2:30" ht="18.75" customHeight="1" thickBot="1">
      <c r="B71" s="145" t="s">
        <v>76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0.1</v>
      </c>
      <c r="M71" s="41">
        <v>1.5</v>
      </c>
      <c r="N71" s="41">
        <v>-1.6</v>
      </c>
      <c r="O71" s="41">
        <f>SUM(C71:N71)</f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0.2</v>
      </c>
      <c r="Z71" s="41">
        <v>0</v>
      </c>
      <c r="AA71" s="41">
        <v>0.1</v>
      </c>
      <c r="AB71" s="41">
        <f>SUM(P71:AA71)</f>
        <v>0.30000000000000004</v>
      </c>
      <c r="AC71" s="41">
        <f t="shared" si="1"/>
        <v>0.30000000000000004</v>
      </c>
      <c r="AD71" s="42">
        <v>0</v>
      </c>
    </row>
    <row r="72" spans="2:30" ht="26.25" customHeight="1" thickTop="1">
      <c r="B72" s="43" t="s">
        <v>77</v>
      </c>
      <c r="C72" s="44">
        <f>+C66+C65</f>
        <v>76691.299999999974</v>
      </c>
      <c r="D72" s="44">
        <f t="shared" ref="D72:AA72" si="29">+D66+D65</f>
        <v>66302.800000000017</v>
      </c>
      <c r="E72" s="44">
        <f t="shared" si="29"/>
        <v>64929.2</v>
      </c>
      <c r="F72" s="44">
        <f t="shared" si="29"/>
        <v>96733.4</v>
      </c>
      <c r="G72" s="44">
        <f t="shared" si="29"/>
        <v>68008.3</v>
      </c>
      <c r="H72" s="44">
        <f t="shared" si="29"/>
        <v>61846.399999999987</v>
      </c>
      <c r="I72" s="44">
        <f t="shared" si="29"/>
        <v>69052.60000000002</v>
      </c>
      <c r="J72" s="44">
        <f t="shared" si="29"/>
        <v>67222.499999999985</v>
      </c>
      <c r="K72" s="44">
        <f t="shared" si="29"/>
        <v>63472.499999999993</v>
      </c>
      <c r="L72" s="44">
        <f t="shared" si="29"/>
        <v>73793.3</v>
      </c>
      <c r="M72" s="44">
        <f t="shared" si="29"/>
        <v>71907.600000000006</v>
      </c>
      <c r="N72" s="44">
        <f t="shared" si="29"/>
        <v>69524.100000000006</v>
      </c>
      <c r="O72" s="44">
        <f>+O66+O65</f>
        <v>849484</v>
      </c>
      <c r="P72" s="44">
        <f t="shared" si="29"/>
        <v>85408.599999999991</v>
      </c>
      <c r="Q72" s="45">
        <f t="shared" si="29"/>
        <v>66044</v>
      </c>
      <c r="R72" s="45">
        <f t="shared" si="29"/>
        <v>67146.200000000012</v>
      </c>
      <c r="S72" s="45">
        <f t="shared" si="29"/>
        <v>105121.1</v>
      </c>
      <c r="T72" s="45">
        <f t="shared" si="29"/>
        <v>80513.399999999994</v>
      </c>
      <c r="U72" s="45">
        <f t="shared" si="29"/>
        <v>70706.600000000006</v>
      </c>
      <c r="V72" s="45">
        <f t="shared" si="29"/>
        <v>76663.699999999983</v>
      </c>
      <c r="W72" s="45">
        <f t="shared" si="29"/>
        <v>71830.100000000006</v>
      </c>
      <c r="X72" s="45">
        <f t="shared" si="29"/>
        <v>68122.100000000006</v>
      </c>
      <c r="Y72" s="45">
        <f t="shared" si="29"/>
        <v>80055.599999999977</v>
      </c>
      <c r="Z72" s="45">
        <f t="shared" si="29"/>
        <v>66976.100000000006</v>
      </c>
      <c r="AA72" s="45">
        <f t="shared" si="29"/>
        <v>81444.2</v>
      </c>
      <c r="AB72" s="44">
        <f>+AB71+AB69+AB67+AB65+AB68+AB70</f>
        <v>920031.7</v>
      </c>
      <c r="AC72" s="44">
        <f t="shared" si="1"/>
        <v>70547.699999999953</v>
      </c>
      <c r="AD72" s="44">
        <f>+AC72/O72*100</f>
        <v>8.304770896214638</v>
      </c>
    </row>
    <row r="73" spans="2:30" ht="14.25" customHeight="1">
      <c r="B73" s="46" t="s">
        <v>93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8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7"/>
      <c r="AD73" s="50"/>
    </row>
    <row r="74" spans="2:30" ht="15" customHeight="1">
      <c r="B74" s="51" t="s">
        <v>78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3"/>
    </row>
    <row r="75" spans="2:30" ht="17.25" customHeight="1">
      <c r="B75" s="55" t="s">
        <v>79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6"/>
      <c r="AD75" s="57"/>
    </row>
    <row r="76" spans="2:30" ht="12" customHeight="1">
      <c r="B76" s="55" t="s">
        <v>80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3"/>
    </row>
    <row r="77" spans="2:30">
      <c r="B77" s="55" t="s">
        <v>81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3"/>
    </row>
    <row r="78" spans="2:30">
      <c r="B78" s="58" t="s">
        <v>82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9"/>
      <c r="AD78" s="60"/>
    </row>
    <row r="79" spans="2:30" ht="16.5">
      <c r="B79" s="59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2"/>
      <c r="AD79" s="48"/>
    </row>
    <row r="80" spans="2:30">
      <c r="B80" s="59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64"/>
      <c r="AD80" s="64"/>
    </row>
    <row r="81" spans="2:30">
      <c r="B81" s="59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66"/>
      <c r="AD81" s="66"/>
    </row>
    <row r="82" spans="2:30">
      <c r="B82" s="59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8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61"/>
      <c r="AD82" s="69"/>
    </row>
    <row r="83" spans="2:30">
      <c r="B83" s="59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70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71"/>
      <c r="AD83" s="70"/>
    </row>
    <row r="84" spans="2:30">
      <c r="B84" s="59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60"/>
      <c r="AD84" s="60"/>
    </row>
    <row r="85" spans="2:30"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60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60"/>
      <c r="AD85" s="60"/>
    </row>
    <row r="86" spans="2:30"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60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60"/>
      <c r="AD86" s="60"/>
    </row>
    <row r="87" spans="2:30"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60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4"/>
      <c r="AC87" s="60"/>
      <c r="AD87" s="60"/>
    </row>
    <row r="88" spans="2:30"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</row>
    <row r="89" spans="2:30"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60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60"/>
      <c r="AD89" s="60"/>
    </row>
    <row r="90" spans="2:30"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60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60"/>
      <c r="AD90" s="60"/>
    </row>
    <row r="91" spans="2:30"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60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60"/>
      <c r="AD91" s="60"/>
    </row>
    <row r="92" spans="2:30"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</row>
    <row r="93" spans="2:30"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</row>
    <row r="94" spans="2:30"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</row>
    <row r="95" spans="2:30"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</row>
    <row r="96" spans="2:30"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59"/>
      <c r="AC96" s="59"/>
      <c r="AD96" s="59"/>
    </row>
    <row r="97" spans="2:30"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59"/>
      <c r="AD97" s="59"/>
    </row>
    <row r="98" spans="2:30"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59"/>
      <c r="AC98" s="59"/>
      <c r="AD98" s="59"/>
    </row>
    <row r="99" spans="2:30"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59"/>
      <c r="AC99" s="59"/>
      <c r="AD99" s="59"/>
    </row>
    <row r="100" spans="2:30"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59"/>
      <c r="AC100" s="59"/>
      <c r="AD100" s="59"/>
    </row>
    <row r="101" spans="2:30"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59"/>
      <c r="AC101" s="59"/>
      <c r="AD101" s="59"/>
    </row>
    <row r="102" spans="2:30"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59"/>
      <c r="AC102" s="59"/>
      <c r="AD102" s="59"/>
    </row>
    <row r="103" spans="2:30"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59"/>
      <c r="AC103" s="59"/>
      <c r="AD103" s="59"/>
    </row>
    <row r="104" spans="2:30"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59"/>
      <c r="AC104" s="59"/>
      <c r="AD104" s="59"/>
    </row>
    <row r="105" spans="2:30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59"/>
      <c r="AC105" s="59"/>
      <c r="AD105" s="59"/>
    </row>
    <row r="106" spans="2:30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59"/>
      <c r="AC106" s="59"/>
      <c r="AD106" s="59"/>
    </row>
    <row r="107" spans="2:30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59"/>
      <c r="AC107" s="59"/>
      <c r="AD107" s="59"/>
    </row>
    <row r="108" spans="2:30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59"/>
      <c r="AC108" s="59"/>
      <c r="AD108" s="59"/>
    </row>
    <row r="109" spans="2:30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59"/>
      <c r="AC109" s="59"/>
      <c r="AD109" s="59"/>
    </row>
    <row r="110" spans="2:30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59"/>
      <c r="AC110" s="59"/>
      <c r="AD110" s="59"/>
    </row>
    <row r="111" spans="2:30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59"/>
      <c r="AC111" s="59"/>
      <c r="AD111" s="59"/>
    </row>
    <row r="112" spans="2:30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59"/>
      <c r="AC112" s="59"/>
      <c r="AD112" s="59"/>
    </row>
    <row r="113" spans="2:30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59"/>
      <c r="AC113" s="59"/>
      <c r="AD113" s="59"/>
    </row>
    <row r="114" spans="2:30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59"/>
      <c r="AC114" s="59"/>
      <c r="AD114" s="59"/>
    </row>
    <row r="115" spans="2:30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59"/>
      <c r="AC115" s="59"/>
      <c r="AD115" s="59"/>
    </row>
    <row r="116" spans="2:30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59"/>
      <c r="AC116" s="59"/>
      <c r="AD116" s="59"/>
    </row>
    <row r="117" spans="2:30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59"/>
      <c r="AC117" s="59"/>
      <c r="AD117" s="59"/>
    </row>
    <row r="118" spans="2:30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59"/>
      <c r="AC118" s="59"/>
      <c r="AD118" s="59"/>
    </row>
    <row r="119" spans="2:30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59"/>
      <c r="AC119" s="59"/>
      <c r="AD119" s="59"/>
    </row>
    <row r="120" spans="2:30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59"/>
      <c r="AC120" s="59"/>
      <c r="AD120" s="59"/>
    </row>
    <row r="121" spans="2:30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59"/>
      <c r="AC121" s="59"/>
      <c r="AD121" s="59"/>
    </row>
    <row r="122" spans="2:30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59"/>
      <c r="AC122" s="59"/>
      <c r="AD122" s="59"/>
    </row>
    <row r="123" spans="2:30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59"/>
      <c r="AC123" s="59"/>
      <c r="AD123" s="59"/>
    </row>
    <row r="124" spans="2:30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59"/>
      <c r="AC124" s="59"/>
      <c r="AD124" s="59"/>
    </row>
    <row r="125" spans="2:30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59"/>
      <c r="AC125" s="59"/>
      <c r="AD125" s="59"/>
    </row>
    <row r="126" spans="2:30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59"/>
      <c r="AC126" s="59"/>
      <c r="AD126" s="59"/>
    </row>
    <row r="127" spans="2:30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59"/>
      <c r="AC127" s="59"/>
      <c r="AD127" s="59"/>
    </row>
    <row r="128" spans="2:30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59"/>
      <c r="AC128" s="59"/>
      <c r="AD128" s="59"/>
    </row>
    <row r="129" spans="2:30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59"/>
      <c r="AC129" s="59"/>
      <c r="AD129" s="59"/>
    </row>
    <row r="130" spans="2:30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59"/>
      <c r="AC130" s="59"/>
      <c r="AD130" s="59"/>
    </row>
    <row r="131" spans="2:30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59"/>
      <c r="AC131" s="59"/>
      <c r="AD131" s="59"/>
    </row>
    <row r="132" spans="2:30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59"/>
      <c r="AC132" s="59"/>
      <c r="AD132" s="59"/>
    </row>
    <row r="133" spans="2:30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59"/>
      <c r="AC133" s="59"/>
      <c r="AD133" s="59"/>
    </row>
    <row r="134" spans="2:30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59"/>
      <c r="AC134" s="59"/>
      <c r="AD134" s="59"/>
    </row>
    <row r="135" spans="2:30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59"/>
      <c r="AC135" s="59"/>
      <c r="AD135" s="59"/>
    </row>
    <row r="136" spans="2:30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59"/>
      <c r="AC136" s="59"/>
      <c r="AD136" s="59"/>
    </row>
    <row r="137" spans="2:30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59"/>
      <c r="AC137" s="59"/>
      <c r="AD137" s="59"/>
    </row>
    <row r="138" spans="2:30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59"/>
      <c r="AC138" s="59"/>
      <c r="AD138" s="59"/>
    </row>
    <row r="139" spans="2:30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59"/>
      <c r="AC139" s="59"/>
      <c r="AD139" s="59"/>
    </row>
    <row r="140" spans="2:30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59"/>
      <c r="AC140" s="59"/>
      <c r="AD140" s="59"/>
    </row>
    <row r="141" spans="2:30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59"/>
      <c r="AC141" s="59"/>
      <c r="AD141" s="59"/>
    </row>
    <row r="142" spans="2:30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59"/>
      <c r="AC142" s="59"/>
      <c r="AD142" s="59"/>
    </row>
    <row r="143" spans="2:30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59"/>
      <c r="AC143" s="59"/>
      <c r="AD143" s="59"/>
    </row>
    <row r="144" spans="2:30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59"/>
      <c r="AC144" s="59"/>
      <c r="AD144" s="59"/>
    </row>
    <row r="145" spans="2:30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59"/>
      <c r="AC145" s="59"/>
      <c r="AD145" s="59"/>
    </row>
    <row r="146" spans="2:30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59"/>
      <c r="AC146" s="59"/>
      <c r="AD146" s="59"/>
    </row>
    <row r="147" spans="2:30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59"/>
      <c r="AC147" s="59"/>
      <c r="AD147" s="59"/>
    </row>
    <row r="148" spans="2:30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59"/>
      <c r="AC148" s="59"/>
      <c r="AD148" s="59"/>
    </row>
    <row r="149" spans="2:30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59"/>
      <c r="AC149" s="59"/>
      <c r="AD149" s="59"/>
    </row>
    <row r="150" spans="2:30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59"/>
      <c r="AC150" s="59"/>
      <c r="AD150" s="59"/>
    </row>
    <row r="151" spans="2:30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59"/>
      <c r="AC151" s="59"/>
      <c r="AD151" s="59"/>
    </row>
    <row r="152" spans="2:30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59"/>
      <c r="AC152" s="59"/>
      <c r="AD152" s="59"/>
    </row>
    <row r="153" spans="2:30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59"/>
      <c r="AC153" s="59"/>
      <c r="AD153" s="59"/>
    </row>
    <row r="154" spans="2:30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59"/>
      <c r="AC154" s="59"/>
      <c r="AD154" s="59"/>
    </row>
    <row r="155" spans="2:30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59"/>
      <c r="AC155" s="59"/>
      <c r="AD155" s="59"/>
    </row>
    <row r="156" spans="2:30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59"/>
      <c r="AC156" s="59"/>
      <c r="AD156" s="59"/>
    </row>
    <row r="157" spans="2:30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59"/>
      <c r="AC157" s="59"/>
      <c r="AD157" s="59"/>
    </row>
    <row r="158" spans="2:30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59"/>
      <c r="AC158" s="59"/>
      <c r="AD158" s="59"/>
    </row>
    <row r="159" spans="2:30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59"/>
      <c r="AC159" s="59"/>
      <c r="AD159" s="59"/>
    </row>
    <row r="160" spans="2:30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59"/>
      <c r="AC160" s="59"/>
      <c r="AD160" s="59"/>
    </row>
    <row r="161" spans="2:30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59"/>
      <c r="AC161" s="59"/>
      <c r="AD161" s="59"/>
    </row>
    <row r="162" spans="2:30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59"/>
      <c r="AC162" s="59"/>
      <c r="AD162" s="59"/>
    </row>
    <row r="163" spans="2:30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59"/>
      <c r="AC163" s="59"/>
      <c r="AD163" s="59"/>
    </row>
    <row r="164" spans="2:30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59"/>
      <c r="AC164" s="59"/>
      <c r="AD164" s="59"/>
    </row>
    <row r="165" spans="2:30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59"/>
      <c r="AC165" s="59"/>
      <c r="AD165" s="59"/>
    </row>
    <row r="166" spans="2:30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59"/>
      <c r="AC166" s="59"/>
      <c r="AD166" s="59"/>
    </row>
    <row r="167" spans="2:30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59"/>
      <c r="AC167" s="59"/>
      <c r="AD167" s="59"/>
    </row>
    <row r="168" spans="2:30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59"/>
      <c r="AC168" s="59"/>
      <c r="AD168" s="59"/>
    </row>
    <row r="169" spans="2:30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59"/>
      <c r="AC169" s="59"/>
      <c r="AD169" s="59"/>
    </row>
    <row r="170" spans="2:30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59"/>
      <c r="AC170" s="59"/>
      <c r="AD170" s="59"/>
    </row>
    <row r="171" spans="2:30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59"/>
      <c r="AC171" s="59"/>
      <c r="AD171" s="59"/>
    </row>
    <row r="172" spans="2:30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59"/>
      <c r="AC172" s="59"/>
      <c r="AD172" s="59"/>
    </row>
    <row r="173" spans="2:30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59"/>
      <c r="AC173" s="59"/>
      <c r="AD173" s="59"/>
    </row>
    <row r="174" spans="2:30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59"/>
      <c r="AC174" s="59"/>
      <c r="AD174" s="59"/>
    </row>
    <row r="175" spans="2:30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59"/>
      <c r="AC175" s="59"/>
      <c r="AD175" s="59"/>
    </row>
    <row r="176" spans="2:30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59"/>
      <c r="AC176" s="59"/>
      <c r="AD176" s="59"/>
    </row>
    <row r="177" spans="2:30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59"/>
      <c r="AC177" s="59"/>
      <c r="AD177" s="59"/>
    </row>
    <row r="178" spans="2:30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59"/>
      <c r="AC178" s="59"/>
      <c r="AD178" s="59"/>
    </row>
    <row r="179" spans="2:30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59"/>
      <c r="AC179" s="59"/>
      <c r="AD179" s="59"/>
    </row>
    <row r="180" spans="2:30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59"/>
      <c r="AC180" s="59"/>
      <c r="AD180" s="59"/>
    </row>
    <row r="181" spans="2:30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59"/>
      <c r="AC181" s="59"/>
      <c r="AD181" s="59"/>
    </row>
    <row r="182" spans="2:30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59"/>
      <c r="AC182" s="59"/>
      <c r="AD182" s="59"/>
    </row>
    <row r="183" spans="2:30"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59"/>
      <c r="AC183" s="59"/>
      <c r="AD183" s="59"/>
    </row>
    <row r="184" spans="2:30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59"/>
      <c r="AC184" s="59"/>
      <c r="AD184" s="59"/>
    </row>
    <row r="185" spans="2:30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59"/>
      <c r="AC185" s="59"/>
      <c r="AD185" s="59"/>
    </row>
    <row r="186" spans="2:30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59"/>
      <c r="AC186" s="59"/>
      <c r="AD186" s="59"/>
    </row>
    <row r="187" spans="2:30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59"/>
      <c r="AC187" s="59"/>
      <c r="AD187" s="59"/>
    </row>
    <row r="188" spans="2:30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59"/>
      <c r="AC188" s="59"/>
      <c r="AD188" s="59"/>
    </row>
    <row r="189" spans="2:30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59"/>
      <c r="AC189" s="59"/>
      <c r="AD189" s="59"/>
    </row>
    <row r="190" spans="2:30"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59"/>
      <c r="AC190" s="59"/>
      <c r="AD190" s="59"/>
    </row>
    <row r="191" spans="2:30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59"/>
      <c r="AC191" s="59"/>
      <c r="AD191" s="59"/>
    </row>
    <row r="192" spans="2:30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59"/>
      <c r="AC192" s="59"/>
      <c r="AD192" s="59"/>
    </row>
    <row r="193" spans="2:30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59"/>
      <c r="AC193" s="59"/>
      <c r="AD193" s="59"/>
    </row>
    <row r="194" spans="2:30"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59"/>
      <c r="AC194" s="59"/>
      <c r="AD194" s="59"/>
    </row>
    <row r="195" spans="2:30"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59"/>
      <c r="AC195" s="59"/>
      <c r="AD195" s="59"/>
    </row>
    <row r="196" spans="2:30"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59"/>
      <c r="AC196" s="59"/>
      <c r="AD196" s="59"/>
    </row>
    <row r="197" spans="2:30" ht="14.25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6"/>
      <c r="AC197" s="76"/>
      <c r="AD197" s="76"/>
    </row>
    <row r="198" spans="2:30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3"/>
      <c r="AC198" s="3"/>
      <c r="AD198" s="3"/>
    </row>
    <row r="199" spans="2:30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3"/>
      <c r="AC199" s="3"/>
      <c r="AD199" s="3"/>
    </row>
    <row r="200" spans="2:3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3"/>
      <c r="AC200" s="3"/>
      <c r="AD200" s="3"/>
    </row>
    <row r="201" spans="2:30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3"/>
      <c r="AC201" s="3"/>
      <c r="AD201" s="3"/>
    </row>
    <row r="202" spans="2:30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3"/>
      <c r="AC202" s="3"/>
      <c r="AD202" s="3"/>
    </row>
    <row r="203" spans="2:30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3"/>
      <c r="AC203" s="3"/>
      <c r="AD203" s="3"/>
    </row>
    <row r="204" spans="2:30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3"/>
      <c r="AC204" s="3"/>
      <c r="AD204" s="3"/>
    </row>
    <row r="205" spans="2:30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3"/>
      <c r="AC205" s="3"/>
      <c r="AD205" s="3"/>
    </row>
    <row r="206" spans="2:30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3"/>
      <c r="AC206" s="3"/>
      <c r="AD206" s="3"/>
    </row>
    <row r="207" spans="2:30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3"/>
      <c r="AC207" s="3"/>
      <c r="AD207" s="3"/>
    </row>
    <row r="208" spans="2:30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3"/>
      <c r="AC208" s="3"/>
      <c r="AD208" s="3"/>
    </row>
    <row r="209" spans="2:30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3"/>
      <c r="AC209" s="3"/>
      <c r="AD209" s="3"/>
    </row>
    <row r="210" spans="2:3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3"/>
      <c r="AC210" s="3"/>
      <c r="AD210" s="3"/>
    </row>
    <row r="211" spans="2:30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3"/>
      <c r="AC211" s="3"/>
      <c r="AD211" s="3"/>
    </row>
    <row r="212" spans="2:30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3"/>
      <c r="AC212" s="3"/>
      <c r="AD212" s="3"/>
    </row>
    <row r="213" spans="2:30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3"/>
      <c r="AC213" s="3"/>
      <c r="AD213" s="3"/>
    </row>
    <row r="214" spans="2:30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3"/>
      <c r="AC214" s="3"/>
      <c r="AD214" s="3"/>
    </row>
    <row r="215" spans="2:30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3"/>
      <c r="AC215" s="3"/>
      <c r="AD215" s="3"/>
    </row>
    <row r="216" spans="2:30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3"/>
      <c r="AC216" s="3"/>
      <c r="AD216" s="3"/>
    </row>
    <row r="217" spans="2:30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3"/>
      <c r="AC217" s="3"/>
      <c r="AD217" s="3"/>
    </row>
    <row r="218" spans="2:30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3"/>
      <c r="AC218" s="3"/>
      <c r="AD218" s="3"/>
    </row>
    <row r="219" spans="2:30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3"/>
      <c r="AC219" s="3"/>
      <c r="AD219" s="3"/>
    </row>
    <row r="220" spans="2:3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3"/>
      <c r="AC220" s="3"/>
      <c r="AD220" s="3"/>
    </row>
    <row r="221" spans="2:30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3"/>
      <c r="AC221" s="3"/>
      <c r="AD221" s="3"/>
    </row>
    <row r="222" spans="2:30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3"/>
      <c r="AC222" s="3"/>
      <c r="AD222" s="3"/>
    </row>
    <row r="223" spans="2:30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3"/>
      <c r="AC223" s="3"/>
      <c r="AD223" s="3"/>
    </row>
    <row r="224" spans="2:30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3"/>
      <c r="AC224" s="3"/>
      <c r="AD224" s="3"/>
    </row>
    <row r="225" spans="2:30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3"/>
      <c r="AC225" s="3"/>
      <c r="AD225" s="3"/>
    </row>
    <row r="226" spans="2:30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3"/>
      <c r="AC226" s="3"/>
      <c r="AD226" s="3"/>
    </row>
    <row r="227" spans="2:30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3"/>
      <c r="AC227" s="3"/>
      <c r="AD227" s="3"/>
    </row>
    <row r="228" spans="2:30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3"/>
      <c r="AC228" s="3"/>
      <c r="AD228" s="3"/>
    </row>
    <row r="229" spans="2:30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3"/>
      <c r="AC229" s="3"/>
      <c r="AD229" s="3"/>
    </row>
    <row r="230" spans="2: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3"/>
      <c r="AC230" s="3"/>
      <c r="AD230" s="3"/>
    </row>
    <row r="231" spans="2:30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3"/>
      <c r="AC231" s="3"/>
      <c r="AD231" s="3"/>
    </row>
    <row r="232" spans="2:30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3"/>
      <c r="AC232" s="3"/>
      <c r="AD232" s="3"/>
    </row>
    <row r="233" spans="2:30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3"/>
      <c r="AC233" s="3"/>
      <c r="AD233" s="3"/>
    </row>
    <row r="234" spans="2:30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3"/>
      <c r="AC234" s="3"/>
      <c r="AD234" s="3"/>
    </row>
    <row r="235" spans="2:30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3"/>
      <c r="AC235" s="3"/>
      <c r="AD235" s="3"/>
    </row>
    <row r="236" spans="2:30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3"/>
      <c r="AC236" s="3"/>
      <c r="AD236" s="3"/>
    </row>
    <row r="237" spans="2:30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3"/>
      <c r="AC237" s="3"/>
      <c r="AD237" s="3"/>
    </row>
    <row r="238" spans="2:30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3"/>
      <c r="AC238" s="3"/>
      <c r="AD238" s="3"/>
    </row>
    <row r="239" spans="2:30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3"/>
      <c r="AC239" s="3"/>
      <c r="AD239" s="3"/>
    </row>
    <row r="240" spans="2:3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3"/>
      <c r="AC240" s="3"/>
      <c r="AD240" s="3"/>
    </row>
    <row r="241" spans="2:30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3"/>
      <c r="AC241" s="3"/>
      <c r="AD241" s="3"/>
    </row>
    <row r="242" spans="2:30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"/>
      <c r="AC242" s="3"/>
      <c r="AD242" s="3"/>
    </row>
    <row r="243" spans="2:30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"/>
      <c r="AC243" s="3"/>
      <c r="AD243" s="3"/>
    </row>
    <row r="244" spans="2:30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"/>
      <c r="AC244" s="3"/>
      <c r="AD244" s="3"/>
    </row>
    <row r="245" spans="2:30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"/>
      <c r="AC245" s="3"/>
      <c r="AD245" s="3"/>
    </row>
    <row r="246" spans="2:30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3"/>
      <c r="AC246" s="3"/>
      <c r="AD246" s="3"/>
    </row>
    <row r="247" spans="2:30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3"/>
      <c r="AC247" s="3"/>
      <c r="AD247" s="3"/>
    </row>
    <row r="248" spans="2:30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3"/>
      <c r="AC248" s="3"/>
      <c r="AD248" s="3"/>
    </row>
    <row r="249" spans="2:30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3"/>
      <c r="AC249" s="3"/>
      <c r="AD249" s="3"/>
    </row>
    <row r="250" spans="2:3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3"/>
      <c r="AC250" s="3"/>
      <c r="AD250" s="3"/>
    </row>
    <row r="251" spans="2:30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3"/>
      <c r="AC251" s="3"/>
      <c r="AD251" s="3"/>
    </row>
    <row r="252" spans="2:30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"/>
      <c r="AC252" s="3"/>
      <c r="AD252" s="3"/>
    </row>
    <row r="253" spans="2:30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3"/>
      <c r="AC253" s="3"/>
      <c r="AD253" s="3"/>
    </row>
    <row r="254" spans="2:30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3"/>
      <c r="AC254" s="3"/>
      <c r="AD254" s="3"/>
    </row>
    <row r="255" spans="2:30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"/>
      <c r="AC255" s="3"/>
      <c r="AD255" s="3"/>
    </row>
    <row r="256" spans="2:30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"/>
      <c r="AC256" s="3"/>
      <c r="AD256" s="3"/>
    </row>
    <row r="257" spans="2:30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/>
      <c r="AC257" s="3"/>
      <c r="AD257" s="3"/>
    </row>
    <row r="258" spans="2:30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/>
      <c r="AC258" s="3"/>
      <c r="AD258" s="3"/>
    </row>
    <row r="259" spans="2:30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/>
      <c r="AC259" s="3"/>
      <c r="AD259" s="3"/>
    </row>
    <row r="260" spans="2:3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/>
      <c r="AC260" s="3"/>
      <c r="AD260" s="3"/>
    </row>
    <row r="261" spans="2:30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/>
      <c r="AC261" s="3"/>
      <c r="AD261" s="3"/>
    </row>
    <row r="262" spans="2:30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/>
      <c r="AC262" s="3"/>
      <c r="AD262" s="3"/>
    </row>
    <row r="263" spans="2:30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/>
      <c r="AC263" s="3"/>
      <c r="AD263" s="3"/>
    </row>
    <row r="264" spans="2:30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/>
      <c r="AC264" s="3"/>
      <c r="AD264" s="3"/>
    </row>
    <row r="265" spans="2:30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"/>
      <c r="AC265" s="3"/>
      <c r="AD265" s="3"/>
    </row>
    <row r="266" spans="2:30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"/>
      <c r="AC266" s="3"/>
      <c r="AD266" s="3"/>
    </row>
    <row r="267" spans="2:30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3"/>
      <c r="AC267" s="3"/>
      <c r="AD267" s="3"/>
    </row>
    <row r="268" spans="2:30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3"/>
      <c r="AC268" s="3"/>
      <c r="AD268" s="3"/>
    </row>
    <row r="269" spans="2:30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3"/>
      <c r="AC269" s="3"/>
      <c r="AD269" s="3"/>
    </row>
    <row r="270" spans="2:3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3"/>
      <c r="AC270" s="3"/>
      <c r="AD270" s="3"/>
    </row>
    <row r="271" spans="2:30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"/>
      <c r="AC271" s="3"/>
      <c r="AD271" s="3"/>
    </row>
    <row r="272" spans="2:30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"/>
      <c r="AC272" s="3"/>
      <c r="AD272" s="3"/>
    </row>
    <row r="273" spans="2:30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"/>
      <c r="AC273" s="3"/>
      <c r="AD273" s="3"/>
    </row>
    <row r="274" spans="2:30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"/>
      <c r="AC274" s="3"/>
      <c r="AD274" s="3"/>
    </row>
    <row r="275" spans="2:30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"/>
      <c r="AC275" s="3"/>
      <c r="AD275" s="3"/>
    </row>
    <row r="276" spans="2:30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"/>
      <c r="AC276" s="3"/>
      <c r="AD276" s="3"/>
    </row>
    <row r="277" spans="2:30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"/>
      <c r="AC277" s="3"/>
      <c r="AD277" s="3"/>
    </row>
    <row r="278" spans="2:30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"/>
      <c r="AC278" s="3"/>
      <c r="AD278" s="3"/>
    </row>
    <row r="279" spans="2:30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"/>
      <c r="AC279" s="3"/>
      <c r="AD279" s="3"/>
    </row>
    <row r="280" spans="2:3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"/>
      <c r="AC280" s="3"/>
      <c r="AD280" s="3"/>
    </row>
    <row r="281" spans="2:30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"/>
      <c r="AC281" s="3"/>
      <c r="AD281" s="3"/>
    </row>
    <row r="282" spans="2:30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3"/>
      <c r="AC282" s="3"/>
      <c r="AD282" s="3"/>
    </row>
    <row r="283" spans="2:30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3"/>
      <c r="AC283" s="3"/>
      <c r="AD283" s="3"/>
    </row>
    <row r="284" spans="2:30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3"/>
      <c r="AC284" s="3"/>
      <c r="AD284" s="3"/>
    </row>
    <row r="285" spans="2:30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3"/>
      <c r="AC285" s="3"/>
      <c r="AD285" s="3"/>
    </row>
    <row r="286" spans="2:30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3"/>
      <c r="AC286" s="3"/>
      <c r="AD286" s="3"/>
    </row>
    <row r="287" spans="2:30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3"/>
      <c r="AC287" s="3"/>
      <c r="AD287" s="3"/>
    </row>
    <row r="288" spans="2:30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3"/>
      <c r="AC288" s="3"/>
      <c r="AD288" s="3"/>
    </row>
    <row r="289" spans="2:30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3"/>
      <c r="AC289" s="3"/>
      <c r="AD289" s="3"/>
    </row>
    <row r="290" spans="2:3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3"/>
      <c r="AC290" s="3"/>
      <c r="AD290" s="3"/>
    </row>
    <row r="291" spans="2:30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3"/>
      <c r="AC291" s="3"/>
      <c r="AD291" s="3"/>
    </row>
    <row r="292" spans="2:30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3"/>
      <c r="AC292" s="3"/>
      <c r="AD292" s="3"/>
    </row>
    <row r="293" spans="2:30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"/>
      <c r="AC293" s="3"/>
      <c r="AD293" s="3"/>
    </row>
    <row r="294" spans="2:30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/>
      <c r="AC294" s="3"/>
      <c r="AD294" s="3"/>
    </row>
    <row r="295" spans="2:30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/>
      <c r="AC295" s="3"/>
      <c r="AD295" s="3"/>
    </row>
    <row r="296" spans="2:30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/>
      <c r="AC296" s="3"/>
      <c r="AD296" s="3"/>
    </row>
    <row r="297" spans="2:30">
      <c r="B297" s="78"/>
    </row>
    <row r="298" spans="2:30">
      <c r="B298" s="78"/>
    </row>
    <row r="299" spans="2:30">
      <c r="B299" s="78"/>
    </row>
    <row r="300" spans="2:30">
      <c r="B300" s="78"/>
    </row>
    <row r="301" spans="2:30">
      <c r="B301" s="78"/>
    </row>
    <row r="302" spans="2:30">
      <c r="B302" s="78"/>
    </row>
    <row r="303" spans="2:30">
      <c r="B303" s="78"/>
    </row>
    <row r="304" spans="2:30">
      <c r="B304" s="78"/>
    </row>
    <row r="305" spans="2:2">
      <c r="B305" s="78"/>
    </row>
    <row r="306" spans="2:2">
      <c r="B306" s="78"/>
    </row>
    <row r="307" spans="2:2">
      <c r="B307" s="78"/>
    </row>
    <row r="308" spans="2:2">
      <c r="B308" s="78"/>
    </row>
    <row r="309" spans="2:2">
      <c r="B309" s="78"/>
    </row>
    <row r="310" spans="2:2">
      <c r="B310" s="78"/>
    </row>
    <row r="311" spans="2:2">
      <c r="B311" s="78"/>
    </row>
    <row r="312" spans="2:2">
      <c r="B312" s="78"/>
    </row>
    <row r="313" spans="2:2">
      <c r="B313" s="78"/>
    </row>
    <row r="314" spans="2:2">
      <c r="B314" s="78"/>
    </row>
    <row r="315" spans="2:2">
      <c r="B315" s="78"/>
    </row>
    <row r="316" spans="2:2">
      <c r="B316" s="78"/>
    </row>
    <row r="317" spans="2:2">
      <c r="B317" s="78"/>
    </row>
    <row r="318" spans="2:2">
      <c r="B318" s="78"/>
    </row>
    <row r="319" spans="2:2">
      <c r="B319" s="78"/>
    </row>
    <row r="320" spans="2:2">
      <c r="B320" s="78"/>
    </row>
    <row r="321" spans="2:2">
      <c r="B321" s="78"/>
    </row>
    <row r="322" spans="2:2">
      <c r="B322" s="78"/>
    </row>
    <row r="323" spans="2:2">
      <c r="B323" s="78"/>
    </row>
    <row r="324" spans="2:2">
      <c r="B324" s="78"/>
    </row>
    <row r="325" spans="2:2">
      <c r="B325" s="78"/>
    </row>
    <row r="326" spans="2:2">
      <c r="B326" s="78"/>
    </row>
    <row r="327" spans="2:2">
      <c r="B327" s="78"/>
    </row>
    <row r="328" spans="2:2">
      <c r="B328" s="78"/>
    </row>
    <row r="329" spans="2:2">
      <c r="B329" s="78"/>
    </row>
    <row r="330" spans="2:2">
      <c r="B330" s="78"/>
    </row>
    <row r="331" spans="2:2">
      <c r="B331" s="78"/>
    </row>
    <row r="332" spans="2:2">
      <c r="B332" s="78"/>
    </row>
    <row r="333" spans="2:2">
      <c r="B333" s="78"/>
    </row>
    <row r="334" spans="2:2">
      <c r="B334" s="78"/>
    </row>
    <row r="335" spans="2:2">
      <c r="B335" s="78"/>
    </row>
    <row r="336" spans="2:2">
      <c r="B336" s="78"/>
    </row>
    <row r="337" spans="2:2">
      <c r="B337" s="78"/>
    </row>
    <row r="338" spans="2:2">
      <c r="B338" s="78"/>
    </row>
    <row r="339" spans="2:2">
      <c r="B339" s="78"/>
    </row>
    <row r="340" spans="2:2">
      <c r="B340" s="78"/>
    </row>
    <row r="341" spans="2:2">
      <c r="B341" s="78"/>
    </row>
    <row r="342" spans="2:2">
      <c r="B342" s="78"/>
    </row>
    <row r="343" spans="2:2">
      <c r="B343" s="78"/>
    </row>
    <row r="344" spans="2:2">
      <c r="B344" s="78"/>
    </row>
    <row r="345" spans="2:2">
      <c r="B345" s="78"/>
    </row>
    <row r="346" spans="2:2">
      <c r="B346" s="78"/>
    </row>
    <row r="347" spans="2:2">
      <c r="B347" s="78"/>
    </row>
    <row r="348" spans="2:2">
      <c r="B348" s="78"/>
    </row>
    <row r="349" spans="2:2">
      <c r="B349" s="78"/>
    </row>
    <row r="350" spans="2:2">
      <c r="B350" s="78"/>
    </row>
    <row r="351" spans="2:2">
      <c r="B351" s="78"/>
    </row>
    <row r="352" spans="2:2">
      <c r="B352" s="78"/>
    </row>
    <row r="353" spans="2:2">
      <c r="B353" s="78"/>
    </row>
    <row r="354" spans="2:2">
      <c r="B354" s="78"/>
    </row>
    <row r="355" spans="2:2">
      <c r="B355" s="78"/>
    </row>
    <row r="356" spans="2:2">
      <c r="B356" s="78"/>
    </row>
    <row r="357" spans="2:2">
      <c r="B357" s="78"/>
    </row>
    <row r="358" spans="2:2">
      <c r="B358" s="78"/>
    </row>
    <row r="359" spans="2:2">
      <c r="B359" s="78"/>
    </row>
    <row r="360" spans="2:2">
      <c r="B360" s="78"/>
    </row>
    <row r="361" spans="2:2">
      <c r="B361" s="78"/>
    </row>
    <row r="362" spans="2:2">
      <c r="B362" s="78"/>
    </row>
    <row r="363" spans="2:2">
      <c r="B363" s="78"/>
    </row>
    <row r="364" spans="2:2">
      <c r="B364" s="78"/>
    </row>
    <row r="365" spans="2:2">
      <c r="B365" s="78"/>
    </row>
    <row r="366" spans="2:2">
      <c r="B366" s="78"/>
    </row>
    <row r="367" spans="2:2">
      <c r="B367" s="78"/>
    </row>
    <row r="368" spans="2:2">
      <c r="B368" s="78"/>
    </row>
    <row r="369" spans="2:2">
      <c r="B369" s="78"/>
    </row>
    <row r="370" spans="2:2">
      <c r="B370" s="78"/>
    </row>
    <row r="371" spans="2:2">
      <c r="B371" s="78"/>
    </row>
    <row r="372" spans="2:2">
      <c r="B372" s="78"/>
    </row>
    <row r="373" spans="2:2">
      <c r="B373" s="78"/>
    </row>
    <row r="374" spans="2:2">
      <c r="B374" s="78"/>
    </row>
    <row r="375" spans="2:2">
      <c r="B375" s="78"/>
    </row>
    <row r="376" spans="2:2">
      <c r="B376" s="78"/>
    </row>
    <row r="377" spans="2:2">
      <c r="B377" s="78"/>
    </row>
    <row r="378" spans="2:2">
      <c r="B378" s="78"/>
    </row>
    <row r="379" spans="2:2">
      <c r="B379" s="78"/>
    </row>
    <row r="380" spans="2:2">
      <c r="B380" s="78"/>
    </row>
    <row r="381" spans="2:2">
      <c r="B381" s="78"/>
    </row>
    <row r="382" spans="2:2">
      <c r="B382" s="78"/>
    </row>
    <row r="383" spans="2:2">
      <c r="B383" s="78"/>
    </row>
    <row r="384" spans="2:2">
      <c r="B384" s="78"/>
    </row>
    <row r="385" spans="2:2">
      <c r="B385" s="78"/>
    </row>
  </sheetData>
  <mergeCells count="10">
    <mergeCell ref="B2:AD2"/>
    <mergeCell ref="B4:AD4"/>
    <mergeCell ref="B5:AD5"/>
    <mergeCell ref="B6:AD6"/>
    <mergeCell ref="B7:B8"/>
    <mergeCell ref="C7:M7"/>
    <mergeCell ref="O7:O8"/>
    <mergeCell ref="P7:Z7"/>
    <mergeCell ref="AB7:AB8"/>
    <mergeCell ref="AC7:AD7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D248-FEB0-4439-A7F6-BE470813E809}">
  <dimension ref="A1:GU894"/>
  <sheetViews>
    <sheetView showGridLines="0" zoomScale="90" zoomScaleNormal="90" workbookViewId="0">
      <selection activeCell="B66" sqref="B66"/>
    </sheetView>
  </sheetViews>
  <sheetFormatPr baseColWidth="10" defaultColWidth="11.42578125" defaultRowHeight="12.75"/>
  <cols>
    <col min="1" max="1" width="0.85546875" style="81" customWidth="1"/>
    <col min="2" max="2" width="79" style="81" customWidth="1"/>
    <col min="3" max="3" width="10.5703125" style="81" customWidth="1"/>
    <col min="4" max="5" width="11.140625" style="81" bestFit="1" customWidth="1"/>
    <col min="6" max="6" width="11.42578125" style="81" bestFit="1" customWidth="1"/>
    <col min="7" max="10" width="10.5703125" style="81" customWidth="1"/>
    <col min="11" max="11" width="14.140625" style="81" bestFit="1" customWidth="1"/>
    <col min="12" max="12" width="11.28515625" style="81" bestFit="1" customWidth="1"/>
    <col min="13" max="13" width="14.140625" style="81" bestFit="1" customWidth="1"/>
    <col min="14" max="14" width="14.140625" style="81" customWidth="1"/>
    <col min="15" max="15" width="14.28515625" style="81" customWidth="1"/>
    <col min="16" max="16" width="12.7109375" style="144" customWidth="1"/>
    <col min="17" max="23" width="10.7109375" style="144" customWidth="1"/>
    <col min="24" max="24" width="15.7109375" style="144" bestFit="1" customWidth="1"/>
    <col min="25" max="25" width="12.85546875" style="144" bestFit="1" customWidth="1"/>
    <col min="26" max="27" width="14" style="144" customWidth="1"/>
    <col min="28" max="28" width="16.7109375" style="144" customWidth="1"/>
    <col min="29" max="29" width="15.28515625" style="144" customWidth="1"/>
    <col min="30" max="30" width="15.7109375" style="144" customWidth="1"/>
    <col min="31" max="16384" width="11.42578125" style="81"/>
  </cols>
  <sheetData>
    <row r="1" spans="2:30" ht="7.15" customHeight="1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2:30" ht="15.75">
      <c r="B2" s="158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</row>
    <row r="3" spans="2:30" ht="13.5" customHeight="1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2:30" ht="19.5" customHeight="1">
      <c r="B4" s="159" t="s">
        <v>1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</row>
    <row r="5" spans="2:30" ht="15.75" customHeight="1">
      <c r="B5" s="160" t="s">
        <v>91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</row>
    <row r="6" spans="2:30" ht="14.25">
      <c r="B6" s="160" t="s">
        <v>2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</row>
    <row r="7" spans="2:30" ht="15" customHeight="1">
      <c r="B7" s="161" t="s">
        <v>3</v>
      </c>
      <c r="C7" s="163">
        <v>2025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  <c r="N7" s="86"/>
      <c r="O7" s="166" t="s">
        <v>90</v>
      </c>
      <c r="P7" s="163">
        <v>2025</v>
      </c>
      <c r="Q7" s="164"/>
      <c r="R7" s="164"/>
      <c r="S7" s="164"/>
      <c r="T7" s="164"/>
      <c r="U7" s="164"/>
      <c r="V7" s="164"/>
      <c r="W7" s="164"/>
      <c r="X7" s="164"/>
      <c r="Y7" s="164"/>
      <c r="Z7" s="165"/>
      <c r="AA7" s="86"/>
      <c r="AB7" s="168" t="s">
        <v>89</v>
      </c>
      <c r="AC7" s="156" t="s">
        <v>83</v>
      </c>
      <c r="AD7" s="156" t="s">
        <v>84</v>
      </c>
    </row>
    <row r="8" spans="2:30" ht="36.75" customHeight="1" thickBot="1">
      <c r="B8" s="162"/>
      <c r="C8" s="87" t="s">
        <v>5</v>
      </c>
      <c r="D8" s="87" t="s">
        <v>6</v>
      </c>
      <c r="E8" s="87" t="s">
        <v>7</v>
      </c>
      <c r="F8" s="87" t="s">
        <v>8</v>
      </c>
      <c r="G8" s="87" t="s">
        <v>9</v>
      </c>
      <c r="H8" s="87" t="s">
        <v>10</v>
      </c>
      <c r="I8" s="87" t="s">
        <v>11</v>
      </c>
      <c r="J8" s="87" t="s">
        <v>12</v>
      </c>
      <c r="K8" s="87" t="s">
        <v>13</v>
      </c>
      <c r="L8" s="87" t="s">
        <v>14</v>
      </c>
      <c r="M8" s="87" t="s">
        <v>15</v>
      </c>
      <c r="N8" s="87" t="s">
        <v>16</v>
      </c>
      <c r="O8" s="167"/>
      <c r="P8" s="88" t="s">
        <v>5</v>
      </c>
      <c r="Q8" s="88" t="s">
        <v>6</v>
      </c>
      <c r="R8" s="88" t="s">
        <v>7</v>
      </c>
      <c r="S8" s="88" t="s">
        <v>8</v>
      </c>
      <c r="T8" s="88" t="s">
        <v>9</v>
      </c>
      <c r="U8" s="88" t="s">
        <v>10</v>
      </c>
      <c r="V8" s="88" t="s">
        <v>11</v>
      </c>
      <c r="W8" s="88" t="s">
        <v>12</v>
      </c>
      <c r="X8" s="88" t="s">
        <v>13</v>
      </c>
      <c r="Y8" s="88" t="s">
        <v>14</v>
      </c>
      <c r="Z8" s="88" t="s">
        <v>15</v>
      </c>
      <c r="AA8" s="88" t="s">
        <v>16</v>
      </c>
      <c r="AB8" s="169"/>
      <c r="AC8" s="157"/>
      <c r="AD8" s="157"/>
    </row>
    <row r="9" spans="2:30" ht="18" customHeight="1" thickTop="1">
      <c r="B9" s="89" t="s">
        <v>19</v>
      </c>
      <c r="C9" s="90">
        <f>+C10+C49+C57</f>
        <v>85307.199999999997</v>
      </c>
      <c r="D9" s="90">
        <f t="shared" ref="D9:N9" si="0">+D10+D49+D57</f>
        <v>65990</v>
      </c>
      <c r="E9" s="90">
        <f t="shared" si="0"/>
        <v>67036.700000000012</v>
      </c>
      <c r="F9" s="90">
        <f t="shared" si="0"/>
        <v>102897.40000000001</v>
      </c>
      <c r="G9" s="90">
        <f t="shared" si="0"/>
        <v>80316</v>
      </c>
      <c r="H9" s="90">
        <f t="shared" si="0"/>
        <v>70596.800000000003</v>
      </c>
      <c r="I9" s="90">
        <f t="shared" si="0"/>
        <v>76462.699999999983</v>
      </c>
      <c r="J9" s="90">
        <f t="shared" si="0"/>
        <v>70340.600000000006</v>
      </c>
      <c r="K9" s="90">
        <f t="shared" si="0"/>
        <v>67700.200000000012</v>
      </c>
      <c r="L9" s="90">
        <f t="shared" si="0"/>
        <v>79510.89999999998</v>
      </c>
      <c r="M9" s="90">
        <f t="shared" si="0"/>
        <v>66596.400000000009</v>
      </c>
      <c r="N9" s="90">
        <f t="shared" si="0"/>
        <v>80994</v>
      </c>
      <c r="O9" s="90">
        <f>+O10+O49+O57</f>
        <v>913748.89999999991</v>
      </c>
      <c r="P9" s="91">
        <f>ROUNDUP(+P10+P49+P57,1)</f>
        <v>85307.3</v>
      </c>
      <c r="Q9" s="91">
        <f t="shared" ref="Q9:AB9" si="1">+Q10+Q49+Q57</f>
        <v>65990.020402949987</v>
      </c>
      <c r="R9" s="91">
        <f t="shared" si="1"/>
        <v>67036.678663669998</v>
      </c>
      <c r="S9" s="91">
        <f t="shared" si="1"/>
        <v>102896.81680732001</v>
      </c>
      <c r="T9" s="91">
        <f t="shared" si="1"/>
        <v>80315.965132929967</v>
      </c>
      <c r="U9" s="91">
        <f t="shared" si="1"/>
        <v>70596.461835204449</v>
      </c>
      <c r="V9" s="91">
        <f t="shared" si="1"/>
        <v>76462.62857934057</v>
      </c>
      <c r="W9" s="91">
        <f t="shared" si="1"/>
        <v>69937.864256434521</v>
      </c>
      <c r="X9" s="91">
        <f t="shared" si="1"/>
        <v>67180.470755319897</v>
      </c>
      <c r="Y9" s="91">
        <f t="shared" si="1"/>
        <v>78969.990441493093</v>
      </c>
      <c r="Z9" s="91">
        <f t="shared" si="1"/>
        <v>66890.585131122964</v>
      </c>
      <c r="AA9" s="91">
        <f t="shared" si="1"/>
        <v>73213.921582288298</v>
      </c>
      <c r="AB9" s="92">
        <f t="shared" si="1"/>
        <v>904798.65063835366</v>
      </c>
      <c r="AC9" s="92">
        <f t="shared" ref="AC9:AC65" si="2">+O9-AB9</f>
        <v>8950.2493616462452</v>
      </c>
      <c r="AD9" s="92">
        <f t="shared" ref="AD9:AD51" si="3">+O9/AB9*100</f>
        <v>100.98919791219092</v>
      </c>
    </row>
    <row r="10" spans="2:30" ht="18" customHeight="1">
      <c r="B10" s="93" t="s">
        <v>20</v>
      </c>
      <c r="C10" s="94">
        <f>+C11+C16+C26+C44+C47+C48</f>
        <v>83492.400000000009</v>
      </c>
      <c r="D10" s="94">
        <f t="shared" ref="D10:N10" si="4">+D11+D16+D26+D44+D47+D48</f>
        <v>64299</v>
      </c>
      <c r="E10" s="94">
        <f t="shared" si="4"/>
        <v>65444.700000000012</v>
      </c>
      <c r="F10" s="94">
        <f t="shared" si="4"/>
        <v>101262.70000000001</v>
      </c>
      <c r="G10" s="94">
        <f t="shared" si="4"/>
        <v>78642.8</v>
      </c>
      <c r="H10" s="94">
        <f t="shared" si="4"/>
        <v>68958.899999999994</v>
      </c>
      <c r="I10" s="94">
        <f t="shared" si="4"/>
        <v>74656.699999999983</v>
      </c>
      <c r="J10" s="94">
        <f t="shared" si="4"/>
        <v>68651.100000000006</v>
      </c>
      <c r="K10" s="94">
        <f t="shared" si="4"/>
        <v>66046.100000000006</v>
      </c>
      <c r="L10" s="94">
        <f t="shared" si="4"/>
        <v>77677.099999999991</v>
      </c>
      <c r="M10" s="94">
        <f t="shared" si="4"/>
        <v>64763.000000000007</v>
      </c>
      <c r="N10" s="94">
        <f t="shared" si="4"/>
        <v>69732.900000000009</v>
      </c>
      <c r="O10" s="94">
        <f>+O11+O16+O26+O44+O47+O48</f>
        <v>883627.39999999991</v>
      </c>
      <c r="P10" s="95">
        <f t="shared" ref="P10:T10" si="5">+P11+P16+P26+P44+P47+P48</f>
        <v>83492.417783439989</v>
      </c>
      <c r="Q10" s="95">
        <f t="shared" si="5"/>
        <v>64299.02507227999</v>
      </c>
      <c r="R10" s="95">
        <f t="shared" si="5"/>
        <v>65444.695419060001</v>
      </c>
      <c r="S10" s="95">
        <f t="shared" si="5"/>
        <v>101262.0811863</v>
      </c>
      <c r="T10" s="95">
        <f t="shared" si="5"/>
        <v>78642.854279169987</v>
      </c>
      <c r="U10" s="95">
        <f>ROUNDDOWN(+U11+U16+U26+U44+U47+U48,1)</f>
        <v>68958.600000000006</v>
      </c>
      <c r="V10" s="95">
        <f t="shared" ref="V10:AB10" si="6">+V11+V16+V26+V44+V47+V48</f>
        <v>74656.903902823484</v>
      </c>
      <c r="W10" s="95">
        <f t="shared" si="6"/>
        <v>68185.264741751453</v>
      </c>
      <c r="X10" s="95">
        <f t="shared" si="6"/>
        <v>65558.37340936104</v>
      </c>
      <c r="Y10" s="95">
        <f t="shared" si="6"/>
        <v>77261.781390884513</v>
      </c>
      <c r="Z10" s="95">
        <f t="shared" si="6"/>
        <v>65307.465962149559</v>
      </c>
      <c r="AA10" s="95">
        <f t="shared" si="6"/>
        <v>71510.593342012697</v>
      </c>
      <c r="AB10" s="96">
        <f t="shared" si="6"/>
        <v>884580.1051479826</v>
      </c>
      <c r="AC10" s="96">
        <f t="shared" si="2"/>
        <v>-952.70514798269141</v>
      </c>
      <c r="AD10" s="97">
        <f t="shared" si="3"/>
        <v>99.892298601060745</v>
      </c>
    </row>
    <row r="11" spans="2:30" ht="18" customHeight="1">
      <c r="B11" s="93" t="s">
        <v>21</v>
      </c>
      <c r="C11" s="94">
        <f t="shared" ref="C11:AA11" si="7">SUM(C12:C15)</f>
        <v>39449.800000000003</v>
      </c>
      <c r="D11" s="94">
        <f t="shared" si="7"/>
        <v>27934.600000000002</v>
      </c>
      <c r="E11" s="94">
        <f t="shared" si="7"/>
        <v>27960.5</v>
      </c>
      <c r="F11" s="94">
        <f t="shared" si="7"/>
        <v>59551</v>
      </c>
      <c r="G11" s="94">
        <f t="shared" si="7"/>
        <v>41173.199999999997</v>
      </c>
      <c r="H11" s="94">
        <f t="shared" si="7"/>
        <v>32751.199999999997</v>
      </c>
      <c r="I11" s="94">
        <f t="shared" si="7"/>
        <v>36115.299999999996</v>
      </c>
      <c r="J11" s="94">
        <f t="shared" si="7"/>
        <v>31390.300000000003</v>
      </c>
      <c r="K11" s="94">
        <f t="shared" si="7"/>
        <v>27862.6</v>
      </c>
      <c r="L11" s="94">
        <f t="shared" si="7"/>
        <v>37300.5</v>
      </c>
      <c r="M11" s="94">
        <f t="shared" si="7"/>
        <v>28612.199999999997</v>
      </c>
      <c r="N11" s="94">
        <f t="shared" si="7"/>
        <v>29279.200000000001</v>
      </c>
      <c r="O11" s="98">
        <f>SUM(O12:O15)</f>
        <v>419380.39999999997</v>
      </c>
      <c r="P11" s="99">
        <f t="shared" si="7"/>
        <v>39449.775620759996</v>
      </c>
      <c r="Q11" s="99">
        <f t="shared" si="7"/>
        <v>27934.576127609998</v>
      </c>
      <c r="R11" s="99">
        <f t="shared" si="7"/>
        <v>27960.529368110005</v>
      </c>
      <c r="S11" s="99">
        <f t="shared" si="7"/>
        <v>59550.375423620004</v>
      </c>
      <c r="T11" s="99">
        <f t="shared" si="7"/>
        <v>41173.236195129997</v>
      </c>
      <c r="U11" s="99">
        <f t="shared" si="7"/>
        <v>32750.92689137</v>
      </c>
      <c r="V11" s="99">
        <f t="shared" si="7"/>
        <v>36137.109210360002</v>
      </c>
      <c r="W11" s="99">
        <f t="shared" si="7"/>
        <v>30721.158182052364</v>
      </c>
      <c r="X11" s="99">
        <f t="shared" si="7"/>
        <v>27508.854572851862</v>
      </c>
      <c r="Y11" s="99">
        <f t="shared" si="7"/>
        <v>35605.624480858438</v>
      </c>
      <c r="Z11" s="99">
        <f t="shared" si="7"/>
        <v>27477.983359486261</v>
      </c>
      <c r="AA11" s="99">
        <f t="shared" si="7"/>
        <v>31931.133261670711</v>
      </c>
      <c r="AB11" s="96">
        <f>SUM(AB12:AB15)</f>
        <v>418201.28269387962</v>
      </c>
      <c r="AC11" s="96">
        <f t="shared" si="2"/>
        <v>1179.1173061203444</v>
      </c>
      <c r="AD11" s="97">
        <f t="shared" si="3"/>
        <v>100.28194971056162</v>
      </c>
    </row>
    <row r="12" spans="2:30" ht="18" customHeight="1">
      <c r="B12" s="14" t="s">
        <v>22</v>
      </c>
      <c r="C12" s="100">
        <v>12908.9</v>
      </c>
      <c r="D12" s="100">
        <v>11313.6</v>
      </c>
      <c r="E12" s="100">
        <v>11933.5</v>
      </c>
      <c r="F12" s="100">
        <v>11986.6</v>
      </c>
      <c r="G12" s="100">
        <v>12744.3</v>
      </c>
      <c r="H12" s="100">
        <v>10631.9</v>
      </c>
      <c r="I12" s="100">
        <v>9242</v>
      </c>
      <c r="J12" s="100">
        <v>10913.3</v>
      </c>
      <c r="K12" s="100">
        <v>10144.9</v>
      </c>
      <c r="L12" s="100">
        <v>9931.7999999999993</v>
      </c>
      <c r="M12" s="100">
        <v>10458.9</v>
      </c>
      <c r="N12" s="100">
        <v>11537.5</v>
      </c>
      <c r="O12" s="101">
        <f>SUM(C12:N12)</f>
        <v>133747.19999999998</v>
      </c>
      <c r="P12" s="102">
        <v>12908.884647269999</v>
      </c>
      <c r="Q12" s="102">
        <v>11313.618904739998</v>
      </c>
      <c r="R12" s="102">
        <v>11933.480463440002</v>
      </c>
      <c r="S12" s="102">
        <v>11986.600503290003</v>
      </c>
      <c r="T12" s="102">
        <v>12744.33081544</v>
      </c>
      <c r="U12" s="103">
        <v>10631.663590899998</v>
      </c>
      <c r="V12" s="103">
        <v>9241.073858759999</v>
      </c>
      <c r="W12" s="103">
        <v>10828.653537086697</v>
      </c>
      <c r="X12" s="103">
        <v>10158.13032784948</v>
      </c>
      <c r="Y12" s="103">
        <v>9448.1901197225779</v>
      </c>
      <c r="Z12" s="103">
        <v>10165.286711240669</v>
      </c>
      <c r="AA12" s="103">
        <v>10881.43057078186</v>
      </c>
      <c r="AB12" s="104">
        <f>SUM(P12:AA12)</f>
        <v>132241.34405052126</v>
      </c>
      <c r="AC12" s="104">
        <f t="shared" si="2"/>
        <v>1505.8559494787187</v>
      </c>
      <c r="AD12" s="105">
        <f t="shared" si="3"/>
        <v>101.13871797076067</v>
      </c>
    </row>
    <row r="13" spans="2:30" ht="18" customHeight="1">
      <c r="B13" s="14" t="s">
        <v>23</v>
      </c>
      <c r="C13" s="100">
        <v>17302</v>
      </c>
      <c r="D13" s="100">
        <v>12300.8</v>
      </c>
      <c r="E13" s="100">
        <v>11863.2</v>
      </c>
      <c r="F13" s="100">
        <v>40824.800000000003</v>
      </c>
      <c r="G13" s="100">
        <v>21556.2</v>
      </c>
      <c r="H13" s="100">
        <v>13687.3</v>
      </c>
      <c r="I13" s="100">
        <v>21721.8</v>
      </c>
      <c r="J13" s="100">
        <v>15323.6</v>
      </c>
      <c r="K13" s="100">
        <v>12940.4</v>
      </c>
      <c r="L13" s="100">
        <v>22153</v>
      </c>
      <c r="M13" s="100">
        <v>12368.3</v>
      </c>
      <c r="N13" s="100">
        <v>12120.5</v>
      </c>
      <c r="O13" s="101">
        <f>SUM(C13:N13)</f>
        <v>214161.9</v>
      </c>
      <c r="P13" s="102">
        <v>17302.016972739999</v>
      </c>
      <c r="Q13" s="102">
        <v>12300.76386021</v>
      </c>
      <c r="R13" s="102">
        <v>11863.195447000002</v>
      </c>
      <c r="S13" s="102">
        <v>40824.15375777</v>
      </c>
      <c r="T13" s="102">
        <v>21556.216634909997</v>
      </c>
      <c r="U13" s="103">
        <v>13687.261355879999</v>
      </c>
      <c r="V13" s="103">
        <v>21721.843156290004</v>
      </c>
      <c r="W13" s="103">
        <v>14844.192156089002</v>
      </c>
      <c r="X13" s="103">
        <v>12016.384829097764</v>
      </c>
      <c r="Y13" s="103">
        <v>21033.140043659627</v>
      </c>
      <c r="Z13" s="103">
        <v>11989.684505943473</v>
      </c>
      <c r="AA13" s="103">
        <v>15576.270528171717</v>
      </c>
      <c r="AB13" s="104">
        <f>SUM(P13:AA13)</f>
        <v>214715.12324776157</v>
      </c>
      <c r="AC13" s="104">
        <f t="shared" si="2"/>
        <v>-553.2232477615762</v>
      </c>
      <c r="AD13" s="105">
        <f t="shared" si="3"/>
        <v>99.742345467150358</v>
      </c>
    </row>
    <row r="14" spans="2:30" ht="18" customHeight="1">
      <c r="B14" s="14" t="s">
        <v>24</v>
      </c>
      <c r="C14" s="100">
        <v>9006.4</v>
      </c>
      <c r="D14" s="100">
        <v>4037.7</v>
      </c>
      <c r="E14" s="100">
        <v>3901.8</v>
      </c>
      <c r="F14" s="100">
        <v>6448.2</v>
      </c>
      <c r="G14" s="100">
        <v>6465.6</v>
      </c>
      <c r="H14" s="100">
        <v>8149.9</v>
      </c>
      <c r="I14" s="100">
        <v>4848.8</v>
      </c>
      <c r="J14" s="100">
        <v>4835.2</v>
      </c>
      <c r="K14" s="100">
        <v>4477.8999999999996</v>
      </c>
      <c r="L14" s="100">
        <v>4917.8</v>
      </c>
      <c r="M14" s="100">
        <v>5513.7</v>
      </c>
      <c r="N14" s="100">
        <v>5331.2</v>
      </c>
      <c r="O14" s="101">
        <f>SUM(C14:N14)</f>
        <v>67934.2</v>
      </c>
      <c r="P14" s="102">
        <v>9006.3383217899991</v>
      </c>
      <c r="Q14" s="102">
        <v>4037.671927620001</v>
      </c>
      <c r="R14" s="102">
        <v>3901.7962275</v>
      </c>
      <c r="S14" s="102">
        <v>6448.2474293299992</v>
      </c>
      <c r="T14" s="102">
        <v>6465.5591956999997</v>
      </c>
      <c r="U14" s="103">
        <v>8149.8906354600022</v>
      </c>
      <c r="V14" s="103">
        <v>4840.0201508400014</v>
      </c>
      <c r="W14" s="103">
        <v>4803.3949556335319</v>
      </c>
      <c r="X14" s="103">
        <v>5096.2671097321218</v>
      </c>
      <c r="Y14" s="103">
        <v>4871.5788545921578</v>
      </c>
      <c r="Z14" s="103">
        <v>5103.8560305631227</v>
      </c>
      <c r="AA14" s="103">
        <v>5121.420392856875</v>
      </c>
      <c r="AB14" s="104">
        <f>SUM(P14:AA14)</f>
        <v>67846.041231617812</v>
      </c>
      <c r="AC14" s="104">
        <f t="shared" si="2"/>
        <v>88.158768382185372</v>
      </c>
      <c r="AD14" s="105">
        <f t="shared" si="3"/>
        <v>100.12993944345436</v>
      </c>
    </row>
    <row r="15" spans="2:30" ht="18" customHeight="1">
      <c r="B15" s="14" t="s">
        <v>25</v>
      </c>
      <c r="C15" s="100">
        <v>232.5</v>
      </c>
      <c r="D15" s="100">
        <v>282.5</v>
      </c>
      <c r="E15" s="100">
        <v>262</v>
      </c>
      <c r="F15" s="100">
        <v>291.39999999999998</v>
      </c>
      <c r="G15" s="100">
        <v>407.1</v>
      </c>
      <c r="H15" s="100">
        <v>282.10000000000002</v>
      </c>
      <c r="I15" s="100">
        <v>302.7</v>
      </c>
      <c r="J15" s="100">
        <v>318.2</v>
      </c>
      <c r="K15" s="100">
        <v>299.39999999999998</v>
      </c>
      <c r="L15" s="100">
        <v>297.89999999999998</v>
      </c>
      <c r="M15" s="100">
        <v>271.3</v>
      </c>
      <c r="N15" s="100">
        <v>290</v>
      </c>
      <c r="O15" s="101">
        <f>SUM(C15:N15)</f>
        <v>3537.1</v>
      </c>
      <c r="P15" s="102">
        <v>232.53567896000001</v>
      </c>
      <c r="Q15" s="102">
        <v>282.52143504000009</v>
      </c>
      <c r="R15" s="102">
        <v>262.05723017000003</v>
      </c>
      <c r="S15" s="102">
        <v>291.37373323000003</v>
      </c>
      <c r="T15" s="102">
        <v>407.12954908</v>
      </c>
      <c r="U15" s="103">
        <v>282.11130913</v>
      </c>
      <c r="V15" s="103">
        <v>334.17204446999995</v>
      </c>
      <c r="W15" s="103">
        <v>244.91753324313336</v>
      </c>
      <c r="X15" s="103">
        <v>238.07230617249832</v>
      </c>
      <c r="Y15" s="103">
        <v>252.71546288407441</v>
      </c>
      <c r="Z15" s="103">
        <v>219.15611173899748</v>
      </c>
      <c r="AA15" s="103">
        <v>352.01176986025814</v>
      </c>
      <c r="AB15" s="104">
        <f>SUM(P15:AA15)</f>
        <v>3398.7741639789615</v>
      </c>
      <c r="AC15" s="104">
        <f t="shared" si="2"/>
        <v>138.32583602103841</v>
      </c>
      <c r="AD15" s="105">
        <f t="shared" si="3"/>
        <v>104.0698742942985</v>
      </c>
    </row>
    <row r="16" spans="2:30" ht="18" customHeight="1">
      <c r="B16" s="93" t="s">
        <v>26</v>
      </c>
      <c r="C16" s="94">
        <f>+C17+C25</f>
        <v>3853.7</v>
      </c>
      <c r="D16" s="94">
        <f t="shared" ref="D16:N16" si="8">+D17+D25</f>
        <v>3770.2000000000003</v>
      </c>
      <c r="E16" s="94">
        <f t="shared" si="8"/>
        <v>6252.2000000000016</v>
      </c>
      <c r="F16" s="94">
        <f t="shared" si="8"/>
        <v>8025.0999999999995</v>
      </c>
      <c r="G16" s="94">
        <f t="shared" si="8"/>
        <v>4554.5999999999995</v>
      </c>
      <c r="H16" s="94">
        <f t="shared" si="8"/>
        <v>4043.5000000000005</v>
      </c>
      <c r="I16" s="94">
        <f t="shared" si="8"/>
        <v>3979.3</v>
      </c>
      <c r="J16" s="94">
        <f t="shared" si="8"/>
        <v>4519</v>
      </c>
      <c r="K16" s="94">
        <f t="shared" si="8"/>
        <v>5813.9</v>
      </c>
      <c r="L16" s="94">
        <f t="shared" si="8"/>
        <v>8326.4</v>
      </c>
      <c r="M16" s="94">
        <f t="shared" si="8"/>
        <v>4301.2999999999993</v>
      </c>
      <c r="N16" s="94">
        <f t="shared" si="8"/>
        <v>4480.7000000000007</v>
      </c>
      <c r="O16" s="98">
        <f>+O17+O25</f>
        <v>61919.9</v>
      </c>
      <c r="P16" s="95">
        <f t="shared" ref="P16:AA16" si="9">+P17+P25</f>
        <v>3853.7077438900005</v>
      </c>
      <c r="Q16" s="95">
        <f t="shared" si="9"/>
        <v>3770.2278754600002</v>
      </c>
      <c r="R16" s="95">
        <f t="shared" si="9"/>
        <v>6252.1904882899998</v>
      </c>
      <c r="S16" s="95">
        <f t="shared" si="9"/>
        <v>8025.1311641999991</v>
      </c>
      <c r="T16" s="95">
        <f t="shared" si="9"/>
        <v>4554.5848747</v>
      </c>
      <c r="U16" s="95">
        <f t="shared" si="9"/>
        <v>4043.4672593800001</v>
      </c>
      <c r="V16" s="95">
        <f t="shared" si="9"/>
        <v>3978.9264638300001</v>
      </c>
      <c r="W16" s="95">
        <f t="shared" si="9"/>
        <v>4520.9965713932379</v>
      </c>
      <c r="X16" s="95">
        <f t="shared" si="9"/>
        <v>5489.1518797329063</v>
      </c>
      <c r="Y16" s="95">
        <f t="shared" si="9"/>
        <v>8184.9658328844844</v>
      </c>
      <c r="Z16" s="95">
        <f t="shared" si="9"/>
        <v>3944.4213996512563</v>
      </c>
      <c r="AA16" s="95">
        <f t="shared" si="9"/>
        <v>4335.6005461928135</v>
      </c>
      <c r="AB16" s="96">
        <f>+AB17+AB25</f>
        <v>60953.37209960469</v>
      </c>
      <c r="AC16" s="96">
        <f t="shared" si="2"/>
        <v>966.52790039531101</v>
      </c>
      <c r="AD16" s="97">
        <f t="shared" si="3"/>
        <v>101.58568405176321</v>
      </c>
    </row>
    <row r="17" spans="2:30" ht="18" customHeight="1">
      <c r="B17" s="106" t="s">
        <v>27</v>
      </c>
      <c r="C17" s="94">
        <f>SUM(C18:C24)</f>
        <v>3657.7999999999997</v>
      </c>
      <c r="D17" s="94">
        <f t="shared" ref="D17:N17" si="10">SUM(D18:D24)</f>
        <v>3543.9</v>
      </c>
      <c r="E17" s="94">
        <f t="shared" si="10"/>
        <v>5918.6000000000013</v>
      </c>
      <c r="F17" s="94">
        <f t="shared" si="10"/>
        <v>7773.2999999999993</v>
      </c>
      <c r="G17" s="94">
        <f t="shared" si="10"/>
        <v>4253.7</v>
      </c>
      <c r="H17" s="94">
        <f t="shared" si="10"/>
        <v>3746.1000000000004</v>
      </c>
      <c r="I17" s="94">
        <f t="shared" si="10"/>
        <v>3719.8</v>
      </c>
      <c r="J17" s="94">
        <f t="shared" si="10"/>
        <v>4206.5</v>
      </c>
      <c r="K17" s="94">
        <f t="shared" si="10"/>
        <v>5449.2</v>
      </c>
      <c r="L17" s="94">
        <f t="shared" si="10"/>
        <v>7983.4</v>
      </c>
      <c r="M17" s="94">
        <f t="shared" si="10"/>
        <v>3924.9999999999995</v>
      </c>
      <c r="N17" s="94">
        <f t="shared" si="10"/>
        <v>4147.4000000000005</v>
      </c>
      <c r="O17" s="98">
        <f>SUM(O18:O24)</f>
        <v>58324.700000000004</v>
      </c>
      <c r="P17" s="95">
        <f t="shared" ref="P17:AA17" si="11">SUM(P18:P24)</f>
        <v>3657.8467681300003</v>
      </c>
      <c r="Q17" s="95">
        <f t="shared" si="11"/>
        <v>3543.9381847899999</v>
      </c>
      <c r="R17" s="95">
        <f t="shared" si="11"/>
        <v>5918.6209699599995</v>
      </c>
      <c r="S17" s="95">
        <f t="shared" si="11"/>
        <v>7773.2562728699995</v>
      </c>
      <c r="T17" s="95">
        <f t="shared" si="11"/>
        <v>4253.7223049599997</v>
      </c>
      <c r="U17" s="95">
        <f t="shared" si="11"/>
        <v>3746.0346477799999</v>
      </c>
      <c r="V17" s="95">
        <f t="shared" si="11"/>
        <v>3719.4260669599998</v>
      </c>
      <c r="W17" s="95">
        <f t="shared" si="11"/>
        <v>4291.1126903238937</v>
      </c>
      <c r="X17" s="95">
        <f t="shared" si="11"/>
        <v>5236.952232016637</v>
      </c>
      <c r="Y17" s="95">
        <f t="shared" si="11"/>
        <v>7912.1330004209995</v>
      </c>
      <c r="Z17" s="95">
        <f t="shared" si="11"/>
        <v>3658.4408411566237</v>
      </c>
      <c r="AA17" s="95">
        <f t="shared" si="11"/>
        <v>4068.7513226065221</v>
      </c>
      <c r="AB17" s="96">
        <f>SUM(AB18:AB24)</f>
        <v>57780.235301974666</v>
      </c>
      <c r="AC17" s="96">
        <f t="shared" si="2"/>
        <v>544.46469802533829</v>
      </c>
      <c r="AD17" s="97">
        <f t="shared" si="3"/>
        <v>100.94230266661224</v>
      </c>
    </row>
    <row r="18" spans="2:30" ht="18" customHeight="1">
      <c r="B18" s="18" t="s">
        <v>28</v>
      </c>
      <c r="C18" s="100">
        <v>133.5</v>
      </c>
      <c r="D18" s="100">
        <v>511.2</v>
      </c>
      <c r="E18" s="100">
        <v>2130.3000000000002</v>
      </c>
      <c r="F18" s="100">
        <v>232.5</v>
      </c>
      <c r="G18" s="100">
        <v>199.3</v>
      </c>
      <c r="H18" s="100">
        <v>162.6</v>
      </c>
      <c r="I18" s="100">
        <v>150.6</v>
      </c>
      <c r="J18" s="100">
        <v>328.8</v>
      </c>
      <c r="K18" s="100">
        <v>1761.1</v>
      </c>
      <c r="L18" s="100">
        <v>198.5</v>
      </c>
      <c r="M18" s="100">
        <v>120.4</v>
      </c>
      <c r="N18" s="100">
        <v>103.4</v>
      </c>
      <c r="O18" s="101">
        <f t="shared" ref="O18:O25" si="12">SUM(C18:N18)</f>
        <v>6032.1999999999989</v>
      </c>
      <c r="P18" s="107">
        <v>133.48413385999999</v>
      </c>
      <c r="Q18" s="107">
        <v>511.22717008999996</v>
      </c>
      <c r="R18" s="107">
        <v>2130.2893400600001</v>
      </c>
      <c r="S18" s="107">
        <v>232.48576563</v>
      </c>
      <c r="T18" s="107">
        <v>199.25444579000001</v>
      </c>
      <c r="U18" s="108">
        <v>162.56286577</v>
      </c>
      <c r="V18" s="108">
        <v>150.48613313999999</v>
      </c>
      <c r="W18" s="108">
        <v>432.80615780536755</v>
      </c>
      <c r="X18" s="108">
        <v>1849.1196902842858</v>
      </c>
      <c r="Y18" s="108">
        <v>181.80524405343138</v>
      </c>
      <c r="Z18" s="108">
        <v>241.74872521705086</v>
      </c>
      <c r="AA18" s="108">
        <v>184.23858731615471</v>
      </c>
      <c r="AB18" s="104">
        <f t="shared" ref="AB18:AB25" si="13">SUM(P18:AA18)</f>
        <v>6409.5082590162901</v>
      </c>
      <c r="AC18" s="104">
        <f t="shared" si="2"/>
        <v>-377.30825901629123</v>
      </c>
      <c r="AD18" s="105">
        <f t="shared" si="3"/>
        <v>94.113304113688756</v>
      </c>
    </row>
    <row r="19" spans="2:30" ht="18" customHeight="1">
      <c r="B19" s="18" t="s">
        <v>29</v>
      </c>
      <c r="C19" s="100">
        <v>280.8</v>
      </c>
      <c r="D19" s="100">
        <v>144.80000000000001</v>
      </c>
      <c r="E19" s="100">
        <v>363.7</v>
      </c>
      <c r="F19" s="100">
        <v>4321.7</v>
      </c>
      <c r="G19" s="100">
        <v>361.2</v>
      </c>
      <c r="H19" s="100">
        <v>273.5</v>
      </c>
      <c r="I19" s="100">
        <v>332</v>
      </c>
      <c r="J19" s="100">
        <v>311.7</v>
      </c>
      <c r="K19" s="100">
        <v>259.8</v>
      </c>
      <c r="L19" s="100">
        <v>3713.5</v>
      </c>
      <c r="M19" s="100">
        <v>264.2</v>
      </c>
      <c r="N19" s="100">
        <v>196.6</v>
      </c>
      <c r="O19" s="101">
        <f t="shared" si="12"/>
        <v>10823.500000000002</v>
      </c>
      <c r="P19" s="107">
        <v>280.84852415</v>
      </c>
      <c r="Q19" s="107">
        <v>144.80252647999998</v>
      </c>
      <c r="R19" s="107">
        <v>363.68677230999998</v>
      </c>
      <c r="S19" s="107">
        <v>4321.7089804899997</v>
      </c>
      <c r="T19" s="107">
        <v>361.22201325999998</v>
      </c>
      <c r="U19" s="108">
        <v>273.50416856999999</v>
      </c>
      <c r="V19" s="108">
        <v>331.98751304000001</v>
      </c>
      <c r="W19" s="108">
        <v>236.832751963314</v>
      </c>
      <c r="X19" s="108">
        <v>229.84036581363213</v>
      </c>
      <c r="Y19" s="108">
        <v>4455.6867779170607</v>
      </c>
      <c r="Z19" s="108">
        <v>205.91053282733793</v>
      </c>
      <c r="AA19" s="108">
        <v>167.0682926143246</v>
      </c>
      <c r="AB19" s="104">
        <f t="shared" si="13"/>
        <v>11373.09921943567</v>
      </c>
      <c r="AC19" s="104">
        <f t="shared" si="2"/>
        <v>-549.59921943566769</v>
      </c>
      <c r="AD19" s="105">
        <f t="shared" si="3"/>
        <v>95.167551000553573</v>
      </c>
    </row>
    <row r="20" spans="2:30" ht="18" customHeight="1">
      <c r="B20" s="18" t="s">
        <v>30</v>
      </c>
      <c r="C20" s="100">
        <v>1004.4</v>
      </c>
      <c r="D20" s="100">
        <v>1046.7</v>
      </c>
      <c r="E20" s="100">
        <v>1394.8</v>
      </c>
      <c r="F20" s="100">
        <v>1366.7</v>
      </c>
      <c r="G20" s="100">
        <v>1356.7</v>
      </c>
      <c r="H20" s="100">
        <v>1420.5</v>
      </c>
      <c r="I20" s="100">
        <v>1286.7</v>
      </c>
      <c r="J20" s="100">
        <v>1249.5999999999999</v>
      </c>
      <c r="K20" s="100">
        <v>1465.7</v>
      </c>
      <c r="L20" s="100">
        <v>1651</v>
      </c>
      <c r="M20" s="100">
        <v>1607.1</v>
      </c>
      <c r="N20" s="100">
        <v>1497</v>
      </c>
      <c r="O20" s="101">
        <f t="shared" si="12"/>
        <v>16346.900000000001</v>
      </c>
      <c r="P20" s="107">
        <v>1004.3881616599999</v>
      </c>
      <c r="Q20" s="107">
        <v>1046.6638622400001</v>
      </c>
      <c r="R20" s="107">
        <v>1394.77763523</v>
      </c>
      <c r="S20" s="107">
        <v>1366.67735238</v>
      </c>
      <c r="T20" s="107">
        <v>1356.7342510399999</v>
      </c>
      <c r="U20" s="108">
        <v>1420.4660787400001</v>
      </c>
      <c r="V20" s="108">
        <v>1286.3735325599998</v>
      </c>
      <c r="W20" s="108">
        <v>1419.2373802229049</v>
      </c>
      <c r="X20" s="108">
        <v>1294.7489645753251</v>
      </c>
      <c r="Y20" s="108">
        <v>1338.0912005671437</v>
      </c>
      <c r="Z20" s="108">
        <v>1324.432251278374</v>
      </c>
      <c r="AA20" s="108">
        <v>1421.7283778824374</v>
      </c>
      <c r="AB20" s="104">
        <f t="shared" si="13"/>
        <v>15674.319048376185</v>
      </c>
      <c r="AC20" s="104">
        <f t="shared" si="2"/>
        <v>672.58095162381687</v>
      </c>
      <c r="AD20" s="105">
        <f t="shared" si="3"/>
        <v>104.29097397818691</v>
      </c>
    </row>
    <row r="21" spans="2:30" ht="18" customHeight="1">
      <c r="B21" s="18" t="s">
        <v>31</v>
      </c>
      <c r="C21" s="100">
        <v>222.1</v>
      </c>
      <c r="D21" s="100">
        <v>216.7</v>
      </c>
      <c r="E21" s="100">
        <v>220.1</v>
      </c>
      <c r="F21" s="100">
        <v>205</v>
      </c>
      <c r="G21" s="100">
        <v>213.7</v>
      </c>
      <c r="H21" s="100">
        <v>201.8</v>
      </c>
      <c r="I21" s="100">
        <v>232.9</v>
      </c>
      <c r="J21" s="100">
        <v>216.1</v>
      </c>
      <c r="K21" s="100">
        <v>209.1</v>
      </c>
      <c r="L21" s="100">
        <v>219.4</v>
      </c>
      <c r="M21" s="100">
        <v>199.7</v>
      </c>
      <c r="N21" s="100">
        <v>232.5</v>
      </c>
      <c r="O21" s="101">
        <f t="shared" si="12"/>
        <v>2589.0999999999995</v>
      </c>
      <c r="P21" s="107">
        <v>222.13958767</v>
      </c>
      <c r="Q21" s="107">
        <v>216.74264316999998</v>
      </c>
      <c r="R21" s="107">
        <v>220.08093201</v>
      </c>
      <c r="S21" s="107">
        <v>204.99305287999999</v>
      </c>
      <c r="T21" s="107">
        <v>213.71673336000001</v>
      </c>
      <c r="U21" s="108">
        <v>201.78495839999999</v>
      </c>
      <c r="V21" s="108">
        <v>232.90805849</v>
      </c>
      <c r="W21" s="108">
        <v>214.45303929611438</v>
      </c>
      <c r="X21" s="108">
        <v>208.08863913553066</v>
      </c>
      <c r="Y21" s="108">
        <v>216.30063313192318</v>
      </c>
      <c r="Z21" s="108">
        <v>204.0446549110041</v>
      </c>
      <c r="AA21" s="108">
        <v>209.41399597352529</v>
      </c>
      <c r="AB21" s="104">
        <f t="shared" si="13"/>
        <v>2564.6669284280979</v>
      </c>
      <c r="AC21" s="104">
        <f t="shared" si="2"/>
        <v>24.433071571901564</v>
      </c>
      <c r="AD21" s="105">
        <f t="shared" si="3"/>
        <v>100.95268010442497</v>
      </c>
    </row>
    <row r="22" spans="2:30" ht="18" customHeight="1">
      <c r="B22" s="18" t="s">
        <v>32</v>
      </c>
      <c r="C22" s="100">
        <v>97.5</v>
      </c>
      <c r="D22" s="100">
        <v>99.5</v>
      </c>
      <c r="E22" s="100">
        <v>91.1</v>
      </c>
      <c r="F22" s="100">
        <v>120.1</v>
      </c>
      <c r="G22" s="100">
        <v>93.9</v>
      </c>
      <c r="H22" s="100">
        <v>111.4</v>
      </c>
      <c r="I22" s="100">
        <v>80.7</v>
      </c>
      <c r="J22" s="100">
        <v>91</v>
      </c>
      <c r="K22" s="100">
        <v>145.19999999999999</v>
      </c>
      <c r="L22" s="100">
        <v>222.1</v>
      </c>
      <c r="M22" s="100">
        <v>102.3</v>
      </c>
      <c r="N22" s="100">
        <v>121.1</v>
      </c>
      <c r="O22" s="101">
        <f t="shared" si="12"/>
        <v>1375.8999999999999</v>
      </c>
      <c r="P22" s="107">
        <v>97.489206299999992</v>
      </c>
      <c r="Q22" s="107">
        <v>99.47932041</v>
      </c>
      <c r="R22" s="107">
        <v>91.156324280000007</v>
      </c>
      <c r="S22" s="107">
        <v>120.08526473000001</v>
      </c>
      <c r="T22" s="107">
        <v>93.919235400000005</v>
      </c>
      <c r="U22" s="108">
        <v>111.42616108</v>
      </c>
      <c r="V22" s="108">
        <v>80.7180769</v>
      </c>
      <c r="W22" s="108">
        <v>96.136515656186987</v>
      </c>
      <c r="X22" s="108">
        <v>97.321294699196997</v>
      </c>
      <c r="Y22" s="108">
        <v>98.261034172318261</v>
      </c>
      <c r="Z22" s="108">
        <v>92.157584393188856</v>
      </c>
      <c r="AA22" s="108">
        <v>98.898053375852484</v>
      </c>
      <c r="AB22" s="104">
        <f t="shared" si="13"/>
        <v>1177.0480713967438</v>
      </c>
      <c r="AC22" s="104">
        <f t="shared" si="2"/>
        <v>198.85192860325606</v>
      </c>
      <c r="AD22" s="105">
        <f t="shared" si="3"/>
        <v>116.89412127129934</v>
      </c>
    </row>
    <row r="23" spans="2:30" ht="18" customHeight="1">
      <c r="B23" s="109" t="s">
        <v>33</v>
      </c>
      <c r="C23" s="100">
        <v>1792.6</v>
      </c>
      <c r="D23" s="100">
        <v>1470.6</v>
      </c>
      <c r="E23" s="100">
        <v>1504</v>
      </c>
      <c r="F23" s="100">
        <v>1449.4</v>
      </c>
      <c r="G23" s="100">
        <v>1903.7</v>
      </c>
      <c r="H23" s="100">
        <v>1471</v>
      </c>
      <c r="I23" s="100">
        <v>1550.9</v>
      </c>
      <c r="J23" s="100">
        <v>1948.5</v>
      </c>
      <c r="K23" s="100">
        <v>1514</v>
      </c>
      <c r="L23" s="100">
        <v>1915</v>
      </c>
      <c r="M23" s="100">
        <v>1569.7</v>
      </c>
      <c r="N23" s="100">
        <v>1920.2</v>
      </c>
      <c r="O23" s="101">
        <f t="shared" si="12"/>
        <v>20009.599999999999</v>
      </c>
      <c r="P23" s="107">
        <v>1792.61048551</v>
      </c>
      <c r="Q23" s="107">
        <v>1470.6432900499999</v>
      </c>
      <c r="R23" s="107">
        <v>1504.01317393</v>
      </c>
      <c r="S23" s="107">
        <v>1449.3991279700001</v>
      </c>
      <c r="T23" s="107">
        <v>1903.7045772199999</v>
      </c>
      <c r="U23" s="108">
        <v>1470.9866386800002</v>
      </c>
      <c r="V23" s="108">
        <v>1550.88349128</v>
      </c>
      <c r="W23" s="108">
        <v>1842.447116930821</v>
      </c>
      <c r="X23" s="108">
        <v>1488.3630289473915</v>
      </c>
      <c r="Y23" s="108">
        <v>1573.6209155234806</v>
      </c>
      <c r="Z23" s="108">
        <v>1506.5224342784866</v>
      </c>
      <c r="AA23" s="108">
        <v>1888.1254365067914</v>
      </c>
      <c r="AB23" s="104">
        <f t="shared" si="13"/>
        <v>19441.319716826973</v>
      </c>
      <c r="AC23" s="104">
        <f t="shared" si="2"/>
        <v>568.28028317302596</v>
      </c>
      <c r="AD23" s="105">
        <f t="shared" si="3"/>
        <v>102.92305404905801</v>
      </c>
    </row>
    <row r="24" spans="2:30" ht="18" customHeight="1">
      <c r="B24" s="109" t="s">
        <v>34</v>
      </c>
      <c r="C24" s="100">
        <v>126.9</v>
      </c>
      <c r="D24" s="100">
        <v>54.4</v>
      </c>
      <c r="E24" s="100">
        <v>214.6</v>
      </c>
      <c r="F24" s="100">
        <v>77.900000000000006</v>
      </c>
      <c r="G24" s="100">
        <v>125.2</v>
      </c>
      <c r="H24" s="100">
        <v>105.3</v>
      </c>
      <c r="I24" s="100">
        <v>86</v>
      </c>
      <c r="J24" s="100">
        <v>60.8</v>
      </c>
      <c r="K24" s="100">
        <v>94.3</v>
      </c>
      <c r="L24" s="100">
        <v>63.9</v>
      </c>
      <c r="M24" s="100">
        <v>61.6</v>
      </c>
      <c r="N24" s="100">
        <v>76.599999999999994</v>
      </c>
      <c r="O24" s="101">
        <f t="shared" si="12"/>
        <v>1147.4999999999998</v>
      </c>
      <c r="P24" s="100">
        <v>126.88666898000001</v>
      </c>
      <c r="Q24" s="100">
        <v>54.379372350000004</v>
      </c>
      <c r="R24" s="100">
        <v>214.61679213999997</v>
      </c>
      <c r="S24" s="100">
        <v>77.906728790000003</v>
      </c>
      <c r="T24" s="100">
        <v>125.17104888999999</v>
      </c>
      <c r="U24" s="101">
        <v>105.30377654</v>
      </c>
      <c r="V24" s="101">
        <v>86.069261549999993</v>
      </c>
      <c r="W24" s="101">
        <v>49.199728449185272</v>
      </c>
      <c r="X24" s="101">
        <v>69.470248561275213</v>
      </c>
      <c r="Y24" s="101">
        <v>48.367195055641552</v>
      </c>
      <c r="Z24" s="101">
        <v>83.624658251181117</v>
      </c>
      <c r="AA24" s="101">
        <v>99.27857893743581</v>
      </c>
      <c r="AB24" s="104">
        <f t="shared" si="13"/>
        <v>1140.2740584947189</v>
      </c>
      <c r="AC24" s="104">
        <f t="shared" si="2"/>
        <v>7.2259415052808436</v>
      </c>
      <c r="AD24" s="105">
        <f t="shared" si="3"/>
        <v>100.63370217461755</v>
      </c>
    </row>
    <row r="25" spans="2:30" ht="18" customHeight="1">
      <c r="B25" s="106" t="s">
        <v>35</v>
      </c>
      <c r="C25" s="94">
        <v>195.9</v>
      </c>
      <c r="D25" s="94">
        <v>226.3</v>
      </c>
      <c r="E25" s="94">
        <v>333.6</v>
      </c>
      <c r="F25" s="94">
        <v>251.8</v>
      </c>
      <c r="G25" s="94">
        <v>300.89999999999998</v>
      </c>
      <c r="H25" s="94">
        <v>297.39999999999998</v>
      </c>
      <c r="I25" s="94">
        <v>259.5</v>
      </c>
      <c r="J25" s="94">
        <v>312.5</v>
      </c>
      <c r="K25" s="94">
        <v>364.7</v>
      </c>
      <c r="L25" s="94">
        <v>343</v>
      </c>
      <c r="M25" s="94">
        <v>376.3</v>
      </c>
      <c r="N25" s="94">
        <v>333.3</v>
      </c>
      <c r="O25" s="98">
        <f t="shared" si="12"/>
        <v>3595.2000000000003</v>
      </c>
      <c r="P25" s="99">
        <v>195.86097576000003</v>
      </c>
      <c r="Q25" s="99">
        <v>226.28969067000003</v>
      </c>
      <c r="R25" s="99">
        <v>333.56951833000005</v>
      </c>
      <c r="S25" s="99">
        <v>251.87489133000005</v>
      </c>
      <c r="T25" s="99">
        <v>300.86256974000003</v>
      </c>
      <c r="U25" s="110">
        <v>297.43261160000003</v>
      </c>
      <c r="V25" s="110">
        <v>259.50039687000003</v>
      </c>
      <c r="W25" s="110">
        <v>229.88388106934434</v>
      </c>
      <c r="X25" s="110">
        <v>252.19964771626957</v>
      </c>
      <c r="Y25" s="110">
        <v>272.83283246348481</v>
      </c>
      <c r="Z25" s="110">
        <v>285.98055849463265</v>
      </c>
      <c r="AA25" s="110">
        <v>266.84922358629177</v>
      </c>
      <c r="AB25" s="96">
        <f t="shared" si="13"/>
        <v>3173.1367976300235</v>
      </c>
      <c r="AC25" s="96">
        <f t="shared" si="2"/>
        <v>422.06320236997681</v>
      </c>
      <c r="AD25" s="97">
        <f t="shared" si="3"/>
        <v>113.30113478515047</v>
      </c>
    </row>
    <row r="26" spans="2:30" ht="18" customHeight="1">
      <c r="B26" s="93" t="s">
        <v>36</v>
      </c>
      <c r="C26" s="94">
        <f>+C27+C29+C38+C43</f>
        <v>39028.5</v>
      </c>
      <c r="D26" s="94">
        <f t="shared" ref="D26:N26" si="14">+D27+D29+D38+D43</f>
        <v>31479.399999999998</v>
      </c>
      <c r="E26" s="94">
        <f t="shared" si="14"/>
        <v>30100.100000000002</v>
      </c>
      <c r="F26" s="94">
        <f t="shared" si="14"/>
        <v>32559.100000000002</v>
      </c>
      <c r="G26" s="94">
        <f t="shared" si="14"/>
        <v>31922.300000000003</v>
      </c>
      <c r="H26" s="94">
        <f t="shared" si="14"/>
        <v>31217.3</v>
      </c>
      <c r="I26" s="94">
        <f t="shared" si="14"/>
        <v>33474.299999999996</v>
      </c>
      <c r="J26" s="94">
        <f t="shared" si="14"/>
        <v>31528.2</v>
      </c>
      <c r="K26" s="94">
        <f t="shared" si="14"/>
        <v>31336.799999999999</v>
      </c>
      <c r="L26" s="94">
        <f t="shared" si="14"/>
        <v>31202.299999999996</v>
      </c>
      <c r="M26" s="94">
        <f t="shared" si="14"/>
        <v>30912.9</v>
      </c>
      <c r="N26" s="94">
        <f t="shared" si="14"/>
        <v>34924.300000000003</v>
      </c>
      <c r="O26" s="98">
        <f>+O27+O29+O38+O43</f>
        <v>389685.49999999994</v>
      </c>
      <c r="P26" s="95">
        <f t="shared" ref="P26:AA26" si="15">+P27+P29+P38+P43</f>
        <v>39028.479720549993</v>
      </c>
      <c r="Q26" s="95">
        <f t="shared" si="15"/>
        <v>31479.414932679996</v>
      </c>
      <c r="R26" s="95">
        <f t="shared" si="15"/>
        <v>30100.055924239998</v>
      </c>
      <c r="S26" s="95">
        <f t="shared" si="15"/>
        <v>32559.042294029998</v>
      </c>
      <c r="T26" s="95">
        <f t="shared" si="15"/>
        <v>31922.386096899998</v>
      </c>
      <c r="U26" s="95">
        <f t="shared" si="15"/>
        <v>31217.321317620004</v>
      </c>
      <c r="V26" s="95">
        <f t="shared" si="15"/>
        <v>33452.968026233473</v>
      </c>
      <c r="W26" s="95">
        <f t="shared" si="15"/>
        <v>31763.607758483602</v>
      </c>
      <c r="X26" s="95">
        <f t="shared" si="15"/>
        <v>31492.894286621879</v>
      </c>
      <c r="Y26" s="95">
        <f t="shared" si="15"/>
        <v>32428.216580378241</v>
      </c>
      <c r="Z26" s="95">
        <f t="shared" si="15"/>
        <v>32871.376639064918</v>
      </c>
      <c r="AA26" s="95">
        <f t="shared" si="15"/>
        <v>34194.10752226568</v>
      </c>
      <c r="AB26" s="96">
        <f>+AB27+AB29+AB38+AB43</f>
        <v>392509.87109906768</v>
      </c>
      <c r="AC26" s="96">
        <f t="shared" si="2"/>
        <v>-2824.3710990677355</v>
      </c>
      <c r="AD26" s="97">
        <f t="shared" si="3"/>
        <v>99.280433103208537</v>
      </c>
    </row>
    <row r="27" spans="2:30" ht="18" customHeight="1">
      <c r="B27" s="106" t="s">
        <v>37</v>
      </c>
      <c r="C27" s="94">
        <f t="shared" ref="C27:AA27" si="16">+C28</f>
        <v>21901.9</v>
      </c>
      <c r="D27" s="94">
        <f t="shared" si="16"/>
        <v>17624.8</v>
      </c>
      <c r="E27" s="94">
        <f t="shared" si="16"/>
        <v>16953.7</v>
      </c>
      <c r="F27" s="94">
        <f t="shared" si="16"/>
        <v>18555.400000000001</v>
      </c>
      <c r="G27" s="94">
        <f t="shared" si="16"/>
        <v>16861.400000000001</v>
      </c>
      <c r="H27" s="94">
        <f t="shared" si="16"/>
        <v>17399.099999999999</v>
      </c>
      <c r="I27" s="94">
        <f t="shared" si="16"/>
        <v>17189.3</v>
      </c>
      <c r="J27" s="94">
        <f t="shared" si="16"/>
        <v>18612.3</v>
      </c>
      <c r="K27" s="94">
        <f t="shared" si="16"/>
        <v>17448.7</v>
      </c>
      <c r="L27" s="94">
        <f t="shared" si="16"/>
        <v>16529.8</v>
      </c>
      <c r="M27" s="94">
        <f t="shared" si="16"/>
        <v>17564.900000000001</v>
      </c>
      <c r="N27" s="94">
        <f t="shared" si="16"/>
        <v>19749.8</v>
      </c>
      <c r="O27" s="98">
        <f>+O28</f>
        <v>216391.09999999998</v>
      </c>
      <c r="P27" s="95">
        <f t="shared" si="16"/>
        <v>21901.899594169998</v>
      </c>
      <c r="Q27" s="95">
        <f t="shared" si="16"/>
        <v>17624.828854169999</v>
      </c>
      <c r="R27" s="95">
        <f t="shared" si="16"/>
        <v>16953.6465393</v>
      </c>
      <c r="S27" s="95">
        <f t="shared" si="16"/>
        <v>18555.403902900001</v>
      </c>
      <c r="T27" s="95">
        <f t="shared" si="16"/>
        <v>16861.428390019999</v>
      </c>
      <c r="U27" s="95">
        <f t="shared" si="16"/>
        <v>17399.073409680001</v>
      </c>
      <c r="V27" s="95">
        <f t="shared" si="16"/>
        <v>17189.298768339999</v>
      </c>
      <c r="W27" s="95">
        <f t="shared" si="16"/>
        <v>18453.617687043163</v>
      </c>
      <c r="X27" s="95">
        <f t="shared" si="16"/>
        <v>18204.113429248689</v>
      </c>
      <c r="Y27" s="95">
        <f t="shared" si="16"/>
        <v>16712.030752305876</v>
      </c>
      <c r="Z27" s="95">
        <f t="shared" si="16"/>
        <v>18720.144782114738</v>
      </c>
      <c r="AA27" s="95">
        <f t="shared" si="16"/>
        <v>19271.248368324108</v>
      </c>
      <c r="AB27" s="96">
        <f>+AB28</f>
        <v>217846.73447761656</v>
      </c>
      <c r="AC27" s="96">
        <f t="shared" si="2"/>
        <v>-1455.6344776165788</v>
      </c>
      <c r="AD27" s="97">
        <f t="shared" si="3"/>
        <v>99.331807988259683</v>
      </c>
    </row>
    <row r="28" spans="2:30" ht="18" customHeight="1">
      <c r="B28" s="111" t="s">
        <v>38</v>
      </c>
      <c r="C28" s="100">
        <v>21901.9</v>
      </c>
      <c r="D28" s="100">
        <v>17624.8</v>
      </c>
      <c r="E28" s="100">
        <v>16953.7</v>
      </c>
      <c r="F28" s="100">
        <v>18555.400000000001</v>
      </c>
      <c r="G28" s="100">
        <v>16861.400000000001</v>
      </c>
      <c r="H28" s="100">
        <v>17399.099999999999</v>
      </c>
      <c r="I28" s="100">
        <v>17189.3</v>
      </c>
      <c r="J28" s="100">
        <v>18612.3</v>
      </c>
      <c r="K28" s="100">
        <v>17448.7</v>
      </c>
      <c r="L28" s="100">
        <v>16529.8</v>
      </c>
      <c r="M28" s="100">
        <v>17564.900000000001</v>
      </c>
      <c r="N28" s="100">
        <v>19749.8</v>
      </c>
      <c r="O28" s="101">
        <f>SUM(C28:N28)</f>
        <v>216391.09999999998</v>
      </c>
      <c r="P28" s="107">
        <v>21901.899594169998</v>
      </c>
      <c r="Q28" s="107">
        <v>17624.828854169999</v>
      </c>
      <c r="R28" s="107">
        <v>16953.6465393</v>
      </c>
      <c r="S28" s="107">
        <v>18555.403902900001</v>
      </c>
      <c r="T28" s="107">
        <v>16861.428390019999</v>
      </c>
      <c r="U28" s="108">
        <v>17399.073409680001</v>
      </c>
      <c r="V28" s="108">
        <v>17189.298768339999</v>
      </c>
      <c r="W28" s="108">
        <v>18453.617687043163</v>
      </c>
      <c r="X28" s="108">
        <v>18204.113429248689</v>
      </c>
      <c r="Y28" s="108">
        <v>16712.030752305876</v>
      </c>
      <c r="Z28" s="108">
        <v>18720.144782114738</v>
      </c>
      <c r="AA28" s="108">
        <v>19271.248368324108</v>
      </c>
      <c r="AB28" s="104">
        <f>SUM(P28:AA28)</f>
        <v>217846.73447761656</v>
      </c>
      <c r="AC28" s="104">
        <f t="shared" si="2"/>
        <v>-1455.6344776165788</v>
      </c>
      <c r="AD28" s="105">
        <f t="shared" si="3"/>
        <v>99.331807988259683</v>
      </c>
    </row>
    <row r="29" spans="2:30" ht="18" customHeight="1">
      <c r="B29" s="112" t="s">
        <v>39</v>
      </c>
      <c r="C29" s="94">
        <f>SUM(C30:C37)</f>
        <v>13760.699999999999</v>
      </c>
      <c r="D29" s="94">
        <f t="shared" ref="D29:N29" si="17">SUM(D30:D37)</f>
        <v>10868.3</v>
      </c>
      <c r="E29" s="94">
        <f t="shared" si="17"/>
        <v>10847.2</v>
      </c>
      <c r="F29" s="94">
        <f t="shared" si="17"/>
        <v>11924.2</v>
      </c>
      <c r="G29" s="94">
        <f t="shared" si="17"/>
        <v>12746.499999999998</v>
      </c>
      <c r="H29" s="94">
        <f t="shared" si="17"/>
        <v>11542.599999999999</v>
      </c>
      <c r="I29" s="94">
        <f t="shared" si="17"/>
        <v>13845.9</v>
      </c>
      <c r="J29" s="94">
        <f t="shared" si="17"/>
        <v>10673.1</v>
      </c>
      <c r="K29" s="94">
        <f t="shared" si="17"/>
        <v>11665</v>
      </c>
      <c r="L29" s="94">
        <f t="shared" si="17"/>
        <v>12433.399999999998</v>
      </c>
      <c r="M29" s="94">
        <f t="shared" si="17"/>
        <v>10909.3</v>
      </c>
      <c r="N29" s="94">
        <f t="shared" si="17"/>
        <v>12027.400000000001</v>
      </c>
      <c r="O29" s="98">
        <f>SUM(O30:O37)</f>
        <v>143243.6</v>
      </c>
      <c r="P29" s="95">
        <f t="shared" ref="P29:AA29" si="18">SUM(P30:P37)</f>
        <v>13760.675806939998</v>
      </c>
      <c r="Q29" s="95">
        <f t="shared" si="18"/>
        <v>10868.253972409999</v>
      </c>
      <c r="R29" s="95">
        <f t="shared" si="18"/>
        <v>10847.181894819998</v>
      </c>
      <c r="S29" s="95">
        <f t="shared" si="18"/>
        <v>11924.167835209999</v>
      </c>
      <c r="T29" s="95">
        <f t="shared" si="18"/>
        <v>12746.50683957</v>
      </c>
      <c r="U29" s="95">
        <f t="shared" si="18"/>
        <v>11542.64554417</v>
      </c>
      <c r="V29" s="95">
        <f t="shared" si="18"/>
        <v>13845.953309479999</v>
      </c>
      <c r="W29" s="95">
        <f t="shared" si="18"/>
        <v>11055.795249711957</v>
      </c>
      <c r="X29" s="95">
        <f t="shared" si="18"/>
        <v>10983.788222198851</v>
      </c>
      <c r="Y29" s="95">
        <f t="shared" si="18"/>
        <v>12994.20143076676</v>
      </c>
      <c r="Z29" s="95">
        <f t="shared" si="18"/>
        <v>11217.234531225911</v>
      </c>
      <c r="AA29" s="95">
        <f t="shared" si="18"/>
        <v>11490.306598236393</v>
      </c>
      <c r="AB29" s="96">
        <f>SUM(AB30:AB37)</f>
        <v>143276.71123473984</v>
      </c>
      <c r="AC29" s="96">
        <f t="shared" si="2"/>
        <v>-33.111234739830252</v>
      </c>
      <c r="AD29" s="97">
        <f t="shared" si="3"/>
        <v>99.97689000923144</v>
      </c>
    </row>
    <row r="30" spans="2:30" ht="18" customHeight="1">
      <c r="B30" s="111" t="s">
        <v>40</v>
      </c>
      <c r="C30" s="100">
        <v>5006.6000000000004</v>
      </c>
      <c r="D30" s="100">
        <v>4257.3</v>
      </c>
      <c r="E30" s="100">
        <v>4350.6000000000004</v>
      </c>
      <c r="F30" s="100">
        <v>4448.3999999999996</v>
      </c>
      <c r="G30" s="100">
        <v>4942.8999999999996</v>
      </c>
      <c r="H30" s="100">
        <v>4275.3999999999996</v>
      </c>
      <c r="I30" s="100">
        <v>5500</v>
      </c>
      <c r="J30" s="100">
        <v>3400</v>
      </c>
      <c r="K30" s="100">
        <v>4099.3999999999996</v>
      </c>
      <c r="L30" s="100">
        <v>4805.3</v>
      </c>
      <c r="M30" s="100">
        <v>3791.1</v>
      </c>
      <c r="N30" s="100">
        <v>4656.8999999999996</v>
      </c>
      <c r="O30" s="101">
        <f t="shared" ref="O30:O37" si="19">SUM(C30:N30)</f>
        <v>53533.900000000009</v>
      </c>
      <c r="P30" s="107">
        <v>5006.5854590400004</v>
      </c>
      <c r="Q30" s="107">
        <v>4257.3273494799996</v>
      </c>
      <c r="R30" s="107">
        <v>4350.59220095</v>
      </c>
      <c r="S30" s="107">
        <v>4448.4464939300005</v>
      </c>
      <c r="T30" s="107">
        <v>4942.8411765699993</v>
      </c>
      <c r="U30" s="108">
        <v>4275.4498173800002</v>
      </c>
      <c r="V30" s="108">
        <v>5500.0332600399997</v>
      </c>
      <c r="W30" s="108">
        <v>3780.2116341173337</v>
      </c>
      <c r="X30" s="108">
        <v>3958.7673575821768</v>
      </c>
      <c r="Y30" s="108">
        <v>5123.583332210449</v>
      </c>
      <c r="Z30" s="108">
        <v>3990.9707047551451</v>
      </c>
      <c r="AA30" s="108">
        <v>4080.1590634347185</v>
      </c>
      <c r="AB30" s="104">
        <f t="shared" ref="AB30:AB37" si="20">SUM(P30:AA30)</f>
        <v>53714.967849489818</v>
      </c>
      <c r="AC30" s="104">
        <f t="shared" si="2"/>
        <v>-181.0678494898093</v>
      </c>
      <c r="AD30" s="105">
        <f t="shared" si="3"/>
        <v>99.66290988017127</v>
      </c>
    </row>
    <row r="31" spans="2:30" ht="18" customHeight="1">
      <c r="B31" s="111" t="s">
        <v>41</v>
      </c>
      <c r="C31" s="100">
        <v>2957.2</v>
      </c>
      <c r="D31" s="100">
        <v>2520.6</v>
      </c>
      <c r="E31" s="100">
        <v>2544.4</v>
      </c>
      <c r="F31" s="100">
        <v>2598.6</v>
      </c>
      <c r="G31" s="100">
        <v>2876.1</v>
      </c>
      <c r="H31" s="100">
        <v>2478.1999999999998</v>
      </c>
      <c r="I31" s="100">
        <v>3372.1</v>
      </c>
      <c r="J31" s="100">
        <v>2375.1</v>
      </c>
      <c r="K31" s="100">
        <v>2611.8000000000002</v>
      </c>
      <c r="L31" s="100">
        <v>3047</v>
      </c>
      <c r="M31" s="100">
        <v>2492.4</v>
      </c>
      <c r="N31" s="100">
        <v>2935.3</v>
      </c>
      <c r="O31" s="101">
        <f t="shared" si="19"/>
        <v>32808.799999999996</v>
      </c>
      <c r="P31" s="107">
        <v>2957.1784920300001</v>
      </c>
      <c r="Q31" s="107">
        <v>2520.5948452299999</v>
      </c>
      <c r="R31" s="107">
        <v>2544.3778128099998</v>
      </c>
      <c r="S31" s="107">
        <v>2598.6291073100001</v>
      </c>
      <c r="T31" s="107">
        <v>2876.0991946500003</v>
      </c>
      <c r="U31" s="108">
        <v>2478.1658135600001</v>
      </c>
      <c r="V31" s="108">
        <v>3372.08467316</v>
      </c>
      <c r="W31" s="108">
        <v>2375.1071885700003</v>
      </c>
      <c r="X31" s="108">
        <v>2333.1744215483536</v>
      </c>
      <c r="Y31" s="108">
        <v>3106.9848513368975</v>
      </c>
      <c r="Z31" s="108">
        <v>2337.0141850151604</v>
      </c>
      <c r="AA31" s="108">
        <v>2471.7271207619083</v>
      </c>
      <c r="AB31" s="104">
        <f t="shared" si="20"/>
        <v>31971.137705982317</v>
      </c>
      <c r="AC31" s="104">
        <f t="shared" si="2"/>
        <v>837.66229401767851</v>
      </c>
      <c r="AD31" s="105">
        <f t="shared" si="3"/>
        <v>102.62005782127966</v>
      </c>
    </row>
    <row r="32" spans="2:30" ht="18" customHeight="1">
      <c r="B32" s="111" t="s">
        <v>42</v>
      </c>
      <c r="C32" s="100">
        <v>1194.8</v>
      </c>
      <c r="D32" s="100">
        <v>506.2</v>
      </c>
      <c r="E32" s="100">
        <v>573.29999999999995</v>
      </c>
      <c r="F32" s="100">
        <v>809.6</v>
      </c>
      <c r="G32" s="100">
        <v>701.4</v>
      </c>
      <c r="H32" s="100">
        <v>787.5</v>
      </c>
      <c r="I32" s="100">
        <v>833.5</v>
      </c>
      <c r="J32" s="100">
        <v>601</v>
      </c>
      <c r="K32" s="100">
        <v>721.1</v>
      </c>
      <c r="L32" s="100">
        <v>837.8</v>
      </c>
      <c r="M32" s="100">
        <v>797.8</v>
      </c>
      <c r="N32" s="100">
        <v>742.2</v>
      </c>
      <c r="O32" s="101">
        <f t="shared" si="19"/>
        <v>9106.2000000000007</v>
      </c>
      <c r="P32" s="107">
        <v>1194.7989624100001</v>
      </c>
      <c r="Q32" s="107">
        <v>506.18150649</v>
      </c>
      <c r="R32" s="107">
        <v>573.28393612000002</v>
      </c>
      <c r="S32" s="107">
        <v>809.55086058000018</v>
      </c>
      <c r="T32" s="107">
        <v>701.44473186000005</v>
      </c>
      <c r="U32" s="108">
        <v>787.48951868000017</v>
      </c>
      <c r="V32" s="108">
        <v>833.55497561000004</v>
      </c>
      <c r="W32" s="108">
        <v>600.99934821999989</v>
      </c>
      <c r="X32" s="108">
        <v>663.73426717210941</v>
      </c>
      <c r="Y32" s="108">
        <v>808.53118079985484</v>
      </c>
      <c r="Z32" s="108">
        <v>847.88997166843887</v>
      </c>
      <c r="AA32" s="108">
        <v>885.92413808226604</v>
      </c>
      <c r="AB32" s="104">
        <f t="shared" si="20"/>
        <v>9213.383397692669</v>
      </c>
      <c r="AC32" s="104">
        <f t="shared" si="2"/>
        <v>-107.18339769266822</v>
      </c>
      <c r="AD32" s="105">
        <f t="shared" si="3"/>
        <v>98.836655405879341</v>
      </c>
    </row>
    <row r="33" spans="1:30" ht="18" customHeight="1">
      <c r="B33" s="111" t="s">
        <v>43</v>
      </c>
      <c r="C33" s="100">
        <v>2517.1999999999998</v>
      </c>
      <c r="D33" s="100">
        <v>1589.5</v>
      </c>
      <c r="E33" s="100">
        <v>1416.7</v>
      </c>
      <c r="F33" s="100">
        <v>1785.4</v>
      </c>
      <c r="G33" s="100">
        <v>1839.9</v>
      </c>
      <c r="H33" s="100">
        <v>1882.7</v>
      </c>
      <c r="I33" s="100">
        <v>1906</v>
      </c>
      <c r="J33" s="100">
        <v>2021.6</v>
      </c>
      <c r="K33" s="100">
        <v>2122.1999999999998</v>
      </c>
      <c r="L33" s="100">
        <v>1707.9</v>
      </c>
      <c r="M33" s="100">
        <v>1763.1</v>
      </c>
      <c r="N33" s="100">
        <v>1767</v>
      </c>
      <c r="O33" s="101">
        <f t="shared" si="19"/>
        <v>22319.200000000001</v>
      </c>
      <c r="P33" s="107">
        <v>2517.1766620900003</v>
      </c>
      <c r="Q33" s="107">
        <v>1589.4794653499998</v>
      </c>
      <c r="R33" s="107">
        <v>1416.66553544</v>
      </c>
      <c r="S33" s="107">
        <v>1785.34297997</v>
      </c>
      <c r="T33" s="107">
        <v>1839.8844437400001</v>
      </c>
      <c r="U33" s="108">
        <v>1882.6825690999999</v>
      </c>
      <c r="V33" s="108">
        <v>1906.00137948</v>
      </c>
      <c r="W33" s="108">
        <v>2021.5835408800001</v>
      </c>
      <c r="X33" s="108">
        <v>1874.460100543814</v>
      </c>
      <c r="Y33" s="108">
        <v>1883.0423395489499</v>
      </c>
      <c r="Z33" s="108">
        <v>1939.8963362001243</v>
      </c>
      <c r="AA33" s="108">
        <v>1961.1337963810024</v>
      </c>
      <c r="AB33" s="104">
        <f t="shared" si="20"/>
        <v>22617.349148723886</v>
      </c>
      <c r="AC33" s="104">
        <f t="shared" si="2"/>
        <v>-298.14914872388545</v>
      </c>
      <c r="AD33" s="105">
        <f t="shared" si="3"/>
        <v>98.681767935033591</v>
      </c>
    </row>
    <row r="34" spans="1:30" ht="18" customHeight="1">
      <c r="B34" s="111" t="s">
        <v>44</v>
      </c>
      <c r="C34" s="100">
        <v>44.9</v>
      </c>
      <c r="D34" s="100">
        <v>27.7</v>
      </c>
      <c r="E34" s="100">
        <v>30.6</v>
      </c>
      <c r="F34" s="100">
        <v>63.6</v>
      </c>
      <c r="G34" s="100">
        <v>20.9</v>
      </c>
      <c r="H34" s="100">
        <v>34.9</v>
      </c>
      <c r="I34" s="100">
        <v>32.299999999999997</v>
      </c>
      <c r="J34" s="100">
        <v>30.4</v>
      </c>
      <c r="K34" s="100">
        <v>34.200000000000003</v>
      </c>
      <c r="L34" s="100">
        <v>35.4</v>
      </c>
      <c r="M34" s="100">
        <v>44.2</v>
      </c>
      <c r="N34" s="100">
        <v>43.2</v>
      </c>
      <c r="O34" s="101">
        <f t="shared" si="19"/>
        <v>442.2999999999999</v>
      </c>
      <c r="P34" s="107">
        <v>44.88749224</v>
      </c>
      <c r="Q34" s="107">
        <v>27.711096920000003</v>
      </c>
      <c r="R34" s="107">
        <v>30.652958870000003</v>
      </c>
      <c r="S34" s="107">
        <v>63.592696179999997</v>
      </c>
      <c r="T34" s="107">
        <v>20.888298460000001</v>
      </c>
      <c r="U34" s="108">
        <v>34.910490609999997</v>
      </c>
      <c r="V34" s="108">
        <v>32.308437399999995</v>
      </c>
      <c r="W34" s="108">
        <v>30.394858510000002</v>
      </c>
      <c r="X34" s="108">
        <v>33.01076980387397</v>
      </c>
      <c r="Y34" s="108">
        <v>28.609360096210445</v>
      </c>
      <c r="Z34" s="108">
        <v>35.181146697992475</v>
      </c>
      <c r="AA34" s="108">
        <v>28.908951149494417</v>
      </c>
      <c r="AB34" s="104">
        <f t="shared" si="20"/>
        <v>411.05655693757132</v>
      </c>
      <c r="AC34" s="104">
        <f t="shared" si="2"/>
        <v>31.243443062428582</v>
      </c>
      <c r="AD34" s="105">
        <f t="shared" si="3"/>
        <v>107.60076503710259</v>
      </c>
    </row>
    <row r="35" spans="1:30" ht="18" customHeight="1">
      <c r="B35" s="111" t="s">
        <v>45</v>
      </c>
      <c r="C35" s="100">
        <v>826.3</v>
      </c>
      <c r="D35" s="100">
        <v>817.4</v>
      </c>
      <c r="E35" s="100">
        <v>795.2</v>
      </c>
      <c r="F35" s="100">
        <v>810.5</v>
      </c>
      <c r="G35" s="100">
        <v>805.3</v>
      </c>
      <c r="H35" s="100">
        <v>819.1</v>
      </c>
      <c r="I35" s="100">
        <v>816.7</v>
      </c>
      <c r="J35" s="100">
        <v>805.1</v>
      </c>
      <c r="K35" s="100">
        <v>828.4</v>
      </c>
      <c r="L35" s="100">
        <v>813.9</v>
      </c>
      <c r="M35" s="100">
        <v>814.8</v>
      </c>
      <c r="N35" s="100">
        <v>806.7</v>
      </c>
      <c r="O35" s="101">
        <f t="shared" si="19"/>
        <v>9759.4</v>
      </c>
      <c r="P35" s="102">
        <v>826.32748072000004</v>
      </c>
      <c r="Q35" s="102">
        <v>817.36742949999996</v>
      </c>
      <c r="R35" s="102">
        <v>795.18728532</v>
      </c>
      <c r="S35" s="102">
        <v>810.49739778999992</v>
      </c>
      <c r="T35" s="102">
        <v>805.31050648000007</v>
      </c>
      <c r="U35" s="103">
        <v>819.07585348999999</v>
      </c>
      <c r="V35" s="103">
        <v>816.67369463</v>
      </c>
      <c r="W35" s="103">
        <v>805.14223870000001</v>
      </c>
      <c r="X35" s="103">
        <v>810.02016149566134</v>
      </c>
      <c r="Y35" s="103">
        <v>804.53886226554584</v>
      </c>
      <c r="Z35" s="103">
        <v>813.63709676713654</v>
      </c>
      <c r="AA35" s="103">
        <v>817.44933754978558</v>
      </c>
      <c r="AB35" s="104">
        <f t="shared" si="20"/>
        <v>9741.2273447081297</v>
      </c>
      <c r="AC35" s="104">
        <f t="shared" si="2"/>
        <v>18.172655291869887</v>
      </c>
      <c r="AD35" s="105">
        <f t="shared" si="3"/>
        <v>100.18655406191441</v>
      </c>
    </row>
    <row r="36" spans="1:30" ht="18" customHeight="1">
      <c r="B36" s="111" t="s">
        <v>46</v>
      </c>
      <c r="C36" s="100">
        <v>1205.7</v>
      </c>
      <c r="D36" s="100">
        <v>1144.0999999999999</v>
      </c>
      <c r="E36" s="100">
        <v>1132.9000000000001</v>
      </c>
      <c r="F36" s="100">
        <v>1408.1</v>
      </c>
      <c r="G36" s="100">
        <v>1550.6</v>
      </c>
      <c r="H36" s="100">
        <v>1261.4000000000001</v>
      </c>
      <c r="I36" s="100">
        <v>1381.9</v>
      </c>
      <c r="J36" s="100">
        <v>1439.9</v>
      </c>
      <c r="K36" s="100">
        <v>1244.4000000000001</v>
      </c>
      <c r="L36" s="100">
        <v>1182.3</v>
      </c>
      <c r="M36" s="100">
        <v>1202.4000000000001</v>
      </c>
      <c r="N36" s="100">
        <v>1076.0999999999999</v>
      </c>
      <c r="O36" s="101">
        <f t="shared" si="19"/>
        <v>15229.799999999997</v>
      </c>
      <c r="P36" s="102">
        <v>1205.6657584100001</v>
      </c>
      <c r="Q36" s="102">
        <v>1144.0687794400001</v>
      </c>
      <c r="R36" s="102">
        <v>1132.9021653099999</v>
      </c>
      <c r="S36" s="102">
        <v>1408.10829945</v>
      </c>
      <c r="T36" s="102">
        <v>1550.61848781</v>
      </c>
      <c r="U36" s="103">
        <v>1261.45148135</v>
      </c>
      <c r="V36" s="103">
        <v>1381.87688916</v>
      </c>
      <c r="W36" s="103">
        <v>1438.6970384000001</v>
      </c>
      <c r="X36" s="103">
        <v>1307.2011440528602</v>
      </c>
      <c r="Y36" s="103">
        <v>1231.0788074370143</v>
      </c>
      <c r="Z36" s="103">
        <v>1252.6450901219125</v>
      </c>
      <c r="AA36" s="103">
        <v>1241.3257258365875</v>
      </c>
      <c r="AB36" s="104">
        <f t="shared" si="20"/>
        <v>15555.639666778374</v>
      </c>
      <c r="AC36" s="104">
        <f t="shared" si="2"/>
        <v>-325.83966677837634</v>
      </c>
      <c r="AD36" s="105">
        <f t="shared" si="3"/>
        <v>97.905327754060409</v>
      </c>
    </row>
    <row r="37" spans="1:30" ht="18" customHeight="1">
      <c r="B37" s="111" t="s">
        <v>34</v>
      </c>
      <c r="C37" s="100">
        <v>8</v>
      </c>
      <c r="D37" s="100">
        <v>5.5</v>
      </c>
      <c r="E37" s="100">
        <v>3.5</v>
      </c>
      <c r="F37" s="100">
        <v>0</v>
      </c>
      <c r="G37" s="100">
        <v>9.4</v>
      </c>
      <c r="H37" s="100">
        <v>3.4</v>
      </c>
      <c r="I37" s="100">
        <v>3.4</v>
      </c>
      <c r="J37" s="100">
        <v>0</v>
      </c>
      <c r="K37" s="100">
        <v>3.5</v>
      </c>
      <c r="L37" s="100">
        <v>3.8</v>
      </c>
      <c r="M37" s="100">
        <v>3.5</v>
      </c>
      <c r="N37" s="100">
        <v>0</v>
      </c>
      <c r="O37" s="101">
        <f t="shared" si="19"/>
        <v>43.999999999999993</v>
      </c>
      <c r="P37" s="100">
        <v>8.0555000000000003</v>
      </c>
      <c r="Q37" s="100">
        <v>5.5235000000000003</v>
      </c>
      <c r="R37" s="100">
        <v>3.52</v>
      </c>
      <c r="S37" s="100">
        <v>0</v>
      </c>
      <c r="T37" s="100">
        <v>9.42</v>
      </c>
      <c r="U37" s="101">
        <v>3.42</v>
      </c>
      <c r="V37" s="101">
        <v>3.42</v>
      </c>
      <c r="W37" s="101">
        <v>3.659402314622302</v>
      </c>
      <c r="X37" s="101">
        <v>3.42</v>
      </c>
      <c r="Y37" s="101">
        <v>7.8326970718376643</v>
      </c>
      <c r="Z37" s="101">
        <v>0</v>
      </c>
      <c r="AA37" s="101">
        <v>3.6784650406316755</v>
      </c>
      <c r="AB37" s="104">
        <f t="shared" si="20"/>
        <v>51.949564427091651</v>
      </c>
      <c r="AC37" s="104">
        <f t="shared" si="2"/>
        <v>-7.9495644270916586</v>
      </c>
      <c r="AD37" s="105">
        <f t="shared" si="3"/>
        <v>84.697534012535499</v>
      </c>
    </row>
    <row r="38" spans="1:30" ht="18" customHeight="1">
      <c r="B38" s="112" t="s">
        <v>47</v>
      </c>
      <c r="C38" s="94">
        <f>SUM(C39:C42)</f>
        <v>3168.5999999999995</v>
      </c>
      <c r="D38" s="94">
        <f t="shared" ref="D38:N38" si="21">SUM(D39:D42)</f>
        <v>2767.9999999999995</v>
      </c>
      <c r="E38" s="94">
        <f t="shared" si="21"/>
        <v>2091.8000000000002</v>
      </c>
      <c r="F38" s="94">
        <f t="shared" si="21"/>
        <v>1835.7</v>
      </c>
      <c r="G38" s="94">
        <f t="shared" si="21"/>
        <v>2085.4</v>
      </c>
      <c r="H38" s="94">
        <f t="shared" si="21"/>
        <v>1894.9</v>
      </c>
      <c r="I38" s="94">
        <f t="shared" si="21"/>
        <v>2247.1</v>
      </c>
      <c r="J38" s="94">
        <f t="shared" si="21"/>
        <v>2054.6</v>
      </c>
      <c r="K38" s="94">
        <f t="shared" si="21"/>
        <v>2019.8000000000002</v>
      </c>
      <c r="L38" s="94">
        <f t="shared" si="21"/>
        <v>2023.9999999999998</v>
      </c>
      <c r="M38" s="94">
        <f t="shared" si="21"/>
        <v>2236.2000000000003</v>
      </c>
      <c r="N38" s="94">
        <f t="shared" si="21"/>
        <v>2919.1</v>
      </c>
      <c r="O38" s="98">
        <f>SUM(O39:O42)</f>
        <v>27345.199999999997</v>
      </c>
      <c r="P38" s="95">
        <f t="shared" ref="P38:AA38" si="22">SUM(P39:P42)</f>
        <v>3168.5597631700002</v>
      </c>
      <c r="Q38" s="95">
        <f t="shared" si="22"/>
        <v>2767.9809504699997</v>
      </c>
      <c r="R38" s="95">
        <f t="shared" si="22"/>
        <v>2091.8143369899999</v>
      </c>
      <c r="S38" s="95">
        <f t="shared" si="22"/>
        <v>1835.6861657200002</v>
      </c>
      <c r="T38" s="95">
        <f t="shared" si="22"/>
        <v>2085.4146727800003</v>
      </c>
      <c r="U38" s="95">
        <f t="shared" si="22"/>
        <v>1894.8781848600001</v>
      </c>
      <c r="V38" s="95">
        <f t="shared" si="22"/>
        <v>2225.7236784900001</v>
      </c>
      <c r="W38" s="95">
        <f t="shared" si="22"/>
        <v>2067.5470313484789</v>
      </c>
      <c r="X38" s="95">
        <f t="shared" si="22"/>
        <v>2056.4986772723469</v>
      </c>
      <c r="Y38" s="95">
        <f t="shared" si="22"/>
        <v>2507.9358124935065</v>
      </c>
      <c r="Z38" s="95">
        <f t="shared" si="22"/>
        <v>2711.7399108112222</v>
      </c>
      <c r="AA38" s="95">
        <f t="shared" si="22"/>
        <v>3185.7931023367332</v>
      </c>
      <c r="AB38" s="96">
        <f>SUM(AB39:AB42)</f>
        <v>28599.572286742288</v>
      </c>
      <c r="AC38" s="96">
        <f t="shared" si="2"/>
        <v>-1254.3722867422912</v>
      </c>
      <c r="AD38" s="97">
        <f t="shared" si="3"/>
        <v>95.614017321078009</v>
      </c>
    </row>
    <row r="39" spans="1:30" ht="18" customHeight="1">
      <c r="B39" s="113" t="s">
        <v>48</v>
      </c>
      <c r="C39" s="100">
        <v>1839</v>
      </c>
      <c r="D39" s="100">
        <v>1973.2</v>
      </c>
      <c r="E39" s="100">
        <v>1885.9</v>
      </c>
      <c r="F39" s="100">
        <v>1649.7</v>
      </c>
      <c r="G39" s="100">
        <v>1897.5</v>
      </c>
      <c r="H39" s="100">
        <v>1715.8</v>
      </c>
      <c r="I39" s="100">
        <v>2040.6</v>
      </c>
      <c r="J39" s="100">
        <v>1877.4</v>
      </c>
      <c r="K39" s="100">
        <v>1841.5</v>
      </c>
      <c r="L39" s="100">
        <v>1819.6</v>
      </c>
      <c r="M39" s="100">
        <v>1826.9</v>
      </c>
      <c r="N39" s="100">
        <v>2318.1</v>
      </c>
      <c r="O39" s="101">
        <f>SUM(C39:N39)</f>
        <v>22685.199999999997</v>
      </c>
      <c r="P39" s="107">
        <v>1839.0125267000001</v>
      </c>
      <c r="Q39" s="107">
        <v>1973.18484631</v>
      </c>
      <c r="R39" s="107">
        <v>1885.9265778499998</v>
      </c>
      <c r="S39" s="107">
        <v>1649.70212225</v>
      </c>
      <c r="T39" s="107">
        <v>1897.52552324</v>
      </c>
      <c r="U39" s="108">
        <v>1715.8305299900001</v>
      </c>
      <c r="V39" s="108">
        <v>2040.6256932000001</v>
      </c>
      <c r="W39" s="108">
        <v>1861.8922638900001</v>
      </c>
      <c r="X39" s="108">
        <v>1824.5534203312527</v>
      </c>
      <c r="Y39" s="108">
        <v>2083.2717859404802</v>
      </c>
      <c r="Z39" s="108">
        <v>2076.3149258098128</v>
      </c>
      <c r="AA39" s="108">
        <v>2046.0376727538619</v>
      </c>
      <c r="AB39" s="104">
        <f>SUM(P39:AA39)</f>
        <v>22893.877888265408</v>
      </c>
      <c r="AC39" s="104">
        <f t="shared" si="2"/>
        <v>-208.67788826541073</v>
      </c>
      <c r="AD39" s="105">
        <f t="shared" si="3"/>
        <v>99.088499164344839</v>
      </c>
    </row>
    <row r="40" spans="1:30" ht="18" customHeight="1">
      <c r="B40" s="113" t="s">
        <v>49</v>
      </c>
      <c r="C40" s="100">
        <v>1196.2</v>
      </c>
      <c r="D40" s="100">
        <v>661.4</v>
      </c>
      <c r="E40" s="100">
        <v>67.099999999999994</v>
      </c>
      <c r="F40" s="100">
        <v>45.5</v>
      </c>
      <c r="G40" s="100">
        <v>47.2</v>
      </c>
      <c r="H40" s="100">
        <v>41.4</v>
      </c>
      <c r="I40" s="100">
        <v>46.6</v>
      </c>
      <c r="J40" s="100">
        <v>40.799999999999997</v>
      </c>
      <c r="K40" s="100">
        <v>39.4</v>
      </c>
      <c r="L40" s="100">
        <v>65.099999999999994</v>
      </c>
      <c r="M40" s="100">
        <v>271.39999999999998</v>
      </c>
      <c r="N40" s="100">
        <v>445.4</v>
      </c>
      <c r="O40" s="101">
        <f>SUM(C40:N40)</f>
        <v>2967.5</v>
      </c>
      <c r="P40" s="107">
        <v>1196.200875</v>
      </c>
      <c r="Q40" s="107">
        <v>661.39732500000002</v>
      </c>
      <c r="R40" s="107">
        <v>67.086399999999998</v>
      </c>
      <c r="S40" s="107">
        <v>45.512025000000001</v>
      </c>
      <c r="T40" s="107">
        <v>47.203575000000001</v>
      </c>
      <c r="U40" s="108">
        <v>41.337375000000002</v>
      </c>
      <c r="V40" s="108">
        <v>46.580550000000002</v>
      </c>
      <c r="W40" s="108">
        <v>40.080325000000002</v>
      </c>
      <c r="X40" s="108">
        <v>68.936918324637404</v>
      </c>
      <c r="Y40" s="108">
        <v>264.58014260367452</v>
      </c>
      <c r="Z40" s="108">
        <v>480.4143912413154</v>
      </c>
      <c r="AA40" s="108">
        <v>970.80296144096224</v>
      </c>
      <c r="AB40" s="104">
        <f>SUM(P40:AA40)</f>
        <v>3930.1328636105891</v>
      </c>
      <c r="AC40" s="104">
        <f t="shared" si="2"/>
        <v>-962.63286361058908</v>
      </c>
      <c r="AD40" s="105">
        <f t="shared" si="3"/>
        <v>75.506353168777508</v>
      </c>
    </row>
    <row r="41" spans="1:30" ht="18" customHeight="1">
      <c r="B41" s="111" t="s">
        <v>50</v>
      </c>
      <c r="C41" s="100">
        <v>98.2</v>
      </c>
      <c r="D41" s="100">
        <v>102.7</v>
      </c>
      <c r="E41" s="100">
        <v>105.4</v>
      </c>
      <c r="F41" s="100">
        <v>108.1</v>
      </c>
      <c r="G41" s="100">
        <v>106.2</v>
      </c>
      <c r="H41" s="100">
        <v>103.8</v>
      </c>
      <c r="I41" s="100">
        <v>126.1</v>
      </c>
      <c r="J41" s="100">
        <v>103.6</v>
      </c>
      <c r="K41" s="100">
        <v>104.9</v>
      </c>
      <c r="L41" s="100">
        <v>105.2</v>
      </c>
      <c r="M41" s="100">
        <v>104.5</v>
      </c>
      <c r="N41" s="100">
        <v>122.5</v>
      </c>
      <c r="O41" s="101">
        <f>SUM(C41:N41)</f>
        <v>1291.2</v>
      </c>
      <c r="P41" s="107">
        <v>98.168109989999991</v>
      </c>
      <c r="Q41" s="107">
        <v>102.72965666</v>
      </c>
      <c r="R41" s="107">
        <v>105.42531764</v>
      </c>
      <c r="S41" s="107">
        <v>108.1251185</v>
      </c>
      <c r="T41" s="107">
        <v>106.21635551</v>
      </c>
      <c r="U41" s="108">
        <v>103.80879129</v>
      </c>
      <c r="V41" s="108">
        <v>104.67744238</v>
      </c>
      <c r="W41" s="108">
        <v>125.89970987480099</v>
      </c>
      <c r="X41" s="108">
        <v>123.988016115215</v>
      </c>
      <c r="Y41" s="108">
        <v>119.25914958887299</v>
      </c>
      <c r="Z41" s="108">
        <v>115.73322387882699</v>
      </c>
      <c r="AA41" s="108">
        <v>125.86605955862552</v>
      </c>
      <c r="AB41" s="104">
        <f>SUM(P41:AA41)</f>
        <v>1339.8969509863414</v>
      </c>
      <c r="AC41" s="104">
        <f t="shared" si="2"/>
        <v>-48.696950986341335</v>
      </c>
      <c r="AD41" s="105">
        <f t="shared" si="3"/>
        <v>96.365619688104076</v>
      </c>
    </row>
    <row r="42" spans="1:30" ht="18" customHeight="1">
      <c r="B42" s="111" t="s">
        <v>51</v>
      </c>
      <c r="C42" s="100">
        <v>35.200000000000003</v>
      </c>
      <c r="D42" s="100">
        <v>30.7</v>
      </c>
      <c r="E42" s="100">
        <v>33.4</v>
      </c>
      <c r="F42" s="100">
        <v>32.4</v>
      </c>
      <c r="G42" s="100">
        <v>34.5</v>
      </c>
      <c r="H42" s="100">
        <v>33.9</v>
      </c>
      <c r="I42" s="100">
        <v>33.799999999999997</v>
      </c>
      <c r="J42" s="100">
        <v>32.799999999999997</v>
      </c>
      <c r="K42" s="100">
        <v>34</v>
      </c>
      <c r="L42" s="100">
        <v>34.1</v>
      </c>
      <c r="M42" s="100">
        <v>33.4</v>
      </c>
      <c r="N42" s="100">
        <v>33.1</v>
      </c>
      <c r="O42" s="101">
        <f>SUM(C42:N42)</f>
        <v>401.30000000000007</v>
      </c>
      <c r="P42" s="107">
        <v>35.17825148</v>
      </c>
      <c r="Q42" s="107">
        <v>30.6691225</v>
      </c>
      <c r="R42" s="107">
        <v>33.376041499999999</v>
      </c>
      <c r="S42" s="107">
        <v>32.346899969999996</v>
      </c>
      <c r="T42" s="107">
        <v>34.469219029999998</v>
      </c>
      <c r="U42" s="108">
        <v>33.901488579999999</v>
      </c>
      <c r="V42" s="108">
        <v>33.839992909999999</v>
      </c>
      <c r="W42" s="108">
        <v>39.674732583677802</v>
      </c>
      <c r="X42" s="108">
        <v>39.020322501241694</v>
      </c>
      <c r="Y42" s="108">
        <v>40.824734360479155</v>
      </c>
      <c r="Z42" s="108">
        <v>39.277369881266395</v>
      </c>
      <c r="AA42" s="108">
        <v>43.08640858328372</v>
      </c>
      <c r="AB42" s="104">
        <f>SUM(P42:AA42)</f>
        <v>435.66458387994885</v>
      </c>
      <c r="AC42" s="104">
        <f t="shared" si="2"/>
        <v>-34.364583879948782</v>
      </c>
      <c r="AD42" s="105">
        <f t="shared" si="3"/>
        <v>92.112146556898395</v>
      </c>
    </row>
    <row r="43" spans="1:30" ht="18" customHeight="1">
      <c r="B43" s="106" t="s">
        <v>52</v>
      </c>
      <c r="C43" s="94">
        <v>197.3</v>
      </c>
      <c r="D43" s="94">
        <v>218.3</v>
      </c>
      <c r="E43" s="94">
        <v>207.4</v>
      </c>
      <c r="F43" s="94">
        <v>243.8</v>
      </c>
      <c r="G43" s="94">
        <v>229</v>
      </c>
      <c r="H43" s="94">
        <v>380.7</v>
      </c>
      <c r="I43" s="94">
        <v>192</v>
      </c>
      <c r="J43" s="94">
        <v>188.2</v>
      </c>
      <c r="K43" s="94">
        <v>203.3</v>
      </c>
      <c r="L43" s="94">
        <v>215.1</v>
      </c>
      <c r="M43" s="94">
        <v>202.5</v>
      </c>
      <c r="N43" s="94">
        <v>228</v>
      </c>
      <c r="O43" s="94">
        <f>SUM(C43:N43)</f>
        <v>2705.6</v>
      </c>
      <c r="P43" s="94">
        <v>197.34455626999997</v>
      </c>
      <c r="Q43" s="94">
        <v>218.35115563000002</v>
      </c>
      <c r="R43" s="94">
        <v>207.41315312999993</v>
      </c>
      <c r="S43" s="94">
        <v>243.78439020000005</v>
      </c>
      <c r="T43" s="114">
        <v>229.03619452999996</v>
      </c>
      <c r="U43" s="114">
        <v>380.72417890999998</v>
      </c>
      <c r="V43" s="114">
        <v>191.99226992347599</v>
      </c>
      <c r="W43" s="114">
        <v>186.64779037999998</v>
      </c>
      <c r="X43" s="114">
        <v>248.49395790199219</v>
      </c>
      <c r="Y43" s="114">
        <v>214.04858481210059</v>
      </c>
      <c r="Z43" s="114">
        <v>222.25741491304709</v>
      </c>
      <c r="AA43" s="114">
        <v>246.75945336844785</v>
      </c>
      <c r="AB43" s="96">
        <f>SUM(P43:AA43)</f>
        <v>2786.8530999690634</v>
      </c>
      <c r="AC43" s="96">
        <f t="shared" si="2"/>
        <v>-81.253099969063442</v>
      </c>
      <c r="AD43" s="105">
        <f t="shared" si="3"/>
        <v>97.084413958885548</v>
      </c>
    </row>
    <row r="44" spans="1:30" ht="18" customHeight="1">
      <c r="B44" s="115" t="s">
        <v>53</v>
      </c>
      <c r="C44" s="94">
        <f>SUM(C45:C46)</f>
        <v>1031.5</v>
      </c>
      <c r="D44" s="94">
        <f t="shared" ref="D44:N44" si="23">SUM(D45:D46)</f>
        <v>980.4</v>
      </c>
      <c r="E44" s="94">
        <f t="shared" si="23"/>
        <v>995.8</v>
      </c>
      <c r="F44" s="94">
        <f t="shared" si="23"/>
        <v>1002.7</v>
      </c>
      <c r="G44" s="94">
        <f t="shared" si="23"/>
        <v>863.9</v>
      </c>
      <c r="H44" s="94">
        <f t="shared" si="23"/>
        <v>828.7</v>
      </c>
      <c r="I44" s="94">
        <f t="shared" si="23"/>
        <v>946.7</v>
      </c>
      <c r="J44" s="94">
        <f t="shared" si="23"/>
        <v>1086.0999999999999</v>
      </c>
      <c r="K44" s="94">
        <f t="shared" si="23"/>
        <v>903.6</v>
      </c>
      <c r="L44" s="94">
        <f t="shared" si="23"/>
        <v>715.9</v>
      </c>
      <c r="M44" s="94">
        <f t="shared" si="23"/>
        <v>807.3</v>
      </c>
      <c r="N44" s="94">
        <f t="shared" si="23"/>
        <v>887.9</v>
      </c>
      <c r="O44" s="98">
        <f>SUM(O45:O46)</f>
        <v>11050.499999999998</v>
      </c>
      <c r="P44" s="114">
        <f>+P45+P46</f>
        <v>1031.51831889</v>
      </c>
      <c r="Q44" s="114">
        <f t="shared" ref="Q44:AA44" si="24">+Q45+Q46</f>
        <v>980.38520492999999</v>
      </c>
      <c r="R44" s="114">
        <f t="shared" si="24"/>
        <v>995.75878977999992</v>
      </c>
      <c r="S44" s="114">
        <f t="shared" si="24"/>
        <v>1002.6958135900001</v>
      </c>
      <c r="T44" s="114">
        <f t="shared" si="24"/>
        <v>863.87047944000005</v>
      </c>
      <c r="U44" s="114">
        <f t="shared" si="24"/>
        <v>828.72291114999996</v>
      </c>
      <c r="V44" s="114">
        <f t="shared" si="24"/>
        <v>946.76530804999993</v>
      </c>
      <c r="W44" s="114">
        <f t="shared" si="24"/>
        <v>1050.8068620579204</v>
      </c>
      <c r="X44" s="114">
        <f t="shared" si="24"/>
        <v>918.06870947183859</v>
      </c>
      <c r="Y44" s="114">
        <f t="shared" si="24"/>
        <v>895.22334596369001</v>
      </c>
      <c r="Z44" s="114">
        <f t="shared" si="24"/>
        <v>865.89253606294812</v>
      </c>
      <c r="AA44" s="114">
        <f t="shared" si="24"/>
        <v>893.00535828565421</v>
      </c>
      <c r="AB44" s="96">
        <f>+AB45+AB46</f>
        <v>11272.713637672048</v>
      </c>
      <c r="AC44" s="96">
        <f t="shared" si="2"/>
        <v>-222.21363767205003</v>
      </c>
      <c r="AD44" s="97">
        <f t="shared" si="3"/>
        <v>98.028747604042394</v>
      </c>
    </row>
    <row r="45" spans="1:30" ht="18" customHeight="1">
      <c r="B45" s="111" t="s">
        <v>54</v>
      </c>
      <c r="C45" s="100">
        <v>1031.5</v>
      </c>
      <c r="D45" s="100">
        <v>980.4</v>
      </c>
      <c r="E45" s="100">
        <v>995.8</v>
      </c>
      <c r="F45" s="100">
        <v>1002.7</v>
      </c>
      <c r="G45" s="100">
        <v>863.8</v>
      </c>
      <c r="H45" s="100">
        <v>828.7</v>
      </c>
      <c r="I45" s="100">
        <v>946.7</v>
      </c>
      <c r="J45" s="100">
        <v>1086.0999999999999</v>
      </c>
      <c r="K45" s="100">
        <v>903.6</v>
      </c>
      <c r="L45" s="100">
        <v>715.9</v>
      </c>
      <c r="M45" s="100">
        <v>807.3</v>
      </c>
      <c r="N45" s="100">
        <v>887.9</v>
      </c>
      <c r="O45" s="101">
        <f>SUM(C45:N45)</f>
        <v>11050.399999999998</v>
      </c>
      <c r="P45" s="107">
        <v>1031.51831889</v>
      </c>
      <c r="Q45" s="107">
        <v>980.38520492999999</v>
      </c>
      <c r="R45" s="107">
        <v>995.75878977999992</v>
      </c>
      <c r="S45" s="107">
        <v>1002.6958135900001</v>
      </c>
      <c r="T45" s="107">
        <v>863.84873544000004</v>
      </c>
      <c r="U45" s="108">
        <v>828.72291114999996</v>
      </c>
      <c r="V45" s="108">
        <v>946.76530804999993</v>
      </c>
      <c r="W45" s="108">
        <v>1050.80675325731</v>
      </c>
      <c r="X45" s="108">
        <v>918.06870947183859</v>
      </c>
      <c r="Y45" s="108">
        <v>895.22334596369001</v>
      </c>
      <c r="Z45" s="108">
        <v>865.89253606294812</v>
      </c>
      <c r="AA45" s="108">
        <v>893.00535828565421</v>
      </c>
      <c r="AB45" s="104">
        <f>SUM(P45:AA45)</f>
        <v>11272.691784871438</v>
      </c>
      <c r="AC45" s="104">
        <f t="shared" si="2"/>
        <v>-222.29178487144054</v>
      </c>
      <c r="AD45" s="105">
        <f t="shared" si="3"/>
        <v>98.028050539182061</v>
      </c>
    </row>
    <row r="46" spans="1:30" ht="18" customHeight="1">
      <c r="B46" s="111" t="s">
        <v>34</v>
      </c>
      <c r="C46" s="100">
        <v>0</v>
      </c>
      <c r="D46" s="100">
        <v>0</v>
      </c>
      <c r="E46" s="100">
        <v>0</v>
      </c>
      <c r="F46" s="100">
        <v>0</v>
      </c>
      <c r="G46" s="100">
        <v>0.1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1">
        <f>SUM(C46:N46)</f>
        <v>0.1</v>
      </c>
      <c r="P46" s="100">
        <v>0</v>
      </c>
      <c r="Q46" s="100">
        <v>0</v>
      </c>
      <c r="R46" s="100">
        <v>0</v>
      </c>
      <c r="S46" s="100">
        <v>0</v>
      </c>
      <c r="T46" s="100">
        <v>2.1743999999999999E-2</v>
      </c>
      <c r="U46" s="101">
        <v>0</v>
      </c>
      <c r="V46" s="101">
        <v>0</v>
      </c>
      <c r="W46" s="101">
        <v>1.0880061038346169E-4</v>
      </c>
      <c r="X46" s="101">
        <v>0</v>
      </c>
      <c r="Y46" s="101">
        <v>0</v>
      </c>
      <c r="Z46" s="101">
        <v>0</v>
      </c>
      <c r="AA46" s="101">
        <v>0</v>
      </c>
      <c r="AB46" s="104">
        <f>SUM(P46:AA46)</f>
        <v>2.1852800610383461E-2</v>
      </c>
      <c r="AC46" s="104">
        <f t="shared" si="2"/>
        <v>7.8147199389616548E-2</v>
      </c>
      <c r="AD46" s="105">
        <f t="shared" si="3"/>
        <v>457.6072503607823</v>
      </c>
    </row>
    <row r="47" spans="1:30" ht="18" customHeight="1">
      <c r="B47" s="115" t="s">
        <v>55</v>
      </c>
      <c r="C47" s="94">
        <v>128.80000000000001</v>
      </c>
      <c r="D47" s="94">
        <v>132.5</v>
      </c>
      <c r="E47" s="94">
        <v>135.80000000000001</v>
      </c>
      <c r="F47" s="94">
        <v>123.6</v>
      </c>
      <c r="G47" s="94">
        <v>128.6</v>
      </c>
      <c r="H47" s="94">
        <v>117.8</v>
      </c>
      <c r="I47" s="94">
        <v>140.69999999999999</v>
      </c>
      <c r="J47" s="94">
        <v>127.3</v>
      </c>
      <c r="K47" s="94">
        <v>128.9</v>
      </c>
      <c r="L47" s="94">
        <v>131.5</v>
      </c>
      <c r="M47" s="94">
        <v>129</v>
      </c>
      <c r="N47" s="94">
        <v>160.5</v>
      </c>
      <c r="O47" s="98">
        <f>SUM(C47:N47)</f>
        <v>1585</v>
      </c>
      <c r="P47" s="95">
        <v>128.79745370000001</v>
      </c>
      <c r="Q47" s="95">
        <v>132.5437263</v>
      </c>
      <c r="R47" s="95">
        <v>135.82295690999999</v>
      </c>
      <c r="S47" s="95">
        <v>123.58609462999999</v>
      </c>
      <c r="T47" s="95">
        <v>128.61917288999999</v>
      </c>
      <c r="U47" s="114">
        <v>117.81383906999999</v>
      </c>
      <c r="V47" s="114">
        <v>140.75755347</v>
      </c>
      <c r="W47" s="114">
        <v>128.58522361999999</v>
      </c>
      <c r="X47" s="114">
        <v>149.21113967532401</v>
      </c>
      <c r="Y47" s="114">
        <v>147.45958256614699</v>
      </c>
      <c r="Z47" s="114">
        <v>147.558060282979</v>
      </c>
      <c r="AA47" s="114">
        <v>156.46440548799646</v>
      </c>
      <c r="AB47" s="96">
        <f>SUM(P47:AA47)</f>
        <v>1637.2192086024461</v>
      </c>
      <c r="AC47" s="96">
        <f t="shared" si="2"/>
        <v>-52.219208602446088</v>
      </c>
      <c r="AD47" s="97">
        <f t="shared" si="3"/>
        <v>96.810493773340156</v>
      </c>
    </row>
    <row r="48" spans="1:30" ht="18" customHeight="1">
      <c r="A48" s="116"/>
      <c r="B48" s="115" t="s">
        <v>56</v>
      </c>
      <c r="C48" s="94">
        <v>0.1</v>
      </c>
      <c r="D48" s="94">
        <v>1.9</v>
      </c>
      <c r="E48" s="94">
        <v>0.3</v>
      </c>
      <c r="F48" s="94">
        <v>1.2</v>
      </c>
      <c r="G48" s="94">
        <v>0.2</v>
      </c>
      <c r="H48" s="94">
        <v>0.4</v>
      </c>
      <c r="I48" s="94">
        <v>0.4</v>
      </c>
      <c r="J48" s="94">
        <v>0.2</v>
      </c>
      <c r="K48" s="94">
        <v>0.3</v>
      </c>
      <c r="L48" s="94">
        <v>0.5</v>
      </c>
      <c r="M48" s="94">
        <v>0.3</v>
      </c>
      <c r="N48" s="94">
        <v>0.3</v>
      </c>
      <c r="O48" s="98">
        <f>SUM(C48:N48)</f>
        <v>6.1000000000000005</v>
      </c>
      <c r="P48" s="95">
        <v>0.13892564999999998</v>
      </c>
      <c r="Q48" s="95">
        <v>1.8772053</v>
      </c>
      <c r="R48" s="95">
        <v>0.33789173</v>
      </c>
      <c r="S48" s="95">
        <v>1.25039623</v>
      </c>
      <c r="T48" s="95">
        <v>0.15746010999999999</v>
      </c>
      <c r="U48" s="114">
        <v>0.39644016000000004</v>
      </c>
      <c r="V48" s="114">
        <v>0.37734087999999999</v>
      </c>
      <c r="W48" s="114">
        <v>0.11014414433261319</v>
      </c>
      <c r="X48" s="114">
        <v>0.19282100723857001</v>
      </c>
      <c r="Y48" s="114">
        <v>0.29156823349760619</v>
      </c>
      <c r="Z48" s="114">
        <v>0.23396760119310839</v>
      </c>
      <c r="AA48" s="114">
        <v>0.28224810985723592</v>
      </c>
      <c r="AB48" s="96">
        <f>SUM(P48:AA48)</f>
        <v>5.6464091561191339</v>
      </c>
      <c r="AC48" s="96">
        <f t="shared" si="2"/>
        <v>0.45359084388086668</v>
      </c>
      <c r="AD48" s="97">
        <f t="shared" si="3"/>
        <v>108.03326204919637</v>
      </c>
    </row>
    <row r="49" spans="1:203" ht="18" customHeight="1">
      <c r="B49" s="93" t="s">
        <v>57</v>
      </c>
      <c r="C49" s="94">
        <f>+C50+C53+C56</f>
        <v>448.9</v>
      </c>
      <c r="D49" s="94">
        <f t="shared" ref="D49:N49" si="25">+D50+D53+D56</f>
        <v>571.69999999999993</v>
      </c>
      <c r="E49" s="94">
        <f t="shared" si="25"/>
        <v>506.9</v>
      </c>
      <c r="F49" s="94">
        <f t="shared" si="25"/>
        <v>560.69999999999993</v>
      </c>
      <c r="G49" s="94">
        <f t="shared" si="25"/>
        <v>445.30000000000007</v>
      </c>
      <c r="H49" s="94">
        <f t="shared" si="25"/>
        <v>464.3</v>
      </c>
      <c r="I49" s="94">
        <f t="shared" si="25"/>
        <v>407.1</v>
      </c>
      <c r="J49" s="94">
        <f t="shared" si="25"/>
        <v>473.79999999999995</v>
      </c>
      <c r="K49" s="94">
        <f t="shared" si="25"/>
        <v>431.50000000000006</v>
      </c>
      <c r="L49" s="94">
        <f t="shared" si="25"/>
        <v>439.4</v>
      </c>
      <c r="M49" s="94">
        <f t="shared" si="25"/>
        <v>477.6</v>
      </c>
      <c r="N49" s="94">
        <f t="shared" si="25"/>
        <v>541.20000000000005</v>
      </c>
      <c r="O49" s="98">
        <f>+O50+O53+O56</f>
        <v>5768.4</v>
      </c>
      <c r="P49" s="98">
        <f>ROUNDUP(+P50+P53+P56,1)</f>
        <v>449</v>
      </c>
      <c r="Q49" s="98">
        <f t="shared" ref="Q49:AA49" si="26">+Q50+Q53+Q56</f>
        <v>571.73059778999993</v>
      </c>
      <c r="R49" s="98">
        <f t="shared" si="26"/>
        <v>506.87547870999992</v>
      </c>
      <c r="S49" s="98">
        <f t="shared" si="26"/>
        <v>560.70363965000001</v>
      </c>
      <c r="T49" s="98">
        <f t="shared" si="26"/>
        <v>445.28165689999997</v>
      </c>
      <c r="U49" s="98">
        <f t="shared" si="26"/>
        <v>464.32821052000008</v>
      </c>
      <c r="V49" s="98">
        <f t="shared" si="26"/>
        <v>406.88713372000001</v>
      </c>
      <c r="W49" s="98">
        <f t="shared" si="26"/>
        <v>471.17639767218623</v>
      </c>
      <c r="X49" s="98">
        <f t="shared" si="26"/>
        <v>423.92064874267999</v>
      </c>
      <c r="Y49" s="98">
        <f t="shared" si="26"/>
        <v>406.51562386927873</v>
      </c>
      <c r="Z49" s="98">
        <f t="shared" si="26"/>
        <v>456.3439669190825</v>
      </c>
      <c r="AA49" s="98">
        <f t="shared" si="26"/>
        <v>461.91167898553437</v>
      </c>
      <c r="AB49" s="96">
        <f>+AB50+AB53+AB56</f>
        <v>5624.6053993287615</v>
      </c>
      <c r="AC49" s="96">
        <f t="shared" si="2"/>
        <v>143.79460067123819</v>
      </c>
      <c r="AD49" s="97">
        <f t="shared" si="3"/>
        <v>102.5565277999484</v>
      </c>
    </row>
    <row r="50" spans="1:203" ht="18" customHeight="1">
      <c r="B50" s="117" t="s">
        <v>58</v>
      </c>
      <c r="C50" s="94">
        <f>+C51+C52</f>
        <v>0.2</v>
      </c>
      <c r="D50" s="94">
        <f t="shared" ref="D50:N50" si="27">+D51+D52</f>
        <v>0</v>
      </c>
      <c r="E50" s="94">
        <f t="shared" si="27"/>
        <v>1.2</v>
      </c>
      <c r="F50" s="94">
        <f t="shared" si="27"/>
        <v>2.2999999999999998</v>
      </c>
      <c r="G50" s="94">
        <f t="shared" si="27"/>
        <v>0.3</v>
      </c>
      <c r="H50" s="94">
        <f t="shared" si="27"/>
        <v>0.5</v>
      </c>
      <c r="I50" s="94">
        <f t="shared" si="27"/>
        <v>1.9</v>
      </c>
      <c r="J50" s="94">
        <f t="shared" si="27"/>
        <v>0.7</v>
      </c>
      <c r="K50" s="94">
        <f t="shared" si="27"/>
        <v>1</v>
      </c>
      <c r="L50" s="94">
        <f t="shared" si="27"/>
        <v>0.5</v>
      </c>
      <c r="M50" s="94">
        <f t="shared" si="27"/>
        <v>0.5</v>
      </c>
      <c r="N50" s="94">
        <f t="shared" si="27"/>
        <v>4.8</v>
      </c>
      <c r="O50" s="98">
        <f>+O51+O52</f>
        <v>13.900000000000002</v>
      </c>
      <c r="P50" s="95">
        <f t="shared" ref="P50:AA50" si="28">+P51+P52</f>
        <v>0.24475620000000001</v>
      </c>
      <c r="Q50" s="95">
        <f t="shared" si="28"/>
        <v>3.0540000000000001E-2</v>
      </c>
      <c r="R50" s="95">
        <f t="shared" si="28"/>
        <v>1.2129783000000001</v>
      </c>
      <c r="S50" s="95">
        <f t="shared" si="28"/>
        <v>2.2736714600000001</v>
      </c>
      <c r="T50" s="95">
        <f t="shared" si="28"/>
        <v>0.33037896</v>
      </c>
      <c r="U50" s="95">
        <f t="shared" si="28"/>
        <v>0.51755929999999994</v>
      </c>
      <c r="V50" s="95">
        <f t="shared" si="28"/>
        <v>1.8865913900000002</v>
      </c>
      <c r="W50" s="95">
        <f t="shared" si="28"/>
        <v>0.29798251423129024</v>
      </c>
      <c r="X50" s="95">
        <f t="shared" si="28"/>
        <v>1.639109375462328</v>
      </c>
      <c r="Y50" s="95">
        <f t="shared" si="28"/>
        <v>0.42871891490117331</v>
      </c>
      <c r="Z50" s="95">
        <f t="shared" si="28"/>
        <v>0.13033922558802777</v>
      </c>
      <c r="AA50" s="95">
        <f t="shared" si="28"/>
        <v>0.29401618610770058</v>
      </c>
      <c r="AB50" s="97">
        <f>+AB51+AB52</f>
        <v>9.2866418262905217</v>
      </c>
      <c r="AC50" s="97">
        <f t="shared" si="2"/>
        <v>4.6133581737094804</v>
      </c>
      <c r="AD50" s="97">
        <f t="shared" si="3"/>
        <v>149.67735657306221</v>
      </c>
    </row>
    <row r="51" spans="1:203" ht="18" customHeight="1">
      <c r="B51" s="113" t="s">
        <v>59</v>
      </c>
      <c r="C51" s="100">
        <v>0.2</v>
      </c>
      <c r="D51" s="100">
        <v>0</v>
      </c>
      <c r="E51" s="100">
        <v>1.2</v>
      </c>
      <c r="F51" s="100">
        <v>2.2999999999999998</v>
      </c>
      <c r="G51" s="100">
        <v>0.3</v>
      </c>
      <c r="H51" s="100">
        <v>0.5</v>
      </c>
      <c r="I51" s="100">
        <v>1.9</v>
      </c>
      <c r="J51" s="100">
        <v>0.7</v>
      </c>
      <c r="K51" s="100">
        <v>1</v>
      </c>
      <c r="L51" s="100">
        <v>0.5</v>
      </c>
      <c r="M51" s="100">
        <v>0.5</v>
      </c>
      <c r="N51" s="100">
        <v>4.8</v>
      </c>
      <c r="O51" s="101">
        <f>SUM(C51:N51)</f>
        <v>13.900000000000002</v>
      </c>
      <c r="P51" s="100">
        <v>0.24475620000000001</v>
      </c>
      <c r="Q51" s="100">
        <v>3.0540000000000001E-2</v>
      </c>
      <c r="R51" s="100">
        <v>1.2129783000000001</v>
      </c>
      <c r="S51" s="100">
        <v>2.2736714600000001</v>
      </c>
      <c r="T51" s="100">
        <v>0.33037896</v>
      </c>
      <c r="U51" s="100">
        <v>0.51755929999999994</v>
      </c>
      <c r="V51" s="100">
        <v>1.8865913900000002</v>
      </c>
      <c r="W51" s="100">
        <v>0.29798251423129024</v>
      </c>
      <c r="X51" s="100">
        <v>1.639109375462328</v>
      </c>
      <c r="Y51" s="100">
        <v>0.42871891490117331</v>
      </c>
      <c r="Z51" s="100">
        <v>0.13033922558802777</v>
      </c>
      <c r="AA51" s="100">
        <v>0.29401618610770058</v>
      </c>
      <c r="AB51" s="105">
        <f>SUM(P51:AA51)</f>
        <v>9.2866418262905217</v>
      </c>
      <c r="AC51" s="105">
        <f t="shared" si="2"/>
        <v>4.6133581737094804</v>
      </c>
      <c r="AD51" s="105">
        <f t="shared" si="3"/>
        <v>149.67735657306221</v>
      </c>
    </row>
    <row r="52" spans="1:203" ht="18" customHeight="1">
      <c r="B52" s="113" t="s">
        <v>60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1">
        <f>SUM(C52:N52)</f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5">
        <f>SUM(P52:AA52)</f>
        <v>0</v>
      </c>
      <c r="AC52" s="105">
        <f t="shared" si="2"/>
        <v>0</v>
      </c>
      <c r="AD52" s="105" t="s">
        <v>85</v>
      </c>
    </row>
    <row r="53" spans="1:203" ht="18" customHeight="1">
      <c r="B53" s="117" t="s">
        <v>61</v>
      </c>
      <c r="C53" s="94">
        <f>+C54+C55</f>
        <v>448.7</v>
      </c>
      <c r="D53" s="94">
        <f t="shared" ref="D53:N53" si="29">+D54+D55</f>
        <v>571.69999999999993</v>
      </c>
      <c r="E53" s="94">
        <f t="shared" si="29"/>
        <v>505.7</v>
      </c>
      <c r="F53" s="94">
        <f t="shared" si="29"/>
        <v>558.4</v>
      </c>
      <c r="G53" s="94">
        <f t="shared" si="29"/>
        <v>444.90000000000003</v>
      </c>
      <c r="H53" s="94">
        <f t="shared" si="29"/>
        <v>463.8</v>
      </c>
      <c r="I53" s="94">
        <f t="shared" si="29"/>
        <v>405.1</v>
      </c>
      <c r="J53" s="94">
        <f t="shared" si="29"/>
        <v>473.09999999999997</v>
      </c>
      <c r="K53" s="94">
        <f t="shared" si="29"/>
        <v>430.40000000000003</v>
      </c>
      <c r="L53" s="94">
        <f t="shared" si="29"/>
        <v>438.9</v>
      </c>
      <c r="M53" s="94">
        <f t="shared" si="29"/>
        <v>477.1</v>
      </c>
      <c r="N53" s="94">
        <f t="shared" si="29"/>
        <v>535.20000000000005</v>
      </c>
      <c r="O53" s="98">
        <f>+O54+O55</f>
        <v>5753</v>
      </c>
      <c r="P53" s="95">
        <f t="shared" ref="P53:AA53" si="30">+P54+P55</f>
        <v>448.67406885999998</v>
      </c>
      <c r="Q53" s="95">
        <f t="shared" si="30"/>
        <v>571.69374661999996</v>
      </c>
      <c r="R53" s="95">
        <f t="shared" si="30"/>
        <v>505.64905875999995</v>
      </c>
      <c r="S53" s="95">
        <f t="shared" si="30"/>
        <v>558.41964933000008</v>
      </c>
      <c r="T53" s="95">
        <f t="shared" si="30"/>
        <v>444.91958914999998</v>
      </c>
      <c r="U53" s="95">
        <f t="shared" si="30"/>
        <v>463.79697222000004</v>
      </c>
      <c r="V53" s="95">
        <f t="shared" si="30"/>
        <v>404.95627023000003</v>
      </c>
      <c r="W53" s="95">
        <f t="shared" si="30"/>
        <v>470.87841515795492</v>
      </c>
      <c r="X53" s="95">
        <f t="shared" si="30"/>
        <v>422.28153936721765</v>
      </c>
      <c r="Y53" s="95">
        <f t="shared" si="30"/>
        <v>406.08690495437753</v>
      </c>
      <c r="Z53" s="95">
        <f t="shared" si="30"/>
        <v>456.21362769349446</v>
      </c>
      <c r="AA53" s="95">
        <f t="shared" si="30"/>
        <v>461.61766279942668</v>
      </c>
      <c r="AB53" s="96">
        <f>+AB54+AB55</f>
        <v>5615.1875051424713</v>
      </c>
      <c r="AC53" s="96">
        <f t="shared" si="2"/>
        <v>137.81249485752869</v>
      </c>
      <c r="AD53" s="97">
        <f t="shared" ref="AD53:AD59" si="31">+O53/AB53*100</f>
        <v>102.45428126365002</v>
      </c>
    </row>
    <row r="54" spans="1:203" ht="18" customHeight="1">
      <c r="A54" s="118"/>
      <c r="B54" s="111" t="s">
        <v>62</v>
      </c>
      <c r="C54" s="100">
        <v>446.2</v>
      </c>
      <c r="D54" s="100">
        <v>569.29999999999995</v>
      </c>
      <c r="E54" s="100">
        <v>502.7</v>
      </c>
      <c r="F54" s="100">
        <v>555.79999999999995</v>
      </c>
      <c r="G54" s="100">
        <v>442.3</v>
      </c>
      <c r="H54" s="100">
        <v>461.5</v>
      </c>
      <c r="I54" s="100">
        <v>402.3</v>
      </c>
      <c r="J54" s="100">
        <v>470.7</v>
      </c>
      <c r="K54" s="100">
        <v>427.8</v>
      </c>
      <c r="L54" s="100">
        <v>436.4</v>
      </c>
      <c r="M54" s="100">
        <v>475.1</v>
      </c>
      <c r="N54" s="100">
        <v>533.20000000000005</v>
      </c>
      <c r="O54" s="101">
        <f>SUM(C54:N54)</f>
        <v>5723.3</v>
      </c>
      <c r="P54" s="107">
        <v>446.16253702</v>
      </c>
      <c r="Q54" s="107">
        <v>569.25796575999993</v>
      </c>
      <c r="R54" s="107">
        <v>502.68343175999996</v>
      </c>
      <c r="S54" s="107">
        <v>555.81029997000007</v>
      </c>
      <c r="T54" s="107">
        <v>442.30361846</v>
      </c>
      <c r="U54" s="108">
        <v>461.45155422000005</v>
      </c>
      <c r="V54" s="108">
        <v>402.17152523000004</v>
      </c>
      <c r="W54" s="108">
        <v>468.11513195480745</v>
      </c>
      <c r="X54" s="108">
        <v>419.57132933235494</v>
      </c>
      <c r="Y54" s="108">
        <v>403.03498455406822</v>
      </c>
      <c r="Z54" s="108">
        <v>453.57553449984067</v>
      </c>
      <c r="AA54" s="108">
        <v>459.53525708269751</v>
      </c>
      <c r="AB54" s="104">
        <f>SUM(P54:AA54)</f>
        <v>5583.6731698437688</v>
      </c>
      <c r="AC54" s="104">
        <f t="shared" si="2"/>
        <v>139.62683015623134</v>
      </c>
      <c r="AD54" s="105">
        <f t="shared" si="31"/>
        <v>102.50062684381898</v>
      </c>
    </row>
    <row r="55" spans="1:203" ht="18" customHeight="1">
      <c r="B55" s="111" t="s">
        <v>34</v>
      </c>
      <c r="C55" s="100">
        <v>2.5</v>
      </c>
      <c r="D55" s="100">
        <v>2.4</v>
      </c>
      <c r="E55" s="100">
        <v>3</v>
      </c>
      <c r="F55" s="100">
        <v>2.6</v>
      </c>
      <c r="G55" s="100">
        <v>2.6</v>
      </c>
      <c r="H55" s="100">
        <v>2.2999999999999998</v>
      </c>
      <c r="I55" s="100">
        <v>2.8</v>
      </c>
      <c r="J55" s="100">
        <v>2.4</v>
      </c>
      <c r="K55" s="100">
        <v>2.6</v>
      </c>
      <c r="L55" s="100">
        <v>2.5</v>
      </c>
      <c r="M55" s="100">
        <v>2</v>
      </c>
      <c r="N55" s="100">
        <v>2</v>
      </c>
      <c r="O55" s="101">
        <f>SUM(C55:N55)</f>
        <v>29.7</v>
      </c>
      <c r="P55" s="107">
        <v>2.51153184</v>
      </c>
      <c r="Q55" s="107">
        <v>2.4357808599999999</v>
      </c>
      <c r="R55" s="107">
        <v>2.965627</v>
      </c>
      <c r="S55" s="107">
        <v>2.60934936</v>
      </c>
      <c r="T55" s="107">
        <v>2.6159706900000002</v>
      </c>
      <c r="U55" s="108">
        <v>2.345418</v>
      </c>
      <c r="V55" s="108">
        <v>2.784745</v>
      </c>
      <c r="W55" s="108">
        <v>2.763283203147489</v>
      </c>
      <c r="X55" s="108">
        <v>2.7102100348626945</v>
      </c>
      <c r="Y55" s="108">
        <v>3.051920400309287</v>
      </c>
      <c r="Z55" s="108">
        <v>2.6380931936537886</v>
      </c>
      <c r="AA55" s="108">
        <v>2.082405716729173</v>
      </c>
      <c r="AB55" s="104">
        <f>SUM(P55:AA55)</f>
        <v>31.514335298702431</v>
      </c>
      <c r="AC55" s="104">
        <f t="shared" si="2"/>
        <v>-1.8143352987024315</v>
      </c>
      <c r="AD55" s="105">
        <f t="shared" si="31"/>
        <v>94.242825426887123</v>
      </c>
    </row>
    <row r="56" spans="1:203" ht="18" customHeight="1">
      <c r="B56" s="117" t="s">
        <v>63</v>
      </c>
      <c r="C56" s="94">
        <v>0</v>
      </c>
      <c r="D56" s="94">
        <v>0</v>
      </c>
      <c r="E56" s="94">
        <v>0</v>
      </c>
      <c r="F56" s="94">
        <v>0</v>
      </c>
      <c r="G56" s="94">
        <v>0.1</v>
      </c>
      <c r="H56" s="94">
        <v>0</v>
      </c>
      <c r="I56" s="94">
        <v>0.1</v>
      </c>
      <c r="J56" s="94">
        <v>0</v>
      </c>
      <c r="K56" s="94">
        <v>0.1</v>
      </c>
      <c r="L56" s="94">
        <v>0</v>
      </c>
      <c r="M56" s="94">
        <v>0</v>
      </c>
      <c r="N56" s="94">
        <v>1.2</v>
      </c>
      <c r="O56" s="98">
        <f>SUM(C56:N56)</f>
        <v>1.5</v>
      </c>
      <c r="P56" s="94">
        <v>1.154079E-2</v>
      </c>
      <c r="Q56" s="94">
        <v>6.3111700000000005E-3</v>
      </c>
      <c r="R56" s="94">
        <v>1.3441649999999999E-2</v>
      </c>
      <c r="S56" s="94">
        <v>1.0318860000000001E-2</v>
      </c>
      <c r="T56" s="94">
        <v>3.1688790000000001E-2</v>
      </c>
      <c r="U56" s="98">
        <v>1.3679E-2</v>
      </c>
      <c r="V56" s="98">
        <v>4.4272100000000002E-2</v>
      </c>
      <c r="W56" s="98">
        <v>0</v>
      </c>
      <c r="X56" s="98">
        <v>0</v>
      </c>
      <c r="Y56" s="98">
        <v>0</v>
      </c>
      <c r="Z56" s="98">
        <v>0</v>
      </c>
      <c r="AA56" s="98">
        <v>0</v>
      </c>
      <c r="AB56" s="96">
        <f>SUM(P56:AA56)</f>
        <v>0.13125236000000001</v>
      </c>
      <c r="AC56" s="96">
        <f t="shared" si="2"/>
        <v>1.36874764</v>
      </c>
      <c r="AD56" s="97">
        <f t="shared" si="31"/>
        <v>1142.8365935667746</v>
      </c>
    </row>
    <row r="57" spans="1:203" ht="18" customHeight="1">
      <c r="B57" s="119" t="s">
        <v>64</v>
      </c>
      <c r="C57" s="94">
        <f>+C58+C62+C63</f>
        <v>1365.9</v>
      </c>
      <c r="D57" s="94">
        <f t="shared" ref="D57:N57" si="32">+D58+D62+D63</f>
        <v>1119.3</v>
      </c>
      <c r="E57" s="94">
        <f t="shared" si="32"/>
        <v>1085.0999999999999</v>
      </c>
      <c r="F57" s="94">
        <f t="shared" si="32"/>
        <v>1074</v>
      </c>
      <c r="G57" s="94">
        <f t="shared" si="32"/>
        <v>1227.8999999999999</v>
      </c>
      <c r="H57" s="94">
        <f t="shared" si="32"/>
        <v>1173.5999999999999</v>
      </c>
      <c r="I57" s="94">
        <f t="shared" si="32"/>
        <v>1398.9</v>
      </c>
      <c r="J57" s="94">
        <f t="shared" si="32"/>
        <v>1215.7</v>
      </c>
      <c r="K57" s="94">
        <f t="shared" si="32"/>
        <v>1222.5999999999999</v>
      </c>
      <c r="L57" s="94">
        <f t="shared" si="32"/>
        <v>1394.4</v>
      </c>
      <c r="M57" s="94">
        <f t="shared" si="32"/>
        <v>1355.8</v>
      </c>
      <c r="N57" s="94">
        <f t="shared" si="32"/>
        <v>10719.9</v>
      </c>
      <c r="O57" s="98">
        <f>+O58+O62+O63</f>
        <v>24353.1</v>
      </c>
      <c r="P57" s="95">
        <f>+P58+P62+P63</f>
        <v>1365.8502422399999</v>
      </c>
      <c r="Q57" s="95">
        <f t="shared" ref="Q57:AA57" si="33">+Q58+Q62+Q63</f>
        <v>1119.2647328799999</v>
      </c>
      <c r="R57" s="95">
        <f t="shared" si="33"/>
        <v>1085.1077659</v>
      </c>
      <c r="S57" s="95">
        <f t="shared" si="33"/>
        <v>1074.03198137</v>
      </c>
      <c r="T57" s="95">
        <f t="shared" si="33"/>
        <v>1227.8291968599876</v>
      </c>
      <c r="U57" s="95">
        <f t="shared" si="33"/>
        <v>1173.533624684432</v>
      </c>
      <c r="V57" s="95">
        <f t="shared" si="33"/>
        <v>1398.83754279709</v>
      </c>
      <c r="W57" s="95">
        <f t="shared" si="33"/>
        <v>1281.4231170108824</v>
      </c>
      <c r="X57" s="95">
        <f t="shared" si="33"/>
        <v>1198.1766972161715</v>
      </c>
      <c r="Y57" s="95">
        <f t="shared" si="33"/>
        <v>1301.6934267393065</v>
      </c>
      <c r="Z57" s="95">
        <f t="shared" si="33"/>
        <v>1126.7752020543244</v>
      </c>
      <c r="AA57" s="95">
        <f t="shared" si="33"/>
        <v>1241.4165612900724</v>
      </c>
      <c r="AB57" s="96">
        <f>+AB58+AB62+AB63</f>
        <v>14593.940091042266</v>
      </c>
      <c r="AC57" s="96">
        <f t="shared" si="2"/>
        <v>9759.1599089577321</v>
      </c>
      <c r="AD57" s="96">
        <f t="shared" si="31"/>
        <v>166.87131677995504</v>
      </c>
    </row>
    <row r="58" spans="1:203" s="120" customFormat="1" ht="18" customHeight="1">
      <c r="B58" s="119" t="s">
        <v>65</v>
      </c>
      <c r="C58" s="94">
        <f t="shared" ref="C58:AA58" si="34">+C59</f>
        <v>336.5</v>
      </c>
      <c r="D58" s="94">
        <f t="shared" si="34"/>
        <v>218.1</v>
      </c>
      <c r="E58" s="94">
        <f t="shared" si="34"/>
        <v>255.1</v>
      </c>
      <c r="F58" s="94">
        <f t="shared" si="34"/>
        <v>248.2</v>
      </c>
      <c r="G58" s="94">
        <f t="shared" si="34"/>
        <v>223.5</v>
      </c>
      <c r="H58" s="94">
        <f t="shared" si="34"/>
        <v>411.3</v>
      </c>
      <c r="I58" s="94">
        <f t="shared" si="34"/>
        <v>357.4</v>
      </c>
      <c r="J58" s="94">
        <f t="shared" si="34"/>
        <v>380.90000000000003</v>
      </c>
      <c r="K58" s="94">
        <f t="shared" si="34"/>
        <v>397.3</v>
      </c>
      <c r="L58" s="94">
        <f t="shared" si="34"/>
        <v>388.7</v>
      </c>
      <c r="M58" s="94">
        <f t="shared" si="34"/>
        <v>525.29999999999995</v>
      </c>
      <c r="N58" s="94">
        <f t="shared" si="34"/>
        <v>9753.4</v>
      </c>
      <c r="O58" s="98">
        <f>+O59</f>
        <v>13495.699999999999</v>
      </c>
      <c r="P58" s="95">
        <f t="shared" si="34"/>
        <v>336.48547834999999</v>
      </c>
      <c r="Q58" s="95">
        <f t="shared" si="34"/>
        <v>218.04856050999999</v>
      </c>
      <c r="R58" s="95">
        <f t="shared" si="34"/>
        <v>255.09415835000001</v>
      </c>
      <c r="S58" s="95">
        <f t="shared" si="34"/>
        <v>248.17343571000001</v>
      </c>
      <c r="T58" s="95">
        <f t="shared" si="34"/>
        <v>223.45887558998774</v>
      </c>
      <c r="U58" s="95">
        <f t="shared" si="34"/>
        <v>411.32124124443197</v>
      </c>
      <c r="V58" s="95">
        <f t="shared" si="34"/>
        <v>357.37374689709003</v>
      </c>
      <c r="W58" s="95">
        <f t="shared" si="34"/>
        <v>380.83947310557494</v>
      </c>
      <c r="X58" s="95">
        <f t="shared" si="34"/>
        <v>347.905483714463</v>
      </c>
      <c r="Y58" s="95">
        <f t="shared" si="34"/>
        <v>275.60555957087303</v>
      </c>
      <c r="Z58" s="95">
        <f t="shared" si="34"/>
        <v>229.52415369316219</v>
      </c>
      <c r="AA58" s="95">
        <f t="shared" si="34"/>
        <v>303.62557985002007</v>
      </c>
      <c r="AB58" s="96">
        <f>+AB59</f>
        <v>3587.4557465856033</v>
      </c>
      <c r="AC58" s="96">
        <f t="shared" si="2"/>
        <v>9908.2442534143956</v>
      </c>
      <c r="AD58" s="96">
        <f t="shared" si="31"/>
        <v>376.19140007077903</v>
      </c>
    </row>
    <row r="59" spans="1:203" ht="18" customHeight="1">
      <c r="B59" s="117" t="s">
        <v>66</v>
      </c>
      <c r="C59" s="94">
        <f>+C60+C61</f>
        <v>336.5</v>
      </c>
      <c r="D59" s="94">
        <f t="shared" ref="D59:N59" si="35">+D60+D61</f>
        <v>218.1</v>
      </c>
      <c r="E59" s="94">
        <f t="shared" si="35"/>
        <v>255.1</v>
      </c>
      <c r="F59" s="94">
        <f t="shared" si="35"/>
        <v>248.2</v>
      </c>
      <c r="G59" s="94">
        <f t="shared" si="35"/>
        <v>223.5</v>
      </c>
      <c r="H59" s="94">
        <f t="shared" si="35"/>
        <v>411.3</v>
      </c>
      <c r="I59" s="94">
        <f t="shared" si="35"/>
        <v>357.4</v>
      </c>
      <c r="J59" s="94">
        <f t="shared" si="35"/>
        <v>380.90000000000003</v>
      </c>
      <c r="K59" s="94">
        <f t="shared" si="35"/>
        <v>397.3</v>
      </c>
      <c r="L59" s="94">
        <f t="shared" si="35"/>
        <v>388.7</v>
      </c>
      <c r="M59" s="94">
        <f t="shared" si="35"/>
        <v>525.29999999999995</v>
      </c>
      <c r="N59" s="94">
        <f t="shared" si="35"/>
        <v>9753.4</v>
      </c>
      <c r="O59" s="98">
        <f>+O60+O61</f>
        <v>13495.699999999999</v>
      </c>
      <c r="P59" s="95">
        <f t="shared" ref="P59:AA59" si="36">+P60+P61</f>
        <v>336.48547834999999</v>
      </c>
      <c r="Q59" s="95">
        <f t="shared" si="36"/>
        <v>218.04856050999999</v>
      </c>
      <c r="R59" s="95">
        <f t="shared" si="36"/>
        <v>255.09415835000001</v>
      </c>
      <c r="S59" s="95">
        <f t="shared" si="36"/>
        <v>248.17343571000001</v>
      </c>
      <c r="T59" s="95">
        <f t="shared" si="36"/>
        <v>223.45887558998774</v>
      </c>
      <c r="U59" s="95">
        <f t="shared" si="36"/>
        <v>411.32124124443197</v>
      </c>
      <c r="V59" s="95">
        <f t="shared" si="36"/>
        <v>357.37374689709003</v>
      </c>
      <c r="W59" s="95">
        <f t="shared" si="36"/>
        <v>380.83947310557494</v>
      </c>
      <c r="X59" s="95">
        <f t="shared" si="36"/>
        <v>347.905483714463</v>
      </c>
      <c r="Y59" s="95">
        <f t="shared" si="36"/>
        <v>275.60555957087303</v>
      </c>
      <c r="Z59" s="95">
        <f t="shared" si="36"/>
        <v>229.52415369316219</v>
      </c>
      <c r="AA59" s="95">
        <f t="shared" si="36"/>
        <v>303.62557985002007</v>
      </c>
      <c r="AB59" s="96">
        <f>+AB60+AB61</f>
        <v>3587.4557465856033</v>
      </c>
      <c r="AC59" s="96">
        <f t="shared" si="2"/>
        <v>9908.2442534143956</v>
      </c>
      <c r="AD59" s="96">
        <f t="shared" si="31"/>
        <v>376.19140007077903</v>
      </c>
    </row>
    <row r="60" spans="1:203" s="121" customFormat="1" ht="18" customHeight="1">
      <c r="B60" s="111" t="s">
        <v>67</v>
      </c>
      <c r="C60" s="100">
        <v>336.5</v>
      </c>
      <c r="D60" s="100">
        <v>218.1</v>
      </c>
      <c r="E60" s="100">
        <v>255.1</v>
      </c>
      <c r="F60" s="100">
        <v>248.2</v>
      </c>
      <c r="G60" s="100">
        <v>223.5</v>
      </c>
      <c r="H60" s="100">
        <v>411.3</v>
      </c>
      <c r="I60" s="100">
        <v>357.4</v>
      </c>
      <c r="J60" s="100">
        <v>380.8</v>
      </c>
      <c r="K60" s="100">
        <v>397.3</v>
      </c>
      <c r="L60" s="100">
        <v>388.7</v>
      </c>
      <c r="M60" s="100">
        <v>525.29999999999995</v>
      </c>
      <c r="N60" s="100">
        <v>9753.4</v>
      </c>
      <c r="O60" s="101">
        <f>SUM(C60:N60)</f>
        <v>13495.599999999999</v>
      </c>
      <c r="P60" s="100">
        <v>336.46879576999999</v>
      </c>
      <c r="Q60" s="100">
        <v>218.02949131</v>
      </c>
      <c r="R60" s="100">
        <v>255.07799368000002</v>
      </c>
      <c r="S60" s="100">
        <v>248.17263955999999</v>
      </c>
      <c r="T60" s="100">
        <v>223.45623198998774</v>
      </c>
      <c r="U60" s="101">
        <v>411.31103810443199</v>
      </c>
      <c r="V60" s="101">
        <v>357.35320054709001</v>
      </c>
      <c r="W60" s="101">
        <v>380.83651585522404</v>
      </c>
      <c r="X60" s="101">
        <v>347.87924554301094</v>
      </c>
      <c r="Y60" s="101">
        <v>275.57932139942096</v>
      </c>
      <c r="Z60" s="101">
        <v>229.52218568666399</v>
      </c>
      <c r="AA60" s="101">
        <v>303.59690636847097</v>
      </c>
      <c r="AB60" s="104">
        <f t="shared" ref="AB60:AB65" si="37">SUM(P60:AA60)</f>
        <v>3587.2835658143008</v>
      </c>
      <c r="AC60" s="104">
        <f t="shared" si="2"/>
        <v>9908.3164341856973</v>
      </c>
      <c r="AD60" s="122">
        <v>0</v>
      </c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 t="s">
        <v>86</v>
      </c>
      <c r="BD60" s="35" t="s">
        <v>86</v>
      </c>
      <c r="BE60" s="35" t="s">
        <v>86</v>
      </c>
      <c r="BF60" s="35" t="s">
        <v>86</v>
      </c>
      <c r="BG60" s="35" t="s">
        <v>86</v>
      </c>
      <c r="BH60" s="35" t="s">
        <v>86</v>
      </c>
      <c r="BI60" s="35" t="s">
        <v>86</v>
      </c>
      <c r="BJ60" s="35" t="s">
        <v>86</v>
      </c>
      <c r="BK60" s="35" t="s">
        <v>86</v>
      </c>
      <c r="BL60" s="35" t="s">
        <v>86</v>
      </c>
      <c r="BM60" s="35" t="s">
        <v>86</v>
      </c>
      <c r="BN60" s="35" t="s">
        <v>86</v>
      </c>
      <c r="BO60" s="35" t="s">
        <v>86</v>
      </c>
      <c r="BP60" s="35" t="s">
        <v>86</v>
      </c>
      <c r="BQ60" s="35" t="s">
        <v>86</v>
      </c>
      <c r="BR60" s="35" t="s">
        <v>86</v>
      </c>
      <c r="BS60" s="35" t="s">
        <v>86</v>
      </c>
      <c r="BT60" s="35" t="s">
        <v>86</v>
      </c>
      <c r="BU60" s="35" t="s">
        <v>86</v>
      </c>
      <c r="BV60" s="35" t="s">
        <v>86</v>
      </c>
      <c r="BW60" s="35" t="s">
        <v>86</v>
      </c>
      <c r="BX60" s="35" t="s">
        <v>86</v>
      </c>
      <c r="BY60" s="35" t="s">
        <v>86</v>
      </c>
      <c r="BZ60" s="35" t="s">
        <v>86</v>
      </c>
      <c r="CA60" s="35" t="s">
        <v>86</v>
      </c>
      <c r="CB60" s="35" t="s">
        <v>86</v>
      </c>
      <c r="CC60" s="35" t="s">
        <v>86</v>
      </c>
      <c r="CD60" s="35" t="s">
        <v>86</v>
      </c>
      <c r="CE60" s="35" t="s">
        <v>86</v>
      </c>
      <c r="CF60" s="35" t="s">
        <v>86</v>
      </c>
      <c r="CG60" s="35" t="s">
        <v>86</v>
      </c>
      <c r="CH60" s="35" t="s">
        <v>86</v>
      </c>
      <c r="CI60" s="35" t="s">
        <v>86</v>
      </c>
      <c r="CJ60" s="35" t="s">
        <v>86</v>
      </c>
      <c r="CK60" s="35" t="s">
        <v>86</v>
      </c>
      <c r="CL60" s="35" t="s">
        <v>86</v>
      </c>
      <c r="CM60" s="35" t="s">
        <v>86</v>
      </c>
      <c r="CN60" s="35" t="s">
        <v>86</v>
      </c>
      <c r="CO60" s="35" t="s">
        <v>86</v>
      </c>
      <c r="CP60" s="35" t="s">
        <v>86</v>
      </c>
      <c r="CQ60" s="35" t="s">
        <v>86</v>
      </c>
      <c r="CR60" s="35" t="s">
        <v>86</v>
      </c>
      <c r="CS60" s="35" t="s">
        <v>86</v>
      </c>
      <c r="CT60" s="35" t="s">
        <v>86</v>
      </c>
      <c r="CU60" s="35" t="s">
        <v>86</v>
      </c>
      <c r="CV60" s="35" t="s">
        <v>86</v>
      </c>
      <c r="CW60" s="35" t="s">
        <v>86</v>
      </c>
      <c r="CX60" s="35" t="s">
        <v>86</v>
      </c>
      <c r="CY60" s="35" t="s">
        <v>86</v>
      </c>
      <c r="CZ60" s="35" t="s">
        <v>86</v>
      </c>
      <c r="DA60" s="35" t="s">
        <v>86</v>
      </c>
      <c r="DB60" s="35" t="s">
        <v>86</v>
      </c>
      <c r="DC60" s="35" t="s">
        <v>86</v>
      </c>
      <c r="DD60" s="35" t="s">
        <v>86</v>
      </c>
      <c r="DE60" s="35" t="s">
        <v>86</v>
      </c>
      <c r="DF60" s="35" t="s">
        <v>86</v>
      </c>
      <c r="DG60" s="35" t="s">
        <v>86</v>
      </c>
      <c r="DH60" s="35" t="s">
        <v>86</v>
      </c>
      <c r="DI60" s="35" t="s">
        <v>86</v>
      </c>
      <c r="DJ60" s="35" t="s">
        <v>86</v>
      </c>
      <c r="DK60" s="35" t="s">
        <v>86</v>
      </c>
      <c r="DL60" s="35" t="s">
        <v>86</v>
      </c>
      <c r="DM60" s="35" t="s">
        <v>86</v>
      </c>
      <c r="DN60" s="35" t="s">
        <v>86</v>
      </c>
      <c r="DO60" s="35" t="s">
        <v>86</v>
      </c>
      <c r="DP60" s="35" t="s">
        <v>86</v>
      </c>
      <c r="DQ60" s="35" t="s">
        <v>86</v>
      </c>
      <c r="DR60" s="35" t="s">
        <v>86</v>
      </c>
      <c r="DS60" s="35" t="s">
        <v>86</v>
      </c>
      <c r="DT60" s="35" t="s">
        <v>86</v>
      </c>
      <c r="DU60" s="35" t="s">
        <v>86</v>
      </c>
      <c r="DV60" s="35" t="s">
        <v>86</v>
      </c>
      <c r="DW60" s="35" t="s">
        <v>86</v>
      </c>
      <c r="DX60" s="35" t="s">
        <v>86</v>
      </c>
      <c r="DY60" s="35" t="s">
        <v>86</v>
      </c>
      <c r="DZ60" s="35" t="s">
        <v>86</v>
      </c>
      <c r="EA60" s="35" t="s">
        <v>86</v>
      </c>
      <c r="EB60" s="35" t="s">
        <v>86</v>
      </c>
      <c r="EC60" s="35" t="s">
        <v>86</v>
      </c>
      <c r="ED60" s="35" t="s">
        <v>86</v>
      </c>
      <c r="EE60" s="35" t="s">
        <v>86</v>
      </c>
      <c r="EF60" s="35" t="s">
        <v>86</v>
      </c>
      <c r="EG60" s="35" t="s">
        <v>86</v>
      </c>
      <c r="EH60" s="35" t="s">
        <v>86</v>
      </c>
      <c r="EI60" s="35" t="s">
        <v>86</v>
      </c>
      <c r="EJ60" s="35" t="s">
        <v>86</v>
      </c>
      <c r="EK60" s="35" t="s">
        <v>86</v>
      </c>
      <c r="EL60" s="35" t="s">
        <v>86</v>
      </c>
      <c r="EM60" s="35" t="s">
        <v>86</v>
      </c>
      <c r="EN60" s="35" t="s">
        <v>86</v>
      </c>
      <c r="EO60" s="35" t="s">
        <v>86</v>
      </c>
      <c r="EP60" s="35" t="s">
        <v>86</v>
      </c>
      <c r="EQ60" s="35" t="s">
        <v>86</v>
      </c>
      <c r="ER60" s="35" t="s">
        <v>86</v>
      </c>
      <c r="ES60" s="35" t="s">
        <v>86</v>
      </c>
      <c r="ET60" s="35" t="s">
        <v>86</v>
      </c>
      <c r="EU60" s="35" t="s">
        <v>86</v>
      </c>
      <c r="EV60" s="35" t="s">
        <v>86</v>
      </c>
      <c r="EW60" s="35" t="s">
        <v>86</v>
      </c>
      <c r="EX60" s="35" t="s">
        <v>86</v>
      </c>
      <c r="EY60" s="35" t="s">
        <v>86</v>
      </c>
      <c r="EZ60" s="35" t="s">
        <v>86</v>
      </c>
      <c r="FA60" s="35" t="s">
        <v>86</v>
      </c>
      <c r="FB60" s="35" t="s">
        <v>86</v>
      </c>
      <c r="FC60" s="35" t="s">
        <v>86</v>
      </c>
      <c r="FD60" s="35" t="s">
        <v>86</v>
      </c>
      <c r="FE60" s="35" t="s">
        <v>86</v>
      </c>
      <c r="FF60" s="35" t="s">
        <v>86</v>
      </c>
      <c r="FG60" s="35" t="s">
        <v>86</v>
      </c>
      <c r="FH60" s="35" t="s">
        <v>86</v>
      </c>
      <c r="FI60" s="35" t="s">
        <v>86</v>
      </c>
      <c r="FJ60" s="35" t="s">
        <v>86</v>
      </c>
      <c r="FK60" s="35" t="s">
        <v>86</v>
      </c>
      <c r="FL60" s="35" t="s">
        <v>86</v>
      </c>
      <c r="FM60" s="35" t="s">
        <v>86</v>
      </c>
      <c r="FN60" s="35" t="s">
        <v>86</v>
      </c>
      <c r="FO60" s="35" t="s">
        <v>86</v>
      </c>
      <c r="FP60" s="35" t="s">
        <v>86</v>
      </c>
      <c r="FQ60" s="35" t="s">
        <v>86</v>
      </c>
      <c r="FR60" s="35" t="s">
        <v>86</v>
      </c>
      <c r="FS60" s="35" t="s">
        <v>86</v>
      </c>
      <c r="FT60" s="35" t="s">
        <v>86</v>
      </c>
      <c r="FU60" s="35" t="s">
        <v>86</v>
      </c>
      <c r="FV60" s="35" t="s">
        <v>86</v>
      </c>
      <c r="FW60" s="35" t="s">
        <v>86</v>
      </c>
      <c r="FX60" s="35" t="s">
        <v>86</v>
      </c>
      <c r="FY60" s="35" t="s">
        <v>86</v>
      </c>
      <c r="FZ60" s="35" t="s">
        <v>86</v>
      </c>
      <c r="GA60" s="35" t="s">
        <v>86</v>
      </c>
      <c r="GB60" s="35" t="s">
        <v>86</v>
      </c>
      <c r="GC60" s="35" t="s">
        <v>86</v>
      </c>
      <c r="GD60" s="35" t="s">
        <v>86</v>
      </c>
      <c r="GE60" s="35" t="s">
        <v>86</v>
      </c>
      <c r="GF60" s="35" t="s">
        <v>86</v>
      </c>
      <c r="GG60" s="35" t="s">
        <v>86</v>
      </c>
      <c r="GH60" s="35" t="s">
        <v>86</v>
      </c>
      <c r="GI60" s="35" t="s">
        <v>86</v>
      </c>
      <c r="GJ60" s="35" t="s">
        <v>86</v>
      </c>
      <c r="GK60" s="35" t="s">
        <v>86</v>
      </c>
      <c r="GL60" s="35" t="s">
        <v>86</v>
      </c>
      <c r="GM60" s="35" t="s">
        <v>86</v>
      </c>
      <c r="GN60" s="35" t="s">
        <v>86</v>
      </c>
      <c r="GO60" s="35" t="s">
        <v>86</v>
      </c>
      <c r="GP60" s="35" t="s">
        <v>86</v>
      </c>
      <c r="GQ60" s="35" t="s">
        <v>86</v>
      </c>
      <c r="GR60" s="35" t="s">
        <v>86</v>
      </c>
      <c r="GS60" s="35" t="s">
        <v>86</v>
      </c>
      <c r="GT60" s="35" t="s">
        <v>86</v>
      </c>
      <c r="GU60" s="35" t="s">
        <v>86</v>
      </c>
    </row>
    <row r="61" spans="1:203" ht="18" customHeight="1">
      <c r="B61" s="111" t="s">
        <v>34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0.1</v>
      </c>
      <c r="K61" s="100">
        <v>0</v>
      </c>
      <c r="L61" s="100">
        <v>0</v>
      </c>
      <c r="M61" s="100">
        <v>0</v>
      </c>
      <c r="N61" s="100">
        <v>0</v>
      </c>
      <c r="O61" s="101">
        <f>SUM(C61:N61)</f>
        <v>0.1</v>
      </c>
      <c r="P61" s="100">
        <v>1.6682579999999999E-2</v>
      </c>
      <c r="Q61" s="100">
        <v>1.9069200000000001E-2</v>
      </c>
      <c r="R61" s="100">
        <v>1.6164669999999999E-2</v>
      </c>
      <c r="S61" s="100">
        <v>7.9615000000000003E-4</v>
      </c>
      <c r="T61" s="100">
        <v>2.6435999999999999E-3</v>
      </c>
      <c r="U61" s="101">
        <v>1.0203139999999999E-2</v>
      </c>
      <c r="V61" s="101">
        <v>2.0546350000000001E-2</v>
      </c>
      <c r="W61" s="101">
        <v>2.9572503508890229E-3</v>
      </c>
      <c r="X61" s="101">
        <v>2.623817145204909E-2</v>
      </c>
      <c r="Y61" s="101">
        <v>2.623817145204909E-2</v>
      </c>
      <c r="Z61" s="101">
        <v>1.9680064981953348E-3</v>
      </c>
      <c r="AA61" s="101">
        <v>2.8673481549109623E-2</v>
      </c>
      <c r="AB61" s="104">
        <f t="shared" si="37"/>
        <v>0.17218077130229217</v>
      </c>
      <c r="AC61" s="104">
        <f t="shared" si="2"/>
        <v>-7.2180771302292168E-2</v>
      </c>
      <c r="AD61" s="105">
        <f>+O61/AB61*100</f>
        <v>58.078494621465751</v>
      </c>
    </row>
    <row r="62" spans="1:203" ht="18" customHeight="1">
      <c r="B62" s="117" t="s">
        <v>68</v>
      </c>
      <c r="C62" s="94">
        <v>10.7</v>
      </c>
      <c r="D62" s="94">
        <v>9.9</v>
      </c>
      <c r="E62" s="94">
        <v>13.9</v>
      </c>
      <c r="F62" s="94">
        <v>14.8</v>
      </c>
      <c r="G62" s="94">
        <v>14.1</v>
      </c>
      <c r="H62" s="94">
        <v>19.2</v>
      </c>
      <c r="I62" s="94">
        <v>25.1</v>
      </c>
      <c r="J62" s="94">
        <v>19.899999999999999</v>
      </c>
      <c r="K62" s="94">
        <v>13.4</v>
      </c>
      <c r="L62" s="94">
        <v>18.5</v>
      </c>
      <c r="M62" s="94">
        <v>15.9</v>
      </c>
      <c r="N62" s="94">
        <v>12.2</v>
      </c>
      <c r="O62" s="98">
        <f>SUM(C62:N62)</f>
        <v>187.6</v>
      </c>
      <c r="P62" s="94">
        <v>10.636436099999999</v>
      </c>
      <c r="Q62" s="94">
        <v>9.8918274900000007</v>
      </c>
      <c r="R62" s="94">
        <v>13.92980144</v>
      </c>
      <c r="S62" s="94">
        <v>14.81932623</v>
      </c>
      <c r="T62" s="94">
        <v>14.11433502</v>
      </c>
      <c r="U62" s="98">
        <v>19.17633927</v>
      </c>
      <c r="V62" s="98">
        <v>25.0872931</v>
      </c>
      <c r="W62" s="98">
        <v>15.393718978328764</v>
      </c>
      <c r="X62" s="98">
        <v>16.959334929084488</v>
      </c>
      <c r="Y62" s="98">
        <v>19.371219028988151</v>
      </c>
      <c r="Z62" s="98">
        <v>15.470179362784439</v>
      </c>
      <c r="AA62" s="98">
        <v>31.733592297217832</v>
      </c>
      <c r="AB62" s="96">
        <f t="shared" si="37"/>
        <v>206.58340324640366</v>
      </c>
      <c r="AC62" s="96">
        <f t="shared" si="2"/>
        <v>-18.983403246403668</v>
      </c>
      <c r="AD62" s="97">
        <f>+O62/AB62*100</f>
        <v>90.810780078126072</v>
      </c>
    </row>
    <row r="63" spans="1:203" ht="18" customHeight="1">
      <c r="B63" s="117" t="s">
        <v>69</v>
      </c>
      <c r="C63" s="94">
        <v>1018.7</v>
      </c>
      <c r="D63" s="94">
        <v>891.3</v>
      </c>
      <c r="E63" s="94">
        <v>816.1</v>
      </c>
      <c r="F63" s="94">
        <v>811</v>
      </c>
      <c r="G63" s="94">
        <v>990.3</v>
      </c>
      <c r="H63" s="94">
        <v>743.1</v>
      </c>
      <c r="I63" s="94">
        <v>1016.4</v>
      </c>
      <c r="J63" s="94">
        <v>814.9</v>
      </c>
      <c r="K63" s="94">
        <v>811.9</v>
      </c>
      <c r="L63" s="94">
        <v>987.2</v>
      </c>
      <c r="M63" s="94">
        <v>814.6</v>
      </c>
      <c r="N63" s="94">
        <v>954.3</v>
      </c>
      <c r="O63" s="98">
        <f>SUM(C63:N63)</f>
        <v>10669.8</v>
      </c>
      <c r="P63" s="95">
        <v>1018.72832779</v>
      </c>
      <c r="Q63" s="95">
        <v>891.32434488000001</v>
      </c>
      <c r="R63" s="95">
        <v>816.08380611000007</v>
      </c>
      <c r="S63" s="95">
        <v>811.03921943</v>
      </c>
      <c r="T63" s="95">
        <v>990.25598624999998</v>
      </c>
      <c r="U63" s="114">
        <v>743.03604416999997</v>
      </c>
      <c r="V63" s="114">
        <v>1016.3765028</v>
      </c>
      <c r="W63" s="114">
        <v>885.18992492697862</v>
      </c>
      <c r="X63" s="114">
        <v>833.31187857262398</v>
      </c>
      <c r="Y63" s="114">
        <v>1006.7166481394453</v>
      </c>
      <c r="Z63" s="114">
        <v>881.78086899837785</v>
      </c>
      <c r="AA63" s="114">
        <v>906.05738914283438</v>
      </c>
      <c r="AB63" s="96">
        <f t="shared" si="37"/>
        <v>10799.90094121026</v>
      </c>
      <c r="AC63" s="96">
        <f t="shared" si="2"/>
        <v>-130.10094121026123</v>
      </c>
      <c r="AD63" s="97">
        <f>+O63/AB63*100</f>
        <v>98.795350606283606</v>
      </c>
    </row>
    <row r="64" spans="1:203" ht="18" customHeight="1">
      <c r="B64" s="113" t="s">
        <v>87</v>
      </c>
      <c r="C64" s="100">
        <v>1014.3</v>
      </c>
      <c r="D64" s="100">
        <v>883.2</v>
      </c>
      <c r="E64" s="100">
        <v>810.1</v>
      </c>
      <c r="F64" s="100">
        <v>806.8</v>
      </c>
      <c r="G64" s="100">
        <v>984.6</v>
      </c>
      <c r="H64" s="100">
        <v>735.5</v>
      </c>
      <c r="I64" s="100">
        <v>1010.1</v>
      </c>
      <c r="J64" s="100">
        <v>810.7</v>
      </c>
      <c r="K64" s="100">
        <v>805</v>
      </c>
      <c r="L64" s="100">
        <v>983.2</v>
      </c>
      <c r="M64" s="100">
        <v>806.3</v>
      </c>
      <c r="N64" s="100">
        <v>951.4</v>
      </c>
      <c r="O64" s="101">
        <f>SUM(C64:N64)</f>
        <v>10601.199999999999</v>
      </c>
      <c r="P64" s="107">
        <v>1014.2658550499999</v>
      </c>
      <c r="Q64" s="107">
        <v>883.16467484999998</v>
      </c>
      <c r="R64" s="107">
        <v>810.14151207000009</v>
      </c>
      <c r="S64" s="107">
        <v>806.77876300000003</v>
      </c>
      <c r="T64" s="107">
        <v>984.63083175999998</v>
      </c>
      <c r="U64" s="108">
        <v>735.52762316999997</v>
      </c>
      <c r="V64" s="108">
        <v>1010.0439297</v>
      </c>
      <c r="W64" s="108">
        <v>879.23135205157269</v>
      </c>
      <c r="X64" s="108">
        <v>829.2693213275503</v>
      </c>
      <c r="Y64" s="108">
        <v>1002.9325118576019</v>
      </c>
      <c r="Z64" s="108">
        <v>877.70456840308532</v>
      </c>
      <c r="AA64" s="108">
        <v>899.47684709614771</v>
      </c>
      <c r="AB64" s="104">
        <f t="shared" si="37"/>
        <v>10733.16779033596</v>
      </c>
      <c r="AC64" s="104">
        <f t="shared" si="2"/>
        <v>-131.96779033596067</v>
      </c>
      <c r="AD64" s="105">
        <f>+O64/AB64*100</f>
        <v>98.770467462040585</v>
      </c>
    </row>
    <row r="65" spans="2:30" ht="21.75" customHeight="1" thickBot="1">
      <c r="B65" s="123" t="s">
        <v>71</v>
      </c>
      <c r="C65" s="124">
        <f>++C9</f>
        <v>85307.199999999997</v>
      </c>
      <c r="D65" s="124">
        <f t="shared" ref="D65:N65" si="38">++D9</f>
        <v>65990</v>
      </c>
      <c r="E65" s="124">
        <f t="shared" si="38"/>
        <v>67036.700000000012</v>
      </c>
      <c r="F65" s="124">
        <f t="shared" si="38"/>
        <v>102897.40000000001</v>
      </c>
      <c r="G65" s="124">
        <f t="shared" si="38"/>
        <v>80316</v>
      </c>
      <c r="H65" s="124">
        <f t="shared" si="38"/>
        <v>70596.800000000003</v>
      </c>
      <c r="I65" s="124">
        <f t="shared" si="38"/>
        <v>76462.699999999983</v>
      </c>
      <c r="J65" s="124">
        <f t="shared" si="38"/>
        <v>70340.600000000006</v>
      </c>
      <c r="K65" s="124">
        <f t="shared" si="38"/>
        <v>67700.200000000012</v>
      </c>
      <c r="L65" s="124">
        <f t="shared" si="38"/>
        <v>79510.89999999998</v>
      </c>
      <c r="M65" s="124">
        <f t="shared" si="38"/>
        <v>66596.400000000009</v>
      </c>
      <c r="N65" s="124">
        <f t="shared" si="38"/>
        <v>80994</v>
      </c>
      <c r="O65" s="124">
        <f>++O9</f>
        <v>913748.89999999991</v>
      </c>
      <c r="P65" s="124">
        <f>++P9</f>
        <v>85307.3</v>
      </c>
      <c r="Q65" s="124">
        <f t="shared" ref="Q65:AA65" si="39">++Q9</f>
        <v>65990.020402949987</v>
      </c>
      <c r="R65" s="124">
        <f t="shared" si="39"/>
        <v>67036.678663669998</v>
      </c>
      <c r="S65" s="124">
        <f t="shared" si="39"/>
        <v>102896.81680732001</v>
      </c>
      <c r="T65" s="124">
        <f t="shared" si="39"/>
        <v>80315.965132929967</v>
      </c>
      <c r="U65" s="124">
        <f t="shared" si="39"/>
        <v>70596.461835204449</v>
      </c>
      <c r="V65" s="124">
        <f t="shared" si="39"/>
        <v>76462.62857934057</v>
      </c>
      <c r="W65" s="124">
        <f t="shared" si="39"/>
        <v>69937.864256434521</v>
      </c>
      <c r="X65" s="124">
        <f t="shared" si="39"/>
        <v>67180.470755319897</v>
      </c>
      <c r="Y65" s="124">
        <f t="shared" si="39"/>
        <v>78969.990441493093</v>
      </c>
      <c r="Z65" s="124">
        <f t="shared" si="39"/>
        <v>66890.585131122964</v>
      </c>
      <c r="AA65" s="124">
        <f t="shared" si="39"/>
        <v>73213.921582288298</v>
      </c>
      <c r="AB65" s="124">
        <f t="shared" si="37"/>
        <v>904798.70358807384</v>
      </c>
      <c r="AC65" s="124">
        <f t="shared" si="2"/>
        <v>8950.1964119260665</v>
      </c>
      <c r="AD65" s="125">
        <f>+O65/AB65*100</f>
        <v>100.9891920022026</v>
      </c>
    </row>
    <row r="66" spans="2:30" ht="18" customHeight="1" thickTop="1">
      <c r="B66" s="46" t="s">
        <v>93</v>
      </c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8"/>
    </row>
    <row r="67" spans="2:30">
      <c r="B67" s="129" t="s">
        <v>78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1"/>
      <c r="AD67" s="132"/>
    </row>
    <row r="68" spans="2:30" ht="12.75" customHeight="1">
      <c r="B68" s="133" t="s">
        <v>79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4"/>
    </row>
    <row r="69" spans="2:30" ht="12" customHeight="1">
      <c r="B69" s="133" t="s">
        <v>80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6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</row>
    <row r="70" spans="2:30">
      <c r="B70" s="133" t="s">
        <v>81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</row>
    <row r="71" spans="2:30">
      <c r="B71" s="138" t="s">
        <v>82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</row>
    <row r="72" spans="2:30">
      <c r="B72" s="139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</row>
    <row r="73" spans="2:30"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</row>
    <row r="74" spans="2:30"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</row>
    <row r="75" spans="2:30"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</row>
    <row r="76" spans="2:30"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</row>
    <row r="77" spans="2:30"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</row>
    <row r="78" spans="2:30"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</row>
    <row r="79" spans="2:30"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</row>
    <row r="80" spans="2:30"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</row>
    <row r="81" spans="2:30"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</row>
    <row r="82" spans="2:30"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</row>
    <row r="83" spans="2:30"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</row>
    <row r="84" spans="2:30"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</row>
    <row r="85" spans="2:30"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</row>
    <row r="86" spans="2:30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</row>
    <row r="87" spans="2:30"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</row>
    <row r="88" spans="2:30"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</row>
    <row r="89" spans="2:30"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</row>
    <row r="90" spans="2:30"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</row>
    <row r="91" spans="2:30"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</row>
    <row r="92" spans="2:30"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</row>
    <row r="93" spans="2:30"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</row>
    <row r="94" spans="2:30"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</row>
    <row r="95" spans="2:30"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</row>
    <row r="96" spans="2:30"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</row>
    <row r="97" spans="2:30"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</row>
    <row r="98" spans="2:30"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</row>
    <row r="99" spans="2:30"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</row>
    <row r="100" spans="2:30"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</row>
    <row r="101" spans="2:30"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</row>
    <row r="102" spans="2:30"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</row>
    <row r="103" spans="2:30"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</row>
    <row r="104" spans="2:30"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</row>
    <row r="105" spans="2:30"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</row>
    <row r="106" spans="2:30"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</row>
    <row r="107" spans="2:30"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</row>
    <row r="108" spans="2:30"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</row>
    <row r="109" spans="2:30"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</row>
    <row r="110" spans="2:30"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</row>
    <row r="111" spans="2:30"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</row>
    <row r="112" spans="2:30"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</row>
    <row r="113" spans="2:30"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</row>
    <row r="114" spans="2:30"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</row>
    <row r="115" spans="2:30"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</row>
    <row r="116" spans="2:30"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</row>
    <row r="117" spans="2:30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</row>
    <row r="118" spans="2:30"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</row>
    <row r="119" spans="2:30"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</row>
    <row r="120" spans="2:30"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</row>
    <row r="121" spans="2:30"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</row>
    <row r="122" spans="2:30"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</row>
    <row r="123" spans="2:30"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</row>
    <row r="124" spans="2:30"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</row>
    <row r="125" spans="2:30"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</row>
    <row r="126" spans="2:30"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</row>
    <row r="127" spans="2:30"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</row>
    <row r="128" spans="2:30"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</row>
    <row r="129" spans="2:30">
      <c r="B129" s="135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</row>
    <row r="130" spans="2:30"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</row>
    <row r="131" spans="2:30"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</row>
    <row r="132" spans="2:30"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</row>
    <row r="133" spans="2:30"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</row>
    <row r="134" spans="2:30">
      <c r="B134" s="135"/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</row>
    <row r="135" spans="2:30">
      <c r="B135" s="135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</row>
    <row r="136" spans="2:30"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</row>
    <row r="137" spans="2:30"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</row>
    <row r="138" spans="2:30"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</row>
    <row r="139" spans="2:30"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</row>
    <row r="140" spans="2:30"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</row>
    <row r="141" spans="2:30"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</row>
    <row r="142" spans="2:30"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</row>
    <row r="143" spans="2:30"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</row>
    <row r="144" spans="2:30"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</row>
    <row r="145" spans="2:30"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</row>
    <row r="146" spans="2:30"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</row>
    <row r="147" spans="2:30"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</row>
    <row r="148" spans="2:30"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</row>
    <row r="149" spans="2:30"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</row>
    <row r="150" spans="2:30"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</row>
    <row r="151" spans="2:30"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</row>
    <row r="152" spans="2:30"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</row>
    <row r="153" spans="2:30"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</row>
    <row r="154" spans="2:30"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</row>
    <row r="155" spans="2:30"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</row>
    <row r="156" spans="2:30"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</row>
    <row r="157" spans="2:30"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</row>
    <row r="158" spans="2:30"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</row>
    <row r="159" spans="2:30"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</row>
    <row r="160" spans="2:30"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</row>
    <row r="161" spans="2:30"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</row>
    <row r="162" spans="2:30"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</row>
    <row r="163" spans="2:30"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</row>
    <row r="164" spans="2:30"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</row>
    <row r="165" spans="2:30"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</row>
    <row r="166" spans="2:30"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</row>
    <row r="167" spans="2:30"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</row>
    <row r="168" spans="2:30"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</row>
    <row r="169" spans="2:30"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</row>
    <row r="170" spans="2:30"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</row>
    <row r="171" spans="2:30"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</row>
    <row r="172" spans="2:30"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</row>
    <row r="173" spans="2:30"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</row>
    <row r="174" spans="2:30"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</row>
    <row r="175" spans="2:30"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</row>
    <row r="176" spans="2:30"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</row>
    <row r="177" spans="2:30"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</row>
    <row r="178" spans="2:30"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</row>
    <row r="179" spans="2:30"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</row>
    <row r="180" spans="2:30"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</row>
    <row r="181" spans="2:30"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</row>
    <row r="182" spans="2:30"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</row>
    <row r="183" spans="2:30"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</row>
    <row r="184" spans="2:30"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</row>
    <row r="185" spans="2:30"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</row>
    <row r="186" spans="2:30"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</row>
    <row r="187" spans="2:30"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</row>
    <row r="188" spans="2:30"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</row>
    <row r="189" spans="2:30"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</row>
    <row r="190" spans="2:30" ht="14.25"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</row>
    <row r="191" spans="2:30" ht="14.25"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</row>
    <row r="192" spans="2:30" ht="14.25"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  <c r="AD192" s="141"/>
    </row>
    <row r="193" spans="2:30" ht="14.25"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  <c r="AD193" s="141"/>
    </row>
    <row r="194" spans="2:30" ht="14.25"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</row>
    <row r="195" spans="2:30" ht="14.25"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</row>
    <row r="196" spans="2:30" ht="14.25"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</row>
    <row r="197" spans="2:30" ht="14.25"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</row>
    <row r="198" spans="2:30" ht="14.25"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  <c r="AC198" s="141"/>
      <c r="AD198" s="141"/>
    </row>
    <row r="199" spans="2:30" ht="14.25"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  <c r="AC199" s="141"/>
      <c r="AD199" s="141"/>
    </row>
    <row r="200" spans="2:30" ht="14.25"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  <c r="AD200" s="141"/>
    </row>
    <row r="201" spans="2:30" ht="14.25"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</row>
    <row r="202" spans="2:30" ht="14.25"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41"/>
    </row>
    <row r="203" spans="2:30" ht="14.25"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</row>
    <row r="204" spans="2:30" ht="14.25"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</row>
    <row r="205" spans="2:30" ht="14.25"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</row>
    <row r="206" spans="2:30" ht="14.25"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</row>
    <row r="207" spans="2:30" ht="14.25"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</row>
    <row r="208" spans="2:30" ht="14.25"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  <c r="AD208" s="141"/>
    </row>
    <row r="209" spans="2:30" ht="14.25"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</row>
    <row r="210" spans="2:30" ht="14.25"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</row>
    <row r="211" spans="2:30" ht="14.25"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</row>
    <row r="212" spans="2:30" ht="14.25"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  <c r="AD212" s="141"/>
    </row>
    <row r="213" spans="2:30" ht="14.25"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</row>
    <row r="214" spans="2:30" ht="14.25"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  <c r="AC214" s="141"/>
      <c r="AD214" s="141"/>
    </row>
    <row r="215" spans="2:30" ht="14.25"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</row>
    <row r="216" spans="2:30" ht="14.25"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</row>
    <row r="217" spans="2:30" ht="14.25"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</row>
    <row r="218" spans="2:30" ht="14.25"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</row>
    <row r="219" spans="2:30" ht="14.25"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</row>
    <row r="220" spans="2:30" ht="14.25"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</row>
    <row r="221" spans="2:30" ht="14.25"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</row>
    <row r="222" spans="2:30" ht="14.25"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</row>
    <row r="223" spans="2:30" ht="14.25"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</row>
    <row r="224" spans="2:30" ht="14.25"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1"/>
      <c r="AD224" s="141"/>
    </row>
    <row r="225" spans="2:30" ht="14.25"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</row>
    <row r="226" spans="2:30" ht="14.25"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1"/>
      <c r="AD226" s="141"/>
    </row>
    <row r="227" spans="2:30" ht="14.25"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</row>
    <row r="228" spans="2:30" ht="14.25"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</row>
    <row r="229" spans="2:30" ht="14.25"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  <c r="AD229" s="141"/>
    </row>
    <row r="230" spans="2:30" ht="14.25"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1"/>
      <c r="AD230" s="141"/>
    </row>
    <row r="231" spans="2:30" ht="14.25"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  <c r="AD231" s="141"/>
    </row>
    <row r="232" spans="2:30" ht="14.25"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</row>
    <row r="233" spans="2:30" ht="14.25"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</row>
    <row r="234" spans="2:30" ht="14.25"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</row>
    <row r="235" spans="2:30" ht="14.25"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1"/>
      <c r="AD235" s="141"/>
    </row>
    <row r="236" spans="2:30" ht="14.25"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1"/>
      <c r="AD236" s="141"/>
    </row>
    <row r="237" spans="2:30" ht="14.25"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1"/>
      <c r="AD237" s="141"/>
    </row>
    <row r="238" spans="2:30" ht="14.25"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  <c r="AC238" s="141"/>
      <c r="AD238" s="141"/>
    </row>
    <row r="239" spans="2:30" ht="14.25"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</row>
    <row r="240" spans="2:30" ht="14.25"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  <c r="AC240" s="141"/>
      <c r="AD240" s="141"/>
    </row>
    <row r="241" spans="2:30" ht="14.25"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  <c r="AC241" s="141"/>
      <c r="AD241" s="141"/>
    </row>
    <row r="242" spans="2:30" ht="14.25"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  <c r="AC242" s="141"/>
      <c r="AD242" s="141"/>
    </row>
    <row r="243" spans="2:30" ht="14.25"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  <c r="AC243" s="141"/>
      <c r="AD243" s="141"/>
    </row>
    <row r="244" spans="2:30"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</row>
    <row r="245" spans="2:30"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</row>
    <row r="246" spans="2:30"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</row>
    <row r="247" spans="2:30"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</row>
    <row r="248" spans="2:30"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</row>
    <row r="249" spans="2:30"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</row>
    <row r="250" spans="2:30"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</row>
    <row r="251" spans="2:30"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</row>
    <row r="252" spans="2:30"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</row>
    <row r="253" spans="2:30"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</row>
    <row r="254" spans="2:30"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</row>
    <row r="255" spans="2:30"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</row>
    <row r="256" spans="2:30"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</row>
    <row r="257" spans="16:30"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</row>
    <row r="258" spans="16:30"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</row>
    <row r="259" spans="16:30"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</row>
    <row r="260" spans="16:30"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</row>
    <row r="261" spans="16:30"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</row>
    <row r="262" spans="16:30"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</row>
    <row r="263" spans="16:30"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</row>
    <row r="264" spans="16:30"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</row>
    <row r="265" spans="16:30"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</row>
    <row r="266" spans="16:30"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</row>
    <row r="267" spans="16:30"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</row>
    <row r="268" spans="16:30"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</row>
    <row r="269" spans="16:30"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</row>
    <row r="270" spans="16:30"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</row>
    <row r="271" spans="16:30"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</row>
    <row r="272" spans="16:30"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</row>
    <row r="273" spans="16:30"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</row>
    <row r="274" spans="16:30"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</row>
    <row r="275" spans="16:30"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</row>
    <row r="276" spans="16:30"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</row>
    <row r="277" spans="16:30"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</row>
    <row r="278" spans="16:30"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</row>
    <row r="279" spans="16:30"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</row>
    <row r="280" spans="16:30"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</row>
    <row r="281" spans="16:30"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</row>
    <row r="282" spans="16:30"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</row>
    <row r="283" spans="16:30"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</row>
    <row r="284" spans="16:30"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</row>
    <row r="285" spans="16:30"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</row>
    <row r="286" spans="16:30"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</row>
    <row r="287" spans="16:30"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</row>
    <row r="288" spans="16:30"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</row>
    <row r="289" spans="16:30"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</row>
    <row r="290" spans="16:30"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</row>
    <row r="291" spans="16:30"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</row>
    <row r="292" spans="16:30"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</row>
    <row r="293" spans="16:30"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</row>
    <row r="294" spans="16:30"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</row>
    <row r="295" spans="16:30"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</row>
    <row r="296" spans="16:30"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</row>
    <row r="297" spans="16:30"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</row>
    <row r="298" spans="16:30"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</row>
    <row r="299" spans="16:30"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</row>
    <row r="300" spans="16:30"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</row>
    <row r="301" spans="16:30"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</row>
    <row r="302" spans="16:30"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</row>
    <row r="303" spans="16:30"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</row>
    <row r="304" spans="16:30"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</row>
    <row r="305" spans="2:30"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</row>
    <row r="306" spans="2:30"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</row>
    <row r="307" spans="2:30"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</row>
    <row r="308" spans="2:30"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</row>
    <row r="309" spans="2:30"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</row>
    <row r="310" spans="2:30"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</row>
    <row r="311" spans="2:30"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</row>
    <row r="312" spans="2:30"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</row>
    <row r="313" spans="2:30"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</row>
    <row r="314" spans="2:30">
      <c r="B314" s="142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3"/>
      <c r="AD314" s="143"/>
    </row>
    <row r="315" spans="2:30">
      <c r="B315" s="142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3"/>
      <c r="AD315" s="143"/>
    </row>
    <row r="316" spans="2:30">
      <c r="B316" s="142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  <c r="AB316" s="143"/>
      <c r="AC316" s="143"/>
      <c r="AD316" s="143"/>
    </row>
    <row r="317" spans="2:30">
      <c r="B317" s="142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3"/>
      <c r="AD317" s="143"/>
    </row>
    <row r="318" spans="2:30">
      <c r="B318" s="142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</row>
    <row r="319" spans="2:30">
      <c r="B319" s="142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</row>
    <row r="320" spans="2:30">
      <c r="B320" s="142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  <c r="AB320" s="143"/>
      <c r="AC320" s="143"/>
      <c r="AD320" s="143"/>
    </row>
    <row r="321" spans="2:30">
      <c r="B321" s="142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  <c r="AB321" s="143"/>
      <c r="AC321" s="143"/>
      <c r="AD321" s="143"/>
    </row>
    <row r="322" spans="2:30">
      <c r="B322" s="142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  <c r="AB322" s="143"/>
      <c r="AC322" s="143"/>
      <c r="AD322" s="143"/>
    </row>
    <row r="323" spans="2:30">
      <c r="B323" s="142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3"/>
      <c r="AD323" s="143"/>
    </row>
    <row r="324" spans="2:30">
      <c r="B324" s="142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  <c r="AB324" s="143"/>
      <c r="AC324" s="143"/>
      <c r="AD324" s="143"/>
    </row>
    <row r="325" spans="2:30">
      <c r="B325" s="142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  <c r="AB325" s="143"/>
      <c r="AC325" s="143"/>
      <c r="AD325" s="143"/>
    </row>
    <row r="326" spans="2:30">
      <c r="B326" s="142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  <c r="AB326" s="143"/>
      <c r="AC326" s="143"/>
      <c r="AD326" s="143"/>
    </row>
    <row r="327" spans="2:30">
      <c r="B327" s="142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3"/>
      <c r="AD327" s="143"/>
    </row>
    <row r="328" spans="2:30">
      <c r="B328" s="142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3"/>
      <c r="AD328" s="143"/>
    </row>
    <row r="329" spans="2:30">
      <c r="B329" s="142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3"/>
      <c r="AD329" s="143"/>
    </row>
    <row r="330" spans="2:30">
      <c r="B330" s="142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  <c r="AB330" s="143"/>
      <c r="AC330" s="143"/>
      <c r="AD330" s="143"/>
    </row>
    <row r="331" spans="2:30">
      <c r="B331" s="142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  <c r="AB331" s="143"/>
      <c r="AC331" s="143"/>
      <c r="AD331" s="143"/>
    </row>
    <row r="332" spans="2:30">
      <c r="B332" s="142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  <c r="AB332" s="143"/>
      <c r="AC332" s="143"/>
      <c r="AD332" s="143"/>
    </row>
    <row r="333" spans="2:30">
      <c r="B333" s="142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3"/>
      <c r="AD333" s="143"/>
    </row>
    <row r="334" spans="2:30">
      <c r="B334" s="142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3"/>
      <c r="AD334" s="143"/>
    </row>
    <row r="335" spans="2:30">
      <c r="B335" s="142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  <c r="AB335" s="143"/>
      <c r="AC335" s="143"/>
      <c r="AD335" s="143"/>
    </row>
    <row r="336" spans="2:30">
      <c r="B336" s="142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3"/>
      <c r="AD336" s="143"/>
    </row>
    <row r="337" spans="2:30">
      <c r="B337" s="142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3"/>
      <c r="AD337" s="143"/>
    </row>
    <row r="338" spans="2:30">
      <c r="B338" s="142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  <c r="AB338" s="143"/>
      <c r="AC338" s="143"/>
      <c r="AD338" s="143"/>
    </row>
    <row r="339" spans="2:30">
      <c r="B339" s="142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  <c r="AB339" s="143"/>
      <c r="AC339" s="143"/>
      <c r="AD339" s="143"/>
    </row>
    <row r="340" spans="2:30">
      <c r="B340" s="142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  <c r="AB340" s="143"/>
      <c r="AC340" s="143"/>
      <c r="AD340" s="143"/>
    </row>
    <row r="341" spans="2:30">
      <c r="B341" s="142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  <c r="AB341" s="143"/>
      <c r="AC341" s="143"/>
      <c r="AD341" s="143"/>
    </row>
    <row r="342" spans="2:30">
      <c r="B342" s="142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3"/>
      <c r="AD342" s="143"/>
    </row>
    <row r="343" spans="2:30">
      <c r="B343" s="142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3"/>
      <c r="AD343" s="143"/>
    </row>
    <row r="344" spans="2:30">
      <c r="B344" s="142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  <c r="AB344" s="143"/>
      <c r="AC344" s="143"/>
      <c r="AD344" s="143"/>
    </row>
    <row r="345" spans="2:30">
      <c r="B345" s="142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  <c r="AB345" s="143"/>
      <c r="AC345" s="143"/>
      <c r="AD345" s="143"/>
    </row>
    <row r="346" spans="2:30">
      <c r="B346" s="142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  <c r="AB346" s="143"/>
      <c r="AC346" s="143"/>
      <c r="AD346" s="143"/>
    </row>
    <row r="347" spans="2:30">
      <c r="B347" s="142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  <c r="AB347" s="143"/>
      <c r="AC347" s="143"/>
      <c r="AD347" s="143"/>
    </row>
    <row r="348" spans="2:30">
      <c r="B348" s="142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3"/>
      <c r="AD348" s="143"/>
    </row>
    <row r="349" spans="2:30">
      <c r="B349" s="142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  <c r="AB349" s="143"/>
      <c r="AC349" s="143"/>
      <c r="AD349" s="143"/>
    </row>
    <row r="350" spans="2:30">
      <c r="B350" s="142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3"/>
      <c r="AD350" s="143"/>
    </row>
    <row r="351" spans="2:30">
      <c r="B351" s="142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3"/>
      <c r="AD351" s="143"/>
    </row>
    <row r="352" spans="2:30">
      <c r="B352" s="142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3"/>
      <c r="AD352" s="143"/>
    </row>
    <row r="353" spans="2:30">
      <c r="B353" s="142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3"/>
      <c r="AD353" s="143"/>
    </row>
    <row r="354" spans="2:30">
      <c r="B354" s="142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  <c r="AB354" s="143"/>
      <c r="AC354" s="143"/>
      <c r="AD354" s="143"/>
    </row>
    <row r="355" spans="2:30">
      <c r="B355" s="142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  <c r="AA355" s="143"/>
      <c r="AB355" s="143"/>
      <c r="AC355" s="143"/>
      <c r="AD355" s="143"/>
    </row>
    <row r="356" spans="2:30">
      <c r="B356" s="142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</row>
    <row r="357" spans="2:30">
      <c r="B357" s="142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3"/>
      <c r="AD357" s="143"/>
    </row>
    <row r="358" spans="2:30">
      <c r="B358" s="142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3"/>
      <c r="AD358" s="143"/>
    </row>
    <row r="359" spans="2:30">
      <c r="B359" s="142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  <c r="AB359" s="143"/>
      <c r="AC359" s="143"/>
      <c r="AD359" s="143"/>
    </row>
    <row r="360" spans="2:30">
      <c r="B360" s="142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  <c r="AB360" s="143"/>
      <c r="AC360" s="143"/>
      <c r="AD360" s="143"/>
    </row>
    <row r="361" spans="2:30">
      <c r="B361" s="142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  <c r="AB361" s="143"/>
      <c r="AC361" s="143"/>
      <c r="AD361" s="143"/>
    </row>
    <row r="362" spans="2:30">
      <c r="B362" s="142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3"/>
      <c r="AD362" s="143"/>
    </row>
    <row r="363" spans="2:30">
      <c r="B363" s="142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3"/>
      <c r="AD363" s="143"/>
    </row>
    <row r="364" spans="2:30">
      <c r="B364" s="142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  <c r="AB364" s="143"/>
      <c r="AC364" s="143"/>
      <c r="AD364" s="143"/>
    </row>
    <row r="365" spans="2:30">
      <c r="B365" s="142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  <c r="AB365" s="143"/>
      <c r="AC365" s="143"/>
      <c r="AD365" s="143"/>
    </row>
    <row r="366" spans="2:30">
      <c r="B366" s="142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  <c r="AB366" s="143"/>
      <c r="AC366" s="143"/>
      <c r="AD366" s="143"/>
    </row>
    <row r="367" spans="2:30">
      <c r="B367" s="142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3"/>
      <c r="AD367" s="143"/>
    </row>
    <row r="368" spans="2:30">
      <c r="B368" s="142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3"/>
      <c r="AD368" s="143"/>
    </row>
    <row r="369" spans="2:30">
      <c r="B369" s="142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  <c r="AB369" s="143"/>
      <c r="AC369" s="143"/>
      <c r="AD369" s="143"/>
    </row>
    <row r="370" spans="2:30">
      <c r="B370" s="142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  <c r="AB370" s="143"/>
      <c r="AC370" s="143"/>
      <c r="AD370" s="143"/>
    </row>
    <row r="371" spans="2:30">
      <c r="B371" s="142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  <c r="AB371" s="143"/>
      <c r="AC371" s="143"/>
      <c r="AD371" s="143"/>
    </row>
    <row r="372" spans="2:30">
      <c r="B372" s="142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  <c r="AB372" s="143"/>
      <c r="AC372" s="143"/>
      <c r="AD372" s="143"/>
    </row>
    <row r="373" spans="2:30">
      <c r="B373" s="142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3"/>
      <c r="AD373" s="143"/>
    </row>
    <row r="374" spans="2:30">
      <c r="B374" s="142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3"/>
      <c r="AD374" s="143"/>
    </row>
    <row r="375" spans="2:30">
      <c r="B375" s="142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3"/>
      <c r="AD375" s="143"/>
    </row>
    <row r="376" spans="2:30">
      <c r="B376" s="142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3"/>
      <c r="AD376" s="143"/>
    </row>
    <row r="377" spans="2:30">
      <c r="B377" s="142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  <c r="AB377" s="143"/>
      <c r="AC377" s="143"/>
      <c r="AD377" s="143"/>
    </row>
    <row r="378" spans="2:30">
      <c r="B378" s="142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  <c r="AB378" s="143"/>
      <c r="AC378" s="143"/>
      <c r="AD378" s="143"/>
    </row>
    <row r="379" spans="2:30">
      <c r="B379" s="142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  <c r="AB379" s="143"/>
      <c r="AC379" s="143"/>
      <c r="AD379" s="143"/>
    </row>
    <row r="380" spans="2:30">
      <c r="B380" s="142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3"/>
      <c r="AD380" s="143"/>
    </row>
    <row r="381" spans="2:30">
      <c r="B381" s="142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3"/>
      <c r="AD381" s="143"/>
    </row>
    <row r="382" spans="2:30">
      <c r="B382" s="142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  <c r="AB382" s="143"/>
      <c r="AC382" s="143"/>
      <c r="AD382" s="143"/>
    </row>
    <row r="383" spans="2:30">
      <c r="B383" s="142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</row>
    <row r="384" spans="2:30">
      <c r="B384" s="142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  <c r="AB384" s="143"/>
      <c r="AC384" s="143"/>
      <c r="AD384" s="143"/>
    </row>
    <row r="385" spans="2:30">
      <c r="B385" s="142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3"/>
      <c r="AD385" s="143"/>
    </row>
    <row r="386" spans="2:30">
      <c r="B386" s="142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3"/>
      <c r="AD386" s="143"/>
    </row>
    <row r="387" spans="2:30">
      <c r="B387" s="142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  <c r="AB387" s="143"/>
      <c r="AC387" s="143"/>
      <c r="AD387" s="143"/>
    </row>
    <row r="388" spans="2:30">
      <c r="B388" s="142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  <c r="AB388" s="143"/>
      <c r="AC388" s="143"/>
      <c r="AD388" s="143"/>
    </row>
    <row r="389" spans="2:30">
      <c r="B389" s="142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  <c r="AB389" s="143"/>
      <c r="AC389" s="143"/>
      <c r="AD389" s="143"/>
    </row>
    <row r="390" spans="2:30">
      <c r="B390" s="142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  <c r="AB390" s="143"/>
      <c r="AC390" s="143"/>
      <c r="AD390" s="143"/>
    </row>
    <row r="391" spans="2:30">
      <c r="B391" s="142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3"/>
      <c r="AD391" s="143"/>
    </row>
    <row r="392" spans="2:30">
      <c r="B392" s="142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3"/>
      <c r="AD392" s="143"/>
    </row>
    <row r="393" spans="2:30">
      <c r="B393" s="142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3"/>
      <c r="AD393" s="143"/>
    </row>
    <row r="394" spans="2:30">
      <c r="B394" s="142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3"/>
      <c r="AD394" s="143"/>
    </row>
    <row r="395" spans="2:30">
      <c r="B395" s="142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  <c r="AB395" s="143"/>
      <c r="AC395" s="143"/>
      <c r="AD395" s="143"/>
    </row>
    <row r="396" spans="2:30">
      <c r="B396" s="142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3"/>
      <c r="AD396" s="143"/>
    </row>
    <row r="397" spans="2:30">
      <c r="B397" s="142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3"/>
      <c r="AD397" s="143"/>
    </row>
    <row r="398" spans="2:30">
      <c r="B398" s="142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3"/>
      <c r="AD398" s="143"/>
    </row>
    <row r="399" spans="2:30">
      <c r="B399" s="142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3"/>
      <c r="AD399" s="143"/>
    </row>
    <row r="400" spans="2:30">
      <c r="B400" s="142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3"/>
      <c r="AD400" s="143"/>
    </row>
    <row r="401" spans="2:30">
      <c r="B401" s="142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3"/>
      <c r="AD401" s="143"/>
    </row>
    <row r="402" spans="2:30">
      <c r="B402" s="142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3"/>
      <c r="AD402" s="143"/>
    </row>
    <row r="403" spans="2:30"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  <c r="AB403" s="143"/>
      <c r="AC403" s="143"/>
      <c r="AD403" s="143"/>
    </row>
    <row r="404" spans="2:30"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  <c r="AB404" s="143"/>
      <c r="AC404" s="143"/>
      <c r="AD404" s="143"/>
    </row>
    <row r="405" spans="2:30"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3"/>
      <c r="AD405" s="143"/>
    </row>
    <row r="406" spans="2:30"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3"/>
      <c r="AD406" s="143"/>
    </row>
    <row r="407" spans="2:30"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  <c r="AB407" s="143"/>
      <c r="AC407" s="143"/>
      <c r="AD407" s="143"/>
    </row>
    <row r="408" spans="2:30"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  <c r="AB408" s="143"/>
      <c r="AC408" s="143"/>
      <c r="AD408" s="143"/>
    </row>
    <row r="409" spans="2:30"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  <c r="AB409" s="143"/>
      <c r="AC409" s="143"/>
      <c r="AD409" s="143"/>
    </row>
    <row r="410" spans="2:30"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  <c r="AB410" s="143"/>
      <c r="AC410" s="143"/>
      <c r="AD410" s="143"/>
    </row>
    <row r="411" spans="2:30"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  <c r="AB411" s="143"/>
      <c r="AC411" s="143"/>
      <c r="AD411" s="143"/>
    </row>
    <row r="412" spans="2:30"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  <c r="AB412" s="143"/>
      <c r="AC412" s="143"/>
      <c r="AD412" s="143"/>
    </row>
    <row r="413" spans="2:30"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  <c r="AB413" s="143"/>
      <c r="AC413" s="143"/>
      <c r="AD413" s="143"/>
    </row>
    <row r="414" spans="2:30"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  <c r="AB414" s="143"/>
      <c r="AC414" s="143"/>
      <c r="AD414" s="143"/>
    </row>
    <row r="415" spans="2:30"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  <c r="AB415" s="143"/>
      <c r="AC415" s="143"/>
      <c r="AD415" s="143"/>
    </row>
    <row r="416" spans="2:30"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  <c r="AB416" s="143"/>
      <c r="AC416" s="143"/>
      <c r="AD416" s="143"/>
    </row>
    <row r="417" spans="16:30"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  <c r="AB417" s="143"/>
      <c r="AC417" s="143"/>
      <c r="AD417" s="143"/>
    </row>
    <row r="418" spans="16:30"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  <c r="AB418" s="143"/>
      <c r="AC418" s="143"/>
      <c r="AD418" s="143"/>
    </row>
    <row r="419" spans="16:30"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  <c r="AB419" s="143"/>
      <c r="AC419" s="143"/>
      <c r="AD419" s="143"/>
    </row>
    <row r="420" spans="16:30"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  <c r="AB420" s="143"/>
      <c r="AC420" s="143"/>
      <c r="AD420" s="143"/>
    </row>
    <row r="421" spans="16:30"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  <c r="AB421" s="143"/>
      <c r="AC421" s="143"/>
      <c r="AD421" s="143"/>
    </row>
    <row r="422" spans="16:30"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  <c r="AB422" s="143"/>
      <c r="AC422" s="143"/>
      <c r="AD422" s="143"/>
    </row>
    <row r="423" spans="16:30"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  <c r="AB423" s="143"/>
      <c r="AC423" s="143"/>
      <c r="AD423" s="143"/>
    </row>
    <row r="424" spans="16:30"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  <c r="AB424" s="143"/>
      <c r="AC424" s="143"/>
      <c r="AD424" s="143"/>
    </row>
    <row r="425" spans="16:30"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  <c r="AB425" s="143"/>
      <c r="AC425" s="143"/>
      <c r="AD425" s="143"/>
    </row>
    <row r="426" spans="16:30"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  <c r="AB426" s="143"/>
      <c r="AC426" s="143"/>
      <c r="AD426" s="143"/>
    </row>
    <row r="427" spans="16:30"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  <c r="AB427" s="143"/>
      <c r="AC427" s="143"/>
      <c r="AD427" s="143"/>
    </row>
    <row r="428" spans="16:30"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  <c r="AB428" s="143"/>
      <c r="AC428" s="143"/>
      <c r="AD428" s="143"/>
    </row>
    <row r="429" spans="16:30"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  <c r="AB429" s="143"/>
      <c r="AC429" s="143"/>
      <c r="AD429" s="143"/>
    </row>
    <row r="430" spans="16:30"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  <c r="AB430" s="143"/>
      <c r="AC430" s="143"/>
      <c r="AD430" s="143"/>
    </row>
    <row r="431" spans="16:30"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  <c r="AB431" s="143"/>
      <c r="AC431" s="143"/>
      <c r="AD431" s="143"/>
    </row>
    <row r="432" spans="16:30"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  <c r="AB432" s="143"/>
      <c r="AC432" s="143"/>
      <c r="AD432" s="143"/>
    </row>
    <row r="433" spans="16:30"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  <c r="AB433" s="143"/>
      <c r="AC433" s="143"/>
      <c r="AD433" s="143"/>
    </row>
    <row r="434" spans="16:30"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  <c r="AB434" s="143"/>
      <c r="AC434" s="143"/>
      <c r="AD434" s="143"/>
    </row>
    <row r="435" spans="16:30"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  <c r="AB435" s="143"/>
      <c r="AC435" s="143"/>
      <c r="AD435" s="143"/>
    </row>
    <row r="436" spans="16:30"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  <c r="AB436" s="143"/>
      <c r="AC436" s="143"/>
      <c r="AD436" s="143"/>
    </row>
    <row r="437" spans="16:30"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  <c r="AB437" s="143"/>
      <c r="AC437" s="143"/>
      <c r="AD437" s="143"/>
    </row>
    <row r="438" spans="16:30"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  <c r="AB438" s="143"/>
      <c r="AC438" s="143"/>
      <c r="AD438" s="143"/>
    </row>
    <row r="439" spans="16:30"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  <c r="AB439" s="143"/>
      <c r="AC439" s="143"/>
      <c r="AD439" s="143"/>
    </row>
    <row r="440" spans="16:30"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  <c r="AB440" s="143"/>
      <c r="AC440" s="143"/>
      <c r="AD440" s="143"/>
    </row>
    <row r="441" spans="16:30"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  <c r="AB441" s="143"/>
      <c r="AC441" s="143"/>
      <c r="AD441" s="143"/>
    </row>
    <row r="442" spans="16:30"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  <c r="AB442" s="143"/>
      <c r="AC442" s="143"/>
      <c r="AD442" s="143"/>
    </row>
    <row r="443" spans="16:30"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  <c r="AB443" s="143"/>
      <c r="AC443" s="143"/>
      <c r="AD443" s="143"/>
    </row>
    <row r="444" spans="16:30"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  <c r="AB444" s="143"/>
      <c r="AC444" s="143"/>
      <c r="AD444" s="143"/>
    </row>
    <row r="445" spans="16:30"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  <c r="AB445" s="143"/>
      <c r="AC445" s="143"/>
      <c r="AD445" s="143"/>
    </row>
    <row r="446" spans="16:30"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  <c r="AB446" s="143"/>
      <c r="AC446" s="143"/>
      <c r="AD446" s="143"/>
    </row>
    <row r="447" spans="16:30"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  <c r="AB447" s="143"/>
      <c r="AC447" s="143"/>
      <c r="AD447" s="143"/>
    </row>
    <row r="448" spans="16:30"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  <c r="AB448" s="143"/>
      <c r="AC448" s="143"/>
      <c r="AD448" s="143"/>
    </row>
    <row r="449" spans="16:30"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  <c r="AB449" s="143"/>
      <c r="AC449" s="143"/>
      <c r="AD449" s="143"/>
    </row>
    <row r="450" spans="16:30"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  <c r="AB450" s="143"/>
      <c r="AC450" s="143"/>
      <c r="AD450" s="143"/>
    </row>
    <row r="451" spans="16:30"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  <c r="AB451" s="143"/>
      <c r="AC451" s="143"/>
      <c r="AD451" s="143"/>
    </row>
    <row r="452" spans="16:30"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  <c r="AB452" s="143"/>
      <c r="AC452" s="143"/>
      <c r="AD452" s="143"/>
    </row>
    <row r="453" spans="16:30"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  <c r="AB453" s="143"/>
      <c r="AC453" s="143"/>
      <c r="AD453" s="143"/>
    </row>
    <row r="454" spans="16:30"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  <c r="AB454" s="143"/>
      <c r="AC454" s="143"/>
      <c r="AD454" s="143"/>
    </row>
    <row r="455" spans="16:30"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  <c r="AB455" s="143"/>
      <c r="AC455" s="143"/>
      <c r="AD455" s="143"/>
    </row>
    <row r="456" spans="16:30"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  <c r="AB456" s="143"/>
      <c r="AC456" s="143"/>
      <c r="AD456" s="143"/>
    </row>
    <row r="457" spans="16:30"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  <c r="AB457" s="143"/>
      <c r="AC457" s="143"/>
      <c r="AD457" s="143"/>
    </row>
    <row r="458" spans="16:30"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  <c r="AB458" s="143"/>
      <c r="AC458" s="143"/>
      <c r="AD458" s="143"/>
    </row>
    <row r="459" spans="16:30"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  <c r="AB459" s="143"/>
      <c r="AC459" s="143"/>
      <c r="AD459" s="143"/>
    </row>
    <row r="460" spans="16:30"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  <c r="AB460" s="143"/>
      <c r="AC460" s="143"/>
      <c r="AD460" s="143"/>
    </row>
    <row r="461" spans="16:30"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  <c r="AB461" s="143"/>
      <c r="AC461" s="143"/>
      <c r="AD461" s="143"/>
    </row>
    <row r="462" spans="16:30"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  <c r="AB462" s="143"/>
      <c r="AC462" s="143"/>
      <c r="AD462" s="143"/>
    </row>
    <row r="463" spans="16:30"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  <c r="AB463" s="143"/>
      <c r="AC463" s="143"/>
      <c r="AD463" s="143"/>
    </row>
    <row r="464" spans="16:30"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  <c r="AB464" s="143"/>
      <c r="AC464" s="143"/>
      <c r="AD464" s="143"/>
    </row>
    <row r="465" spans="16:30"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  <c r="AB465" s="143"/>
      <c r="AC465" s="143"/>
      <c r="AD465" s="143"/>
    </row>
    <row r="466" spans="16:30"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  <c r="AB466" s="143"/>
      <c r="AC466" s="143"/>
      <c r="AD466" s="143"/>
    </row>
    <row r="467" spans="16:30"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  <c r="AB467" s="143"/>
      <c r="AC467" s="143"/>
      <c r="AD467" s="143"/>
    </row>
    <row r="468" spans="16:30"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  <c r="AB468" s="143"/>
      <c r="AC468" s="143"/>
      <c r="AD468" s="143"/>
    </row>
    <row r="469" spans="16:30"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  <c r="AB469" s="143"/>
      <c r="AC469" s="143"/>
      <c r="AD469" s="143"/>
    </row>
    <row r="470" spans="16:30"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  <c r="AB470" s="143"/>
      <c r="AC470" s="143"/>
      <c r="AD470" s="143"/>
    </row>
    <row r="471" spans="16:30"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  <c r="AB471" s="143"/>
      <c r="AC471" s="143"/>
      <c r="AD471" s="143"/>
    </row>
    <row r="472" spans="16:30"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  <c r="AB472" s="143"/>
      <c r="AC472" s="143"/>
      <c r="AD472" s="143"/>
    </row>
    <row r="473" spans="16:30"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  <c r="AB473" s="143"/>
      <c r="AC473" s="143"/>
      <c r="AD473" s="143"/>
    </row>
    <row r="474" spans="16:30"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  <c r="AB474" s="143"/>
      <c r="AC474" s="143"/>
      <c r="AD474" s="143"/>
    </row>
    <row r="475" spans="16:30"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  <c r="AB475" s="143"/>
      <c r="AC475" s="143"/>
      <c r="AD475" s="143"/>
    </row>
    <row r="476" spans="16:30"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  <c r="AA476" s="143"/>
      <c r="AB476" s="143"/>
      <c r="AC476" s="143"/>
      <c r="AD476" s="143"/>
    </row>
    <row r="477" spans="16:30"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  <c r="AB477" s="143"/>
      <c r="AC477" s="143"/>
      <c r="AD477" s="143"/>
    </row>
    <row r="478" spans="16:30"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  <c r="AB478" s="143"/>
      <c r="AC478" s="143"/>
      <c r="AD478" s="143"/>
    </row>
    <row r="479" spans="16:30"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  <c r="AB479" s="143"/>
      <c r="AC479" s="143"/>
      <c r="AD479" s="143"/>
    </row>
    <row r="480" spans="16:30"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  <c r="AA480" s="143"/>
      <c r="AB480" s="143"/>
      <c r="AC480" s="143"/>
      <c r="AD480" s="143"/>
    </row>
    <row r="481" spans="16:30"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  <c r="AB481" s="143"/>
      <c r="AC481" s="143"/>
      <c r="AD481" s="143"/>
    </row>
    <row r="482" spans="16:30"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  <c r="AB482" s="143"/>
      <c r="AC482" s="143"/>
      <c r="AD482" s="143"/>
    </row>
    <row r="483" spans="16:30"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  <c r="AA483" s="143"/>
      <c r="AB483" s="143"/>
      <c r="AC483" s="143"/>
      <c r="AD483" s="143"/>
    </row>
    <row r="484" spans="16:30"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  <c r="AB484" s="143"/>
      <c r="AC484" s="143"/>
      <c r="AD484" s="143"/>
    </row>
    <row r="485" spans="16:30"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  <c r="AB485" s="143"/>
      <c r="AC485" s="143"/>
      <c r="AD485" s="143"/>
    </row>
    <row r="486" spans="16:30"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  <c r="AB486" s="143"/>
      <c r="AC486" s="143"/>
      <c r="AD486" s="143"/>
    </row>
    <row r="487" spans="16:30"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  <c r="AB487" s="143"/>
      <c r="AC487" s="143"/>
      <c r="AD487" s="143"/>
    </row>
    <row r="488" spans="16:30"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  <c r="AB488" s="143"/>
      <c r="AC488" s="143"/>
      <c r="AD488" s="143"/>
    </row>
    <row r="489" spans="16:30"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  <c r="AB489" s="143"/>
      <c r="AC489" s="143"/>
      <c r="AD489" s="143"/>
    </row>
    <row r="490" spans="16:30"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  <c r="AB490" s="143"/>
      <c r="AC490" s="143"/>
      <c r="AD490" s="143"/>
    </row>
    <row r="491" spans="16:30"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  <c r="AB491" s="143"/>
      <c r="AC491" s="143"/>
      <c r="AD491" s="143"/>
    </row>
    <row r="492" spans="16:30"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  <c r="AB492" s="143"/>
      <c r="AC492" s="143"/>
      <c r="AD492" s="143"/>
    </row>
    <row r="493" spans="16:30"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  <c r="AB493" s="143"/>
      <c r="AC493" s="143"/>
      <c r="AD493" s="143"/>
    </row>
    <row r="494" spans="16:30"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  <c r="AB494" s="143"/>
      <c r="AC494" s="143"/>
      <c r="AD494" s="143"/>
    </row>
    <row r="495" spans="16:30"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  <c r="AB495" s="143"/>
      <c r="AC495" s="143"/>
      <c r="AD495" s="143"/>
    </row>
    <row r="496" spans="16:30"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  <c r="AB496" s="143"/>
      <c r="AC496" s="143"/>
      <c r="AD496" s="143"/>
    </row>
    <row r="497" spans="16:30"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  <c r="AB497" s="143"/>
      <c r="AC497" s="143"/>
      <c r="AD497" s="143"/>
    </row>
    <row r="498" spans="16:30"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  <c r="AA498" s="143"/>
      <c r="AB498" s="143"/>
      <c r="AC498" s="143"/>
      <c r="AD498" s="143"/>
    </row>
    <row r="499" spans="16:30"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  <c r="AB499" s="143"/>
      <c r="AC499" s="143"/>
      <c r="AD499" s="143"/>
    </row>
    <row r="500" spans="16:30"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  <c r="AB500" s="143"/>
      <c r="AC500" s="143"/>
      <c r="AD500" s="143"/>
    </row>
    <row r="501" spans="16:30"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  <c r="AB501" s="143"/>
      <c r="AC501" s="143"/>
      <c r="AD501" s="143"/>
    </row>
    <row r="502" spans="16:30"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  <c r="AB502" s="143"/>
      <c r="AC502" s="143"/>
      <c r="AD502" s="143"/>
    </row>
    <row r="503" spans="16:30"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  <c r="AB503" s="143"/>
      <c r="AC503" s="143"/>
      <c r="AD503" s="143"/>
    </row>
    <row r="504" spans="16:30"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  <c r="AB504" s="143"/>
      <c r="AC504" s="143"/>
      <c r="AD504" s="143"/>
    </row>
    <row r="505" spans="16:30"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  <c r="AB505" s="143"/>
      <c r="AC505" s="143"/>
      <c r="AD505" s="143"/>
    </row>
    <row r="506" spans="16:30"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  <c r="AB506" s="143"/>
      <c r="AC506" s="143"/>
      <c r="AD506" s="143"/>
    </row>
    <row r="507" spans="16:30"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  <c r="AB507" s="143"/>
      <c r="AC507" s="143"/>
      <c r="AD507" s="143"/>
    </row>
    <row r="508" spans="16:30"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  <c r="AB508" s="143"/>
      <c r="AC508" s="143"/>
      <c r="AD508" s="143"/>
    </row>
    <row r="509" spans="16:30"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  <c r="AB509" s="143"/>
      <c r="AC509" s="143"/>
      <c r="AD509" s="143"/>
    </row>
    <row r="510" spans="16:30"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  <c r="AB510" s="143"/>
      <c r="AC510" s="143"/>
      <c r="AD510" s="143"/>
    </row>
    <row r="511" spans="16:30"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  <c r="AA511" s="143"/>
      <c r="AB511" s="143"/>
      <c r="AC511" s="143"/>
      <c r="AD511" s="143"/>
    </row>
    <row r="512" spans="16:30"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  <c r="AB512" s="143"/>
      <c r="AC512" s="143"/>
      <c r="AD512" s="143"/>
    </row>
    <row r="513" spans="16:30"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  <c r="AB513" s="143"/>
      <c r="AC513" s="143"/>
      <c r="AD513" s="143"/>
    </row>
    <row r="514" spans="16:30"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  <c r="AB514" s="143"/>
      <c r="AC514" s="143"/>
      <c r="AD514" s="143"/>
    </row>
    <row r="515" spans="16:30"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  <c r="AB515" s="143"/>
      <c r="AC515" s="143"/>
      <c r="AD515" s="143"/>
    </row>
    <row r="516" spans="16:30"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  <c r="AB516" s="143"/>
      <c r="AC516" s="143"/>
      <c r="AD516" s="143"/>
    </row>
    <row r="517" spans="16:30"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  <c r="AB517" s="143"/>
      <c r="AC517" s="143"/>
      <c r="AD517" s="143"/>
    </row>
    <row r="518" spans="16:30"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  <c r="AB518" s="143"/>
      <c r="AC518" s="143"/>
      <c r="AD518" s="143"/>
    </row>
    <row r="519" spans="16:30"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  <c r="AB519" s="143"/>
      <c r="AC519" s="143"/>
      <c r="AD519" s="143"/>
    </row>
    <row r="520" spans="16:30"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  <c r="AB520" s="143"/>
      <c r="AC520" s="143"/>
      <c r="AD520" s="143"/>
    </row>
    <row r="521" spans="16:30"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  <c r="AB521" s="143"/>
      <c r="AC521" s="143"/>
      <c r="AD521" s="143"/>
    </row>
    <row r="522" spans="16:30"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  <c r="AB522" s="143"/>
      <c r="AC522" s="143"/>
      <c r="AD522" s="143"/>
    </row>
    <row r="523" spans="16:30"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  <c r="AB523" s="143"/>
      <c r="AC523" s="143"/>
      <c r="AD523" s="143"/>
    </row>
    <row r="524" spans="16:30"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  <c r="AA524" s="143"/>
      <c r="AB524" s="143"/>
      <c r="AC524" s="143"/>
      <c r="AD524" s="143"/>
    </row>
    <row r="525" spans="16:30"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  <c r="AB525" s="143"/>
      <c r="AC525" s="143"/>
      <c r="AD525" s="143"/>
    </row>
    <row r="526" spans="16:30"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  <c r="AB526" s="143"/>
      <c r="AC526" s="143"/>
      <c r="AD526" s="143"/>
    </row>
    <row r="527" spans="16:30"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  <c r="AB527" s="143"/>
      <c r="AC527" s="143"/>
      <c r="AD527" s="143"/>
    </row>
    <row r="528" spans="16:30"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  <c r="AB528" s="143"/>
      <c r="AC528" s="143"/>
      <c r="AD528" s="143"/>
    </row>
    <row r="529" spans="16:30"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  <c r="AA529" s="143"/>
      <c r="AB529" s="143"/>
      <c r="AC529" s="143"/>
      <c r="AD529" s="143"/>
    </row>
    <row r="530" spans="16:30"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  <c r="AB530" s="143"/>
      <c r="AC530" s="143"/>
      <c r="AD530" s="143"/>
    </row>
    <row r="531" spans="16:30"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  <c r="AA531" s="143"/>
      <c r="AB531" s="143"/>
      <c r="AC531" s="143"/>
      <c r="AD531" s="143"/>
    </row>
    <row r="532" spans="16:30"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  <c r="AA532" s="143"/>
      <c r="AB532" s="143"/>
      <c r="AC532" s="143"/>
      <c r="AD532" s="143"/>
    </row>
    <row r="533" spans="16:30"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  <c r="AB533" s="143"/>
      <c r="AC533" s="143"/>
      <c r="AD533" s="143"/>
    </row>
    <row r="534" spans="16:30"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  <c r="AA534" s="143"/>
      <c r="AB534" s="143"/>
      <c r="AC534" s="143"/>
      <c r="AD534" s="143"/>
    </row>
    <row r="535" spans="16:30"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  <c r="AB535" s="143"/>
      <c r="AC535" s="143"/>
      <c r="AD535" s="143"/>
    </row>
    <row r="536" spans="16:30"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  <c r="AA536" s="143"/>
      <c r="AB536" s="143"/>
      <c r="AC536" s="143"/>
      <c r="AD536" s="143"/>
    </row>
    <row r="537" spans="16:30"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  <c r="AB537" s="143"/>
      <c r="AC537" s="143"/>
      <c r="AD537" s="143"/>
    </row>
    <row r="538" spans="16:30"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  <c r="AB538" s="143"/>
      <c r="AC538" s="143"/>
      <c r="AD538" s="143"/>
    </row>
    <row r="539" spans="16:30"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  <c r="AB539" s="143"/>
      <c r="AC539" s="143"/>
      <c r="AD539" s="143"/>
    </row>
    <row r="540" spans="16:30"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  <c r="AB540" s="143"/>
      <c r="AC540" s="143"/>
      <c r="AD540" s="143"/>
    </row>
    <row r="541" spans="16:30"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  <c r="AB541" s="143"/>
      <c r="AC541" s="143"/>
      <c r="AD541" s="143"/>
    </row>
    <row r="542" spans="16:30"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  <c r="AB542" s="143"/>
      <c r="AC542" s="143"/>
      <c r="AD542" s="143"/>
    </row>
    <row r="543" spans="16:30"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  <c r="AB543" s="143"/>
      <c r="AC543" s="143"/>
      <c r="AD543" s="143"/>
    </row>
    <row r="544" spans="16:30"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  <c r="AB544" s="143"/>
      <c r="AC544" s="143"/>
      <c r="AD544" s="143"/>
    </row>
    <row r="545" spans="16:30"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  <c r="AB545" s="143"/>
      <c r="AC545" s="143"/>
      <c r="AD545" s="143"/>
    </row>
    <row r="546" spans="16:30"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  <c r="AB546" s="143"/>
      <c r="AC546" s="143"/>
      <c r="AD546" s="143"/>
    </row>
    <row r="547" spans="16:30"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  <c r="AB547" s="143"/>
      <c r="AC547" s="143"/>
      <c r="AD547" s="143"/>
    </row>
    <row r="548" spans="16:30"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  <c r="AB548" s="143"/>
      <c r="AC548" s="143"/>
      <c r="AD548" s="143"/>
    </row>
    <row r="549" spans="16:30"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  <c r="AA549" s="143"/>
      <c r="AB549" s="143"/>
      <c r="AC549" s="143"/>
      <c r="AD549" s="143"/>
    </row>
    <row r="550" spans="16:30"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  <c r="AB550" s="143"/>
      <c r="AC550" s="143"/>
      <c r="AD550" s="143"/>
    </row>
    <row r="551" spans="16:30"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  <c r="AB551" s="143"/>
      <c r="AC551" s="143"/>
      <c r="AD551" s="143"/>
    </row>
    <row r="552" spans="16:30"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  <c r="AB552" s="143"/>
      <c r="AC552" s="143"/>
      <c r="AD552" s="143"/>
    </row>
    <row r="553" spans="16:30"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  <c r="AB553" s="143"/>
      <c r="AC553" s="143"/>
      <c r="AD553" s="143"/>
    </row>
    <row r="554" spans="16:30"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  <c r="AB554" s="143"/>
      <c r="AC554" s="143"/>
      <c r="AD554" s="143"/>
    </row>
    <row r="555" spans="16:30"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  <c r="AB555" s="143"/>
      <c r="AC555" s="143"/>
      <c r="AD555" s="143"/>
    </row>
    <row r="556" spans="16:30"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  <c r="AB556" s="143"/>
      <c r="AC556" s="143"/>
      <c r="AD556" s="143"/>
    </row>
    <row r="557" spans="16:30"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  <c r="AB557" s="143"/>
      <c r="AC557" s="143"/>
      <c r="AD557" s="143"/>
    </row>
    <row r="558" spans="16:30"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  <c r="AB558" s="143"/>
      <c r="AC558" s="143"/>
      <c r="AD558" s="143"/>
    </row>
    <row r="559" spans="16:30"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  <c r="AB559" s="143"/>
      <c r="AC559" s="143"/>
      <c r="AD559" s="143"/>
    </row>
    <row r="560" spans="16:30"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  <c r="AB560" s="143"/>
      <c r="AC560" s="143"/>
      <c r="AD560" s="143"/>
    </row>
    <row r="561" spans="16:30"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  <c r="AB561" s="143"/>
      <c r="AC561" s="143"/>
      <c r="AD561" s="143"/>
    </row>
    <row r="562" spans="16:30"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  <c r="AB562" s="143"/>
      <c r="AC562" s="143"/>
      <c r="AD562" s="143"/>
    </row>
    <row r="563" spans="16:30"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  <c r="AB563" s="143"/>
      <c r="AC563" s="143"/>
      <c r="AD563" s="143"/>
    </row>
    <row r="564" spans="16:30"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  <c r="AB564" s="143"/>
      <c r="AC564" s="143"/>
      <c r="AD564" s="143"/>
    </row>
    <row r="565" spans="16:30"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  <c r="AB565" s="143"/>
      <c r="AC565" s="143"/>
      <c r="AD565" s="143"/>
    </row>
    <row r="566" spans="16:30"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  <c r="AA566" s="143"/>
      <c r="AB566" s="143"/>
      <c r="AC566" s="143"/>
      <c r="AD566" s="143"/>
    </row>
    <row r="567" spans="16:30"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  <c r="AB567" s="143"/>
      <c r="AC567" s="143"/>
      <c r="AD567" s="143"/>
    </row>
    <row r="568" spans="16:30"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  <c r="AA568" s="143"/>
      <c r="AB568" s="143"/>
      <c r="AC568" s="143"/>
      <c r="AD568" s="143"/>
    </row>
    <row r="569" spans="16:30"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  <c r="AB569" s="143"/>
      <c r="AC569" s="143"/>
      <c r="AD569" s="143"/>
    </row>
    <row r="570" spans="16:30"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  <c r="AA570" s="143"/>
      <c r="AB570" s="143"/>
      <c r="AC570" s="143"/>
      <c r="AD570" s="143"/>
    </row>
    <row r="571" spans="16:30"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  <c r="AB571" s="143"/>
      <c r="AC571" s="143"/>
      <c r="AD571" s="143"/>
    </row>
    <row r="572" spans="16:30"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  <c r="AA572" s="143"/>
      <c r="AB572" s="143"/>
      <c r="AC572" s="143"/>
      <c r="AD572" s="143"/>
    </row>
    <row r="573" spans="16:30"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  <c r="AB573" s="143"/>
      <c r="AC573" s="143"/>
      <c r="AD573" s="143"/>
    </row>
    <row r="574" spans="16:30"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  <c r="AB574" s="143"/>
      <c r="AC574" s="143"/>
      <c r="AD574" s="143"/>
    </row>
    <row r="575" spans="16:30"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  <c r="AB575" s="143"/>
      <c r="AC575" s="143"/>
      <c r="AD575" s="143"/>
    </row>
    <row r="576" spans="16:30"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  <c r="AB576" s="143"/>
      <c r="AC576" s="143"/>
      <c r="AD576" s="143"/>
    </row>
    <row r="577" spans="16:30"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  <c r="AB577" s="143"/>
      <c r="AC577" s="143"/>
      <c r="AD577" s="143"/>
    </row>
    <row r="578" spans="16:30"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  <c r="AA578" s="143"/>
      <c r="AB578" s="143"/>
      <c r="AC578" s="143"/>
      <c r="AD578" s="143"/>
    </row>
    <row r="579" spans="16:30"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  <c r="AB579" s="143"/>
      <c r="AC579" s="143"/>
      <c r="AD579" s="143"/>
    </row>
    <row r="580" spans="16:30"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  <c r="AB580" s="143"/>
      <c r="AC580" s="143"/>
      <c r="AD580" s="143"/>
    </row>
    <row r="581" spans="16:30"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  <c r="AB581" s="143"/>
      <c r="AC581" s="143"/>
      <c r="AD581" s="143"/>
    </row>
    <row r="582" spans="16:30"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  <c r="AB582" s="143"/>
      <c r="AC582" s="143"/>
      <c r="AD582" s="143"/>
    </row>
    <row r="583" spans="16:30"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</row>
    <row r="584" spans="16:30"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</row>
    <row r="585" spans="16:30"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  <c r="AB585" s="143"/>
      <c r="AC585" s="143"/>
      <c r="AD585" s="143"/>
    </row>
    <row r="586" spans="16:30"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  <c r="AB586" s="143"/>
      <c r="AC586" s="143"/>
      <c r="AD586" s="143"/>
    </row>
    <row r="587" spans="16:30"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  <c r="AB587" s="143"/>
      <c r="AC587" s="143"/>
      <c r="AD587" s="143"/>
    </row>
    <row r="588" spans="16:30"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  <c r="AB588" s="143"/>
      <c r="AC588" s="143"/>
      <c r="AD588" s="143"/>
    </row>
    <row r="589" spans="16:30"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  <c r="AB589" s="143"/>
      <c r="AC589" s="143"/>
      <c r="AD589" s="143"/>
    </row>
    <row r="590" spans="16:30"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  <c r="AB590" s="143"/>
      <c r="AC590" s="143"/>
      <c r="AD590" s="143"/>
    </row>
    <row r="591" spans="16:30"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  <c r="AB591" s="143"/>
      <c r="AC591" s="143"/>
      <c r="AD591" s="143"/>
    </row>
    <row r="592" spans="16:30"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  <c r="AB592" s="143"/>
      <c r="AC592" s="143"/>
      <c r="AD592" s="143"/>
    </row>
    <row r="593" spans="16:30"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</row>
    <row r="594" spans="16:30"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</row>
    <row r="595" spans="16:30"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</row>
    <row r="596" spans="16:30"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</row>
    <row r="597" spans="16:30"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</row>
    <row r="598" spans="16:30"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</row>
    <row r="599" spans="16:30"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</row>
    <row r="600" spans="16:30"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  <c r="AB600" s="143"/>
      <c r="AC600" s="143"/>
      <c r="AD600" s="143"/>
    </row>
    <row r="601" spans="16:30"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  <c r="AB601" s="143"/>
      <c r="AC601" s="143"/>
      <c r="AD601" s="143"/>
    </row>
    <row r="602" spans="16:30"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  <c r="AB602" s="143"/>
      <c r="AC602" s="143"/>
      <c r="AD602" s="143"/>
    </row>
    <row r="603" spans="16:30"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  <c r="AB603" s="143"/>
      <c r="AC603" s="143"/>
      <c r="AD603" s="143"/>
    </row>
    <row r="604" spans="16:30"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</row>
    <row r="605" spans="16:30"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</row>
    <row r="606" spans="16:30"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</row>
    <row r="607" spans="16:30"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</row>
    <row r="608" spans="16:30"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  <c r="AB608" s="143"/>
      <c r="AC608" s="143"/>
      <c r="AD608" s="143"/>
    </row>
    <row r="609" spans="16:30"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  <c r="AB609" s="143"/>
      <c r="AC609" s="143"/>
      <c r="AD609" s="143"/>
    </row>
    <row r="610" spans="16:30"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  <c r="AB610" s="143"/>
      <c r="AC610" s="143"/>
      <c r="AD610" s="143"/>
    </row>
    <row r="611" spans="16:30"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  <c r="AB611" s="143"/>
      <c r="AC611" s="143"/>
      <c r="AD611" s="143"/>
    </row>
    <row r="612" spans="16:30"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  <c r="AB612" s="143"/>
      <c r="AC612" s="143"/>
      <c r="AD612" s="143"/>
    </row>
    <row r="613" spans="16:30"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  <c r="AB613" s="143"/>
      <c r="AC613" s="143"/>
      <c r="AD613" s="143"/>
    </row>
    <row r="614" spans="16:30"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  <c r="AB614" s="143"/>
      <c r="AC614" s="143"/>
      <c r="AD614" s="143"/>
    </row>
    <row r="615" spans="16:30"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  <c r="AB615" s="143"/>
      <c r="AC615" s="143"/>
      <c r="AD615" s="143"/>
    </row>
    <row r="616" spans="16:30"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  <c r="AB616" s="143"/>
      <c r="AC616" s="143"/>
      <c r="AD616" s="143"/>
    </row>
    <row r="617" spans="16:30"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  <c r="AA617" s="143"/>
      <c r="AB617" s="143"/>
      <c r="AC617" s="143"/>
      <c r="AD617" s="143"/>
    </row>
    <row r="618" spans="16:30"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  <c r="AB618" s="143"/>
      <c r="AC618" s="143"/>
      <c r="AD618" s="143"/>
    </row>
    <row r="619" spans="16:30"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  <c r="AB619" s="143"/>
      <c r="AC619" s="143"/>
      <c r="AD619" s="143"/>
    </row>
    <row r="620" spans="16:30"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  <c r="AA620" s="143"/>
      <c r="AB620" s="143"/>
      <c r="AC620" s="143"/>
      <c r="AD620" s="143"/>
    </row>
    <row r="621" spans="16:30"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  <c r="AB621" s="143"/>
      <c r="AC621" s="143"/>
      <c r="AD621" s="143"/>
    </row>
    <row r="622" spans="16:30"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  <c r="AB622" s="143"/>
      <c r="AC622" s="143"/>
      <c r="AD622" s="143"/>
    </row>
    <row r="623" spans="16:30"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  <c r="AB623" s="143"/>
      <c r="AC623" s="143"/>
      <c r="AD623" s="143"/>
    </row>
    <row r="624" spans="16:30"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  <c r="AB624" s="143"/>
      <c r="AC624" s="143"/>
      <c r="AD624" s="143"/>
    </row>
    <row r="625" spans="16:30"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  <c r="AB625" s="143"/>
      <c r="AC625" s="143"/>
      <c r="AD625" s="143"/>
    </row>
    <row r="626" spans="16:30"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  <c r="AB626" s="143"/>
      <c r="AC626" s="143"/>
      <c r="AD626" s="143"/>
    </row>
    <row r="627" spans="16:30"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  <c r="AB627" s="143"/>
      <c r="AC627" s="143"/>
      <c r="AD627" s="143"/>
    </row>
    <row r="628" spans="16:30"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  <c r="AB628" s="143"/>
      <c r="AC628" s="143"/>
      <c r="AD628" s="143"/>
    </row>
    <row r="629" spans="16:30"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  <c r="AB629" s="143"/>
      <c r="AC629" s="143"/>
      <c r="AD629" s="143"/>
    </row>
    <row r="630" spans="16:30"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  <c r="AB630" s="143"/>
      <c r="AC630" s="143"/>
      <c r="AD630" s="143"/>
    </row>
    <row r="631" spans="16:30"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  <c r="AB631" s="143"/>
      <c r="AC631" s="143"/>
      <c r="AD631" s="143"/>
    </row>
    <row r="632" spans="16:30"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  <c r="AB632" s="143"/>
      <c r="AC632" s="143"/>
      <c r="AD632" s="143"/>
    </row>
    <row r="633" spans="16:30"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  <c r="AB633" s="143"/>
      <c r="AC633" s="143"/>
      <c r="AD633" s="143"/>
    </row>
    <row r="634" spans="16:30"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  <c r="AB634" s="143"/>
      <c r="AC634" s="143"/>
      <c r="AD634" s="143"/>
    </row>
    <row r="635" spans="16:30"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  <c r="AB635" s="143"/>
      <c r="AC635" s="143"/>
      <c r="AD635" s="143"/>
    </row>
    <row r="636" spans="16:30"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  <c r="AB636" s="143"/>
      <c r="AC636" s="143"/>
      <c r="AD636" s="143"/>
    </row>
    <row r="637" spans="16:30"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  <c r="AB637" s="143"/>
      <c r="AC637" s="143"/>
      <c r="AD637" s="143"/>
    </row>
    <row r="638" spans="16:30"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  <c r="AB638" s="143"/>
      <c r="AC638" s="143"/>
      <c r="AD638" s="143"/>
    </row>
    <row r="639" spans="16:30"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  <c r="AB639" s="143"/>
      <c r="AC639" s="143"/>
      <c r="AD639" s="143"/>
    </row>
    <row r="640" spans="16:30"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  <c r="AB640" s="143"/>
      <c r="AC640" s="143"/>
      <c r="AD640" s="143"/>
    </row>
    <row r="641" spans="16:30"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  <c r="AB641" s="143"/>
      <c r="AC641" s="143"/>
      <c r="AD641" s="143"/>
    </row>
    <row r="642" spans="16:30"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  <c r="AA642" s="143"/>
      <c r="AB642" s="143"/>
      <c r="AC642" s="143"/>
      <c r="AD642" s="143"/>
    </row>
    <row r="643" spans="16:30"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  <c r="AB643" s="143"/>
      <c r="AC643" s="143"/>
      <c r="AD643" s="143"/>
    </row>
    <row r="644" spans="16:30"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  <c r="AA644" s="143"/>
      <c r="AB644" s="143"/>
      <c r="AC644" s="143"/>
      <c r="AD644" s="143"/>
    </row>
    <row r="645" spans="16:30"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  <c r="AB645" s="143"/>
      <c r="AC645" s="143"/>
      <c r="AD645" s="143"/>
    </row>
    <row r="646" spans="16:30"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  <c r="AA646" s="143"/>
      <c r="AB646" s="143"/>
      <c r="AC646" s="143"/>
      <c r="AD646" s="143"/>
    </row>
    <row r="647" spans="16:30"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  <c r="AB647" s="143"/>
      <c r="AC647" s="143"/>
      <c r="AD647" s="143"/>
    </row>
    <row r="648" spans="16:30"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  <c r="AA648" s="143"/>
      <c r="AB648" s="143"/>
      <c r="AC648" s="143"/>
      <c r="AD648" s="143"/>
    </row>
    <row r="649" spans="16:30"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  <c r="AB649" s="143"/>
      <c r="AC649" s="143"/>
      <c r="AD649" s="143"/>
    </row>
    <row r="650" spans="16:30"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  <c r="AA650" s="143"/>
      <c r="AB650" s="143"/>
      <c r="AC650" s="143"/>
      <c r="AD650" s="143"/>
    </row>
    <row r="651" spans="16:30"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  <c r="AB651" s="143"/>
      <c r="AC651" s="143"/>
      <c r="AD651" s="143"/>
    </row>
    <row r="652" spans="16:30"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  <c r="AA652" s="143"/>
      <c r="AB652" s="143"/>
      <c r="AC652" s="143"/>
      <c r="AD652" s="143"/>
    </row>
    <row r="653" spans="16:30"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  <c r="AB653" s="143"/>
      <c r="AC653" s="143"/>
      <c r="AD653" s="143"/>
    </row>
    <row r="654" spans="16:30"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  <c r="AA654" s="143"/>
      <c r="AB654" s="143"/>
      <c r="AC654" s="143"/>
      <c r="AD654" s="143"/>
    </row>
    <row r="655" spans="16:30"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  <c r="AB655" s="143"/>
      <c r="AC655" s="143"/>
      <c r="AD655" s="143"/>
    </row>
    <row r="656" spans="16:30"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  <c r="AA656" s="143"/>
      <c r="AB656" s="143"/>
      <c r="AC656" s="143"/>
      <c r="AD656" s="143"/>
    </row>
    <row r="657" spans="16:30"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  <c r="AB657" s="143"/>
      <c r="AC657" s="143"/>
      <c r="AD657" s="143"/>
    </row>
    <row r="658" spans="16:30"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  <c r="AA658" s="143"/>
      <c r="AB658" s="143"/>
      <c r="AC658" s="143"/>
      <c r="AD658" s="143"/>
    </row>
    <row r="659" spans="16:30"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  <c r="AB659" s="143"/>
      <c r="AC659" s="143"/>
      <c r="AD659" s="143"/>
    </row>
    <row r="660" spans="16:30"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  <c r="AA660" s="143"/>
      <c r="AB660" s="143"/>
      <c r="AC660" s="143"/>
      <c r="AD660" s="143"/>
    </row>
    <row r="661" spans="16:30"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  <c r="AB661" s="143"/>
      <c r="AC661" s="143"/>
      <c r="AD661" s="143"/>
    </row>
    <row r="662" spans="16:30"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  <c r="AA662" s="143"/>
      <c r="AB662" s="143"/>
      <c r="AC662" s="143"/>
      <c r="AD662" s="143"/>
    </row>
    <row r="663" spans="16:30"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  <c r="AB663" s="143"/>
      <c r="AC663" s="143"/>
      <c r="AD663" s="143"/>
    </row>
    <row r="664" spans="16:30"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  <c r="AA664" s="143"/>
      <c r="AB664" s="143"/>
      <c r="AC664" s="143"/>
      <c r="AD664" s="143"/>
    </row>
    <row r="665" spans="16:30"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  <c r="AB665" s="143"/>
      <c r="AC665" s="143"/>
      <c r="AD665" s="143"/>
    </row>
    <row r="666" spans="16:30"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  <c r="AA666" s="143"/>
      <c r="AB666" s="143"/>
      <c r="AC666" s="143"/>
      <c r="AD666" s="143"/>
    </row>
    <row r="667" spans="16:30"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  <c r="AB667" s="143"/>
      <c r="AC667" s="143"/>
      <c r="AD667" s="143"/>
    </row>
    <row r="668" spans="16:30"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  <c r="AA668" s="143"/>
      <c r="AB668" s="143"/>
      <c r="AC668" s="143"/>
      <c r="AD668" s="143"/>
    </row>
    <row r="669" spans="16:30"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  <c r="AB669" s="143"/>
      <c r="AC669" s="143"/>
      <c r="AD669" s="143"/>
    </row>
    <row r="670" spans="16:30"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  <c r="AA670" s="143"/>
      <c r="AB670" s="143"/>
      <c r="AC670" s="143"/>
      <c r="AD670" s="143"/>
    </row>
    <row r="671" spans="16:30"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  <c r="AA671" s="143"/>
      <c r="AB671" s="143"/>
      <c r="AC671" s="143"/>
      <c r="AD671" s="143"/>
    </row>
    <row r="672" spans="16:30"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  <c r="AA672" s="143"/>
      <c r="AB672" s="143"/>
      <c r="AC672" s="143"/>
      <c r="AD672" s="143"/>
    </row>
    <row r="673" spans="16:30"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  <c r="AA673" s="143"/>
      <c r="AB673" s="143"/>
      <c r="AC673" s="143"/>
      <c r="AD673" s="143"/>
    </row>
    <row r="674" spans="16:30"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  <c r="AA674" s="143"/>
      <c r="AB674" s="143"/>
      <c r="AC674" s="143"/>
      <c r="AD674" s="143"/>
    </row>
    <row r="675" spans="16:30"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  <c r="AA675" s="143"/>
      <c r="AB675" s="143"/>
      <c r="AC675" s="143"/>
      <c r="AD675" s="143"/>
    </row>
    <row r="676" spans="16:30"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  <c r="AA676" s="143"/>
      <c r="AB676" s="143"/>
      <c r="AC676" s="143"/>
      <c r="AD676" s="143"/>
    </row>
    <row r="677" spans="16:30"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  <c r="AA677" s="143"/>
      <c r="AB677" s="143"/>
      <c r="AC677" s="143"/>
      <c r="AD677" s="143"/>
    </row>
    <row r="678" spans="16:30"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  <c r="AB678" s="143"/>
      <c r="AC678" s="143"/>
      <c r="AD678" s="143"/>
    </row>
    <row r="679" spans="16:30"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  <c r="AA679" s="143"/>
      <c r="AB679" s="143"/>
      <c r="AC679" s="143"/>
      <c r="AD679" s="143"/>
    </row>
    <row r="680" spans="16:30"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  <c r="AB680" s="143"/>
      <c r="AC680" s="143"/>
      <c r="AD680" s="143"/>
    </row>
    <row r="681" spans="16:30"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  <c r="AA681" s="143"/>
      <c r="AB681" s="143"/>
      <c r="AC681" s="143"/>
      <c r="AD681" s="143"/>
    </row>
    <row r="682" spans="16:30"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  <c r="AA682" s="143"/>
      <c r="AB682" s="143"/>
      <c r="AC682" s="143"/>
      <c r="AD682" s="143"/>
    </row>
    <row r="683" spans="16:30"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  <c r="AA683" s="143"/>
      <c r="AB683" s="143"/>
      <c r="AC683" s="143"/>
      <c r="AD683" s="143"/>
    </row>
    <row r="684" spans="16:30"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  <c r="AA684" s="143"/>
      <c r="AB684" s="143"/>
      <c r="AC684" s="143"/>
      <c r="AD684" s="143"/>
    </row>
    <row r="685" spans="16:30"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  <c r="AA685" s="143"/>
      <c r="AB685" s="143"/>
      <c r="AC685" s="143"/>
      <c r="AD685" s="143"/>
    </row>
    <row r="686" spans="16:30"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  <c r="AA686" s="143"/>
      <c r="AB686" s="143"/>
      <c r="AC686" s="143"/>
      <c r="AD686" s="143"/>
    </row>
    <row r="687" spans="16:30"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  <c r="AA687" s="143"/>
      <c r="AB687" s="143"/>
      <c r="AC687" s="143"/>
      <c r="AD687" s="143"/>
    </row>
    <row r="688" spans="16:30"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  <c r="AA688" s="143"/>
      <c r="AB688" s="143"/>
      <c r="AC688" s="143"/>
      <c r="AD688" s="143"/>
    </row>
    <row r="689" spans="16:30"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  <c r="AA689" s="143"/>
      <c r="AB689" s="143"/>
      <c r="AC689" s="143"/>
      <c r="AD689" s="143"/>
    </row>
    <row r="690" spans="16:30"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  <c r="AA690" s="143"/>
      <c r="AB690" s="143"/>
      <c r="AC690" s="143"/>
      <c r="AD690" s="143"/>
    </row>
    <row r="691" spans="16:30"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  <c r="AA691" s="143"/>
      <c r="AB691" s="143"/>
      <c r="AC691" s="143"/>
      <c r="AD691" s="143"/>
    </row>
    <row r="692" spans="16:30"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  <c r="AA692" s="143"/>
      <c r="AB692" s="143"/>
      <c r="AC692" s="143"/>
      <c r="AD692" s="143"/>
    </row>
    <row r="693" spans="16:30"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  <c r="AA693" s="143"/>
      <c r="AB693" s="143"/>
      <c r="AC693" s="143"/>
      <c r="AD693" s="143"/>
    </row>
    <row r="694" spans="16:30"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  <c r="AA694" s="143"/>
      <c r="AB694" s="143"/>
      <c r="AC694" s="143"/>
      <c r="AD694" s="143"/>
    </row>
    <row r="695" spans="16:30"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  <c r="AA695" s="143"/>
      <c r="AB695" s="143"/>
      <c r="AC695" s="143"/>
      <c r="AD695" s="143"/>
    </row>
    <row r="696" spans="16:30"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  <c r="AA696" s="143"/>
      <c r="AB696" s="143"/>
      <c r="AC696" s="143"/>
      <c r="AD696" s="143"/>
    </row>
    <row r="697" spans="16:30"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  <c r="AA697" s="143"/>
      <c r="AB697" s="143"/>
      <c r="AC697" s="143"/>
      <c r="AD697" s="143"/>
    </row>
    <row r="698" spans="16:30"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  <c r="AA698" s="143"/>
      <c r="AB698" s="143"/>
      <c r="AC698" s="143"/>
      <c r="AD698" s="143"/>
    </row>
    <row r="699" spans="16:30"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  <c r="AA699" s="143"/>
      <c r="AB699" s="143"/>
      <c r="AC699" s="143"/>
      <c r="AD699" s="143"/>
    </row>
    <row r="700" spans="16:30"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  <c r="AA700" s="143"/>
      <c r="AB700" s="143"/>
      <c r="AC700" s="143"/>
      <c r="AD700" s="143"/>
    </row>
    <row r="701" spans="16:30"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  <c r="AA701" s="143"/>
      <c r="AB701" s="143"/>
      <c r="AC701" s="143"/>
      <c r="AD701" s="143"/>
    </row>
    <row r="702" spans="16:30"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  <c r="AA702" s="143"/>
      <c r="AB702" s="143"/>
      <c r="AC702" s="143"/>
      <c r="AD702" s="143"/>
    </row>
    <row r="703" spans="16:30"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  <c r="AA703" s="143"/>
      <c r="AB703" s="143"/>
      <c r="AC703" s="143"/>
      <c r="AD703" s="143"/>
    </row>
    <row r="704" spans="16:30"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  <c r="AA704" s="143"/>
      <c r="AB704" s="143"/>
      <c r="AC704" s="143"/>
      <c r="AD704" s="143"/>
    </row>
    <row r="705" spans="16:30"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  <c r="AA705" s="143"/>
      <c r="AB705" s="143"/>
      <c r="AC705" s="143"/>
      <c r="AD705" s="143"/>
    </row>
    <row r="706" spans="16:30"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  <c r="AB706" s="143"/>
      <c r="AC706" s="143"/>
      <c r="AD706" s="143"/>
    </row>
    <row r="707" spans="16:30"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  <c r="AB707" s="143"/>
      <c r="AC707" s="143"/>
      <c r="AD707" s="143"/>
    </row>
    <row r="708" spans="16:30"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  <c r="AB708" s="143"/>
      <c r="AC708" s="143"/>
      <c r="AD708" s="143"/>
    </row>
    <row r="709" spans="16:30"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  <c r="AB709" s="143"/>
      <c r="AC709" s="143"/>
      <c r="AD709" s="143"/>
    </row>
    <row r="710" spans="16:30"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  <c r="AB710" s="143"/>
      <c r="AC710" s="143"/>
      <c r="AD710" s="143"/>
    </row>
    <row r="711" spans="16:30"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  <c r="AA711" s="143"/>
      <c r="AB711" s="143"/>
      <c r="AC711" s="143"/>
      <c r="AD711" s="143"/>
    </row>
    <row r="712" spans="16:30"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  <c r="AA712" s="143"/>
      <c r="AB712" s="143"/>
      <c r="AC712" s="143"/>
      <c r="AD712" s="143"/>
    </row>
    <row r="713" spans="16:30"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  <c r="AA713" s="143"/>
      <c r="AB713" s="143"/>
      <c r="AC713" s="143"/>
      <c r="AD713" s="143"/>
    </row>
    <row r="714" spans="16:30"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  <c r="AA714" s="143"/>
      <c r="AB714" s="143"/>
      <c r="AC714" s="143"/>
      <c r="AD714" s="143"/>
    </row>
    <row r="715" spans="16:30"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  <c r="AA715" s="143"/>
      <c r="AB715" s="143"/>
      <c r="AC715" s="143"/>
      <c r="AD715" s="143"/>
    </row>
    <row r="716" spans="16:30"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  <c r="AA716" s="143"/>
      <c r="AB716" s="143"/>
      <c r="AC716" s="143"/>
      <c r="AD716" s="143"/>
    </row>
    <row r="717" spans="16:30"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  <c r="AA717" s="143"/>
      <c r="AB717" s="143"/>
      <c r="AC717" s="143"/>
      <c r="AD717" s="143"/>
    </row>
    <row r="718" spans="16:30"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  <c r="AB718" s="143"/>
      <c r="AC718" s="143"/>
      <c r="AD718" s="143"/>
    </row>
    <row r="719" spans="16:30"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  <c r="AA719" s="143"/>
      <c r="AB719" s="143"/>
      <c r="AC719" s="143"/>
      <c r="AD719" s="143"/>
    </row>
    <row r="720" spans="16:30"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  <c r="AA720" s="143"/>
      <c r="AB720" s="143"/>
      <c r="AC720" s="143"/>
      <c r="AD720" s="143"/>
    </row>
    <row r="721" spans="16:30"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  <c r="AA721" s="143"/>
      <c r="AB721" s="143"/>
      <c r="AC721" s="143"/>
      <c r="AD721" s="143"/>
    </row>
    <row r="722" spans="16:30"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  <c r="AA722" s="143"/>
      <c r="AB722" s="143"/>
      <c r="AC722" s="143"/>
      <c r="AD722" s="143"/>
    </row>
    <row r="723" spans="16:30"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  <c r="AA723" s="143"/>
      <c r="AB723" s="143"/>
      <c r="AC723" s="143"/>
      <c r="AD723" s="143"/>
    </row>
    <row r="724" spans="16:30"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  <c r="AA724" s="143"/>
      <c r="AB724" s="143"/>
      <c r="AC724" s="143"/>
      <c r="AD724" s="143"/>
    </row>
    <row r="725" spans="16:30"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  <c r="AA725" s="143"/>
      <c r="AB725" s="143"/>
      <c r="AC725" s="143"/>
      <c r="AD725" s="143"/>
    </row>
    <row r="726" spans="16:30"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  <c r="AA726" s="143"/>
      <c r="AB726" s="143"/>
      <c r="AC726" s="143"/>
      <c r="AD726" s="143"/>
    </row>
    <row r="727" spans="16:30"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  <c r="AA727" s="143"/>
      <c r="AB727" s="143"/>
      <c r="AC727" s="143"/>
      <c r="AD727" s="143"/>
    </row>
    <row r="728" spans="16:30"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  <c r="AA728" s="143"/>
      <c r="AB728" s="143"/>
      <c r="AC728" s="143"/>
      <c r="AD728" s="143"/>
    </row>
    <row r="729" spans="16:30"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  <c r="AA729" s="143"/>
      <c r="AB729" s="143"/>
      <c r="AC729" s="143"/>
      <c r="AD729" s="143"/>
    </row>
    <row r="730" spans="16:30"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  <c r="AA730" s="143"/>
      <c r="AB730" s="143"/>
      <c r="AC730" s="143"/>
      <c r="AD730" s="143"/>
    </row>
    <row r="731" spans="16:30"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  <c r="AA731" s="143"/>
      <c r="AB731" s="143"/>
      <c r="AC731" s="143"/>
      <c r="AD731" s="143"/>
    </row>
    <row r="732" spans="16:30"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  <c r="AA732" s="143"/>
      <c r="AB732" s="143"/>
      <c r="AC732" s="143"/>
      <c r="AD732" s="143"/>
    </row>
    <row r="733" spans="16:30"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  <c r="AA733" s="143"/>
      <c r="AB733" s="143"/>
      <c r="AC733" s="143"/>
      <c r="AD733" s="143"/>
    </row>
    <row r="734" spans="16:30"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  <c r="AA734" s="143"/>
      <c r="AB734" s="143"/>
      <c r="AC734" s="143"/>
      <c r="AD734" s="143"/>
    </row>
    <row r="735" spans="16:30"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  <c r="AA735" s="143"/>
      <c r="AB735" s="143"/>
      <c r="AC735" s="143"/>
      <c r="AD735" s="143"/>
    </row>
    <row r="736" spans="16:30"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  <c r="AA736" s="143"/>
      <c r="AB736" s="143"/>
      <c r="AC736" s="143"/>
      <c r="AD736" s="143"/>
    </row>
    <row r="737" spans="16:30"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  <c r="AA737" s="143"/>
      <c r="AB737" s="143"/>
      <c r="AC737" s="143"/>
      <c r="AD737" s="143"/>
    </row>
    <row r="738" spans="16:30"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  <c r="AB738" s="143"/>
      <c r="AC738" s="143"/>
      <c r="AD738" s="143"/>
    </row>
    <row r="739" spans="16:30"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  <c r="AA739" s="143"/>
      <c r="AB739" s="143"/>
      <c r="AC739" s="143"/>
      <c r="AD739" s="143"/>
    </row>
    <row r="740" spans="16:30"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  <c r="AA740" s="143"/>
      <c r="AB740" s="143"/>
      <c r="AC740" s="143"/>
      <c r="AD740" s="143"/>
    </row>
    <row r="741" spans="16:30"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  <c r="AA741" s="143"/>
      <c r="AB741" s="143"/>
      <c r="AC741" s="143"/>
      <c r="AD741" s="143"/>
    </row>
    <row r="742" spans="16:30"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  <c r="AB742" s="143"/>
      <c r="AC742" s="143"/>
      <c r="AD742" s="143"/>
    </row>
    <row r="743" spans="16:30"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  <c r="AA743" s="143"/>
      <c r="AB743" s="143"/>
      <c r="AC743" s="143"/>
      <c r="AD743" s="143"/>
    </row>
    <row r="744" spans="16:30"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  <c r="AA744" s="143"/>
      <c r="AB744" s="143"/>
      <c r="AC744" s="143"/>
      <c r="AD744" s="143"/>
    </row>
    <row r="745" spans="16:30"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  <c r="AA745" s="143"/>
      <c r="AB745" s="143"/>
      <c r="AC745" s="143"/>
      <c r="AD745" s="143"/>
    </row>
    <row r="746" spans="16:30"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  <c r="AA746" s="143"/>
      <c r="AB746" s="143"/>
      <c r="AC746" s="143"/>
      <c r="AD746" s="143"/>
    </row>
    <row r="747" spans="16:30"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  <c r="AA747" s="143"/>
      <c r="AB747" s="143"/>
      <c r="AC747" s="143"/>
      <c r="AD747" s="143"/>
    </row>
    <row r="748" spans="16:30"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  <c r="AA748" s="143"/>
      <c r="AB748" s="143"/>
      <c r="AC748" s="143"/>
      <c r="AD748" s="143"/>
    </row>
    <row r="749" spans="16:30"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  <c r="AA749" s="143"/>
      <c r="AB749" s="143"/>
      <c r="AC749" s="143"/>
      <c r="AD749" s="143"/>
    </row>
    <row r="750" spans="16:30"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  <c r="AA750" s="143"/>
      <c r="AB750" s="143"/>
      <c r="AC750" s="143"/>
      <c r="AD750" s="143"/>
    </row>
    <row r="751" spans="16:30"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  <c r="AA751" s="143"/>
      <c r="AB751" s="143"/>
      <c r="AC751" s="143"/>
      <c r="AD751" s="143"/>
    </row>
    <row r="752" spans="16:30"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  <c r="AA752" s="143"/>
      <c r="AB752" s="143"/>
      <c r="AC752" s="143"/>
      <c r="AD752" s="143"/>
    </row>
    <row r="753" spans="16:30"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  <c r="AA753" s="143"/>
      <c r="AB753" s="143"/>
      <c r="AC753" s="143"/>
      <c r="AD753" s="143"/>
    </row>
    <row r="754" spans="16:30"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  <c r="AA754" s="143"/>
      <c r="AB754" s="143"/>
      <c r="AC754" s="143"/>
      <c r="AD754" s="143"/>
    </row>
    <row r="755" spans="16:30"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  <c r="AA755" s="143"/>
      <c r="AB755" s="143"/>
      <c r="AC755" s="143"/>
      <c r="AD755" s="143"/>
    </row>
    <row r="756" spans="16:30"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  <c r="AA756" s="143"/>
      <c r="AB756" s="143"/>
      <c r="AC756" s="143"/>
      <c r="AD756" s="143"/>
    </row>
    <row r="757" spans="16:30"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  <c r="AA757" s="143"/>
      <c r="AB757" s="143"/>
      <c r="AC757" s="143"/>
      <c r="AD757" s="143"/>
    </row>
    <row r="758" spans="16:30"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  <c r="AB758" s="143"/>
      <c r="AC758" s="143"/>
      <c r="AD758" s="143"/>
    </row>
    <row r="759" spans="16:30"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  <c r="AA759" s="143"/>
      <c r="AB759" s="143"/>
      <c r="AC759" s="143"/>
      <c r="AD759" s="143"/>
    </row>
    <row r="760" spans="16:30"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  <c r="AB760" s="143"/>
      <c r="AC760" s="143"/>
      <c r="AD760" s="143"/>
    </row>
    <row r="761" spans="16:30"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  <c r="AA761" s="143"/>
      <c r="AB761" s="143"/>
      <c r="AC761" s="143"/>
      <c r="AD761" s="143"/>
    </row>
    <row r="762" spans="16:30"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  <c r="AB762" s="143"/>
      <c r="AC762" s="143"/>
      <c r="AD762" s="143"/>
    </row>
    <row r="763" spans="16:30"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  <c r="AA763" s="143"/>
      <c r="AB763" s="143"/>
      <c r="AC763" s="143"/>
      <c r="AD763" s="143"/>
    </row>
    <row r="764" spans="16:30"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  <c r="AB764" s="143"/>
      <c r="AC764" s="143"/>
      <c r="AD764" s="143"/>
    </row>
    <row r="765" spans="16:30"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  <c r="AA765" s="143"/>
      <c r="AB765" s="143"/>
      <c r="AC765" s="143"/>
      <c r="AD765" s="143"/>
    </row>
    <row r="766" spans="16:30"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  <c r="AB766" s="143"/>
      <c r="AC766" s="143"/>
      <c r="AD766" s="143"/>
    </row>
    <row r="767" spans="16:30"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  <c r="AA767" s="143"/>
      <c r="AB767" s="143"/>
      <c r="AC767" s="143"/>
      <c r="AD767" s="143"/>
    </row>
    <row r="768" spans="16:30"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  <c r="AB768" s="143"/>
      <c r="AC768" s="143"/>
      <c r="AD768" s="143"/>
    </row>
    <row r="769" spans="16:30"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  <c r="AA769" s="143"/>
      <c r="AB769" s="143"/>
      <c r="AC769" s="143"/>
      <c r="AD769" s="143"/>
    </row>
    <row r="770" spans="16:30"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  <c r="AB770" s="143"/>
      <c r="AC770" s="143"/>
      <c r="AD770" s="143"/>
    </row>
    <row r="771" spans="16:30"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  <c r="AA771" s="143"/>
      <c r="AB771" s="143"/>
      <c r="AC771" s="143"/>
      <c r="AD771" s="143"/>
    </row>
    <row r="772" spans="16:30"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  <c r="AB772" s="143"/>
      <c r="AC772" s="143"/>
      <c r="AD772" s="143"/>
    </row>
    <row r="773" spans="16:30"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  <c r="AB773" s="143"/>
      <c r="AC773" s="143"/>
      <c r="AD773" s="143"/>
    </row>
    <row r="774" spans="16:30"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  <c r="AB774" s="143"/>
      <c r="AC774" s="143"/>
      <c r="AD774" s="143"/>
    </row>
    <row r="775" spans="16:30"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  <c r="AA775" s="143"/>
      <c r="AB775" s="143"/>
      <c r="AC775" s="143"/>
      <c r="AD775" s="143"/>
    </row>
    <row r="776" spans="16:30"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  <c r="AB776" s="143"/>
      <c r="AC776" s="143"/>
      <c r="AD776" s="143"/>
    </row>
    <row r="777" spans="16:30"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  <c r="AA777" s="143"/>
      <c r="AB777" s="143"/>
      <c r="AC777" s="143"/>
      <c r="AD777" s="143"/>
    </row>
    <row r="778" spans="16:30"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  <c r="AB778" s="143"/>
      <c r="AC778" s="143"/>
      <c r="AD778" s="143"/>
    </row>
    <row r="779" spans="16:30"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  <c r="AA779" s="143"/>
      <c r="AB779" s="143"/>
      <c r="AC779" s="143"/>
      <c r="AD779" s="143"/>
    </row>
    <row r="780" spans="16:30"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  <c r="AB780" s="143"/>
      <c r="AC780" s="143"/>
      <c r="AD780" s="143"/>
    </row>
    <row r="781" spans="16:30"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  <c r="AA781" s="143"/>
      <c r="AB781" s="143"/>
      <c r="AC781" s="143"/>
      <c r="AD781" s="143"/>
    </row>
    <row r="782" spans="16:30"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  <c r="AA782" s="143"/>
      <c r="AB782" s="143"/>
      <c r="AC782" s="143"/>
      <c r="AD782" s="143"/>
    </row>
    <row r="783" spans="16:30"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  <c r="AA783" s="143"/>
      <c r="AB783" s="143"/>
      <c r="AC783" s="143"/>
      <c r="AD783" s="143"/>
    </row>
    <row r="784" spans="16:30"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  <c r="AA784" s="143"/>
      <c r="AB784" s="143"/>
      <c r="AC784" s="143"/>
      <c r="AD784" s="143"/>
    </row>
    <row r="785" spans="16:30"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  <c r="AA785" s="143"/>
      <c r="AB785" s="143"/>
      <c r="AC785" s="143"/>
      <c r="AD785" s="143"/>
    </row>
    <row r="786" spans="16:30"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  <c r="AB786" s="143"/>
      <c r="AC786" s="143"/>
      <c r="AD786" s="143"/>
    </row>
    <row r="787" spans="16:30"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  <c r="AA787" s="143"/>
      <c r="AB787" s="143"/>
      <c r="AC787" s="143"/>
      <c r="AD787" s="143"/>
    </row>
    <row r="788" spans="16:30"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  <c r="AB788" s="143"/>
      <c r="AC788" s="143"/>
      <c r="AD788" s="143"/>
    </row>
    <row r="789" spans="16:30"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  <c r="AA789" s="143"/>
      <c r="AB789" s="143"/>
      <c r="AC789" s="143"/>
      <c r="AD789" s="143"/>
    </row>
    <row r="790" spans="16:30"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  <c r="AB790" s="143"/>
      <c r="AC790" s="143"/>
      <c r="AD790" s="143"/>
    </row>
    <row r="791" spans="16:30"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  <c r="AA791" s="143"/>
      <c r="AB791" s="143"/>
      <c r="AC791" s="143"/>
      <c r="AD791" s="143"/>
    </row>
    <row r="792" spans="16:30"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  <c r="AB792" s="143"/>
      <c r="AC792" s="143"/>
      <c r="AD792" s="143"/>
    </row>
    <row r="793" spans="16:30"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  <c r="AA793" s="143"/>
      <c r="AB793" s="143"/>
      <c r="AC793" s="143"/>
      <c r="AD793" s="143"/>
    </row>
    <row r="794" spans="16:30"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  <c r="AA794" s="143"/>
      <c r="AB794" s="143"/>
      <c r="AC794" s="143"/>
      <c r="AD794" s="143"/>
    </row>
    <row r="795" spans="16:30"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  <c r="AA795" s="143"/>
      <c r="AB795" s="143"/>
      <c r="AC795" s="143"/>
      <c r="AD795" s="143"/>
    </row>
    <row r="796" spans="16:30"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  <c r="AA796" s="143"/>
      <c r="AB796" s="143"/>
      <c r="AC796" s="143"/>
      <c r="AD796" s="143"/>
    </row>
    <row r="797" spans="16:30"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  <c r="AA797" s="143"/>
      <c r="AB797" s="143"/>
      <c r="AC797" s="143"/>
      <c r="AD797" s="143"/>
    </row>
    <row r="798" spans="16:30"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  <c r="AB798" s="143"/>
      <c r="AC798" s="143"/>
      <c r="AD798" s="143"/>
    </row>
    <row r="799" spans="16:30"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  <c r="AA799" s="143"/>
      <c r="AB799" s="143"/>
      <c r="AC799" s="143"/>
      <c r="AD799" s="143"/>
    </row>
    <row r="800" spans="16:30"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  <c r="AA800" s="143"/>
      <c r="AB800" s="143"/>
      <c r="AC800" s="143"/>
      <c r="AD800" s="143"/>
    </row>
    <row r="801" spans="16:30"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  <c r="AA801" s="143"/>
      <c r="AB801" s="143"/>
      <c r="AC801" s="143"/>
      <c r="AD801" s="143"/>
    </row>
    <row r="802" spans="16:30"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  <c r="AA802" s="143"/>
      <c r="AB802" s="143"/>
      <c r="AC802" s="143"/>
      <c r="AD802" s="143"/>
    </row>
    <row r="803" spans="16:30"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  <c r="AB803" s="143"/>
      <c r="AC803" s="143"/>
      <c r="AD803" s="143"/>
    </row>
    <row r="804" spans="16:30"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  <c r="AA804" s="143"/>
      <c r="AB804" s="143"/>
      <c r="AC804" s="143"/>
      <c r="AD804" s="143"/>
    </row>
    <row r="805" spans="16:30"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  <c r="AA805" s="143"/>
      <c r="AB805" s="143"/>
      <c r="AC805" s="143"/>
      <c r="AD805" s="143"/>
    </row>
    <row r="806" spans="16:30"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  <c r="AA806" s="143"/>
      <c r="AB806" s="143"/>
      <c r="AC806" s="143"/>
      <c r="AD806" s="143"/>
    </row>
    <row r="807" spans="16:30"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  <c r="AA807" s="143"/>
      <c r="AB807" s="143"/>
      <c r="AC807" s="143"/>
      <c r="AD807" s="143"/>
    </row>
    <row r="808" spans="16:30"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  <c r="AA808" s="143"/>
      <c r="AB808" s="143"/>
      <c r="AC808" s="143"/>
      <c r="AD808" s="143"/>
    </row>
    <row r="809" spans="16:30"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  <c r="AA809" s="143"/>
      <c r="AB809" s="143"/>
      <c r="AC809" s="143"/>
      <c r="AD809" s="143"/>
    </row>
    <row r="810" spans="16:30"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  <c r="AA810" s="143"/>
      <c r="AB810" s="143"/>
      <c r="AC810" s="143"/>
      <c r="AD810" s="143"/>
    </row>
    <row r="811" spans="16:30"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  <c r="AB811" s="143"/>
      <c r="AC811" s="143"/>
      <c r="AD811" s="143"/>
    </row>
    <row r="812" spans="16:30"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  <c r="AA812" s="143"/>
      <c r="AB812" s="143"/>
      <c r="AC812" s="143"/>
      <c r="AD812" s="143"/>
    </row>
    <row r="813" spans="16:30"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  <c r="AB813" s="143"/>
      <c r="AC813" s="143"/>
      <c r="AD813" s="143"/>
    </row>
    <row r="814" spans="16:30"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  <c r="AA814" s="143"/>
      <c r="AB814" s="143"/>
      <c r="AC814" s="143"/>
      <c r="AD814" s="143"/>
    </row>
    <row r="815" spans="16:30"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  <c r="AA815" s="143"/>
      <c r="AB815" s="143"/>
      <c r="AC815" s="143"/>
      <c r="AD815" s="143"/>
    </row>
    <row r="816" spans="16:30"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  <c r="AA816" s="143"/>
      <c r="AB816" s="143"/>
      <c r="AC816" s="143"/>
      <c r="AD816" s="143"/>
    </row>
    <row r="817" spans="16:30"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  <c r="AA817" s="143"/>
      <c r="AB817" s="143"/>
      <c r="AC817" s="143"/>
      <c r="AD817" s="143"/>
    </row>
    <row r="818" spans="16:30"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  <c r="AA818" s="143"/>
      <c r="AB818" s="143"/>
      <c r="AC818" s="143"/>
      <c r="AD818" s="143"/>
    </row>
    <row r="819" spans="16:30"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  <c r="AA819" s="143"/>
      <c r="AB819" s="143"/>
      <c r="AC819" s="143"/>
      <c r="AD819" s="143"/>
    </row>
    <row r="820" spans="16:30"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  <c r="AB820" s="143"/>
      <c r="AC820" s="143"/>
      <c r="AD820" s="143"/>
    </row>
    <row r="821" spans="16:30"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  <c r="AA821" s="143"/>
      <c r="AB821" s="143"/>
      <c r="AC821" s="143"/>
      <c r="AD821" s="143"/>
    </row>
    <row r="822" spans="16:30"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  <c r="AA822" s="143"/>
      <c r="AB822" s="143"/>
      <c r="AC822" s="143"/>
      <c r="AD822" s="143"/>
    </row>
    <row r="823" spans="16:30"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  <c r="AA823" s="143"/>
      <c r="AB823" s="143"/>
      <c r="AC823" s="143"/>
      <c r="AD823" s="143"/>
    </row>
    <row r="824" spans="16:30"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  <c r="AB824" s="143"/>
      <c r="AC824" s="143"/>
      <c r="AD824" s="143"/>
    </row>
    <row r="825" spans="16:30"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  <c r="AB825" s="143"/>
      <c r="AC825" s="143"/>
      <c r="AD825" s="143"/>
    </row>
    <row r="826" spans="16:30"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  <c r="AB826" s="143"/>
      <c r="AC826" s="143"/>
      <c r="AD826" s="143"/>
    </row>
    <row r="827" spans="16:30"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  <c r="AB827" s="143"/>
      <c r="AC827" s="143"/>
      <c r="AD827" s="143"/>
    </row>
    <row r="828" spans="16:30"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  <c r="AB828" s="143"/>
      <c r="AC828" s="143"/>
      <c r="AD828" s="143"/>
    </row>
    <row r="829" spans="16:30"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  <c r="AB829" s="143"/>
      <c r="AC829" s="143"/>
      <c r="AD829" s="143"/>
    </row>
    <row r="830" spans="16:30"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  <c r="AB830" s="143"/>
      <c r="AC830" s="143"/>
      <c r="AD830" s="143"/>
    </row>
    <row r="831" spans="16:30"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  <c r="AB831" s="143"/>
      <c r="AC831" s="143"/>
      <c r="AD831" s="143"/>
    </row>
    <row r="832" spans="16:30"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  <c r="AB832" s="143"/>
      <c r="AC832" s="143"/>
      <c r="AD832" s="143"/>
    </row>
    <row r="833" spans="16:30"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  <c r="AB833" s="143"/>
      <c r="AC833" s="143"/>
      <c r="AD833" s="143"/>
    </row>
    <row r="834" spans="16:30"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  <c r="AB834" s="143"/>
      <c r="AC834" s="143"/>
      <c r="AD834" s="143"/>
    </row>
    <row r="835" spans="16:30"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  <c r="AB835" s="143"/>
      <c r="AC835" s="143"/>
      <c r="AD835" s="143"/>
    </row>
    <row r="836" spans="16:30"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  <c r="AB836" s="143"/>
      <c r="AC836" s="143"/>
      <c r="AD836" s="143"/>
    </row>
    <row r="837" spans="16:30"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  <c r="AB837" s="143"/>
      <c r="AC837" s="143"/>
      <c r="AD837" s="143"/>
    </row>
    <row r="838" spans="16:30"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  <c r="AB838" s="143"/>
      <c r="AC838" s="143"/>
      <c r="AD838" s="143"/>
    </row>
    <row r="839" spans="16:30"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  <c r="AB839" s="143"/>
      <c r="AC839" s="143"/>
      <c r="AD839" s="143"/>
    </row>
    <row r="840" spans="16:30"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  <c r="AA840" s="143"/>
      <c r="AB840" s="143"/>
      <c r="AC840" s="143"/>
      <c r="AD840" s="143"/>
    </row>
    <row r="841" spans="16:30"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  <c r="AB841" s="143"/>
      <c r="AC841" s="143"/>
      <c r="AD841" s="143"/>
    </row>
    <row r="842" spans="16:30"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  <c r="AA842" s="143"/>
      <c r="AB842" s="143"/>
      <c r="AC842" s="143"/>
      <c r="AD842" s="143"/>
    </row>
    <row r="843" spans="16:30"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  <c r="AB843" s="143"/>
      <c r="AC843" s="143"/>
      <c r="AD843" s="143"/>
    </row>
    <row r="844" spans="16:30"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  <c r="AA844" s="143"/>
      <c r="AB844" s="143"/>
      <c r="AC844" s="143"/>
      <c r="AD844" s="143"/>
    </row>
    <row r="845" spans="16:30"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  <c r="AA845" s="143"/>
      <c r="AB845" s="143"/>
      <c r="AC845" s="143"/>
      <c r="AD845" s="143"/>
    </row>
    <row r="846" spans="16:30"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  <c r="AA846" s="143"/>
      <c r="AB846" s="143"/>
      <c r="AC846" s="143"/>
      <c r="AD846" s="143"/>
    </row>
    <row r="847" spans="16:30"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  <c r="AA847" s="143"/>
      <c r="AB847" s="143"/>
      <c r="AC847" s="143"/>
      <c r="AD847" s="143"/>
    </row>
    <row r="848" spans="16:30"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  <c r="AA848" s="143"/>
      <c r="AB848" s="143"/>
      <c r="AC848" s="143"/>
      <c r="AD848" s="143"/>
    </row>
    <row r="849" spans="16:30"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  <c r="AA849" s="143"/>
      <c r="AB849" s="143"/>
      <c r="AC849" s="143"/>
      <c r="AD849" s="143"/>
    </row>
    <row r="850" spans="16:30"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  <c r="AB850" s="143"/>
      <c r="AC850" s="143"/>
      <c r="AD850" s="143"/>
    </row>
    <row r="851" spans="16:30"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  <c r="AA851" s="143"/>
      <c r="AB851" s="143"/>
      <c r="AC851" s="143"/>
      <c r="AD851" s="143"/>
    </row>
    <row r="852" spans="16:30"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  <c r="AB852" s="143"/>
      <c r="AC852" s="143"/>
      <c r="AD852" s="143"/>
    </row>
    <row r="853" spans="16:30"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  <c r="AA853" s="143"/>
      <c r="AB853" s="143"/>
      <c r="AC853" s="143"/>
      <c r="AD853" s="143"/>
    </row>
    <row r="854" spans="16:30"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  <c r="AB854" s="143"/>
      <c r="AC854" s="143"/>
      <c r="AD854" s="143"/>
    </row>
    <row r="855" spans="16:30"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  <c r="AA855" s="143"/>
      <c r="AB855" s="143"/>
      <c r="AC855" s="143"/>
      <c r="AD855" s="143"/>
    </row>
    <row r="856" spans="16:30"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  <c r="AB856" s="143"/>
      <c r="AC856" s="143"/>
      <c r="AD856" s="143"/>
    </row>
    <row r="857" spans="16:30"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  <c r="AA857" s="143"/>
      <c r="AB857" s="143"/>
      <c r="AC857" s="143"/>
      <c r="AD857" s="143"/>
    </row>
    <row r="858" spans="16:30"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  <c r="AA858" s="143"/>
      <c r="AB858" s="143"/>
      <c r="AC858" s="143"/>
      <c r="AD858" s="143"/>
    </row>
    <row r="859" spans="16:30"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  <c r="AA859" s="143"/>
      <c r="AB859" s="143"/>
      <c r="AC859" s="143"/>
      <c r="AD859" s="143"/>
    </row>
    <row r="860" spans="16:30"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  <c r="AA860" s="143"/>
      <c r="AB860" s="143"/>
      <c r="AC860" s="143"/>
      <c r="AD860" s="143"/>
    </row>
    <row r="861" spans="16:30"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  <c r="AA861" s="143"/>
      <c r="AB861" s="143"/>
      <c r="AC861" s="143"/>
      <c r="AD861" s="143"/>
    </row>
    <row r="862" spans="16:30"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  <c r="AA862" s="143"/>
      <c r="AB862" s="143"/>
      <c r="AC862" s="143"/>
      <c r="AD862" s="143"/>
    </row>
    <row r="863" spans="16:30"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  <c r="AA863" s="143"/>
      <c r="AB863" s="143"/>
      <c r="AC863" s="143"/>
      <c r="AD863" s="143"/>
    </row>
    <row r="864" spans="16:30"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  <c r="AA864" s="143"/>
      <c r="AB864" s="143"/>
      <c r="AC864" s="143"/>
      <c r="AD864" s="143"/>
    </row>
    <row r="865" spans="16:30"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  <c r="AA865" s="143"/>
      <c r="AB865" s="143"/>
      <c r="AC865" s="143"/>
      <c r="AD865" s="143"/>
    </row>
    <row r="866" spans="16:30"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  <c r="AA866" s="143"/>
      <c r="AB866" s="143"/>
      <c r="AC866" s="143"/>
      <c r="AD866" s="143"/>
    </row>
    <row r="867" spans="16:30"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  <c r="AB867" s="143"/>
      <c r="AC867" s="143"/>
      <c r="AD867" s="143"/>
    </row>
    <row r="868" spans="16:30"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  <c r="AA868" s="143"/>
      <c r="AB868" s="143"/>
      <c r="AC868" s="143"/>
      <c r="AD868" s="143"/>
    </row>
    <row r="869" spans="16:30"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  <c r="AB869" s="143"/>
      <c r="AC869" s="143"/>
      <c r="AD869" s="143"/>
    </row>
    <row r="870" spans="16:30"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  <c r="AA870" s="143"/>
      <c r="AB870" s="143"/>
      <c r="AC870" s="143"/>
      <c r="AD870" s="143"/>
    </row>
    <row r="871" spans="16:30"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  <c r="AB871" s="143"/>
      <c r="AC871" s="143"/>
      <c r="AD871" s="143"/>
    </row>
    <row r="872" spans="16:30"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  <c r="AA872" s="143"/>
      <c r="AB872" s="143"/>
      <c r="AC872" s="143"/>
      <c r="AD872" s="143"/>
    </row>
    <row r="873" spans="16:30"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  <c r="AB873" s="143"/>
      <c r="AC873" s="143"/>
      <c r="AD873" s="143"/>
    </row>
    <row r="874" spans="16:30"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  <c r="AA874" s="143"/>
      <c r="AB874" s="143"/>
      <c r="AC874" s="143"/>
      <c r="AD874" s="143"/>
    </row>
    <row r="875" spans="16:30"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  <c r="AA875" s="143"/>
      <c r="AB875" s="143"/>
      <c r="AC875" s="143"/>
      <c r="AD875" s="143"/>
    </row>
    <row r="876" spans="16:30"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  <c r="AB876" s="143"/>
      <c r="AC876" s="143"/>
      <c r="AD876" s="143"/>
    </row>
    <row r="877" spans="16:30"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  <c r="AA877" s="143"/>
      <c r="AB877" s="143"/>
      <c r="AC877" s="143"/>
      <c r="AD877" s="143"/>
    </row>
    <row r="878" spans="16:30"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  <c r="AB878" s="143"/>
      <c r="AC878" s="143"/>
      <c r="AD878" s="143"/>
    </row>
    <row r="879" spans="16:30"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  <c r="AA879" s="143"/>
      <c r="AB879" s="143"/>
      <c r="AC879" s="143"/>
      <c r="AD879" s="143"/>
    </row>
    <row r="880" spans="16:30"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  <c r="AB880" s="143"/>
      <c r="AC880" s="143"/>
      <c r="AD880" s="143"/>
    </row>
    <row r="881" spans="16:30"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  <c r="AA881" s="143"/>
      <c r="AB881" s="143"/>
      <c r="AC881" s="143"/>
      <c r="AD881" s="143"/>
    </row>
    <row r="882" spans="16:30"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  <c r="AA882" s="143"/>
      <c r="AB882" s="143"/>
      <c r="AC882" s="143"/>
      <c r="AD882" s="143"/>
    </row>
    <row r="883" spans="16:30"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  <c r="AB883" s="143"/>
      <c r="AC883" s="143"/>
      <c r="AD883" s="143"/>
    </row>
    <row r="884" spans="16:30"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  <c r="AA884" s="143"/>
      <c r="AB884" s="143"/>
      <c r="AC884" s="143"/>
      <c r="AD884" s="143"/>
    </row>
    <row r="885" spans="16:30"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  <c r="AA885" s="143"/>
      <c r="AB885" s="143"/>
      <c r="AC885" s="143"/>
      <c r="AD885" s="143"/>
    </row>
    <row r="886" spans="16:30"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  <c r="AA886" s="143"/>
      <c r="AB886" s="143"/>
      <c r="AC886" s="143"/>
      <c r="AD886" s="143"/>
    </row>
    <row r="887" spans="16:30"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  <c r="AA887" s="143"/>
      <c r="AB887" s="143"/>
      <c r="AC887" s="143"/>
      <c r="AD887" s="143"/>
    </row>
    <row r="888" spans="16:30"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  <c r="AA888" s="143"/>
      <c r="AB888" s="143"/>
      <c r="AC888" s="143"/>
      <c r="AD888" s="143"/>
    </row>
    <row r="889" spans="16:30"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  <c r="AA889" s="143"/>
      <c r="AB889" s="143"/>
      <c r="AC889" s="143"/>
      <c r="AD889" s="143"/>
    </row>
    <row r="890" spans="16:30"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  <c r="AB890" s="143"/>
      <c r="AC890" s="143"/>
      <c r="AD890" s="143"/>
    </row>
    <row r="891" spans="16:30"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  <c r="AA891" s="143"/>
      <c r="AB891" s="143"/>
      <c r="AC891" s="143"/>
      <c r="AD891" s="143"/>
    </row>
    <row r="892" spans="16:30"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  <c r="AB892" s="143"/>
      <c r="AC892" s="143"/>
      <c r="AD892" s="143"/>
    </row>
    <row r="893" spans="16:30"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  <c r="AA893" s="143"/>
      <c r="AB893" s="143"/>
      <c r="AC893" s="143"/>
      <c r="AD893" s="143"/>
    </row>
    <row r="894" spans="16:30"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  <c r="AA894" s="143"/>
      <c r="AB894" s="143"/>
      <c r="AC894" s="143"/>
      <c r="AD894" s="143"/>
    </row>
  </sheetData>
  <mergeCells count="11">
    <mergeCell ref="AD7:AD8"/>
    <mergeCell ref="B2:AD2"/>
    <mergeCell ref="B4:AD4"/>
    <mergeCell ref="B5:AD5"/>
    <mergeCell ref="B6:AD6"/>
    <mergeCell ref="B7:B8"/>
    <mergeCell ref="C7:M7"/>
    <mergeCell ref="O7:O8"/>
    <mergeCell ref="P7:Z7"/>
    <mergeCell ref="AB7:AB8"/>
    <mergeCell ref="AC7:AC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DGII</vt:lpstr>
      <vt:lpstr>DGII (EST)</vt:lpstr>
      <vt:lpstr>DGII!Área_de_impresión</vt:lpstr>
      <vt:lpstr>'DGII (EST)'!Área_de_impresión</vt:lpstr>
      <vt:lpstr>DGII!Títulos_a_imprimir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Mariam Ortiz</cp:lastModifiedBy>
  <dcterms:created xsi:type="dcterms:W3CDTF">2025-04-15T20:01:52Z</dcterms:created>
  <dcterms:modified xsi:type="dcterms:W3CDTF">2026-06-09T19:29:52Z</dcterms:modified>
</cp:coreProperties>
</file>